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9315" tabRatio="584" activeTab="0"/>
  </bookViews>
  <sheets>
    <sheet name="ПУПл УЗЧС" sheetId="1" r:id="rId1"/>
  </sheets>
  <definedNames>
    <definedName name="_xlnm.Print_Area" localSheetId="0">'ПУПл УЗЧС'!$A$1:$BM$129</definedName>
  </definedNames>
  <calcPr fullCalcOnLoad="1"/>
</workbook>
</file>

<file path=xl/sharedStrings.xml><?xml version="1.0" encoding="utf-8"?>
<sst xmlns="http://schemas.openxmlformats.org/spreadsheetml/2006/main" count="361" uniqueCount="273">
  <si>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</si>
  <si>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</si>
  <si>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</si>
  <si>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</si>
  <si>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</si>
  <si>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</si>
  <si>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</si>
  <si>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</si>
  <si>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</si>
  <si>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</si>
  <si>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</si>
  <si>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</si>
  <si>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</si>
  <si>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</si>
  <si>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</si>
  <si>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</si>
  <si>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</si>
  <si>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</si>
  <si>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</si>
  <si>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</si>
  <si>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</si>
  <si>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</si>
  <si>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</si>
  <si>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</si>
  <si>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</si>
  <si>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</si>
  <si>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</si>
  <si>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</si>
  <si>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</si>
  <si>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</si>
  <si>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</si>
  <si>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1.1.2</t>
  </si>
  <si>
    <t>2.1.1</t>
  </si>
  <si>
    <t>2.2</t>
  </si>
  <si>
    <t>2.2.1</t>
  </si>
  <si>
    <t>УК-1</t>
  </si>
  <si>
    <t>УК-2</t>
  </si>
  <si>
    <t>СОГЛАСОВАНО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</si>
  <si>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</si>
  <si>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</si>
  <si>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</si>
  <si>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</si>
  <si>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</si>
  <si>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</si>
  <si>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</si>
  <si>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</si>
  <si>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</si>
  <si>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</si>
  <si>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</si>
  <si>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</si>
  <si>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</si>
  <si>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</si>
  <si>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</si>
  <si>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</si>
  <si>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</si>
  <si>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</si>
  <si>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</si>
  <si>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2.3.1</t>
  </si>
  <si>
    <t>V. Магистерская диссертация</t>
  </si>
  <si>
    <t>Зачетных единиц</t>
  </si>
  <si>
    <t>/</t>
  </si>
  <si>
    <t>Магистерская диссертация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</si>
  <si>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</si>
  <si>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</si>
  <si>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</si>
  <si>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</si>
  <si>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</si>
  <si>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</si>
  <si>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</si>
  <si>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</si>
  <si>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</si>
  <si>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</si>
  <si>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</si>
  <si>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</si>
  <si>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</si>
  <si>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</si>
  <si>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</si>
  <si>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</si>
  <si>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</si>
  <si>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</si>
  <si>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</si>
  <si>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</si>
  <si>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</si>
  <si>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</si>
  <si>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</si>
  <si>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</si>
  <si>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</si>
  <si>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</si>
  <si>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</si>
  <si>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</si>
  <si>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</si>
  <si>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</si>
  <si>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</si>
  <si>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</si>
  <si>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</si>
  <si>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</si>
  <si>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</si>
  <si>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</si>
  <si>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</si>
  <si>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</si>
  <si>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</si>
  <si>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</si>
  <si>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</si>
  <si>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</si>
  <si>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</si>
  <si>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</si>
  <si>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</si>
  <si>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</si>
  <si>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</si>
  <si>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</si>
  <si>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VI. Итоговая аттестация</t>
  </si>
  <si>
    <t>VII. Матрица компетенций</t>
  </si>
  <si>
    <t>/72</t>
  </si>
  <si>
    <t>Защита магистерской диссертации</t>
  </si>
  <si>
    <t>УК-3</t>
  </si>
  <si>
    <t xml:space="preserve"> - </t>
  </si>
  <si>
    <t>УК-4</t>
  </si>
  <si>
    <t>УК-5</t>
  </si>
  <si>
    <t>УПК-1</t>
  </si>
  <si>
    <t>УПК-2</t>
  </si>
  <si>
    <t>СК-1</t>
  </si>
  <si>
    <t>СК-2</t>
  </si>
  <si>
    <t>СК-3</t>
  </si>
  <si>
    <t>СК-4</t>
  </si>
  <si>
    <t>СК-5</t>
  </si>
  <si>
    <t>СК-6</t>
  </si>
  <si>
    <t>СК-7</t>
  </si>
  <si>
    <t>1.1.1</t>
  </si>
  <si>
    <t xml:space="preserve">Модуль "Управление деятельностью" </t>
  </si>
  <si>
    <t>МИНИСТЕРСТВО ОБРАЗОВАНИЯ РЕСПУБЛИКИ БЕЛАРУСЬ</t>
  </si>
  <si>
    <t>_______________  И.А.Старовойтова</t>
  </si>
  <si>
    <t>Заместитель Министра по чрезвычайным ситуациям                                      Республики Беларусь</t>
  </si>
  <si>
    <t>С.А.Касперович</t>
  </si>
  <si>
    <t xml:space="preserve">Председатель УМО по образованию </t>
  </si>
  <si>
    <t>в области защиты от чрезвычайных ситуаций</t>
  </si>
  <si>
    <t>И.И.Полевода</t>
  </si>
  <si>
    <t>И.В.Титович</t>
  </si>
  <si>
    <t xml:space="preserve">Председатель НМС УМО по образованию </t>
  </si>
  <si>
    <t>Модуль "Защита от чрезвычайных ситуаций"</t>
  </si>
  <si>
    <t xml:space="preserve">                       М.П.</t>
  </si>
  <si>
    <t>Регистрационный №</t>
  </si>
  <si>
    <t>практика</t>
  </si>
  <si>
    <t>магистерская диссертация</t>
  </si>
  <si>
    <t>Научно-исследовательский семинар</t>
  </si>
  <si>
    <t>УК-6</t>
  </si>
  <si>
    <t>2.1.3</t>
  </si>
  <si>
    <t>2.1.4</t>
  </si>
  <si>
    <t>Психология управления и управленческий интеллект / Социология управления в чрезвычайных ситуациях</t>
  </si>
  <si>
    <t>/50</t>
  </si>
  <si>
    <t>Информационные технологии в управленческой деятельности</t>
  </si>
  <si>
    <t>Код модуля, учебной дисциплины</t>
  </si>
  <si>
    <t>УПК-2, СК-2</t>
  </si>
  <si>
    <t xml:space="preserve">Системный анализ и планирование деятельности/ Анализ и моделирование сложных систем </t>
  </si>
  <si>
    <t>/3</t>
  </si>
  <si>
    <t>2.2.3</t>
  </si>
  <si>
    <t>Количество курсовых проектов</t>
  </si>
  <si>
    <t>-</t>
  </si>
  <si>
    <t>5(/2)</t>
  </si>
  <si>
    <t>Зач. единиц</t>
  </si>
  <si>
    <t>Срок обучения:  1 год</t>
  </si>
  <si>
    <t>Технологии управления в сфере защиты от чрезвычайных ситуаций</t>
  </si>
  <si>
    <t>СК-3 / СК-4</t>
  </si>
  <si>
    <t>Правовое обеспечение международной гуманитарной деятельности / Международные институты безопасности</t>
  </si>
  <si>
    <t>Государственное управление в сфере безопасности в чрезвычайных ситуациях</t>
  </si>
  <si>
    <t>УПК-2, СК-5</t>
  </si>
  <si>
    <t>СК-8</t>
  </si>
  <si>
    <t>1.1.3</t>
  </si>
  <si>
    <t>Кадровая политика и аудит</t>
  </si>
  <si>
    <t>Финансовый менеджмент распорядителей бюджетных средств</t>
  </si>
  <si>
    <t>Риск-менеджмент в сфере защиты от чрезвычайных ситуаций / Устойчивость объектов экономики в чрезвычайных ситуациях</t>
  </si>
  <si>
    <t>Модуль "Научно-исследовательская работа"</t>
  </si>
  <si>
    <t>Иноязычная коммуникация в профессиональной деятельности / Профессиональная коммуникация в международных миссиях</t>
  </si>
  <si>
    <t>1 семестр,
13 недель</t>
  </si>
  <si>
    <t>2 семестр,
12 недель</t>
  </si>
  <si>
    <t>Начальник Главного управления профессионального образования
Министерства образования Республики Беларусь</t>
  </si>
  <si>
    <t>Специальность: 7-06-1033-02 Управление защитой от чрезвычайных ситуаций</t>
  </si>
  <si>
    <t>ПРИМЕРНЫЙ УЧЕБНЫЙ  ПЛАН</t>
  </si>
  <si>
    <t>Разработан в качестве примера реализации образовательного стандарта по специальности  7-06-1033-02 Управление защитой от чрезвычайных ситуаций</t>
  </si>
  <si>
    <t>С.В.Маршина</t>
  </si>
  <si>
    <t>Рекомендован к утверждению Президиумом Совета УМО</t>
  </si>
  <si>
    <t xml:space="preserve"> по образованию в области защиты от чрезвычайных ситуаций</t>
  </si>
  <si>
    <t>/124</t>
  </si>
  <si>
    <t>/40</t>
  </si>
  <si>
    <t>/32</t>
  </si>
  <si>
    <t>/142</t>
  </si>
  <si>
    <t>/96</t>
  </si>
  <si>
    <t>/26</t>
  </si>
  <si>
    <t>/24</t>
  </si>
  <si>
    <t>Дополнительные виды обучения</t>
  </si>
  <si>
    <t>Компонент учреждения образования</t>
  </si>
  <si>
    <t>Государственный  компонент</t>
  </si>
  <si>
    <t>/4</t>
  </si>
  <si>
    <t>/2</t>
  </si>
  <si>
    <t>УК-7</t>
  </si>
  <si>
    <t>Применять методы научного познания в исследовательской деятельности, генерировать и реализовывать инновационные идеи.</t>
  </si>
  <si>
    <t>Решать научно-исследовательские и инновационные задачи на основе применения информационно-коммуникационных технологий.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</si>
  <si>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деятельности.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</si>
  <si>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</si>
  <si>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Развивать инновационную восприимчивость и способность к инновационной  деятельности.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</si>
  <si>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неопределенности.</t>
  </si>
  <si>
    <t>Применять психолого-педагогические методы и информационно- коммуникационные технологии в образовании и управлении</t>
  </si>
  <si>
    <t>К
У
Р
С
Ы</t>
  </si>
  <si>
    <t>УК-1,4,5</t>
  </si>
  <si>
    <t>1.1.1, 1.1.2</t>
  </si>
  <si>
    <t>Степень: Магистр</t>
  </si>
  <si>
    <t>/62</t>
  </si>
  <si>
    <t>/36</t>
  </si>
  <si>
    <t>/56</t>
  </si>
  <si>
    <t>2.4</t>
  </si>
  <si>
    <t>2.4.1</t>
  </si>
  <si>
    <t>2.4.2</t>
  </si>
  <si>
    <t>2.4.3</t>
  </si>
  <si>
    <t>2.4.4</t>
  </si>
  <si>
    <t>Огневая подготовка</t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</si>
  <si>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</si>
  <si>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</si>
  <si>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</si>
  <si>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t>СК-9</t>
  </si>
  <si>
    <t>Применять стрелковое оружие, обращаться с боеприпасами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</si>
  <si>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</si>
  <si>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</si>
  <si>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</si>
  <si>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</si>
  <si>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</si>
  <si>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</si>
  <si>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</si>
  <si>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</si>
  <si>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</si>
  <si>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2.2.1, 2.4.2</t>
  </si>
  <si>
    <t>УК-7, СК-6 / СК-7</t>
  </si>
  <si>
    <t>/6</t>
  </si>
  <si>
    <t>/12</t>
  </si>
  <si>
    <t>/8</t>
  </si>
  <si>
    <t>36/</t>
  </si>
  <si>
    <t>/18</t>
  </si>
  <si>
    <t>Д.В.Сеген</t>
  </si>
  <si>
    <t>С.А.Саланович</t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</si>
  <si>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– граждан Республики Беларусь. </t>
    </r>
  </si>
  <si>
    <t>Зачетных 
единиц</t>
  </si>
  <si>
    <t>Производственная-1</t>
  </si>
  <si>
    <t>1</t>
  </si>
  <si>
    <t>Производственная-2</t>
  </si>
  <si>
    <t>2</t>
  </si>
  <si>
    <t>Применять инновационные подходы при обеспечении готовности к действиям органов управления по чрезвычайным ситуациям в установленных режимах функционирования</t>
  </si>
  <si>
    <t>Анализировать процесс управления, выделять содержательные компоненты, вырабатывать научно обоснованные управленческие решения, применять инновационные методики управления в профессиональной деятельности</t>
  </si>
  <si>
    <t>Осуществлять кадровый менеджмент в органах и подразделениях по чрезвычайным ситуациям, проводить оценку и развитие персонала с использование научных и инновационных методик, реализовывать идеологическую работу</t>
  </si>
  <si>
    <t xml:space="preserve">Проводить оценку использования материально-технических ресурсов, вырабатывать эффективные экономически обоснованные управленческие решения </t>
  </si>
  <si>
    <t xml:space="preserve">Реализовать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</si>
  <si>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 xml:space="preserve">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</si>
  <si>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Определять характеристики и признаки сложных систем, осуществлять планирование и управление деятельностью на основе использования методов системного анализа</t>
  </si>
  <si>
    <t xml:space="preserve">Учитывать психологические закономерности процесса управления в профессиональной деятельноси и владеть навыками критического мышления при принятии управленческих решений </t>
  </si>
  <si>
    <t>Применять методологию теоретических и экспериментальных исследований при решении задач организационно-управленческой, оперативно-тактической, инновационной, экспертно-консультационной деятельности</t>
  </si>
  <si>
    <t>Вырабатывать эффективные решения по обеспечению безопасного проведения гуманитарных операций, организации взаимодействия при ликвидации чрезвычайных ситуаций на территории иностранных государств</t>
  </si>
  <si>
    <t>2.3.1, 2.4.1</t>
  </si>
  <si>
    <t>[1]</t>
  </si>
  <si>
    <t>[2]</t>
  </si>
  <si>
    <t>2 (/2)</t>
  </si>
  <si>
    <t>3 (1)</t>
  </si>
  <si>
    <t>8(/1)</t>
  </si>
  <si>
    <t>/70</t>
  </si>
  <si>
    <t>[2] - номер семестра, обозначенный в графе "зачеты" данным образом, указывает на то, что зачет является дифференцированным.</t>
  </si>
  <si>
    <t>УК-2,7</t>
  </si>
  <si>
    <t>УК-4,6, УПК-1</t>
  </si>
  <si>
    <t>УК-5,6, УПК-2</t>
  </si>
  <si>
    <t>1.1.1, 2.3.1</t>
  </si>
  <si>
    <t>1.1.2, 2.3.1</t>
  </si>
  <si>
    <t>1.1.3, 2.4.3</t>
  </si>
  <si>
    <t>1.1.3, 2.2.2</t>
  </si>
  <si>
    <t>1.1.2, 2.1.2, 2.1.4</t>
  </si>
  <si>
    <t>IV. Производственные практики</t>
  </si>
  <si>
    <t>Социально-коммуникативный модуль</t>
  </si>
  <si>
    <t>.2023</t>
  </si>
  <si>
    <t>Протокол № ____ от _________ 20___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</si>
</sst>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0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sz val="38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40"/>
      <name val="Arial Cyr"/>
      <family val="0"/>
    </font>
    <font>
      <b/>
      <i/>
      <sz val="42"/>
      <name val="Times New Roman"/>
      <family val="1"/>
    </font>
    <font>
      <b/>
      <sz val="42"/>
      <name val="Times New Roman"/>
      <family val="1"/>
    </font>
    <font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i/>
      <sz val="40"/>
      <name val="Arial Cyr"/>
      <family val="0"/>
    </font>
    <font>
      <b/>
      <sz val="32"/>
      <name val="Arial Cyr"/>
      <family val="0"/>
    </font>
    <font>
      <vertAlign val="superscript"/>
      <sz val="42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u val="single"/>
      <sz val="4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32"/>
      <color indexed="8"/>
      <name val="Arial Cyr"/>
      <family val="0"/>
    </font>
    <font>
      <b/>
      <sz val="32"/>
      <color indexed="8"/>
      <name val="Times New Roman"/>
      <family val="1"/>
    </font>
    <font>
      <sz val="32"/>
      <color indexed="8"/>
      <name val="Times New Roman"/>
      <family val="1"/>
    </font>
    <font>
      <sz val="38"/>
      <color indexed="8"/>
      <name val="Times New Roman"/>
      <family val="1"/>
    </font>
    <font>
      <sz val="38"/>
      <color indexed="10"/>
      <name val="Times New Roman"/>
      <family val="1"/>
    </font>
    <font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sz val="40"/>
      <color indexed="8"/>
      <name val="Arial Cyr"/>
      <family val="0"/>
    </font>
    <font>
      <b/>
      <sz val="40"/>
      <color indexed="10"/>
      <name val="Times New Roman"/>
      <family val="1"/>
    </font>
    <font>
      <sz val="40"/>
      <color indexed="10"/>
      <name val="Times New Roman"/>
      <family val="1"/>
    </font>
    <font>
      <b/>
      <sz val="40"/>
      <color indexed="10"/>
      <name val="Arial Cyr"/>
      <family val="0"/>
    </font>
    <font>
      <b/>
      <sz val="40"/>
      <color indexed="8"/>
      <name val="Arial Cyr"/>
      <family val="0"/>
    </font>
    <font>
      <sz val="40"/>
      <color indexed="10"/>
      <name val="Arial Cyr"/>
      <family val="0"/>
    </font>
    <font>
      <sz val="42"/>
      <color indexed="8"/>
      <name val="Times New Roman"/>
      <family val="1"/>
    </font>
    <font>
      <sz val="42"/>
      <color indexed="10"/>
      <name val="Times New Roman"/>
      <family val="1"/>
    </font>
    <font>
      <sz val="38"/>
      <color indexed="62"/>
      <name val="Times New Roman"/>
      <family val="1"/>
    </font>
    <font>
      <b/>
      <sz val="38"/>
      <color indexed="62"/>
      <name val="Times New Roman"/>
      <family val="1"/>
    </font>
    <font>
      <sz val="32"/>
      <color indexed="10"/>
      <name val="Times New Roman"/>
      <family val="1"/>
    </font>
    <font>
      <b/>
      <sz val="42"/>
      <color indexed="8"/>
      <name val="Times New Roman"/>
      <family val="1"/>
    </font>
    <font>
      <sz val="42"/>
      <color indexed="9"/>
      <name val="Times New Roman"/>
      <family val="1"/>
    </font>
    <font>
      <b/>
      <sz val="40"/>
      <color indexed="9"/>
      <name val="Times New Roman"/>
      <family val="1"/>
    </font>
    <font>
      <b/>
      <sz val="42"/>
      <color indexed="9"/>
      <name val="Times New Roman"/>
      <family val="1"/>
    </font>
    <font>
      <b/>
      <sz val="4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32"/>
      <color theme="1"/>
      <name val="Arial Cyr"/>
      <family val="0"/>
    </font>
    <font>
      <b/>
      <sz val="32"/>
      <color theme="1"/>
      <name val="Times New Roman"/>
      <family val="1"/>
    </font>
    <font>
      <sz val="32"/>
      <color theme="1"/>
      <name val="Times New Roman"/>
      <family val="1"/>
    </font>
    <font>
      <sz val="38"/>
      <color theme="1"/>
      <name val="Times New Roman"/>
      <family val="1"/>
    </font>
    <font>
      <sz val="38"/>
      <color rgb="FFFF0000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40"/>
      <color theme="1"/>
      <name val="Arial Cyr"/>
      <family val="0"/>
    </font>
    <font>
      <b/>
      <sz val="40"/>
      <color rgb="FFFF0000"/>
      <name val="Times New Roman"/>
      <family val="1"/>
    </font>
    <font>
      <sz val="40"/>
      <color rgb="FFFF0000"/>
      <name val="Times New Roman"/>
      <family val="1"/>
    </font>
    <font>
      <b/>
      <sz val="40"/>
      <color rgb="FFFF0000"/>
      <name val="Arial Cyr"/>
      <family val="0"/>
    </font>
    <font>
      <b/>
      <sz val="40"/>
      <color theme="1"/>
      <name val="Arial Cyr"/>
      <family val="0"/>
    </font>
    <font>
      <sz val="40"/>
      <color rgb="FFFF0000"/>
      <name val="Arial Cyr"/>
      <family val="0"/>
    </font>
    <font>
      <sz val="42"/>
      <color theme="1"/>
      <name val="Times New Roman"/>
      <family val="1"/>
    </font>
    <font>
      <sz val="42"/>
      <color rgb="FFFF0000"/>
      <name val="Times New Roman"/>
      <family val="1"/>
    </font>
    <font>
      <sz val="38"/>
      <color theme="4"/>
      <name val="Times New Roman"/>
      <family val="1"/>
    </font>
    <font>
      <b/>
      <sz val="38"/>
      <color theme="4"/>
      <name val="Times New Roman"/>
      <family val="1"/>
    </font>
    <font>
      <sz val="32"/>
      <color rgb="FFFF0000"/>
      <name val="Times New Roman"/>
      <family val="1"/>
    </font>
    <font>
      <b/>
      <sz val="42"/>
      <color theme="1"/>
      <name val="Times New Roman"/>
      <family val="1"/>
    </font>
    <font>
      <sz val="42"/>
      <color theme="0"/>
      <name val="Times New Roman"/>
      <family val="1"/>
    </font>
    <font>
      <b/>
      <sz val="40"/>
      <color theme="0"/>
      <name val="Times New Roman"/>
      <family val="1"/>
    </font>
    <font>
      <b/>
      <sz val="42"/>
      <color theme="0"/>
      <name val="Times New Roman"/>
      <family val="1"/>
    </font>
    <font>
      <b/>
      <sz val="4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2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justify"/>
    </xf>
    <xf numFmtId="0" fontId="84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186" fontId="94" fillId="0" borderId="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1" fontId="11" fillId="0" borderId="12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left"/>
    </xf>
    <xf numFmtId="49" fontId="97" fillId="0" borderId="0" xfId="0" applyNumberFormat="1" applyFont="1" applyFill="1" applyAlignment="1">
      <alignment/>
    </xf>
    <xf numFmtId="49" fontId="97" fillId="0" borderId="0" xfId="0" applyNumberFormat="1" applyFont="1" applyFill="1" applyAlignment="1">
      <alignment horizontal="center"/>
    </xf>
    <xf numFmtId="0" fontId="98" fillId="0" borderId="0" xfId="50" applyFont="1" applyFill="1" applyBorder="1">
      <alignment/>
    </xf>
    <xf numFmtId="1" fontId="11" fillId="0" borderId="18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vertical="justify" wrapText="1"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0" xfId="50" applyFont="1" applyFill="1" applyBorder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" fontId="11" fillId="0" borderId="22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1" fontId="11" fillId="0" borderId="26" xfId="0" applyNumberFormat="1" applyFont="1" applyFill="1" applyBorder="1" applyAlignment="1">
      <alignment vertical="center"/>
    </xf>
    <xf numFmtId="1" fontId="11" fillId="0" borderId="29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" fontId="11" fillId="0" borderId="32" xfId="0" applyNumberFormat="1" applyFont="1" applyFill="1" applyBorder="1" applyAlignment="1">
      <alignment vertical="center"/>
    </xf>
    <xf numFmtId="1" fontId="9" fillId="0" borderId="24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1" fontId="13" fillId="0" borderId="22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1" fontId="13" fillId="0" borderId="2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99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7" fillId="0" borderId="21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vertical="center"/>
    </xf>
    <xf numFmtId="1" fontId="9" fillId="0" borderId="36" xfId="0" applyNumberFormat="1" applyFont="1" applyFill="1" applyBorder="1" applyAlignment="1">
      <alignment vertical="center"/>
    </xf>
    <xf numFmtId="1" fontId="10" fillId="0" borderId="34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1" fontId="100" fillId="0" borderId="24" xfId="0" applyNumberFormat="1" applyFont="1" applyFill="1" applyBorder="1" applyAlignment="1">
      <alignment vertical="center"/>
    </xf>
    <xf numFmtId="1" fontId="100" fillId="0" borderId="18" xfId="0" applyNumberFormat="1" applyFont="1" applyFill="1" applyBorder="1" applyAlignment="1">
      <alignment vertical="center"/>
    </xf>
    <xf numFmtId="49" fontId="11" fillId="0" borderId="39" xfId="0" applyNumberFormat="1" applyFont="1" applyFill="1" applyBorder="1" applyAlignment="1">
      <alignment horizontal="center" vertical="center"/>
    </xf>
    <xf numFmtId="1" fontId="95" fillId="0" borderId="12" xfId="0" applyNumberFormat="1" applyFont="1" applyFill="1" applyBorder="1" applyAlignment="1">
      <alignment vertical="center"/>
    </xf>
    <xf numFmtId="1" fontId="95" fillId="0" borderId="13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horizontal="center" vertical="center"/>
    </xf>
    <xf numFmtId="1" fontId="101" fillId="0" borderId="0" xfId="0" applyNumberFormat="1" applyFont="1" applyFill="1" applyBorder="1" applyAlignment="1">
      <alignment vertical="center"/>
    </xf>
    <xf numFmtId="1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1" fontId="101" fillId="0" borderId="0" xfId="0" applyNumberFormat="1" applyFont="1" applyFill="1" applyBorder="1" applyAlignment="1">
      <alignment horizontal="left" vertical="center" wrapText="1"/>
    </xf>
    <xf numFmtId="1" fontId="103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left" vertical="center" wrapText="1"/>
    </xf>
    <xf numFmtId="1" fontId="11" fillId="0" borderId="19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1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54" xfId="0" applyNumberFormat="1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1" fontId="9" fillId="0" borderId="58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5" fillId="0" borderId="12" xfId="0" applyNumberFormat="1" applyFont="1" applyFill="1" applyBorder="1" applyAlignment="1">
      <alignment horizontal="center" vertical="center"/>
    </xf>
    <xf numFmtId="1" fontId="95" fillId="0" borderId="17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03" fillId="0" borderId="0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47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textRotation="90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26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textRotation="90"/>
    </xf>
    <xf numFmtId="0" fontId="5" fillId="0" borderId="70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17" fillId="0" borderId="7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1" fontId="96" fillId="0" borderId="24" xfId="0" applyNumberFormat="1" applyFont="1" applyFill="1" applyBorder="1" applyAlignment="1">
      <alignment horizontal="center" vertical="center"/>
    </xf>
    <xf numFmtId="1" fontId="96" fillId="0" borderId="18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textRotation="90"/>
    </xf>
    <xf numFmtId="0" fontId="17" fillId="0" borderId="74" xfId="0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 textRotation="90"/>
    </xf>
    <xf numFmtId="0" fontId="17" fillId="0" borderId="75" xfId="0" applyFont="1" applyFill="1" applyBorder="1" applyAlignment="1">
      <alignment horizontal="center" vertical="center" textRotation="90"/>
    </xf>
    <xf numFmtId="0" fontId="17" fillId="0" borderId="64" xfId="0" applyFont="1" applyFill="1" applyBorder="1" applyAlignment="1">
      <alignment horizontal="center" vertical="center" textRotation="90"/>
    </xf>
    <xf numFmtId="0" fontId="17" fillId="0" borderId="65" xfId="0" applyFont="1" applyFill="1" applyBorder="1" applyAlignment="1">
      <alignment horizontal="center" vertical="center" textRotation="90"/>
    </xf>
    <xf numFmtId="0" fontId="17" fillId="0" borderId="67" xfId="0" applyFont="1" applyFill="1" applyBorder="1" applyAlignment="1">
      <alignment horizontal="center" vertical="center" textRotation="90"/>
    </xf>
    <xf numFmtId="0" fontId="17" fillId="0" borderId="47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48" xfId="0" applyFont="1" applyFill="1" applyBorder="1" applyAlignment="1">
      <alignment horizontal="center" vertical="center" textRotation="90"/>
    </xf>
    <xf numFmtId="0" fontId="17" fillId="0" borderId="52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justify" wrapText="1"/>
    </xf>
    <xf numFmtId="49" fontId="11" fillId="0" borderId="52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11" fillId="0" borderId="76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1" fillId="0" borderId="0" xfId="0" applyFont="1" applyFill="1" applyAlignment="1">
      <alignment horizontal="left" vertical="top" wrapText="1"/>
    </xf>
    <xf numFmtId="0" fontId="11" fillId="0" borderId="2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1" fontId="100" fillId="0" borderId="24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/>
    </xf>
    <xf numFmtId="1" fontId="95" fillId="0" borderId="31" xfId="0" applyNumberFormat="1" applyFont="1" applyFill="1" applyBorder="1" applyAlignment="1">
      <alignment horizontal="center" vertical="center"/>
    </xf>
    <xf numFmtId="1" fontId="95" fillId="0" borderId="33" xfId="0" applyNumberFormat="1" applyFont="1" applyFill="1" applyBorder="1" applyAlignment="1">
      <alignment horizontal="center" vertical="center"/>
    </xf>
    <xf numFmtId="1" fontId="100" fillId="0" borderId="22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1" fontId="11" fillId="0" borderId="54" xfId="0" applyNumberFormat="1" applyFont="1" applyFill="1" applyBorder="1" applyAlignment="1">
      <alignment horizontal="left" vertical="center" wrapText="1"/>
    </xf>
    <xf numFmtId="1" fontId="11" fillId="0" borderId="41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1" fontId="95" fillId="0" borderId="57" xfId="0" applyNumberFormat="1" applyFont="1" applyFill="1" applyBorder="1" applyAlignment="1">
      <alignment horizontal="center" vertical="center"/>
    </xf>
    <xf numFmtId="1" fontId="95" fillId="0" borderId="25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left" vertical="center" wrapText="1"/>
    </xf>
    <xf numFmtId="1" fontId="13" fillId="0" borderId="58" xfId="0" applyNumberFormat="1" applyFont="1" applyFill="1" applyBorder="1" applyAlignment="1">
      <alignment horizontal="center" vertical="center"/>
    </xf>
    <xf numFmtId="1" fontId="13" fillId="0" borderId="60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1" fontId="10" fillId="0" borderId="59" xfId="0" applyNumberFormat="1" applyFont="1" applyFill="1" applyBorder="1" applyAlignment="1">
      <alignment horizontal="left" vertical="center" wrapText="1"/>
    </xf>
    <xf numFmtId="1" fontId="10" fillId="0" borderId="36" xfId="0" applyNumberFormat="1" applyFont="1" applyFill="1" applyBorder="1" applyAlignment="1">
      <alignment horizontal="left" vertical="center" wrapText="1"/>
    </xf>
    <xf numFmtId="1" fontId="11" fillId="0" borderId="42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horizontal="left" vertical="center" wrapText="1"/>
    </xf>
    <xf numFmtId="1" fontId="100" fillId="0" borderId="42" xfId="0" applyNumberFormat="1" applyFont="1" applyFill="1" applyBorder="1" applyAlignment="1">
      <alignment horizontal="left" vertical="center" wrapText="1"/>
    </xf>
    <xf numFmtId="1" fontId="100" fillId="0" borderId="18" xfId="0" applyNumberFormat="1" applyFont="1" applyFill="1" applyBorder="1" applyAlignment="1">
      <alignment horizontal="left" vertical="center" wrapText="1"/>
    </xf>
    <xf numFmtId="1" fontId="95" fillId="0" borderId="19" xfId="0" applyNumberFormat="1" applyFont="1" applyFill="1" applyBorder="1" applyAlignment="1">
      <alignment horizontal="left" vertical="center" wrapText="1"/>
    </xf>
    <xf numFmtId="1" fontId="95" fillId="0" borderId="13" xfId="0" applyNumberFormat="1" applyFont="1" applyFill="1" applyBorder="1" applyAlignment="1">
      <alignment horizontal="left" vertical="center" wrapText="1"/>
    </xf>
    <xf numFmtId="1" fontId="95" fillId="0" borderId="13" xfId="0" applyNumberFormat="1" applyFont="1" applyFill="1" applyBorder="1" applyAlignment="1">
      <alignment horizontal="center" vertical="center"/>
    </xf>
    <xf numFmtId="1" fontId="100" fillId="0" borderId="18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1" fillId="0" borderId="67" xfId="0" applyNumberFormat="1" applyFont="1" applyFill="1" applyBorder="1" applyAlignment="1">
      <alignment horizontal="center" vertical="center"/>
    </xf>
    <xf numFmtId="1" fontId="95" fillId="0" borderId="32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left" vertical="center" wrapText="1"/>
    </xf>
    <xf numFmtId="1" fontId="11" fillId="0" borderId="32" xfId="0" applyNumberFormat="1" applyFont="1" applyFill="1" applyBorder="1" applyAlignment="1">
      <alignment horizontal="left" vertical="center" wrapText="1"/>
    </xf>
    <xf numFmtId="1" fontId="11" fillId="0" borderId="40" xfId="0" applyNumberFormat="1" applyFont="1" applyFill="1" applyBorder="1" applyAlignment="1">
      <alignment horizontal="left" vertical="center" wrapText="1"/>
    </xf>
    <xf numFmtId="1" fontId="11" fillId="0" borderId="53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1" fontId="11" fillId="0" borderId="22" xfId="0" applyNumberFormat="1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1" fontId="11" fillId="0" borderId="58" xfId="0" applyNumberFormat="1" applyFont="1" applyFill="1" applyBorder="1" applyAlignment="1">
      <alignment horizontal="left" vertical="center"/>
    </xf>
    <xf numFmtId="1" fontId="11" fillId="0" borderId="59" xfId="0" applyNumberFormat="1" applyFont="1" applyFill="1" applyBorder="1" applyAlignment="1">
      <alignment horizontal="left" vertical="center"/>
    </xf>
    <xf numFmtId="1" fontId="11" fillId="0" borderId="36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129"/>
  <sheetViews>
    <sheetView tabSelected="1" view="pageBreakPreview" zoomScale="26" zoomScaleNormal="34" zoomScaleSheetLayoutView="26" workbookViewId="0" topLeftCell="A96">
      <selection activeCell="B126" sqref="B126:AC126"/>
    </sheetView>
  </sheetViews>
  <sheetFormatPr defaultColWidth="4.75390625" defaultRowHeight="12.75"/>
  <cols>
    <col min="1" max="1" width="4.75390625" style="1" customWidth="1"/>
    <col min="2" max="2" width="27.75390625" style="1" customWidth="1"/>
    <col min="3" max="5" width="9.75390625" style="1" customWidth="1"/>
    <col min="6" max="11" width="9.25390625" style="1" customWidth="1"/>
    <col min="12" max="12" width="7.375" style="1" customWidth="1"/>
    <col min="13" max="15" width="9.25390625" style="1" customWidth="1"/>
    <col min="16" max="16" width="7.375" style="1" customWidth="1"/>
    <col min="17" max="18" width="9.25390625" style="1" customWidth="1"/>
    <col min="19" max="20" width="9.25390625" style="2" customWidth="1"/>
    <col min="21" max="23" width="9.25390625" style="1" customWidth="1"/>
    <col min="24" max="24" width="9.875" style="1" customWidth="1"/>
    <col min="25" max="25" width="10.75390625" style="1" customWidth="1"/>
    <col min="26" max="28" width="9.25390625" style="1" customWidth="1"/>
    <col min="29" max="29" width="10.00390625" style="1" customWidth="1"/>
    <col min="30" max="32" width="9.25390625" style="1" customWidth="1"/>
    <col min="33" max="41" width="9.25390625" style="160" customWidth="1"/>
    <col min="42" max="42" width="7.375" style="160" customWidth="1"/>
    <col min="43" max="50" width="9.25390625" style="160" customWidth="1"/>
    <col min="51" max="51" width="7.375" style="160" customWidth="1"/>
    <col min="52" max="54" width="9.25390625" style="160" customWidth="1"/>
    <col min="55" max="55" width="11.125" style="160" customWidth="1"/>
    <col min="56" max="58" width="9.25390625" style="160" customWidth="1"/>
    <col min="59" max="61" width="9.25390625" style="30" customWidth="1"/>
    <col min="62" max="62" width="26.125" style="30" customWidth="1"/>
    <col min="63" max="63" width="5.25390625" style="3" bestFit="1" customWidth="1"/>
    <col min="64" max="67" width="4.75390625" style="1" customWidth="1"/>
    <col min="68" max="68" width="13.00390625" style="1" customWidth="1"/>
    <col min="69" max="69" width="13.625" style="1" customWidth="1"/>
    <col min="70" max="16384" width="4.75390625" style="1" customWidth="1"/>
  </cols>
  <sheetData>
    <row r="1" spans="2:62" s="33" customFormat="1" ht="53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70"/>
      <c r="AZ1" s="70"/>
      <c r="BA1" s="70"/>
      <c r="BB1" s="70"/>
      <c r="BC1" s="70"/>
      <c r="BD1" s="70"/>
      <c r="BE1" s="70"/>
      <c r="BF1" s="70"/>
      <c r="BG1" s="34"/>
      <c r="BH1" s="34"/>
      <c r="BI1" s="34"/>
      <c r="BJ1" s="34"/>
    </row>
    <row r="2" spans="2:62" s="33" customFormat="1" ht="17.2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34"/>
      <c r="BH2" s="34"/>
      <c r="BI2" s="34"/>
      <c r="BJ2" s="34"/>
    </row>
    <row r="3" spans="2:62" s="39" customFormat="1" ht="45" customHeight="1">
      <c r="B3" s="405"/>
      <c r="C3" s="405"/>
      <c r="D3" s="405"/>
      <c r="E3" s="405"/>
      <c r="F3" s="405"/>
      <c r="G3" s="405"/>
      <c r="H3" s="405"/>
      <c r="I3" s="405"/>
      <c r="J3" s="405"/>
      <c r="K3" s="81"/>
      <c r="L3" s="81"/>
      <c r="M3" s="81"/>
      <c r="N3" s="398" t="s">
        <v>129</v>
      </c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81"/>
      <c r="AZ3" s="81"/>
      <c r="BA3" s="81"/>
      <c r="BB3" s="81"/>
      <c r="BC3" s="81"/>
      <c r="BD3" s="100"/>
      <c r="BE3" s="81"/>
      <c r="BF3" s="81"/>
      <c r="BG3" s="81"/>
      <c r="BH3" s="81"/>
      <c r="BI3" s="81"/>
      <c r="BJ3" s="81"/>
    </row>
    <row r="4" spans="2:71" s="33" customFormat="1" ht="26.2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3"/>
      <c r="T4" s="73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34"/>
      <c r="BH4" s="34"/>
      <c r="BI4" s="34"/>
      <c r="BJ4" s="34"/>
      <c r="BK4" s="40"/>
      <c r="BL4" s="40"/>
      <c r="BM4" s="40"/>
      <c r="BN4" s="40"/>
      <c r="BO4" s="40"/>
      <c r="BP4" s="40"/>
      <c r="BQ4" s="40"/>
      <c r="BR4" s="40"/>
      <c r="BS4" s="40"/>
    </row>
    <row r="5" spans="2:71" s="33" customFormat="1" ht="54" customHeight="1">
      <c r="B5" s="70" t="s">
        <v>51</v>
      </c>
      <c r="C5" s="70"/>
      <c r="D5" s="70"/>
      <c r="E5" s="70"/>
      <c r="F5" s="70"/>
      <c r="G5" s="70"/>
      <c r="H5" s="70"/>
      <c r="I5" s="70"/>
      <c r="J5" s="70"/>
      <c r="K5" s="70"/>
      <c r="L5" s="399" t="s">
        <v>176</v>
      </c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70"/>
      <c r="BA5" s="70"/>
      <c r="BB5" s="70"/>
      <c r="BC5" s="70"/>
      <c r="BD5" s="82"/>
      <c r="BE5" s="82"/>
      <c r="BF5" s="82"/>
      <c r="BG5" s="82"/>
      <c r="BH5" s="82"/>
      <c r="BI5" s="82"/>
      <c r="BJ5" s="82"/>
      <c r="BK5" s="40"/>
      <c r="BL5" s="40"/>
      <c r="BM5" s="40"/>
      <c r="BN5" s="40"/>
      <c r="BO5" s="40"/>
      <c r="BP5" s="40"/>
      <c r="BQ5" s="40"/>
      <c r="BR5" s="40"/>
      <c r="BS5" s="40"/>
    </row>
    <row r="6" spans="2:71" s="33" customFormat="1" ht="53.25">
      <c r="B6" s="70" t="s">
        <v>52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3"/>
      <c r="T6" s="73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82"/>
      <c r="BE6" s="82"/>
      <c r="BF6" s="82"/>
      <c r="BG6" s="82"/>
      <c r="BH6" s="82"/>
      <c r="BI6" s="82"/>
      <c r="BJ6" s="82"/>
      <c r="BK6" s="40"/>
      <c r="BL6" s="40"/>
      <c r="BM6" s="40"/>
      <c r="BN6" s="40"/>
      <c r="BO6" s="40"/>
      <c r="BP6" s="40"/>
      <c r="BQ6" s="40"/>
      <c r="BR6" s="40"/>
      <c r="BS6" s="40"/>
    </row>
    <row r="7" spans="2:71" s="33" customFormat="1" ht="53.25">
      <c r="B7" s="70" t="s">
        <v>53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3"/>
      <c r="T7" s="73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34"/>
      <c r="BH7" s="34"/>
      <c r="BI7" s="34"/>
      <c r="BJ7" s="34"/>
      <c r="BK7" s="40"/>
      <c r="BL7" s="40"/>
      <c r="BM7" s="40"/>
      <c r="BN7" s="40"/>
      <c r="BO7" s="40"/>
      <c r="BP7" s="40"/>
      <c r="BQ7" s="40"/>
      <c r="BR7" s="40"/>
      <c r="BS7" s="40"/>
    </row>
    <row r="8" spans="2:71" s="33" customFormat="1" ht="53.25">
      <c r="B8" s="70" t="s">
        <v>54</v>
      </c>
      <c r="C8" s="70"/>
      <c r="D8" s="70"/>
      <c r="E8" s="70"/>
      <c r="F8" s="70"/>
      <c r="G8" s="70"/>
      <c r="H8" s="70"/>
      <c r="I8" s="70"/>
      <c r="J8" s="70"/>
      <c r="K8" s="81"/>
      <c r="L8" s="400" t="s">
        <v>175</v>
      </c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40"/>
      <c r="BL8" s="40"/>
      <c r="BM8" s="40"/>
      <c r="BN8" s="40"/>
      <c r="BO8" s="40"/>
      <c r="BP8" s="40"/>
      <c r="BQ8" s="40"/>
      <c r="BR8" s="40"/>
      <c r="BS8" s="40"/>
    </row>
    <row r="9" spans="2:71" s="33" customFormat="1" ht="55.5" customHeight="1">
      <c r="B9" s="81" t="s">
        <v>130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81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4"/>
      <c r="AT9" s="68"/>
      <c r="AU9" s="68"/>
      <c r="AV9" s="68"/>
      <c r="AW9" s="68"/>
      <c r="AX9" s="68"/>
      <c r="AY9" s="68"/>
      <c r="AZ9" s="68" t="s">
        <v>204</v>
      </c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40"/>
      <c r="BL9" s="40"/>
      <c r="BM9" s="40"/>
      <c r="BN9" s="40"/>
      <c r="BO9" s="40"/>
      <c r="BP9" s="40"/>
      <c r="BQ9" s="40"/>
      <c r="BR9" s="40"/>
      <c r="BS9" s="40"/>
    </row>
    <row r="10" spans="2:71" s="33" customFormat="1" ht="57.75" customHeight="1">
      <c r="B10" s="68" t="s">
        <v>139</v>
      </c>
      <c r="C10" s="68"/>
      <c r="D10" s="68"/>
      <c r="E10" s="68"/>
      <c r="F10" s="68"/>
      <c r="G10" s="68"/>
      <c r="H10" s="68"/>
      <c r="I10" s="68"/>
      <c r="J10" s="70"/>
      <c r="K10" s="70"/>
      <c r="L10" s="70"/>
      <c r="M10" s="70"/>
      <c r="N10" s="70"/>
      <c r="O10" s="70"/>
      <c r="P10" s="70"/>
      <c r="Q10" s="70"/>
      <c r="R10" s="70"/>
      <c r="S10" s="82"/>
      <c r="T10" s="82"/>
      <c r="U10" s="82"/>
      <c r="V10" s="82"/>
      <c r="W10" s="82"/>
      <c r="X10" s="70"/>
      <c r="Y10" s="82"/>
      <c r="Z10" s="83"/>
      <c r="AA10" s="82"/>
      <c r="AB10" s="70"/>
      <c r="AC10" s="70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85"/>
      <c r="AQ10" s="85"/>
      <c r="AR10" s="85"/>
      <c r="AS10" s="126"/>
      <c r="AT10" s="126"/>
      <c r="AU10" s="34"/>
      <c r="AV10" s="34"/>
      <c r="AW10" s="34"/>
      <c r="AX10" s="34"/>
      <c r="AY10" s="34"/>
      <c r="AZ10" s="68" t="s">
        <v>159</v>
      </c>
      <c r="BA10" s="34"/>
      <c r="BB10" s="68"/>
      <c r="BC10" s="68"/>
      <c r="BD10" s="68"/>
      <c r="BE10" s="68"/>
      <c r="BF10" s="68"/>
      <c r="BG10" s="75"/>
      <c r="BH10" s="75"/>
      <c r="BI10" s="75"/>
      <c r="BJ10" s="75"/>
      <c r="BK10" s="40"/>
      <c r="BL10" s="40"/>
      <c r="BM10" s="40"/>
      <c r="BN10" s="40"/>
      <c r="BO10" s="40"/>
      <c r="BP10" s="40"/>
      <c r="BQ10" s="40"/>
      <c r="BR10" s="40"/>
      <c r="BS10" s="40"/>
    </row>
    <row r="11" spans="2:71" s="33" customFormat="1" ht="44.25" customHeight="1">
      <c r="B11" s="70" t="s">
        <v>55</v>
      </c>
      <c r="C11" s="70"/>
      <c r="D11" s="70"/>
      <c r="E11" s="70"/>
      <c r="F11" s="70"/>
      <c r="G11" s="70" t="s">
        <v>271</v>
      </c>
      <c r="H11" s="81"/>
      <c r="I11" s="81"/>
      <c r="J11" s="70"/>
      <c r="K11" s="70"/>
      <c r="L11" s="70"/>
      <c r="M11" s="70"/>
      <c r="N11" s="70"/>
      <c r="O11" s="70"/>
      <c r="P11" s="70"/>
      <c r="Q11" s="70"/>
      <c r="R11" s="70"/>
      <c r="S11" s="73"/>
      <c r="T11" s="73"/>
      <c r="U11" s="70" t="s">
        <v>108</v>
      </c>
      <c r="V11" s="70"/>
      <c r="W11" s="70"/>
      <c r="X11" s="70"/>
      <c r="Y11" s="70"/>
      <c r="Z11" s="70"/>
      <c r="AA11" s="70"/>
      <c r="AB11" s="70"/>
      <c r="AC11" s="70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34"/>
      <c r="AU11" s="68"/>
      <c r="AV11" s="70"/>
      <c r="AW11" s="81"/>
      <c r="AX11" s="81"/>
      <c r="AY11" s="81"/>
      <c r="AZ11" s="34"/>
      <c r="BA11" s="81"/>
      <c r="BB11" s="81"/>
      <c r="BC11" s="70"/>
      <c r="BD11" s="70"/>
      <c r="BE11" s="70"/>
      <c r="BF11" s="70"/>
      <c r="BG11" s="34"/>
      <c r="BH11" s="34"/>
      <c r="BI11" s="34"/>
      <c r="BJ11" s="75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2:71" s="33" customFormat="1" ht="51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4"/>
      <c r="S12" s="73"/>
      <c r="T12" s="73"/>
      <c r="U12" s="70"/>
      <c r="V12" s="70"/>
      <c r="W12" s="70"/>
      <c r="X12" s="70"/>
      <c r="Y12" s="70"/>
      <c r="Z12" s="70"/>
      <c r="AA12" s="70"/>
      <c r="AB12" s="70"/>
      <c r="AC12" s="70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85"/>
      <c r="AQ12" s="85"/>
      <c r="AR12" s="85"/>
      <c r="AS12" s="85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2"/>
      <c r="BF12" s="72"/>
      <c r="BG12" s="72"/>
      <c r="BH12" s="72"/>
      <c r="BI12" s="68"/>
      <c r="BJ12" s="68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2:71" s="33" customFormat="1" ht="17.2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3"/>
      <c r="T13" s="73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85"/>
      <c r="AU13" s="85"/>
      <c r="AV13" s="85"/>
      <c r="AW13" s="85"/>
      <c r="AX13" s="70"/>
      <c r="AY13" s="68"/>
      <c r="AZ13" s="68"/>
      <c r="BA13" s="68"/>
      <c r="BB13" s="68"/>
      <c r="BC13" s="68"/>
      <c r="BD13" s="68"/>
      <c r="BE13" s="68"/>
      <c r="BF13" s="68"/>
      <c r="BG13" s="75"/>
      <c r="BH13" s="75"/>
      <c r="BI13" s="75"/>
      <c r="BJ13" s="34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2:71" s="33" customFormat="1" ht="41.25" customHeight="1">
      <c r="B14" s="70" t="s">
        <v>140</v>
      </c>
      <c r="C14" s="70"/>
      <c r="D14" s="70"/>
      <c r="E14" s="70"/>
      <c r="F14" s="70"/>
      <c r="G14" s="86"/>
      <c r="H14" s="86"/>
      <c r="I14" s="87"/>
      <c r="J14" s="87"/>
      <c r="K14" s="87"/>
      <c r="L14" s="87"/>
      <c r="M14" s="87"/>
      <c r="N14" s="87"/>
      <c r="O14" s="87"/>
      <c r="P14" s="70"/>
      <c r="Q14" s="70"/>
      <c r="R14" s="70"/>
      <c r="S14" s="73"/>
      <c r="T14" s="73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84"/>
      <c r="BG14" s="84"/>
      <c r="BH14" s="84"/>
      <c r="BI14" s="84"/>
      <c r="BJ14" s="34"/>
      <c r="BK14" s="40"/>
      <c r="BL14" s="40"/>
      <c r="BM14" s="40"/>
      <c r="BN14" s="40"/>
      <c r="BO14" s="40"/>
      <c r="BP14" s="40"/>
      <c r="BQ14" s="40"/>
      <c r="BR14" s="40"/>
      <c r="BS14" s="40"/>
    </row>
    <row r="15" spans="2:71" s="33" customFormat="1" ht="23.2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3"/>
      <c r="T15" s="73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34"/>
      <c r="BH15" s="34"/>
      <c r="BI15" s="34"/>
      <c r="BJ15" s="34"/>
      <c r="BK15" s="40"/>
      <c r="BL15" s="40"/>
      <c r="BM15" s="40"/>
      <c r="BN15" s="40"/>
      <c r="BO15" s="40"/>
      <c r="BP15" s="40"/>
      <c r="BQ15" s="40"/>
      <c r="BR15" s="40"/>
      <c r="BS15" s="40"/>
    </row>
    <row r="16" spans="2:71" s="33" customFormat="1" ht="0.7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3"/>
      <c r="T16" s="73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34"/>
      <c r="BH16" s="34"/>
      <c r="BI16" s="34"/>
      <c r="BJ16" s="34"/>
      <c r="BK16" s="40"/>
      <c r="BL16" s="40"/>
      <c r="BM16" s="40"/>
      <c r="BN16" s="40"/>
      <c r="BO16" s="40"/>
      <c r="BP16" s="40"/>
      <c r="BQ16" s="40"/>
      <c r="BR16" s="40"/>
      <c r="BS16" s="40"/>
    </row>
    <row r="17" spans="2:71" s="33" customFormat="1" ht="45.75" customHeight="1">
      <c r="B17" s="70"/>
      <c r="C17" s="70"/>
      <c r="D17" s="70"/>
      <c r="E17" s="70"/>
      <c r="F17" s="88" t="s">
        <v>109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3"/>
      <c r="T17" s="73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66"/>
      <c r="AO17" s="70"/>
      <c r="AP17" s="66" t="s">
        <v>56</v>
      </c>
      <c r="AQ17" s="70"/>
      <c r="AR17" s="70"/>
      <c r="AS17" s="66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34"/>
      <c r="BH17" s="34"/>
      <c r="BI17" s="34"/>
      <c r="BJ17" s="34"/>
      <c r="BK17" s="40"/>
      <c r="BL17" s="40"/>
      <c r="BM17" s="40"/>
      <c r="BN17" s="40"/>
      <c r="BO17" s="40"/>
      <c r="BP17" s="40"/>
      <c r="BQ17" s="40"/>
      <c r="BR17" s="40"/>
      <c r="BS17" s="40"/>
    </row>
    <row r="18" spans="2:71" s="11" customFormat="1" ht="48" hidden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89"/>
      <c r="T18" s="8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0"/>
      <c r="BH18" s="90"/>
      <c r="BI18" s="90"/>
      <c r="BJ18" s="90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2:71" s="128" customFormat="1" ht="41.25" customHeight="1">
      <c r="B19" s="376" t="s">
        <v>201</v>
      </c>
      <c r="C19" s="377" t="s">
        <v>62</v>
      </c>
      <c r="D19" s="377"/>
      <c r="E19" s="377"/>
      <c r="F19" s="377"/>
      <c r="G19" s="376" t="s">
        <v>219</v>
      </c>
      <c r="H19" s="377" t="s">
        <v>63</v>
      </c>
      <c r="I19" s="377"/>
      <c r="J19" s="377"/>
      <c r="K19" s="376" t="s">
        <v>220</v>
      </c>
      <c r="L19" s="377" t="s">
        <v>64</v>
      </c>
      <c r="M19" s="377"/>
      <c r="N19" s="377"/>
      <c r="O19" s="377"/>
      <c r="P19" s="377" t="s">
        <v>65</v>
      </c>
      <c r="Q19" s="377"/>
      <c r="R19" s="377"/>
      <c r="S19" s="377"/>
      <c r="T19" s="376" t="s">
        <v>221</v>
      </c>
      <c r="U19" s="377" t="s">
        <v>66</v>
      </c>
      <c r="V19" s="377"/>
      <c r="W19" s="377"/>
      <c r="X19" s="376" t="s">
        <v>222</v>
      </c>
      <c r="Y19" s="377" t="s">
        <v>67</v>
      </c>
      <c r="Z19" s="377"/>
      <c r="AA19" s="377"/>
      <c r="AB19" s="376" t="s">
        <v>223</v>
      </c>
      <c r="AC19" s="377" t="s">
        <v>68</v>
      </c>
      <c r="AD19" s="377"/>
      <c r="AE19" s="377"/>
      <c r="AF19" s="377"/>
      <c r="AG19" s="376" t="s">
        <v>224</v>
      </c>
      <c r="AH19" s="377" t="s">
        <v>69</v>
      </c>
      <c r="AI19" s="377"/>
      <c r="AJ19" s="377"/>
      <c r="AK19" s="376" t="s">
        <v>225</v>
      </c>
      <c r="AL19" s="377" t="s">
        <v>70</v>
      </c>
      <c r="AM19" s="377"/>
      <c r="AN19" s="377"/>
      <c r="AO19" s="377"/>
      <c r="AP19" s="377" t="s">
        <v>71</v>
      </c>
      <c r="AQ19" s="377"/>
      <c r="AR19" s="377"/>
      <c r="AS19" s="377"/>
      <c r="AT19" s="376" t="s">
        <v>226</v>
      </c>
      <c r="AU19" s="377" t="s">
        <v>72</v>
      </c>
      <c r="AV19" s="377"/>
      <c r="AW19" s="377"/>
      <c r="AX19" s="376" t="s">
        <v>227</v>
      </c>
      <c r="AY19" s="377" t="s">
        <v>73</v>
      </c>
      <c r="AZ19" s="377"/>
      <c r="BA19" s="377"/>
      <c r="BB19" s="369"/>
      <c r="BC19" s="397" t="s">
        <v>50</v>
      </c>
      <c r="BD19" s="374" t="s">
        <v>74</v>
      </c>
      <c r="BE19" s="374" t="s">
        <v>75</v>
      </c>
      <c r="BF19" s="374" t="s">
        <v>61</v>
      </c>
      <c r="BG19" s="374" t="s">
        <v>76</v>
      </c>
      <c r="BH19" s="374" t="s">
        <v>44</v>
      </c>
      <c r="BI19" s="393" t="s">
        <v>2</v>
      </c>
      <c r="BJ19" s="394"/>
      <c r="BK19" s="127"/>
      <c r="BL19" s="127"/>
      <c r="BM19" s="127"/>
      <c r="BN19" s="127"/>
      <c r="BO19" s="127"/>
      <c r="BP19" s="127"/>
      <c r="BQ19" s="127"/>
      <c r="BR19" s="127"/>
      <c r="BS19" s="127"/>
    </row>
    <row r="20" spans="2:71" s="128" customFormat="1" ht="358.5" customHeight="1">
      <c r="B20" s="377"/>
      <c r="C20" s="91" t="s">
        <v>77</v>
      </c>
      <c r="D20" s="91" t="s">
        <v>78</v>
      </c>
      <c r="E20" s="91" t="s">
        <v>79</v>
      </c>
      <c r="F20" s="91" t="s">
        <v>80</v>
      </c>
      <c r="G20" s="377"/>
      <c r="H20" s="91" t="s">
        <v>81</v>
      </c>
      <c r="I20" s="91" t="s">
        <v>82</v>
      </c>
      <c r="J20" s="91" t="s">
        <v>83</v>
      </c>
      <c r="K20" s="377"/>
      <c r="L20" s="91" t="s">
        <v>84</v>
      </c>
      <c r="M20" s="91" t="s">
        <v>85</v>
      </c>
      <c r="N20" s="91" t="s">
        <v>86</v>
      </c>
      <c r="O20" s="91" t="s">
        <v>87</v>
      </c>
      <c r="P20" s="91" t="s">
        <v>88</v>
      </c>
      <c r="Q20" s="91" t="s">
        <v>78</v>
      </c>
      <c r="R20" s="91" t="s">
        <v>79</v>
      </c>
      <c r="S20" s="91" t="s">
        <v>80</v>
      </c>
      <c r="T20" s="377"/>
      <c r="U20" s="91" t="s">
        <v>89</v>
      </c>
      <c r="V20" s="91" t="s">
        <v>90</v>
      </c>
      <c r="W20" s="91" t="s">
        <v>91</v>
      </c>
      <c r="X20" s="377"/>
      <c r="Y20" s="91" t="s">
        <v>92</v>
      </c>
      <c r="Z20" s="91" t="s">
        <v>93</v>
      </c>
      <c r="AA20" s="91" t="s">
        <v>94</v>
      </c>
      <c r="AB20" s="377"/>
      <c r="AC20" s="91" t="s">
        <v>92</v>
      </c>
      <c r="AD20" s="91" t="s">
        <v>93</v>
      </c>
      <c r="AE20" s="91" t="s">
        <v>94</v>
      </c>
      <c r="AF20" s="91" t="s">
        <v>95</v>
      </c>
      <c r="AG20" s="377"/>
      <c r="AH20" s="91" t="s">
        <v>81</v>
      </c>
      <c r="AI20" s="91" t="s">
        <v>82</v>
      </c>
      <c r="AJ20" s="91" t="s">
        <v>83</v>
      </c>
      <c r="AK20" s="377"/>
      <c r="AL20" s="91" t="s">
        <v>96</v>
      </c>
      <c r="AM20" s="91" t="s">
        <v>97</v>
      </c>
      <c r="AN20" s="91" t="s">
        <v>98</v>
      </c>
      <c r="AO20" s="91" t="s">
        <v>99</v>
      </c>
      <c r="AP20" s="91" t="s">
        <v>88</v>
      </c>
      <c r="AQ20" s="91" t="s">
        <v>78</v>
      </c>
      <c r="AR20" s="91" t="s">
        <v>79</v>
      </c>
      <c r="AS20" s="91" t="s">
        <v>80</v>
      </c>
      <c r="AT20" s="377"/>
      <c r="AU20" s="91" t="s">
        <v>81</v>
      </c>
      <c r="AV20" s="91" t="s">
        <v>82</v>
      </c>
      <c r="AW20" s="91" t="s">
        <v>83</v>
      </c>
      <c r="AX20" s="377"/>
      <c r="AY20" s="91" t="s">
        <v>84</v>
      </c>
      <c r="AZ20" s="91" t="s">
        <v>85</v>
      </c>
      <c r="BA20" s="91" t="s">
        <v>86</v>
      </c>
      <c r="BB20" s="129" t="s">
        <v>100</v>
      </c>
      <c r="BC20" s="397"/>
      <c r="BD20" s="375"/>
      <c r="BE20" s="375"/>
      <c r="BF20" s="375"/>
      <c r="BG20" s="375"/>
      <c r="BH20" s="375"/>
      <c r="BI20" s="395"/>
      <c r="BJ20" s="396"/>
      <c r="BK20" s="127"/>
      <c r="BL20" s="127"/>
      <c r="BM20" s="127"/>
      <c r="BN20" s="127"/>
      <c r="BO20" s="127"/>
      <c r="BP20" s="127"/>
      <c r="BQ20" s="127"/>
      <c r="BR20" s="127"/>
      <c r="BS20" s="127"/>
    </row>
    <row r="21" spans="2:71" s="128" customFormat="1" ht="39.75" customHeight="1">
      <c r="B21" s="130" t="s">
        <v>45</v>
      </c>
      <c r="C21" s="131"/>
      <c r="D21" s="131"/>
      <c r="E21" s="131"/>
      <c r="F21" s="131"/>
      <c r="G21" s="131"/>
      <c r="H21" s="131"/>
      <c r="I21" s="131"/>
      <c r="J21" s="131"/>
      <c r="K21" s="131">
        <v>13</v>
      </c>
      <c r="L21" s="131"/>
      <c r="M21" s="131"/>
      <c r="N21" s="131"/>
      <c r="O21" s="92"/>
      <c r="P21" s="92" t="s">
        <v>48</v>
      </c>
      <c r="Q21" s="92" t="s">
        <v>48</v>
      </c>
      <c r="R21" s="132" t="s">
        <v>60</v>
      </c>
      <c r="S21" s="132" t="s">
        <v>60</v>
      </c>
      <c r="T21" s="132" t="s">
        <v>60</v>
      </c>
      <c r="U21" s="132" t="s">
        <v>60</v>
      </c>
      <c r="V21" s="133" t="s">
        <v>46</v>
      </c>
      <c r="W21" s="133" t="s">
        <v>46</v>
      </c>
      <c r="X21" s="92" t="s">
        <v>47</v>
      </c>
      <c r="Y21" s="92" t="s">
        <v>47</v>
      </c>
      <c r="Z21" s="92"/>
      <c r="AA21" s="92"/>
      <c r="AB21" s="92"/>
      <c r="AC21" s="92">
        <v>12</v>
      </c>
      <c r="AD21" s="92"/>
      <c r="AE21" s="92"/>
      <c r="AF21" s="92"/>
      <c r="AG21" s="92"/>
      <c r="AH21" s="92"/>
      <c r="AI21" s="92"/>
      <c r="AJ21" s="133"/>
      <c r="AK21" s="92"/>
      <c r="AL21" s="92" t="s">
        <v>48</v>
      </c>
      <c r="AM21" s="92" t="s">
        <v>48</v>
      </c>
      <c r="AN21" s="132" t="s">
        <v>60</v>
      </c>
      <c r="AO21" s="132" t="s">
        <v>60</v>
      </c>
      <c r="AP21" s="132" t="s">
        <v>60</v>
      </c>
      <c r="AQ21" s="132" t="s">
        <v>60</v>
      </c>
      <c r="AR21" s="133" t="s">
        <v>46</v>
      </c>
      <c r="AS21" s="133" t="s">
        <v>46</v>
      </c>
      <c r="AT21" s="92" t="s">
        <v>49</v>
      </c>
      <c r="AU21" s="133"/>
      <c r="AV21" s="133"/>
      <c r="AW21" s="133"/>
      <c r="AX21" s="92"/>
      <c r="AY21" s="92"/>
      <c r="AZ21" s="92"/>
      <c r="BA21" s="92"/>
      <c r="BB21" s="129"/>
      <c r="BC21" s="92">
        <v>25</v>
      </c>
      <c r="BD21" s="92">
        <v>4</v>
      </c>
      <c r="BE21" s="92">
        <v>4</v>
      </c>
      <c r="BF21" s="92">
        <v>8</v>
      </c>
      <c r="BG21" s="92">
        <v>1</v>
      </c>
      <c r="BH21" s="92">
        <v>2</v>
      </c>
      <c r="BI21" s="369">
        <f>SUM(BC21:BH21)</f>
        <v>44</v>
      </c>
      <c r="BJ21" s="370"/>
      <c r="BK21" s="127"/>
      <c r="BL21" s="127"/>
      <c r="BM21" s="127"/>
      <c r="BN21" s="127"/>
      <c r="BO21" s="127"/>
      <c r="BP21" s="127"/>
      <c r="BQ21" s="127"/>
      <c r="BR21" s="127"/>
      <c r="BS21" s="127"/>
    </row>
    <row r="22" spans="2:71" s="11" customFormat="1" ht="39.75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5">
        <f>SUM(BC21:BC21)</f>
        <v>25</v>
      </c>
      <c r="BD22" s="135">
        <f>SUM(BD21:BD21)</f>
        <v>4</v>
      </c>
      <c r="BE22" s="135">
        <v>4</v>
      </c>
      <c r="BF22" s="135">
        <v>8</v>
      </c>
      <c r="BG22" s="135">
        <f>SUM(BG21:BG21)</f>
        <v>1</v>
      </c>
      <c r="BH22" s="135">
        <v>2</v>
      </c>
      <c r="BI22" s="371">
        <f>SUM(BC22:BH22)</f>
        <v>44</v>
      </c>
      <c r="BJ22" s="37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2:71" s="11" customFormat="1" ht="12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/>
      <c r="T23" s="96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0"/>
      <c r="BH23" s="90"/>
      <c r="BI23" s="90"/>
      <c r="BJ23" s="90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2:71" s="11" customFormat="1" ht="48">
      <c r="B24" s="94"/>
      <c r="C24" s="94"/>
      <c r="D24" s="94" t="s">
        <v>101</v>
      </c>
      <c r="E24" s="94"/>
      <c r="F24" s="94"/>
      <c r="G24" s="94"/>
      <c r="H24" s="49"/>
      <c r="I24" s="136"/>
      <c r="J24" s="134" t="s">
        <v>102</v>
      </c>
      <c r="K24" s="94" t="s">
        <v>103</v>
      </c>
      <c r="L24" s="49"/>
      <c r="M24" s="49"/>
      <c r="N24" s="49"/>
      <c r="O24" s="94"/>
      <c r="P24" s="94"/>
      <c r="Q24" s="94"/>
      <c r="R24" s="94"/>
      <c r="S24" s="96"/>
      <c r="T24" s="95" t="s">
        <v>48</v>
      </c>
      <c r="U24" s="134" t="s">
        <v>102</v>
      </c>
      <c r="V24" s="94" t="s">
        <v>141</v>
      </c>
      <c r="W24" s="49"/>
      <c r="X24" s="94"/>
      <c r="Y24" s="94"/>
      <c r="Z24" s="94"/>
      <c r="AA24" s="94"/>
      <c r="AB24" s="94"/>
      <c r="AC24" s="94"/>
      <c r="AD24" s="94"/>
      <c r="AE24" s="49"/>
      <c r="AF24" s="95" t="s">
        <v>49</v>
      </c>
      <c r="AG24" s="134" t="s">
        <v>102</v>
      </c>
      <c r="AH24" s="94" t="s">
        <v>104</v>
      </c>
      <c r="AI24" s="94"/>
      <c r="AJ24" s="94"/>
      <c r="AK24" s="49"/>
      <c r="AL24" s="49"/>
      <c r="AM24" s="49"/>
      <c r="AN24" s="49"/>
      <c r="AO24" s="49"/>
      <c r="AP24" s="137"/>
      <c r="AQ24" s="138"/>
      <c r="AR24" s="139"/>
      <c r="AS24" s="140"/>
      <c r="AT24" s="140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0"/>
      <c r="BH24" s="90"/>
      <c r="BI24" s="90"/>
      <c r="BJ24" s="90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2:71" s="11" customFormat="1" ht="12.7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6"/>
      <c r="T25" s="96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49"/>
      <c r="AL25" s="49"/>
      <c r="AM25" s="49"/>
      <c r="AN25" s="49"/>
      <c r="AO25" s="49"/>
      <c r="AP25" s="140"/>
      <c r="AQ25" s="140"/>
      <c r="AR25" s="140"/>
      <c r="AS25" s="140"/>
      <c r="AT25" s="140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0"/>
      <c r="BH25" s="90"/>
      <c r="BI25" s="90"/>
      <c r="BJ25" s="90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2:71" s="11" customFormat="1" ht="47.25" customHeight="1">
      <c r="B26" s="94"/>
      <c r="C26" s="94"/>
      <c r="D26" s="94"/>
      <c r="E26" s="94"/>
      <c r="F26" s="94"/>
      <c r="G26" s="94"/>
      <c r="H26" s="94"/>
      <c r="I26" s="141" t="s">
        <v>46</v>
      </c>
      <c r="J26" s="134" t="s">
        <v>102</v>
      </c>
      <c r="K26" s="94" t="s">
        <v>105</v>
      </c>
      <c r="L26" s="49"/>
      <c r="M26" s="49"/>
      <c r="N26" s="49"/>
      <c r="O26" s="94"/>
      <c r="P26" s="94"/>
      <c r="Q26" s="94"/>
      <c r="R26" s="94"/>
      <c r="S26" s="96"/>
      <c r="T26" s="95" t="s">
        <v>60</v>
      </c>
      <c r="U26" s="134" t="s">
        <v>102</v>
      </c>
      <c r="V26" s="94" t="s">
        <v>142</v>
      </c>
      <c r="W26" s="49"/>
      <c r="X26" s="94"/>
      <c r="Y26" s="94"/>
      <c r="Z26" s="94"/>
      <c r="AA26" s="94"/>
      <c r="AB26" s="94"/>
      <c r="AC26" s="94"/>
      <c r="AD26" s="94"/>
      <c r="AE26" s="49"/>
      <c r="AF26" s="95" t="s">
        <v>47</v>
      </c>
      <c r="AG26" s="134" t="s">
        <v>102</v>
      </c>
      <c r="AH26" s="94" t="s">
        <v>106</v>
      </c>
      <c r="AI26" s="94"/>
      <c r="AJ26" s="94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0"/>
      <c r="BH26" s="90"/>
      <c r="BI26" s="90"/>
      <c r="BJ26" s="90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2:71" s="11" customFormat="1" ht="13.5" customHeight="1" hidden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6"/>
      <c r="T27" s="96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0"/>
      <c r="BH27" s="90"/>
      <c r="BI27" s="90"/>
      <c r="BJ27" s="90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2:71" s="11" customFormat="1" ht="30.75" customHeight="1" hidden="1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6"/>
      <c r="T28" s="96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90"/>
      <c r="BH28" s="90"/>
      <c r="BI28" s="90"/>
      <c r="BJ28" s="90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2:71" s="11" customFormat="1" ht="48" hidden="1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6"/>
      <c r="T29" s="96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90"/>
      <c r="BH29" s="90"/>
      <c r="BI29" s="90"/>
      <c r="BJ29" s="90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2:62" s="33" customFormat="1" ht="69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8"/>
      <c r="T30" s="98"/>
      <c r="U30" s="97"/>
      <c r="V30" s="97"/>
      <c r="W30" s="97"/>
      <c r="X30" s="97"/>
      <c r="Y30" s="97"/>
      <c r="Z30" s="97"/>
      <c r="AA30" s="97"/>
      <c r="AB30" s="88" t="s">
        <v>107</v>
      </c>
      <c r="AC30" s="97"/>
      <c r="AD30" s="97"/>
      <c r="AE30" s="97"/>
      <c r="AF30" s="97"/>
      <c r="AG30" s="97"/>
      <c r="AH30" s="97"/>
      <c r="AI30" s="97"/>
      <c r="AJ30" s="97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34"/>
      <c r="BH30" s="34"/>
      <c r="BI30" s="34"/>
      <c r="BJ30" s="34"/>
    </row>
    <row r="31" spans="2:62" s="11" customFormat="1" ht="2.25" customHeight="1" thickBo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8"/>
      <c r="U31" s="57"/>
      <c r="V31" s="57"/>
      <c r="W31" s="57"/>
      <c r="X31" s="57"/>
      <c r="Y31" s="57"/>
      <c r="Z31" s="57"/>
      <c r="AA31" s="57"/>
      <c r="AB31" s="59"/>
      <c r="AC31" s="57"/>
      <c r="AD31" s="57"/>
      <c r="AE31" s="57"/>
      <c r="AF31" s="57"/>
      <c r="AG31" s="57"/>
      <c r="AH31" s="57"/>
      <c r="AI31" s="57"/>
      <c r="AJ31" s="57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6"/>
      <c r="BH31" s="56"/>
      <c r="BI31" s="56"/>
      <c r="BJ31" s="56"/>
    </row>
    <row r="32" spans="2:62" s="49" customFormat="1" ht="50.25" customHeight="1" thickBot="1">
      <c r="B32" s="355" t="s">
        <v>22</v>
      </c>
      <c r="C32" s="358" t="s">
        <v>30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29" t="s">
        <v>3</v>
      </c>
      <c r="U32" s="330"/>
      <c r="V32" s="335" t="s">
        <v>4</v>
      </c>
      <c r="W32" s="336"/>
      <c r="X32" s="347" t="s">
        <v>5</v>
      </c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9"/>
      <c r="AJ32" s="347" t="s">
        <v>20</v>
      </c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9"/>
      <c r="BB32" s="378" t="s">
        <v>15</v>
      </c>
      <c r="BC32" s="379"/>
      <c r="BD32" s="384" t="s">
        <v>23</v>
      </c>
      <c r="BE32" s="385"/>
      <c r="BF32" s="385"/>
      <c r="BG32" s="385"/>
      <c r="BH32" s="385"/>
      <c r="BI32" s="385"/>
      <c r="BJ32" s="386"/>
    </row>
    <row r="33" spans="2:62" s="49" customFormat="1" ht="50.25" customHeight="1" thickBot="1">
      <c r="B33" s="356"/>
      <c r="C33" s="360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31"/>
      <c r="U33" s="332"/>
      <c r="V33" s="337"/>
      <c r="W33" s="364"/>
      <c r="X33" s="329" t="s">
        <v>2</v>
      </c>
      <c r="Y33" s="330"/>
      <c r="Z33" s="335" t="s">
        <v>6</v>
      </c>
      <c r="AA33" s="336"/>
      <c r="AB33" s="339" t="s">
        <v>7</v>
      </c>
      <c r="AC33" s="340"/>
      <c r="AD33" s="340"/>
      <c r="AE33" s="340"/>
      <c r="AF33" s="340"/>
      <c r="AG33" s="340"/>
      <c r="AH33" s="340"/>
      <c r="AI33" s="341"/>
      <c r="AJ33" s="339" t="s">
        <v>9</v>
      </c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1"/>
      <c r="BB33" s="380"/>
      <c r="BC33" s="381"/>
      <c r="BD33" s="387"/>
      <c r="BE33" s="388"/>
      <c r="BF33" s="388"/>
      <c r="BG33" s="388"/>
      <c r="BH33" s="388"/>
      <c r="BI33" s="388"/>
      <c r="BJ33" s="389"/>
    </row>
    <row r="34" spans="2:62" s="49" customFormat="1" ht="121.5" customHeight="1" thickBot="1">
      <c r="B34" s="356"/>
      <c r="C34" s="360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31"/>
      <c r="U34" s="332"/>
      <c r="V34" s="337"/>
      <c r="W34" s="364"/>
      <c r="X34" s="331"/>
      <c r="Y34" s="332"/>
      <c r="Z34" s="337"/>
      <c r="AA34" s="332"/>
      <c r="AB34" s="342" t="s">
        <v>8</v>
      </c>
      <c r="AC34" s="343"/>
      <c r="AD34" s="346" t="s">
        <v>24</v>
      </c>
      <c r="AE34" s="343"/>
      <c r="AF34" s="346" t="s">
        <v>25</v>
      </c>
      <c r="AG34" s="343"/>
      <c r="AH34" s="335" t="s">
        <v>21</v>
      </c>
      <c r="AI34" s="336"/>
      <c r="AJ34" s="350" t="s">
        <v>172</v>
      </c>
      <c r="AK34" s="351"/>
      <c r="AL34" s="351"/>
      <c r="AM34" s="351"/>
      <c r="AN34" s="351"/>
      <c r="AO34" s="351"/>
      <c r="AP34" s="351"/>
      <c r="AQ34" s="351"/>
      <c r="AR34" s="352"/>
      <c r="AS34" s="350" t="s">
        <v>173</v>
      </c>
      <c r="AT34" s="351"/>
      <c r="AU34" s="351"/>
      <c r="AV34" s="351"/>
      <c r="AW34" s="351"/>
      <c r="AX34" s="351"/>
      <c r="AY34" s="351"/>
      <c r="AZ34" s="351"/>
      <c r="BA34" s="352"/>
      <c r="BB34" s="380"/>
      <c r="BC34" s="381"/>
      <c r="BD34" s="387"/>
      <c r="BE34" s="388"/>
      <c r="BF34" s="388"/>
      <c r="BG34" s="388"/>
      <c r="BH34" s="388"/>
      <c r="BI34" s="388"/>
      <c r="BJ34" s="389"/>
    </row>
    <row r="35" spans="2:62" s="49" customFormat="1" ht="236.25" customHeight="1" thickBot="1">
      <c r="B35" s="357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33"/>
      <c r="U35" s="334"/>
      <c r="V35" s="338"/>
      <c r="W35" s="365"/>
      <c r="X35" s="333"/>
      <c r="Y35" s="334"/>
      <c r="Z35" s="338"/>
      <c r="AA35" s="334"/>
      <c r="AB35" s="333"/>
      <c r="AC35" s="344"/>
      <c r="AD35" s="338"/>
      <c r="AE35" s="344"/>
      <c r="AF35" s="338"/>
      <c r="AG35" s="344"/>
      <c r="AH35" s="338"/>
      <c r="AI35" s="365"/>
      <c r="AJ35" s="345" t="s">
        <v>1</v>
      </c>
      <c r="AK35" s="327"/>
      <c r="AL35" s="354"/>
      <c r="AM35" s="353" t="s">
        <v>10</v>
      </c>
      <c r="AN35" s="327"/>
      <c r="AO35" s="354"/>
      <c r="AP35" s="327" t="s">
        <v>158</v>
      </c>
      <c r="AQ35" s="327"/>
      <c r="AR35" s="328"/>
      <c r="AS35" s="345" t="s">
        <v>1</v>
      </c>
      <c r="AT35" s="327"/>
      <c r="AU35" s="327"/>
      <c r="AV35" s="353" t="s">
        <v>10</v>
      </c>
      <c r="AW35" s="327"/>
      <c r="AX35" s="354"/>
      <c r="AY35" s="327" t="s">
        <v>158</v>
      </c>
      <c r="AZ35" s="327"/>
      <c r="BA35" s="328"/>
      <c r="BB35" s="382"/>
      <c r="BC35" s="383"/>
      <c r="BD35" s="390"/>
      <c r="BE35" s="391"/>
      <c r="BF35" s="391"/>
      <c r="BG35" s="391"/>
      <c r="BH35" s="391"/>
      <c r="BI35" s="391"/>
      <c r="BJ35" s="392"/>
    </row>
    <row r="36" spans="2:62" s="50" customFormat="1" ht="70.5" customHeight="1" thickBot="1">
      <c r="B36" s="142" t="s">
        <v>11</v>
      </c>
      <c r="C36" s="464" t="s">
        <v>190</v>
      </c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2"/>
      <c r="U36" s="463"/>
      <c r="V36" s="143"/>
      <c r="W36" s="144"/>
      <c r="X36" s="253">
        <f>X37</f>
        <v>540</v>
      </c>
      <c r="Y36" s="283"/>
      <c r="Z36" s="282">
        <f>Z37</f>
        <v>180</v>
      </c>
      <c r="AA36" s="255"/>
      <c r="AB36" s="253">
        <f>AB37</f>
        <v>68</v>
      </c>
      <c r="AC36" s="283"/>
      <c r="AD36" s="282">
        <f>AD37</f>
        <v>26</v>
      </c>
      <c r="AE36" s="283"/>
      <c r="AF36" s="282">
        <f>AF37</f>
        <v>54</v>
      </c>
      <c r="AG36" s="283"/>
      <c r="AH36" s="282">
        <f>AH37</f>
        <v>32</v>
      </c>
      <c r="AI36" s="255"/>
      <c r="AJ36" s="253">
        <f>SUM(AJ37)</f>
        <v>216</v>
      </c>
      <c r="AK36" s="254"/>
      <c r="AL36" s="283"/>
      <c r="AM36" s="282">
        <f>SUM(AM37)</f>
        <v>72</v>
      </c>
      <c r="AN36" s="254"/>
      <c r="AO36" s="283"/>
      <c r="AP36" s="282">
        <f>AP37</f>
        <v>6</v>
      </c>
      <c r="AQ36" s="254"/>
      <c r="AR36" s="255"/>
      <c r="AS36" s="253">
        <f>SUM(AS37)</f>
        <v>324</v>
      </c>
      <c r="AT36" s="254"/>
      <c r="AU36" s="283"/>
      <c r="AV36" s="282">
        <f>SUM(AV37)</f>
        <v>108</v>
      </c>
      <c r="AW36" s="254"/>
      <c r="AX36" s="283"/>
      <c r="AY36" s="282">
        <f>SUM(AY37)</f>
        <v>9</v>
      </c>
      <c r="AZ36" s="254"/>
      <c r="BA36" s="255"/>
      <c r="BB36" s="306">
        <f>SUM(BB37)</f>
        <v>15</v>
      </c>
      <c r="BC36" s="307"/>
      <c r="BD36" s="253"/>
      <c r="BE36" s="254"/>
      <c r="BF36" s="254"/>
      <c r="BG36" s="254"/>
      <c r="BH36" s="254"/>
      <c r="BI36" s="254"/>
      <c r="BJ36" s="255"/>
    </row>
    <row r="37" spans="2:62" s="27" customFormat="1" ht="116.25" customHeight="1" thickBot="1">
      <c r="B37" s="145" t="s">
        <v>26</v>
      </c>
      <c r="C37" s="465" t="s">
        <v>138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6"/>
      <c r="T37" s="273"/>
      <c r="U37" s="314"/>
      <c r="V37" s="313"/>
      <c r="W37" s="275"/>
      <c r="X37" s="273">
        <f>SUM(X38:Y40)</f>
        <v>540</v>
      </c>
      <c r="Y37" s="314"/>
      <c r="Z37" s="313">
        <f>SUM(Z38:AA40)</f>
        <v>180</v>
      </c>
      <c r="AA37" s="275"/>
      <c r="AB37" s="273">
        <f>SUM(AB38:AC40)</f>
        <v>68</v>
      </c>
      <c r="AC37" s="314"/>
      <c r="AD37" s="313">
        <f>SUM(AD38:AE40)</f>
        <v>26</v>
      </c>
      <c r="AE37" s="314"/>
      <c r="AF37" s="313">
        <f>SUM(AF38:AG40)</f>
        <v>54</v>
      </c>
      <c r="AG37" s="314"/>
      <c r="AH37" s="313">
        <f>SUM(AH38:AI40)</f>
        <v>32</v>
      </c>
      <c r="AI37" s="275"/>
      <c r="AJ37" s="273">
        <f>SUM(AJ38:AL40)</f>
        <v>216</v>
      </c>
      <c r="AK37" s="274"/>
      <c r="AL37" s="314"/>
      <c r="AM37" s="313">
        <f>SUM(AM38:AO40)</f>
        <v>72</v>
      </c>
      <c r="AN37" s="274"/>
      <c r="AO37" s="314"/>
      <c r="AP37" s="313">
        <f>SUM(AP38:AR40)</f>
        <v>6</v>
      </c>
      <c r="AQ37" s="274"/>
      <c r="AR37" s="275"/>
      <c r="AS37" s="273">
        <f>SUM(AS38:AU40)</f>
        <v>324</v>
      </c>
      <c r="AT37" s="274"/>
      <c r="AU37" s="314"/>
      <c r="AV37" s="313">
        <f>SUM(AV38:AX40)</f>
        <v>108</v>
      </c>
      <c r="AW37" s="274"/>
      <c r="AX37" s="314"/>
      <c r="AY37" s="313">
        <f>SUM(AY38:BA40)</f>
        <v>9</v>
      </c>
      <c r="AZ37" s="274"/>
      <c r="BA37" s="275"/>
      <c r="BB37" s="273">
        <f>SUM(BB38:BC40)</f>
        <v>15</v>
      </c>
      <c r="BC37" s="275"/>
      <c r="BD37" s="273"/>
      <c r="BE37" s="274"/>
      <c r="BF37" s="274"/>
      <c r="BG37" s="274"/>
      <c r="BH37" s="274"/>
      <c r="BI37" s="274"/>
      <c r="BJ37" s="275"/>
    </row>
    <row r="38" spans="2:62" s="26" customFormat="1" ht="120.75" customHeight="1">
      <c r="B38" s="146" t="s">
        <v>127</v>
      </c>
      <c r="C38" s="467" t="s">
        <v>160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8"/>
      <c r="T38" s="256">
        <v>2</v>
      </c>
      <c r="U38" s="316"/>
      <c r="V38" s="366"/>
      <c r="W38" s="367"/>
      <c r="X38" s="256">
        <f>AJ38+AS38</f>
        <v>216</v>
      </c>
      <c r="Y38" s="316"/>
      <c r="Z38" s="478">
        <f>SUM(AB38:AI38)</f>
        <v>72</v>
      </c>
      <c r="AA38" s="479"/>
      <c r="AB38" s="256">
        <v>28</v>
      </c>
      <c r="AC38" s="316"/>
      <c r="AD38" s="315"/>
      <c r="AE38" s="316"/>
      <c r="AF38" s="315">
        <v>36</v>
      </c>
      <c r="AG38" s="316"/>
      <c r="AH38" s="315">
        <v>8</v>
      </c>
      <c r="AI38" s="258"/>
      <c r="AJ38" s="256">
        <v>108</v>
      </c>
      <c r="AK38" s="257"/>
      <c r="AL38" s="316"/>
      <c r="AM38" s="315">
        <v>36</v>
      </c>
      <c r="AN38" s="257"/>
      <c r="AO38" s="316"/>
      <c r="AP38" s="315">
        <v>3</v>
      </c>
      <c r="AQ38" s="257"/>
      <c r="AR38" s="258"/>
      <c r="AS38" s="256">
        <v>108</v>
      </c>
      <c r="AT38" s="257"/>
      <c r="AU38" s="316"/>
      <c r="AV38" s="315">
        <v>36</v>
      </c>
      <c r="AW38" s="257"/>
      <c r="AX38" s="316"/>
      <c r="AY38" s="315">
        <v>3</v>
      </c>
      <c r="AZ38" s="257"/>
      <c r="BA38" s="258"/>
      <c r="BB38" s="297">
        <f>SUM(AP38,AY38)</f>
        <v>6</v>
      </c>
      <c r="BC38" s="298"/>
      <c r="BD38" s="276" t="s">
        <v>262</v>
      </c>
      <c r="BE38" s="277"/>
      <c r="BF38" s="277"/>
      <c r="BG38" s="277"/>
      <c r="BH38" s="277"/>
      <c r="BI38" s="277"/>
      <c r="BJ38" s="278"/>
    </row>
    <row r="39" spans="2:68" s="26" customFormat="1" ht="110.25" customHeight="1">
      <c r="B39" s="147" t="s">
        <v>31</v>
      </c>
      <c r="C39" s="179" t="s">
        <v>163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80"/>
      <c r="T39" s="181">
        <v>1.2</v>
      </c>
      <c r="U39" s="183"/>
      <c r="V39" s="42"/>
      <c r="W39" s="43"/>
      <c r="X39" s="285">
        <f>AJ39+AS39</f>
        <v>216</v>
      </c>
      <c r="Y39" s="303"/>
      <c r="Z39" s="172">
        <f>SUM(AB39:AI39)</f>
        <v>72</v>
      </c>
      <c r="AA39" s="177"/>
      <c r="AB39" s="188">
        <v>30</v>
      </c>
      <c r="AC39" s="173"/>
      <c r="AD39" s="172"/>
      <c r="AE39" s="173"/>
      <c r="AF39" s="172">
        <v>18</v>
      </c>
      <c r="AG39" s="173"/>
      <c r="AH39" s="172">
        <v>24</v>
      </c>
      <c r="AI39" s="177"/>
      <c r="AJ39" s="188">
        <v>108</v>
      </c>
      <c r="AK39" s="243"/>
      <c r="AL39" s="173"/>
      <c r="AM39" s="172">
        <v>36</v>
      </c>
      <c r="AN39" s="243"/>
      <c r="AO39" s="173"/>
      <c r="AP39" s="172">
        <v>3</v>
      </c>
      <c r="AQ39" s="243"/>
      <c r="AR39" s="177"/>
      <c r="AS39" s="188">
        <v>108</v>
      </c>
      <c r="AT39" s="243"/>
      <c r="AU39" s="173"/>
      <c r="AV39" s="172">
        <v>36</v>
      </c>
      <c r="AW39" s="243"/>
      <c r="AX39" s="173"/>
      <c r="AY39" s="172">
        <v>3</v>
      </c>
      <c r="AZ39" s="243"/>
      <c r="BA39" s="177"/>
      <c r="BB39" s="188">
        <f>SUM(AP39,AY39)</f>
        <v>6</v>
      </c>
      <c r="BC39" s="177"/>
      <c r="BD39" s="237" t="s">
        <v>263</v>
      </c>
      <c r="BE39" s="238"/>
      <c r="BF39" s="238"/>
      <c r="BG39" s="238"/>
      <c r="BH39" s="238"/>
      <c r="BI39" s="238"/>
      <c r="BJ39" s="239"/>
      <c r="BP39" s="27"/>
    </row>
    <row r="40" spans="2:68" s="51" customFormat="1" ht="106.5" customHeight="1" thickBot="1">
      <c r="B40" s="147" t="s">
        <v>166</v>
      </c>
      <c r="C40" s="453" t="s">
        <v>149</v>
      </c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4"/>
      <c r="T40" s="189"/>
      <c r="U40" s="310"/>
      <c r="V40" s="308">
        <v>2</v>
      </c>
      <c r="W40" s="190"/>
      <c r="X40" s="285">
        <f>AJ40+AS40</f>
        <v>108</v>
      </c>
      <c r="Y40" s="303"/>
      <c r="Z40" s="295">
        <f>SUM(AB40:AI40)</f>
        <v>36</v>
      </c>
      <c r="AA40" s="296"/>
      <c r="AB40" s="189">
        <v>10</v>
      </c>
      <c r="AC40" s="310"/>
      <c r="AD40" s="308">
        <v>26</v>
      </c>
      <c r="AE40" s="310"/>
      <c r="AF40" s="308"/>
      <c r="AG40" s="310"/>
      <c r="AH40" s="308"/>
      <c r="AI40" s="190"/>
      <c r="AJ40" s="189"/>
      <c r="AK40" s="244"/>
      <c r="AL40" s="310"/>
      <c r="AM40" s="308"/>
      <c r="AN40" s="244"/>
      <c r="AO40" s="310"/>
      <c r="AP40" s="308"/>
      <c r="AQ40" s="244"/>
      <c r="AR40" s="190"/>
      <c r="AS40" s="189">
        <v>108</v>
      </c>
      <c r="AT40" s="244"/>
      <c r="AU40" s="310"/>
      <c r="AV40" s="308">
        <v>36</v>
      </c>
      <c r="AW40" s="244"/>
      <c r="AX40" s="310"/>
      <c r="AY40" s="308">
        <v>3</v>
      </c>
      <c r="AZ40" s="244"/>
      <c r="BA40" s="190"/>
      <c r="BB40" s="297">
        <f>SUM(AP40,AY40)</f>
        <v>3</v>
      </c>
      <c r="BC40" s="298"/>
      <c r="BD40" s="279" t="s">
        <v>261</v>
      </c>
      <c r="BE40" s="280"/>
      <c r="BF40" s="280"/>
      <c r="BG40" s="280"/>
      <c r="BH40" s="280"/>
      <c r="BI40" s="280"/>
      <c r="BJ40" s="281"/>
      <c r="BP40" s="52"/>
    </row>
    <row r="41" spans="2:62" s="50" customFormat="1" ht="112.5" customHeight="1" thickBot="1">
      <c r="B41" s="148" t="s">
        <v>19</v>
      </c>
      <c r="C41" s="461" t="s">
        <v>189</v>
      </c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2"/>
      <c r="U41" s="463"/>
      <c r="V41" s="282"/>
      <c r="W41" s="255"/>
      <c r="X41" s="253">
        <f>X42+X47+X51</f>
        <v>936</v>
      </c>
      <c r="Y41" s="283"/>
      <c r="Z41" s="282">
        <f>Z42+Z47+Z51</f>
        <v>288</v>
      </c>
      <c r="AA41" s="255"/>
      <c r="AB41" s="253">
        <f>AB42+AB47+AB51</f>
        <v>114</v>
      </c>
      <c r="AC41" s="283"/>
      <c r="AD41" s="282"/>
      <c r="AE41" s="283"/>
      <c r="AF41" s="282">
        <f>AF42+AF47+AF51</f>
        <v>82</v>
      </c>
      <c r="AG41" s="283"/>
      <c r="AH41" s="282">
        <f>AH42+AH47+AH51</f>
        <v>92</v>
      </c>
      <c r="AI41" s="255"/>
      <c r="AJ41" s="253">
        <f>SUM(AJ47,AJ42,AJ51)</f>
        <v>522</v>
      </c>
      <c r="AK41" s="254"/>
      <c r="AL41" s="283"/>
      <c r="AM41" s="282">
        <f>SUM(AM47,AM42,AM51)</f>
        <v>166</v>
      </c>
      <c r="AN41" s="254"/>
      <c r="AO41" s="283"/>
      <c r="AP41" s="282">
        <f>AP42+AP47+AP51</f>
        <v>15</v>
      </c>
      <c r="AQ41" s="254"/>
      <c r="AR41" s="255"/>
      <c r="AS41" s="253">
        <f>SUM(AS47,AS42,AS51)</f>
        <v>414</v>
      </c>
      <c r="AT41" s="254"/>
      <c r="AU41" s="283"/>
      <c r="AV41" s="282">
        <f>SUM(AV47,AV42,AW51)</f>
        <v>108</v>
      </c>
      <c r="AW41" s="254"/>
      <c r="AX41" s="283"/>
      <c r="AY41" s="282">
        <f>SUM(AY47,AY42,AY51)</f>
        <v>12</v>
      </c>
      <c r="AZ41" s="254"/>
      <c r="BA41" s="255"/>
      <c r="BB41" s="306">
        <f>SUM(BB47,BB42,BB51)</f>
        <v>27</v>
      </c>
      <c r="BC41" s="307"/>
      <c r="BD41" s="253"/>
      <c r="BE41" s="254"/>
      <c r="BF41" s="254"/>
      <c r="BG41" s="254"/>
      <c r="BH41" s="254"/>
      <c r="BI41" s="254"/>
      <c r="BJ41" s="255"/>
    </row>
    <row r="42" spans="2:71" s="19" customFormat="1" ht="70.5" customHeight="1">
      <c r="B42" s="32" t="s">
        <v>27</v>
      </c>
      <c r="C42" s="472" t="s">
        <v>128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3"/>
      <c r="T42" s="448"/>
      <c r="U42" s="445"/>
      <c r="V42" s="149"/>
      <c r="W42" s="150"/>
      <c r="X42" s="448">
        <f>SUM(X43:Y46)</f>
        <v>432</v>
      </c>
      <c r="Y42" s="445"/>
      <c r="Z42" s="444">
        <f>SUM(Z43:AA46)</f>
        <v>144</v>
      </c>
      <c r="AA42" s="477"/>
      <c r="AB42" s="448">
        <f>SUM(AB43:AC46)</f>
        <v>70</v>
      </c>
      <c r="AC42" s="445"/>
      <c r="AD42" s="444"/>
      <c r="AE42" s="445"/>
      <c r="AF42" s="444">
        <f>SUM(AF43:AG46)</f>
        <v>26</v>
      </c>
      <c r="AG42" s="445"/>
      <c r="AH42" s="309">
        <f>SUM(AH43:AI46)</f>
        <v>48</v>
      </c>
      <c r="AI42" s="294"/>
      <c r="AJ42" s="292">
        <f>SUM(AJ43:AL46)</f>
        <v>324</v>
      </c>
      <c r="AK42" s="293"/>
      <c r="AL42" s="318"/>
      <c r="AM42" s="309">
        <f>SUM(AM43:AO46)</f>
        <v>108</v>
      </c>
      <c r="AN42" s="293"/>
      <c r="AO42" s="318"/>
      <c r="AP42" s="309">
        <f>SUM(AP43:AR46)</f>
        <v>9</v>
      </c>
      <c r="AQ42" s="293"/>
      <c r="AR42" s="294"/>
      <c r="AS42" s="292">
        <f>SUM(AS43:AU46)</f>
        <v>108</v>
      </c>
      <c r="AT42" s="293"/>
      <c r="AU42" s="318"/>
      <c r="AV42" s="309">
        <f>SUM(AV43:AX46)</f>
        <v>36</v>
      </c>
      <c r="AW42" s="293"/>
      <c r="AX42" s="318"/>
      <c r="AY42" s="309">
        <f>SUM(AY43:BA46)</f>
        <v>3</v>
      </c>
      <c r="AZ42" s="293"/>
      <c r="BA42" s="294"/>
      <c r="BB42" s="292">
        <f>SUM(BB43:BC46)</f>
        <v>12</v>
      </c>
      <c r="BC42" s="294"/>
      <c r="BD42" s="292"/>
      <c r="BE42" s="293"/>
      <c r="BF42" s="293"/>
      <c r="BG42" s="293"/>
      <c r="BH42" s="293"/>
      <c r="BI42" s="293"/>
      <c r="BJ42" s="294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2:71" s="15" customFormat="1" ht="60" customHeight="1">
      <c r="B43" s="151" t="s">
        <v>32</v>
      </c>
      <c r="C43" s="481" t="s">
        <v>167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2"/>
      <c r="T43" s="457"/>
      <c r="U43" s="447"/>
      <c r="V43" s="446" t="s">
        <v>255</v>
      </c>
      <c r="W43" s="480"/>
      <c r="X43" s="297">
        <f>AJ43+AS43</f>
        <v>108</v>
      </c>
      <c r="Y43" s="406"/>
      <c r="Z43" s="295">
        <f>SUM(AB43:AI43)</f>
        <v>36</v>
      </c>
      <c r="AA43" s="296"/>
      <c r="AB43" s="457">
        <v>22</v>
      </c>
      <c r="AC43" s="447"/>
      <c r="AD43" s="446"/>
      <c r="AE43" s="447"/>
      <c r="AF43" s="446">
        <v>8</v>
      </c>
      <c r="AG43" s="447"/>
      <c r="AH43" s="295">
        <v>6</v>
      </c>
      <c r="AI43" s="296"/>
      <c r="AJ43" s="285"/>
      <c r="AK43" s="286"/>
      <c r="AL43" s="303"/>
      <c r="AM43" s="295"/>
      <c r="AN43" s="286"/>
      <c r="AO43" s="303"/>
      <c r="AP43" s="295"/>
      <c r="AQ43" s="286"/>
      <c r="AR43" s="296"/>
      <c r="AS43" s="285">
        <v>108</v>
      </c>
      <c r="AT43" s="286"/>
      <c r="AU43" s="303"/>
      <c r="AV43" s="295">
        <v>36</v>
      </c>
      <c r="AW43" s="286"/>
      <c r="AX43" s="303"/>
      <c r="AY43" s="295">
        <v>3</v>
      </c>
      <c r="AZ43" s="286"/>
      <c r="BA43" s="296"/>
      <c r="BB43" s="285">
        <f>SUM(AP43,AY43)</f>
        <v>3</v>
      </c>
      <c r="BC43" s="296"/>
      <c r="BD43" s="267" t="s">
        <v>120</v>
      </c>
      <c r="BE43" s="268"/>
      <c r="BF43" s="268"/>
      <c r="BG43" s="268"/>
      <c r="BH43" s="268"/>
      <c r="BI43" s="268"/>
      <c r="BJ43" s="269"/>
      <c r="BK43" s="20"/>
      <c r="BL43" s="20"/>
      <c r="BM43" s="20"/>
      <c r="BN43" s="20"/>
      <c r="BO43" s="20"/>
      <c r="BP43" s="18"/>
      <c r="BQ43" s="20"/>
      <c r="BR43" s="20"/>
      <c r="BS43" s="20"/>
    </row>
    <row r="44" spans="2:71" s="15" customFormat="1" ht="106.5" customHeight="1">
      <c r="B44" s="146" t="s">
        <v>43</v>
      </c>
      <c r="C44" s="179" t="s">
        <v>168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  <c r="T44" s="458"/>
      <c r="U44" s="266"/>
      <c r="V44" s="265">
        <v>1</v>
      </c>
      <c r="W44" s="476"/>
      <c r="X44" s="188">
        <f>AJ44+AS44</f>
        <v>108</v>
      </c>
      <c r="Y44" s="173"/>
      <c r="Z44" s="172">
        <f>SUM(AB44:AI44)</f>
        <v>36</v>
      </c>
      <c r="AA44" s="177"/>
      <c r="AB44" s="458">
        <v>18</v>
      </c>
      <c r="AC44" s="266"/>
      <c r="AD44" s="265"/>
      <c r="AE44" s="266"/>
      <c r="AF44" s="265">
        <v>8</v>
      </c>
      <c r="AG44" s="266"/>
      <c r="AH44" s="172">
        <v>10</v>
      </c>
      <c r="AI44" s="177"/>
      <c r="AJ44" s="188">
        <v>108</v>
      </c>
      <c r="AK44" s="243"/>
      <c r="AL44" s="173"/>
      <c r="AM44" s="172">
        <v>36</v>
      </c>
      <c r="AN44" s="243"/>
      <c r="AO44" s="173"/>
      <c r="AP44" s="172">
        <v>3</v>
      </c>
      <c r="AQ44" s="243"/>
      <c r="AR44" s="177"/>
      <c r="AS44" s="188"/>
      <c r="AT44" s="243"/>
      <c r="AU44" s="173"/>
      <c r="AV44" s="172"/>
      <c r="AW44" s="243"/>
      <c r="AX44" s="173"/>
      <c r="AY44" s="172"/>
      <c r="AZ44" s="243"/>
      <c r="BA44" s="177"/>
      <c r="BB44" s="285">
        <f>SUM(AP44,AY44)</f>
        <v>3</v>
      </c>
      <c r="BC44" s="296"/>
      <c r="BD44" s="237" t="s">
        <v>151</v>
      </c>
      <c r="BE44" s="238"/>
      <c r="BF44" s="238"/>
      <c r="BG44" s="238"/>
      <c r="BH44" s="238"/>
      <c r="BI44" s="238"/>
      <c r="BJ44" s="239"/>
      <c r="BK44" s="20"/>
      <c r="BL44" s="20"/>
      <c r="BM44" s="20"/>
      <c r="BN44" s="20"/>
      <c r="BO44" s="20"/>
      <c r="BP44" s="18"/>
      <c r="BQ44" s="20"/>
      <c r="BR44" s="20"/>
      <c r="BS44" s="20"/>
    </row>
    <row r="45" spans="2:71" s="15" customFormat="1" ht="229.5" customHeight="1">
      <c r="B45" s="31" t="s">
        <v>145</v>
      </c>
      <c r="C45" s="179" t="s">
        <v>169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  <c r="T45" s="458">
        <v>1</v>
      </c>
      <c r="U45" s="266"/>
      <c r="V45" s="152"/>
      <c r="W45" s="153"/>
      <c r="X45" s="188">
        <f>AJ45+AS45</f>
        <v>108</v>
      </c>
      <c r="Y45" s="173"/>
      <c r="Z45" s="172">
        <f>SUM(AB45:AI45)</f>
        <v>36</v>
      </c>
      <c r="AA45" s="177"/>
      <c r="AB45" s="458">
        <v>18</v>
      </c>
      <c r="AC45" s="266"/>
      <c r="AD45" s="265"/>
      <c r="AE45" s="266"/>
      <c r="AF45" s="265">
        <v>10</v>
      </c>
      <c r="AG45" s="266"/>
      <c r="AH45" s="172">
        <v>8</v>
      </c>
      <c r="AI45" s="177"/>
      <c r="AJ45" s="188">
        <v>108</v>
      </c>
      <c r="AK45" s="243"/>
      <c r="AL45" s="173"/>
      <c r="AM45" s="172">
        <v>36</v>
      </c>
      <c r="AN45" s="243"/>
      <c r="AO45" s="173"/>
      <c r="AP45" s="172">
        <v>3</v>
      </c>
      <c r="AQ45" s="243"/>
      <c r="AR45" s="177"/>
      <c r="AS45" s="188"/>
      <c r="AT45" s="243"/>
      <c r="AU45" s="173"/>
      <c r="AV45" s="172"/>
      <c r="AW45" s="243"/>
      <c r="AX45" s="173"/>
      <c r="AY45" s="172"/>
      <c r="AZ45" s="243"/>
      <c r="BA45" s="177"/>
      <c r="BB45" s="285">
        <f>SUM(AP45,AY45)</f>
        <v>3</v>
      </c>
      <c r="BC45" s="296"/>
      <c r="BD45" s="237" t="s">
        <v>161</v>
      </c>
      <c r="BE45" s="238"/>
      <c r="BF45" s="238"/>
      <c r="BG45" s="238"/>
      <c r="BH45" s="238"/>
      <c r="BI45" s="238"/>
      <c r="BJ45" s="239"/>
      <c r="BK45" s="20"/>
      <c r="BL45" s="20"/>
      <c r="BM45" s="20"/>
      <c r="BN45" s="20"/>
      <c r="BO45" s="20"/>
      <c r="BP45" s="20"/>
      <c r="BQ45" s="20"/>
      <c r="BR45" s="20"/>
      <c r="BS45" s="20"/>
    </row>
    <row r="46" spans="2:71" s="15" customFormat="1" ht="160.5" customHeight="1">
      <c r="B46" s="147" t="s">
        <v>146</v>
      </c>
      <c r="C46" s="474" t="s">
        <v>152</v>
      </c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5"/>
      <c r="T46" s="458"/>
      <c r="U46" s="266"/>
      <c r="V46" s="265" t="s">
        <v>254</v>
      </c>
      <c r="W46" s="476"/>
      <c r="X46" s="188">
        <f>AJ46+AS46</f>
        <v>108</v>
      </c>
      <c r="Y46" s="173"/>
      <c r="Z46" s="172">
        <f>SUM(AB46:AI46)</f>
        <v>36</v>
      </c>
      <c r="AA46" s="177"/>
      <c r="AB46" s="458">
        <v>12</v>
      </c>
      <c r="AC46" s="266"/>
      <c r="AD46" s="265"/>
      <c r="AE46" s="266"/>
      <c r="AF46" s="265"/>
      <c r="AG46" s="266"/>
      <c r="AH46" s="172">
        <v>24</v>
      </c>
      <c r="AI46" s="177"/>
      <c r="AJ46" s="188">
        <v>108</v>
      </c>
      <c r="AK46" s="243"/>
      <c r="AL46" s="173"/>
      <c r="AM46" s="172">
        <v>36</v>
      </c>
      <c r="AN46" s="243"/>
      <c r="AO46" s="173"/>
      <c r="AP46" s="172">
        <v>3</v>
      </c>
      <c r="AQ46" s="243"/>
      <c r="AR46" s="177"/>
      <c r="AS46" s="188"/>
      <c r="AT46" s="243"/>
      <c r="AU46" s="173"/>
      <c r="AV46" s="172"/>
      <c r="AW46" s="243"/>
      <c r="AX46" s="173"/>
      <c r="AY46" s="172"/>
      <c r="AZ46" s="243"/>
      <c r="BA46" s="177"/>
      <c r="BB46" s="285">
        <f>SUM(AP46,AY46)</f>
        <v>3</v>
      </c>
      <c r="BC46" s="296"/>
      <c r="BD46" s="237" t="s">
        <v>164</v>
      </c>
      <c r="BE46" s="238"/>
      <c r="BF46" s="238"/>
      <c r="BG46" s="238"/>
      <c r="BH46" s="238"/>
      <c r="BI46" s="238"/>
      <c r="BJ46" s="239"/>
      <c r="BK46" s="20"/>
      <c r="BL46" s="20"/>
      <c r="BM46" s="20"/>
      <c r="BN46" s="20"/>
      <c r="BO46" s="20"/>
      <c r="BP46" s="18"/>
      <c r="BQ46" s="20"/>
      <c r="BR46" s="20"/>
      <c r="BS46" s="20"/>
    </row>
    <row r="47" spans="2:62" s="27" customFormat="1" ht="111" customHeight="1">
      <c r="B47" s="154" t="s">
        <v>33</v>
      </c>
      <c r="C47" s="470" t="s">
        <v>270</v>
      </c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1"/>
      <c r="T47" s="270"/>
      <c r="U47" s="288"/>
      <c r="V47" s="287"/>
      <c r="W47" s="272"/>
      <c r="X47" s="270">
        <f>SUM(X48:Y50)</f>
        <v>324</v>
      </c>
      <c r="Y47" s="288"/>
      <c r="Z47" s="287">
        <f>SUM(Z48:AA50)</f>
        <v>108</v>
      </c>
      <c r="AA47" s="272"/>
      <c r="AB47" s="270">
        <f>SUM(AB48:AC50)</f>
        <v>28</v>
      </c>
      <c r="AC47" s="288"/>
      <c r="AD47" s="287"/>
      <c r="AE47" s="288"/>
      <c r="AF47" s="287">
        <f>SUM(AF48:AG50)</f>
        <v>56</v>
      </c>
      <c r="AG47" s="288"/>
      <c r="AH47" s="287">
        <f>SUM(AH48:AI50)</f>
        <v>24</v>
      </c>
      <c r="AI47" s="272"/>
      <c r="AJ47" s="270">
        <f>SUM(AJ48:AL50)</f>
        <v>108</v>
      </c>
      <c r="AK47" s="271"/>
      <c r="AL47" s="288"/>
      <c r="AM47" s="287">
        <f>SUM(AM48:AO50)</f>
        <v>36</v>
      </c>
      <c r="AN47" s="271"/>
      <c r="AO47" s="288"/>
      <c r="AP47" s="287">
        <f>SUM(AP48:AR50)</f>
        <v>3</v>
      </c>
      <c r="AQ47" s="271"/>
      <c r="AR47" s="272"/>
      <c r="AS47" s="270">
        <f>SUM(AS49:AU50)</f>
        <v>216</v>
      </c>
      <c r="AT47" s="271"/>
      <c r="AU47" s="288"/>
      <c r="AV47" s="287">
        <f>SUM(AV49:AX50)</f>
        <v>72</v>
      </c>
      <c r="AW47" s="271"/>
      <c r="AX47" s="288"/>
      <c r="AY47" s="287">
        <f>SUM(AY49:BA50)</f>
        <v>6</v>
      </c>
      <c r="AZ47" s="271"/>
      <c r="BA47" s="272"/>
      <c r="BB47" s="270">
        <f>SUM(BB48:BC50)</f>
        <v>9</v>
      </c>
      <c r="BC47" s="272"/>
      <c r="BD47" s="270"/>
      <c r="BE47" s="271"/>
      <c r="BF47" s="271"/>
      <c r="BG47" s="271"/>
      <c r="BH47" s="271"/>
      <c r="BI47" s="271"/>
      <c r="BJ47" s="272"/>
    </row>
    <row r="48" spans="2:68" s="26" customFormat="1" ht="233.25" customHeight="1">
      <c r="B48" s="31" t="s">
        <v>34</v>
      </c>
      <c r="C48" s="179" t="s">
        <v>171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80"/>
      <c r="T48" s="188">
        <v>1</v>
      </c>
      <c r="U48" s="173"/>
      <c r="V48" s="172"/>
      <c r="W48" s="177"/>
      <c r="X48" s="297">
        <f>AJ48+AS48</f>
        <v>108</v>
      </c>
      <c r="Y48" s="406"/>
      <c r="Z48" s="172">
        <f>SUM(AB48:AI48)</f>
        <v>36</v>
      </c>
      <c r="AA48" s="177"/>
      <c r="AB48" s="188"/>
      <c r="AC48" s="173"/>
      <c r="AD48" s="172"/>
      <c r="AE48" s="173"/>
      <c r="AF48" s="172">
        <v>36</v>
      </c>
      <c r="AG48" s="173"/>
      <c r="AH48" s="172"/>
      <c r="AI48" s="177"/>
      <c r="AJ48" s="188">
        <v>108</v>
      </c>
      <c r="AK48" s="243"/>
      <c r="AL48" s="173"/>
      <c r="AM48" s="172">
        <v>36</v>
      </c>
      <c r="AN48" s="243"/>
      <c r="AO48" s="173"/>
      <c r="AP48" s="172">
        <v>3</v>
      </c>
      <c r="AQ48" s="243"/>
      <c r="AR48" s="177"/>
      <c r="AS48" s="188"/>
      <c r="AT48" s="243"/>
      <c r="AU48" s="173"/>
      <c r="AV48" s="172"/>
      <c r="AW48" s="243"/>
      <c r="AX48" s="173"/>
      <c r="AY48" s="172"/>
      <c r="AZ48" s="243"/>
      <c r="BA48" s="177"/>
      <c r="BB48" s="188">
        <f>SUM(AP48,AY48)</f>
        <v>3</v>
      </c>
      <c r="BC48" s="177"/>
      <c r="BD48" s="237" t="s">
        <v>114</v>
      </c>
      <c r="BE48" s="238"/>
      <c r="BF48" s="238"/>
      <c r="BG48" s="238"/>
      <c r="BH48" s="238"/>
      <c r="BI48" s="238"/>
      <c r="BJ48" s="239"/>
      <c r="BP48" s="27"/>
    </row>
    <row r="49" spans="2:68" s="26" customFormat="1" ht="160.5" customHeight="1">
      <c r="B49" s="146" t="s">
        <v>41</v>
      </c>
      <c r="C49" s="179" t="s">
        <v>147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  <c r="T49" s="188"/>
      <c r="U49" s="173"/>
      <c r="V49" s="172">
        <v>2</v>
      </c>
      <c r="W49" s="177"/>
      <c r="X49" s="368">
        <f>AJ49+AS49</f>
        <v>108</v>
      </c>
      <c r="Y49" s="323"/>
      <c r="Z49" s="172">
        <f>SUM(AB49:AI49)</f>
        <v>36</v>
      </c>
      <c r="AA49" s="177"/>
      <c r="AB49" s="188">
        <v>12</v>
      </c>
      <c r="AC49" s="173"/>
      <c r="AD49" s="172"/>
      <c r="AE49" s="173"/>
      <c r="AF49" s="172">
        <v>16</v>
      </c>
      <c r="AG49" s="173"/>
      <c r="AH49" s="172">
        <v>8</v>
      </c>
      <c r="AI49" s="177"/>
      <c r="AJ49" s="188"/>
      <c r="AK49" s="243"/>
      <c r="AL49" s="173"/>
      <c r="AM49" s="172"/>
      <c r="AN49" s="243"/>
      <c r="AO49" s="173"/>
      <c r="AP49" s="295"/>
      <c r="AQ49" s="286"/>
      <c r="AR49" s="296"/>
      <c r="AS49" s="285">
        <v>108</v>
      </c>
      <c r="AT49" s="286"/>
      <c r="AU49" s="303"/>
      <c r="AV49" s="295">
        <v>36</v>
      </c>
      <c r="AW49" s="286"/>
      <c r="AX49" s="303"/>
      <c r="AY49" s="295">
        <v>3</v>
      </c>
      <c r="AZ49" s="286"/>
      <c r="BA49" s="296"/>
      <c r="BB49" s="188">
        <f>SUM(AP49,AY49)</f>
        <v>3</v>
      </c>
      <c r="BC49" s="177"/>
      <c r="BD49" s="267" t="s">
        <v>229</v>
      </c>
      <c r="BE49" s="268"/>
      <c r="BF49" s="268"/>
      <c r="BG49" s="268"/>
      <c r="BH49" s="268"/>
      <c r="BI49" s="268"/>
      <c r="BJ49" s="269"/>
      <c r="BP49" s="27"/>
    </row>
    <row r="50" spans="2:62" s="26" customFormat="1" ht="183" customHeight="1">
      <c r="B50" s="31" t="s">
        <v>154</v>
      </c>
      <c r="C50" s="179" t="s">
        <v>162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  <c r="T50" s="188"/>
      <c r="U50" s="173"/>
      <c r="V50" s="172">
        <v>2</v>
      </c>
      <c r="W50" s="177"/>
      <c r="X50" s="188">
        <f>AJ50+AS50</f>
        <v>108</v>
      </c>
      <c r="Y50" s="173"/>
      <c r="Z50" s="172">
        <f>SUM(AB50:AI50)</f>
        <v>36</v>
      </c>
      <c r="AA50" s="177"/>
      <c r="AB50" s="188">
        <v>16</v>
      </c>
      <c r="AC50" s="173"/>
      <c r="AD50" s="172"/>
      <c r="AE50" s="173"/>
      <c r="AF50" s="172">
        <v>4</v>
      </c>
      <c r="AG50" s="173"/>
      <c r="AH50" s="172">
        <v>16</v>
      </c>
      <c r="AI50" s="177"/>
      <c r="AJ50" s="188"/>
      <c r="AK50" s="243"/>
      <c r="AL50" s="173"/>
      <c r="AM50" s="172"/>
      <c r="AN50" s="243"/>
      <c r="AO50" s="173"/>
      <c r="AP50" s="172"/>
      <c r="AQ50" s="243"/>
      <c r="AR50" s="177"/>
      <c r="AS50" s="188">
        <v>108</v>
      </c>
      <c r="AT50" s="243"/>
      <c r="AU50" s="173"/>
      <c r="AV50" s="172">
        <v>36</v>
      </c>
      <c r="AW50" s="243"/>
      <c r="AX50" s="173"/>
      <c r="AY50" s="172">
        <v>3</v>
      </c>
      <c r="AZ50" s="243"/>
      <c r="BA50" s="177"/>
      <c r="BB50" s="188">
        <f>SUM(AP50,AY50)</f>
        <v>3</v>
      </c>
      <c r="BC50" s="177"/>
      <c r="BD50" s="237" t="s">
        <v>165</v>
      </c>
      <c r="BE50" s="238"/>
      <c r="BF50" s="238"/>
      <c r="BG50" s="238"/>
      <c r="BH50" s="238"/>
      <c r="BI50" s="238"/>
      <c r="BJ50" s="239"/>
    </row>
    <row r="51" spans="2:62" s="27" customFormat="1" ht="105" customHeight="1">
      <c r="B51" s="154" t="s">
        <v>40</v>
      </c>
      <c r="C51" s="470" t="s">
        <v>170</v>
      </c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1"/>
      <c r="T51" s="270"/>
      <c r="U51" s="288"/>
      <c r="V51" s="155"/>
      <c r="W51" s="156"/>
      <c r="X51" s="270">
        <f>X52</f>
        <v>180</v>
      </c>
      <c r="Y51" s="288"/>
      <c r="Z51" s="287">
        <f>Z52</f>
        <v>36</v>
      </c>
      <c r="AA51" s="272"/>
      <c r="AB51" s="270">
        <f>SUM(AB52)</f>
        <v>16</v>
      </c>
      <c r="AC51" s="442"/>
      <c r="AD51" s="441"/>
      <c r="AE51" s="442"/>
      <c r="AF51" s="441"/>
      <c r="AG51" s="442"/>
      <c r="AH51" s="271">
        <f>SUM(AH52)</f>
        <v>20</v>
      </c>
      <c r="AI51" s="442"/>
      <c r="AJ51" s="270">
        <f>SUM(AJ52)</f>
        <v>90</v>
      </c>
      <c r="AK51" s="271"/>
      <c r="AL51" s="271"/>
      <c r="AM51" s="287">
        <f>SUM(AM52)</f>
        <v>22</v>
      </c>
      <c r="AN51" s="271"/>
      <c r="AO51" s="288"/>
      <c r="AP51" s="287">
        <f>SUM(AP52)</f>
        <v>3</v>
      </c>
      <c r="AQ51" s="271"/>
      <c r="AR51" s="288"/>
      <c r="AS51" s="270">
        <f>SUM(AS52)</f>
        <v>90</v>
      </c>
      <c r="AT51" s="271"/>
      <c r="AU51" s="271"/>
      <c r="AV51" s="287">
        <f>SUM(AV52)</f>
        <v>14</v>
      </c>
      <c r="AW51" s="271"/>
      <c r="AX51" s="288"/>
      <c r="AY51" s="287">
        <f>SUM(AY52)</f>
        <v>3</v>
      </c>
      <c r="AZ51" s="271"/>
      <c r="BA51" s="288"/>
      <c r="BB51" s="270">
        <f>SUM(BB52)</f>
        <v>6</v>
      </c>
      <c r="BC51" s="272"/>
      <c r="BD51" s="270"/>
      <c r="BE51" s="271"/>
      <c r="BF51" s="271"/>
      <c r="BG51" s="271"/>
      <c r="BH51" s="271"/>
      <c r="BI51" s="271"/>
      <c r="BJ51" s="272"/>
    </row>
    <row r="52" spans="2:62" s="26" customFormat="1" ht="60" customHeight="1" thickBot="1">
      <c r="B52" s="146" t="s">
        <v>57</v>
      </c>
      <c r="C52" s="483" t="s">
        <v>143</v>
      </c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4"/>
      <c r="T52" s="455"/>
      <c r="U52" s="456"/>
      <c r="V52" s="459">
        <v>1.2</v>
      </c>
      <c r="W52" s="460"/>
      <c r="X52" s="297">
        <f>AJ52+AS52</f>
        <v>180</v>
      </c>
      <c r="Y52" s="406"/>
      <c r="Z52" s="320">
        <f>SUM(AB52:AI52)</f>
        <v>36</v>
      </c>
      <c r="AA52" s="322"/>
      <c r="AB52" s="188">
        <v>16</v>
      </c>
      <c r="AC52" s="173"/>
      <c r="AD52" s="172"/>
      <c r="AE52" s="173"/>
      <c r="AF52" s="172"/>
      <c r="AG52" s="173"/>
      <c r="AH52" s="172">
        <v>20</v>
      </c>
      <c r="AI52" s="177"/>
      <c r="AJ52" s="368">
        <v>90</v>
      </c>
      <c r="AK52" s="321"/>
      <c r="AL52" s="323"/>
      <c r="AM52" s="320">
        <v>22</v>
      </c>
      <c r="AN52" s="321"/>
      <c r="AO52" s="323"/>
      <c r="AP52" s="320">
        <v>3</v>
      </c>
      <c r="AQ52" s="321"/>
      <c r="AR52" s="322"/>
      <c r="AS52" s="368">
        <v>90</v>
      </c>
      <c r="AT52" s="321"/>
      <c r="AU52" s="323"/>
      <c r="AV52" s="320">
        <v>14</v>
      </c>
      <c r="AW52" s="321"/>
      <c r="AX52" s="323"/>
      <c r="AY52" s="320">
        <v>3</v>
      </c>
      <c r="AZ52" s="321"/>
      <c r="BA52" s="322"/>
      <c r="BB52" s="297">
        <f>SUM(AP52,AY52)</f>
        <v>6</v>
      </c>
      <c r="BC52" s="298"/>
      <c r="BD52" s="259" t="s">
        <v>202</v>
      </c>
      <c r="BE52" s="260"/>
      <c r="BF52" s="260"/>
      <c r="BG52" s="260"/>
      <c r="BH52" s="260"/>
      <c r="BI52" s="260"/>
      <c r="BJ52" s="261"/>
    </row>
    <row r="53" spans="2:62" s="50" customFormat="1" ht="105.75" customHeight="1">
      <c r="B53" s="32" t="s">
        <v>208</v>
      </c>
      <c r="C53" s="485" t="s">
        <v>188</v>
      </c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7"/>
      <c r="T53" s="469"/>
      <c r="U53" s="410"/>
      <c r="V53" s="121"/>
      <c r="W53" s="122"/>
      <c r="X53" s="262"/>
      <c r="Y53" s="284"/>
      <c r="Z53" s="312"/>
      <c r="AA53" s="264"/>
      <c r="AB53" s="123"/>
      <c r="AC53" s="124"/>
      <c r="AD53" s="409"/>
      <c r="AE53" s="410"/>
      <c r="AF53" s="125"/>
      <c r="AG53" s="124"/>
      <c r="AH53" s="312"/>
      <c r="AI53" s="264"/>
      <c r="AJ53" s="262"/>
      <c r="AK53" s="263"/>
      <c r="AL53" s="284"/>
      <c r="AM53" s="312"/>
      <c r="AN53" s="263"/>
      <c r="AO53" s="284"/>
      <c r="AP53" s="312"/>
      <c r="AQ53" s="263"/>
      <c r="AR53" s="264"/>
      <c r="AS53" s="262"/>
      <c r="AT53" s="263"/>
      <c r="AU53" s="284"/>
      <c r="AV53" s="312"/>
      <c r="AW53" s="263"/>
      <c r="AX53" s="284"/>
      <c r="AY53" s="312"/>
      <c r="AZ53" s="263"/>
      <c r="BA53" s="264"/>
      <c r="BB53" s="262"/>
      <c r="BC53" s="264"/>
      <c r="BD53" s="262"/>
      <c r="BE53" s="263"/>
      <c r="BF53" s="263"/>
      <c r="BG53" s="263"/>
      <c r="BH53" s="263"/>
      <c r="BI53" s="263"/>
      <c r="BJ53" s="264"/>
    </row>
    <row r="54" spans="2:71" s="13" customFormat="1" ht="60" customHeight="1">
      <c r="B54" s="31" t="s">
        <v>209</v>
      </c>
      <c r="C54" s="488" t="s">
        <v>214</v>
      </c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9"/>
      <c r="T54" s="407">
        <v>2</v>
      </c>
      <c r="U54" s="408"/>
      <c r="V54" s="116"/>
      <c r="W54" s="117"/>
      <c r="X54" s="407" t="s">
        <v>181</v>
      </c>
      <c r="Y54" s="408"/>
      <c r="Z54" s="449" t="s">
        <v>112</v>
      </c>
      <c r="AA54" s="450"/>
      <c r="AB54" s="407" t="s">
        <v>182</v>
      </c>
      <c r="AC54" s="408"/>
      <c r="AD54" s="116"/>
      <c r="AE54" s="118"/>
      <c r="AF54" s="449"/>
      <c r="AG54" s="408"/>
      <c r="AH54" s="295" t="s">
        <v>183</v>
      </c>
      <c r="AI54" s="296"/>
      <c r="AJ54" s="285" t="s">
        <v>205</v>
      </c>
      <c r="AK54" s="286"/>
      <c r="AL54" s="303"/>
      <c r="AM54" s="295" t="s">
        <v>206</v>
      </c>
      <c r="AN54" s="286"/>
      <c r="AO54" s="303"/>
      <c r="AP54" s="119"/>
      <c r="AQ54" s="119"/>
      <c r="AR54" s="120"/>
      <c r="AS54" s="285" t="s">
        <v>205</v>
      </c>
      <c r="AT54" s="286"/>
      <c r="AU54" s="286"/>
      <c r="AV54" s="295" t="s">
        <v>206</v>
      </c>
      <c r="AW54" s="286"/>
      <c r="AX54" s="303"/>
      <c r="AY54" s="286" t="s">
        <v>153</v>
      </c>
      <c r="AZ54" s="286"/>
      <c r="BA54" s="296"/>
      <c r="BB54" s="303" t="s">
        <v>153</v>
      </c>
      <c r="BC54" s="304"/>
      <c r="BD54" s="267" t="s">
        <v>35</v>
      </c>
      <c r="BE54" s="268"/>
      <c r="BF54" s="268"/>
      <c r="BG54" s="268"/>
      <c r="BH54" s="268"/>
      <c r="BI54" s="268"/>
      <c r="BJ54" s="269"/>
      <c r="BK54" s="17"/>
      <c r="BL54" s="17"/>
      <c r="BM54" s="17"/>
      <c r="BN54" s="17"/>
      <c r="BO54" s="17"/>
      <c r="BP54" s="17"/>
      <c r="BQ54" s="17"/>
      <c r="BR54" s="17"/>
      <c r="BS54" s="17"/>
    </row>
    <row r="55" spans="2:71" s="13" customFormat="1" ht="60" customHeight="1">
      <c r="B55" s="31" t="s">
        <v>210</v>
      </c>
      <c r="C55" s="199" t="s">
        <v>215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186">
        <v>2</v>
      </c>
      <c r="U55" s="176"/>
      <c r="V55" s="174"/>
      <c r="W55" s="187"/>
      <c r="X55" s="186" t="s">
        <v>184</v>
      </c>
      <c r="Y55" s="176"/>
      <c r="Z55" s="174" t="s">
        <v>185</v>
      </c>
      <c r="AA55" s="187"/>
      <c r="AB55" s="186"/>
      <c r="AC55" s="176"/>
      <c r="AD55" s="53"/>
      <c r="AE55" s="54"/>
      <c r="AF55" s="53" t="s">
        <v>185</v>
      </c>
      <c r="AG55" s="54"/>
      <c r="AH55" s="172"/>
      <c r="AI55" s="177"/>
      <c r="AJ55" s="188" t="s">
        <v>259</v>
      </c>
      <c r="AK55" s="243"/>
      <c r="AL55" s="173"/>
      <c r="AM55" s="172" t="s">
        <v>182</v>
      </c>
      <c r="AN55" s="243"/>
      <c r="AO55" s="173"/>
      <c r="AP55" s="61"/>
      <c r="AQ55" s="61"/>
      <c r="AR55" s="43"/>
      <c r="AS55" s="188" t="s">
        <v>112</v>
      </c>
      <c r="AT55" s="243"/>
      <c r="AU55" s="173"/>
      <c r="AV55" s="172" t="s">
        <v>207</v>
      </c>
      <c r="AW55" s="243"/>
      <c r="AX55" s="173"/>
      <c r="AY55" s="172" t="s">
        <v>191</v>
      </c>
      <c r="AZ55" s="243"/>
      <c r="BA55" s="177"/>
      <c r="BB55" s="243" t="s">
        <v>191</v>
      </c>
      <c r="BC55" s="177"/>
      <c r="BD55" s="237" t="s">
        <v>114</v>
      </c>
      <c r="BE55" s="238"/>
      <c r="BF55" s="238"/>
      <c r="BG55" s="238"/>
      <c r="BH55" s="238"/>
      <c r="BI55" s="238"/>
      <c r="BJ55" s="239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2:71" s="13" customFormat="1" ht="60" customHeight="1">
      <c r="B56" s="31" t="s">
        <v>211</v>
      </c>
      <c r="C56" s="199" t="s">
        <v>216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00"/>
      <c r="T56" s="186"/>
      <c r="U56" s="176"/>
      <c r="V56" s="174">
        <v>1</v>
      </c>
      <c r="W56" s="187"/>
      <c r="X56" s="186" t="s">
        <v>112</v>
      </c>
      <c r="Y56" s="176"/>
      <c r="Z56" s="174" t="s">
        <v>148</v>
      </c>
      <c r="AA56" s="187"/>
      <c r="AB56" s="186" t="s">
        <v>186</v>
      </c>
      <c r="AC56" s="176"/>
      <c r="AD56" s="174" t="s">
        <v>187</v>
      </c>
      <c r="AE56" s="176"/>
      <c r="AF56" s="441"/>
      <c r="AG56" s="442"/>
      <c r="AH56" s="42"/>
      <c r="AI56" s="43"/>
      <c r="AJ56" s="188" t="s">
        <v>112</v>
      </c>
      <c r="AK56" s="243"/>
      <c r="AL56" s="173"/>
      <c r="AM56" s="172" t="s">
        <v>148</v>
      </c>
      <c r="AN56" s="243"/>
      <c r="AO56" s="173"/>
      <c r="AP56" s="172" t="s">
        <v>192</v>
      </c>
      <c r="AQ56" s="243"/>
      <c r="AR56" s="177"/>
      <c r="AS56" s="270"/>
      <c r="AT56" s="271"/>
      <c r="AU56" s="288"/>
      <c r="AV56" s="287"/>
      <c r="AW56" s="271"/>
      <c r="AX56" s="288"/>
      <c r="AY56" s="287"/>
      <c r="AZ56" s="271"/>
      <c r="BA56" s="272"/>
      <c r="BB56" s="173" t="s">
        <v>192</v>
      </c>
      <c r="BC56" s="299"/>
      <c r="BD56" s="237" t="s">
        <v>36</v>
      </c>
      <c r="BE56" s="238"/>
      <c r="BF56" s="238"/>
      <c r="BG56" s="238"/>
      <c r="BH56" s="238"/>
      <c r="BI56" s="238"/>
      <c r="BJ56" s="239"/>
      <c r="BK56" s="17"/>
      <c r="BL56" s="17"/>
      <c r="BM56" s="17"/>
      <c r="BN56" s="17"/>
      <c r="BO56" s="17"/>
      <c r="BP56" s="17"/>
      <c r="BQ56" s="17"/>
      <c r="BR56" s="17"/>
      <c r="BS56" s="17"/>
    </row>
    <row r="57" spans="2:71" s="14" customFormat="1" ht="60" customHeight="1" thickBot="1">
      <c r="B57" s="115" t="s">
        <v>212</v>
      </c>
      <c r="C57" s="416" t="s">
        <v>213</v>
      </c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7"/>
      <c r="T57" s="373"/>
      <c r="U57" s="220"/>
      <c r="V57" s="218"/>
      <c r="W57" s="425"/>
      <c r="X57" s="373" t="s">
        <v>233</v>
      </c>
      <c r="Y57" s="220"/>
      <c r="Z57" s="218" t="s">
        <v>231</v>
      </c>
      <c r="AA57" s="425"/>
      <c r="AB57" s="373" t="s">
        <v>191</v>
      </c>
      <c r="AC57" s="220"/>
      <c r="AD57" s="218"/>
      <c r="AE57" s="220"/>
      <c r="AF57" s="218" t="s">
        <v>232</v>
      </c>
      <c r="AG57" s="220"/>
      <c r="AH57" s="113"/>
      <c r="AI57" s="114"/>
      <c r="AJ57" s="311" t="s">
        <v>234</v>
      </c>
      <c r="AK57" s="290"/>
      <c r="AL57" s="291"/>
      <c r="AM57" s="289" t="s">
        <v>230</v>
      </c>
      <c r="AN57" s="290"/>
      <c r="AO57" s="291"/>
      <c r="AP57" s="289"/>
      <c r="AQ57" s="290"/>
      <c r="AR57" s="319"/>
      <c r="AS57" s="311" t="s">
        <v>234</v>
      </c>
      <c r="AT57" s="290"/>
      <c r="AU57" s="291"/>
      <c r="AV57" s="289" t="s">
        <v>230</v>
      </c>
      <c r="AW57" s="290"/>
      <c r="AX57" s="291"/>
      <c r="AY57" s="324"/>
      <c r="AZ57" s="325"/>
      <c r="BA57" s="326"/>
      <c r="BB57" s="291"/>
      <c r="BC57" s="305"/>
      <c r="BD57" s="300" t="s">
        <v>217</v>
      </c>
      <c r="BE57" s="301"/>
      <c r="BF57" s="301"/>
      <c r="BG57" s="301"/>
      <c r="BH57" s="301"/>
      <c r="BI57" s="301"/>
      <c r="BJ57" s="302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2:62" s="167" customFormat="1" ht="60" customHeight="1"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164"/>
      <c r="AJ58" s="184">
        <f>AJ38+AJ45+AJ39+AJ44+AJ46+AJ48++AJ52+62+70+72+18</f>
        <v>960</v>
      </c>
      <c r="AK58" s="185"/>
      <c r="AL58" s="185"/>
      <c r="AM58" s="184">
        <f>AM38+AM39+AM45+AM46+AM44+AM48++AM52+36+40+50+6</f>
        <v>370</v>
      </c>
      <c r="AN58" s="185"/>
      <c r="AO58" s="185"/>
      <c r="AP58" s="185"/>
      <c r="AQ58" s="185"/>
      <c r="AR58" s="185"/>
      <c r="AS58" s="184">
        <f>AS38+AS43+AS39+AS40+AS49+AS50++AS52+62+72+18</f>
        <v>890</v>
      </c>
      <c r="AT58" s="185"/>
      <c r="AU58" s="185"/>
      <c r="AV58" s="184">
        <f>AV38+AV39+AV43+AV49+AV40+AV50++AV52+36+56+6</f>
        <v>328</v>
      </c>
      <c r="AW58" s="185"/>
      <c r="AX58" s="185"/>
      <c r="AY58" s="185"/>
      <c r="AZ58" s="185"/>
      <c r="BA58" s="185"/>
      <c r="BB58" s="165"/>
      <c r="BC58" s="165"/>
      <c r="BD58" s="166"/>
      <c r="BE58" s="166"/>
      <c r="BF58" s="166"/>
      <c r="BG58" s="166"/>
      <c r="BH58" s="166"/>
      <c r="BI58" s="166"/>
      <c r="BJ58" s="166"/>
    </row>
    <row r="59" spans="2:62" s="171" customFormat="1" ht="83.25" customHeight="1" thickBot="1">
      <c r="B59" s="165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69"/>
      <c r="S59" s="165"/>
      <c r="T59" s="165"/>
      <c r="U59" s="165"/>
      <c r="V59" s="165"/>
      <c r="W59" s="165"/>
      <c r="X59" s="165"/>
      <c r="Y59" s="169"/>
      <c r="Z59" s="169"/>
      <c r="AA59" s="169"/>
      <c r="AB59" s="317"/>
      <c r="AC59" s="317"/>
      <c r="AD59" s="317"/>
      <c r="AE59" s="317"/>
      <c r="AF59" s="317"/>
      <c r="AG59" s="317"/>
      <c r="AH59" s="184"/>
      <c r="AI59" s="184"/>
      <c r="AJ59" s="185">
        <f>AJ58/15</f>
        <v>64</v>
      </c>
      <c r="AK59" s="185"/>
      <c r="AL59" s="185"/>
      <c r="AM59" s="185">
        <f>AM58/13</f>
        <v>28.46153846153846</v>
      </c>
      <c r="AN59" s="185"/>
      <c r="AO59" s="185"/>
      <c r="AP59" s="185"/>
      <c r="AQ59" s="185"/>
      <c r="AR59" s="185"/>
      <c r="AS59" s="185">
        <f>AS58/14</f>
        <v>63.57142857142857</v>
      </c>
      <c r="AT59" s="185"/>
      <c r="AU59" s="185"/>
      <c r="AV59" s="185">
        <f>AV58/12</f>
        <v>27.333333333333332</v>
      </c>
      <c r="AW59" s="185"/>
      <c r="AX59" s="185"/>
      <c r="AY59" s="185"/>
      <c r="AZ59" s="185"/>
      <c r="BA59" s="185"/>
      <c r="BB59" s="169"/>
      <c r="BC59" s="169"/>
      <c r="BD59" s="169"/>
      <c r="BE59" s="169"/>
      <c r="BF59" s="169"/>
      <c r="BG59" s="170"/>
      <c r="BH59" s="170"/>
      <c r="BI59" s="170"/>
      <c r="BJ59" s="170"/>
    </row>
    <row r="60" spans="2:129" s="15" customFormat="1" ht="60" customHeight="1" thickBot="1">
      <c r="B60" s="496" t="s">
        <v>42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8"/>
      <c r="X60" s="273">
        <f>X36+X41</f>
        <v>1476</v>
      </c>
      <c r="Y60" s="314"/>
      <c r="Z60" s="313">
        <f>Z36+Z41</f>
        <v>468</v>
      </c>
      <c r="AA60" s="275"/>
      <c r="AB60" s="273">
        <f>AB36+AB41</f>
        <v>182</v>
      </c>
      <c r="AC60" s="314"/>
      <c r="AD60" s="313">
        <f>AD36+AD41</f>
        <v>26</v>
      </c>
      <c r="AE60" s="314"/>
      <c r="AF60" s="313">
        <f>AF36+AF41</f>
        <v>136</v>
      </c>
      <c r="AG60" s="314"/>
      <c r="AH60" s="313">
        <f>AH41+AH36</f>
        <v>124</v>
      </c>
      <c r="AI60" s="275"/>
      <c r="AJ60" s="253">
        <f>AJ41+AJ36</f>
        <v>738</v>
      </c>
      <c r="AK60" s="254"/>
      <c r="AL60" s="283"/>
      <c r="AM60" s="282">
        <f>AM41+AM36</f>
        <v>238</v>
      </c>
      <c r="AN60" s="254"/>
      <c r="AO60" s="283"/>
      <c r="AP60" s="282">
        <f>AP36+AP41</f>
        <v>21</v>
      </c>
      <c r="AQ60" s="254"/>
      <c r="AR60" s="255"/>
      <c r="AS60" s="253">
        <f>AS41+AS36</f>
        <v>738</v>
      </c>
      <c r="AT60" s="254"/>
      <c r="AU60" s="283"/>
      <c r="AV60" s="282">
        <f>AV41+AV36</f>
        <v>216</v>
      </c>
      <c r="AW60" s="254"/>
      <c r="AX60" s="283"/>
      <c r="AY60" s="282">
        <f>AY41+AY36</f>
        <v>21</v>
      </c>
      <c r="AZ60" s="254"/>
      <c r="BA60" s="255"/>
      <c r="BB60" s="253">
        <f>SUM(AP60,AY60)</f>
        <v>42</v>
      </c>
      <c r="BC60" s="255"/>
      <c r="BD60" s="253"/>
      <c r="BE60" s="254"/>
      <c r="BF60" s="254"/>
      <c r="BG60" s="254"/>
      <c r="BH60" s="254"/>
      <c r="BI60" s="254"/>
      <c r="BJ60" s="255"/>
      <c r="BK60" s="21"/>
      <c r="BL60" s="21"/>
      <c r="BM60" s="21"/>
      <c r="BN60" s="21"/>
      <c r="BO60" s="21"/>
      <c r="BP60" s="21"/>
      <c r="BQ60" s="21"/>
      <c r="BR60" s="21"/>
      <c r="BS60" s="21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</row>
    <row r="61" spans="2:129" s="15" customFormat="1" ht="60" customHeight="1">
      <c r="B61" s="491" t="s">
        <v>12</v>
      </c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8"/>
      <c r="X61" s="256"/>
      <c r="Y61" s="316"/>
      <c r="Z61" s="315"/>
      <c r="AA61" s="258"/>
      <c r="AB61" s="101"/>
      <c r="AC61" s="102"/>
      <c r="AD61" s="315"/>
      <c r="AE61" s="316"/>
      <c r="AF61" s="103"/>
      <c r="AG61" s="102"/>
      <c r="AH61" s="103"/>
      <c r="AI61" s="60"/>
      <c r="AJ61" s="256">
        <f>AM60/13</f>
        <v>18.307692307692307</v>
      </c>
      <c r="AK61" s="257"/>
      <c r="AL61" s="257"/>
      <c r="AM61" s="257"/>
      <c r="AN61" s="257"/>
      <c r="AO61" s="257"/>
      <c r="AP61" s="257"/>
      <c r="AQ61" s="257"/>
      <c r="AR61" s="258"/>
      <c r="AS61" s="256">
        <f>AV60/12</f>
        <v>18</v>
      </c>
      <c r="AT61" s="257"/>
      <c r="AU61" s="257"/>
      <c r="AV61" s="257"/>
      <c r="AW61" s="257"/>
      <c r="AX61" s="257"/>
      <c r="AY61" s="257"/>
      <c r="AZ61" s="257"/>
      <c r="BA61" s="258"/>
      <c r="BB61" s="256"/>
      <c r="BC61" s="258"/>
      <c r="BD61" s="256"/>
      <c r="BE61" s="257"/>
      <c r="BF61" s="257"/>
      <c r="BG61" s="257"/>
      <c r="BH61" s="257"/>
      <c r="BI61" s="257"/>
      <c r="BJ61" s="258"/>
      <c r="BK61" s="21"/>
      <c r="BL61" s="21"/>
      <c r="BM61" s="21"/>
      <c r="BN61" s="21"/>
      <c r="BO61" s="21"/>
      <c r="BP61" s="21"/>
      <c r="BQ61" s="23"/>
      <c r="BR61" s="21"/>
      <c r="BS61" s="21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</row>
    <row r="62" spans="2:129" s="33" customFormat="1" ht="60" customHeight="1">
      <c r="B62" s="494" t="s">
        <v>155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86"/>
      <c r="Y62" s="175"/>
      <c r="Z62" s="53"/>
      <c r="AA62" s="104"/>
      <c r="AB62" s="105"/>
      <c r="AC62" s="106"/>
      <c r="AD62" s="53"/>
      <c r="AE62" s="54"/>
      <c r="AF62" s="53"/>
      <c r="AG62" s="54"/>
      <c r="AH62" s="53"/>
      <c r="AI62" s="104"/>
      <c r="AJ62" s="186" t="s">
        <v>156</v>
      </c>
      <c r="AK62" s="175"/>
      <c r="AL62" s="175"/>
      <c r="AM62" s="175"/>
      <c r="AN62" s="175"/>
      <c r="AO62" s="175"/>
      <c r="AP62" s="175"/>
      <c r="AQ62" s="175"/>
      <c r="AR62" s="187"/>
      <c r="AS62" s="186" t="s">
        <v>115</v>
      </c>
      <c r="AT62" s="175"/>
      <c r="AU62" s="175"/>
      <c r="AV62" s="175"/>
      <c r="AW62" s="175"/>
      <c r="AX62" s="175"/>
      <c r="AY62" s="175"/>
      <c r="AZ62" s="175"/>
      <c r="BA62" s="187"/>
      <c r="BB62" s="186"/>
      <c r="BC62" s="187"/>
      <c r="BD62" s="186"/>
      <c r="BE62" s="175"/>
      <c r="BF62" s="175"/>
      <c r="BG62" s="175"/>
      <c r="BH62" s="175"/>
      <c r="BI62" s="175"/>
      <c r="BJ62" s="187"/>
      <c r="BK62" s="47"/>
      <c r="BL62" s="47"/>
      <c r="BM62" s="47"/>
      <c r="BN62" s="47"/>
      <c r="BO62" s="47"/>
      <c r="BP62" s="47"/>
      <c r="BQ62" s="47"/>
      <c r="BR62" s="47"/>
      <c r="BS62" s="47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</row>
    <row r="63" spans="2:129" s="15" customFormat="1" ht="60" customHeight="1">
      <c r="B63" s="178" t="s">
        <v>0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80"/>
      <c r="X63" s="188"/>
      <c r="Y63" s="173"/>
      <c r="Z63" s="172"/>
      <c r="AA63" s="177"/>
      <c r="AB63" s="107"/>
      <c r="AC63" s="108"/>
      <c r="AD63" s="42"/>
      <c r="AE63" s="108"/>
      <c r="AF63" s="172"/>
      <c r="AG63" s="173"/>
      <c r="AH63" s="42"/>
      <c r="AI63" s="43"/>
      <c r="AJ63" s="188" t="s">
        <v>156</v>
      </c>
      <c r="AK63" s="243"/>
      <c r="AL63" s="243"/>
      <c r="AM63" s="243"/>
      <c r="AN63" s="243"/>
      <c r="AO63" s="243"/>
      <c r="AP63" s="243"/>
      <c r="AQ63" s="243"/>
      <c r="AR63" s="177"/>
      <c r="AS63" s="188" t="s">
        <v>115</v>
      </c>
      <c r="AT63" s="243"/>
      <c r="AU63" s="243"/>
      <c r="AV63" s="243"/>
      <c r="AW63" s="243"/>
      <c r="AX63" s="243"/>
      <c r="AY63" s="243"/>
      <c r="AZ63" s="243"/>
      <c r="BA63" s="177"/>
      <c r="BB63" s="188"/>
      <c r="BC63" s="177"/>
      <c r="BD63" s="188"/>
      <c r="BE63" s="243"/>
      <c r="BF63" s="243"/>
      <c r="BG63" s="243"/>
      <c r="BH63" s="243"/>
      <c r="BI63" s="243"/>
      <c r="BJ63" s="177"/>
      <c r="BK63" s="21"/>
      <c r="BL63" s="21"/>
      <c r="BM63" s="21"/>
      <c r="BN63" s="21"/>
      <c r="BO63" s="21"/>
      <c r="BP63" s="21"/>
      <c r="BQ63" s="21"/>
      <c r="BR63" s="21"/>
      <c r="BS63" s="21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</row>
    <row r="64" spans="2:129" s="15" customFormat="1" ht="60" customHeight="1">
      <c r="B64" s="178" t="s">
        <v>13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80"/>
      <c r="X64" s="188" t="s">
        <v>157</v>
      </c>
      <c r="Y64" s="173"/>
      <c r="Z64" s="42"/>
      <c r="AA64" s="43"/>
      <c r="AB64" s="188"/>
      <c r="AC64" s="173"/>
      <c r="AD64" s="42"/>
      <c r="AE64" s="108"/>
      <c r="AF64" s="42"/>
      <c r="AG64" s="108"/>
      <c r="AH64" s="172"/>
      <c r="AI64" s="177"/>
      <c r="AJ64" s="188">
        <v>3</v>
      </c>
      <c r="AK64" s="243"/>
      <c r="AL64" s="243"/>
      <c r="AM64" s="243"/>
      <c r="AN64" s="243"/>
      <c r="AO64" s="243"/>
      <c r="AP64" s="243"/>
      <c r="AQ64" s="243"/>
      <c r="AR64" s="177"/>
      <c r="AS64" s="188" t="s">
        <v>256</v>
      </c>
      <c r="AT64" s="243"/>
      <c r="AU64" s="243"/>
      <c r="AV64" s="243"/>
      <c r="AW64" s="243"/>
      <c r="AX64" s="243"/>
      <c r="AY64" s="243"/>
      <c r="AZ64" s="243"/>
      <c r="BA64" s="177"/>
      <c r="BB64" s="188"/>
      <c r="BC64" s="177"/>
      <c r="BD64" s="188"/>
      <c r="BE64" s="243"/>
      <c r="BF64" s="243"/>
      <c r="BG64" s="243"/>
      <c r="BH64" s="243"/>
      <c r="BI64" s="243"/>
      <c r="BJ64" s="177"/>
      <c r="BK64" s="21"/>
      <c r="BL64" s="21"/>
      <c r="BM64" s="21"/>
      <c r="BN64" s="21"/>
      <c r="BO64" s="21"/>
      <c r="BP64" s="21"/>
      <c r="BQ64" s="21"/>
      <c r="BR64" s="21"/>
      <c r="BS64" s="21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</row>
    <row r="65" spans="2:129" s="15" customFormat="1" ht="60" customHeight="1" thickBot="1">
      <c r="B65" s="452" t="s">
        <v>14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4"/>
      <c r="X65" s="189" t="s">
        <v>258</v>
      </c>
      <c r="Y65" s="310"/>
      <c r="Z65" s="289"/>
      <c r="AA65" s="319"/>
      <c r="AB65" s="44"/>
      <c r="AC65" s="45"/>
      <c r="AD65" s="46"/>
      <c r="AE65" s="45"/>
      <c r="AF65" s="109"/>
      <c r="AG65" s="110"/>
      <c r="AH65" s="308"/>
      <c r="AI65" s="190"/>
      <c r="AJ65" s="189" t="s">
        <v>257</v>
      </c>
      <c r="AK65" s="244"/>
      <c r="AL65" s="244"/>
      <c r="AM65" s="244"/>
      <c r="AN65" s="244"/>
      <c r="AO65" s="244"/>
      <c r="AP65" s="244"/>
      <c r="AQ65" s="244"/>
      <c r="AR65" s="190"/>
      <c r="AS65" s="189">
        <v>5</v>
      </c>
      <c r="AT65" s="244"/>
      <c r="AU65" s="244"/>
      <c r="AV65" s="244"/>
      <c r="AW65" s="244"/>
      <c r="AX65" s="244"/>
      <c r="AY65" s="244"/>
      <c r="AZ65" s="244"/>
      <c r="BA65" s="190"/>
      <c r="BB65" s="189"/>
      <c r="BC65" s="190"/>
      <c r="BD65" s="189"/>
      <c r="BE65" s="244"/>
      <c r="BF65" s="244"/>
      <c r="BG65" s="244"/>
      <c r="BH65" s="244"/>
      <c r="BI65" s="244"/>
      <c r="BJ65" s="190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</row>
    <row r="66" spans="2:129" s="4" customFormat="1" ht="39.75" customHeight="1" thickBo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3"/>
      <c r="T66" s="73"/>
      <c r="U66" s="70"/>
      <c r="V66" s="70"/>
      <c r="W66" s="70"/>
      <c r="X66" s="70"/>
      <c r="Y66" s="70"/>
      <c r="Z66" s="70"/>
      <c r="AA66" s="495"/>
      <c r="AB66" s="495"/>
      <c r="AC66" s="495"/>
      <c r="AD66" s="495"/>
      <c r="AE66" s="495"/>
      <c r="AF66" s="495"/>
      <c r="AG66" s="495"/>
      <c r="AH66" s="495"/>
      <c r="AI66" s="495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34"/>
      <c r="BH66" s="34"/>
      <c r="BI66" s="34"/>
      <c r="BJ66" s="34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</row>
    <row r="67" spans="2:81" s="4" customFormat="1" ht="60" customHeight="1" thickBot="1">
      <c r="B67" s="414" t="s">
        <v>269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3"/>
      <c r="AA67" s="414" t="s">
        <v>58</v>
      </c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3"/>
      <c r="AV67" s="414" t="s">
        <v>110</v>
      </c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3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</row>
    <row r="68" spans="2:81" s="4" customFormat="1" ht="108" customHeight="1">
      <c r="B68" s="418" t="s">
        <v>17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3"/>
      <c r="O68" s="191" t="s">
        <v>16</v>
      </c>
      <c r="P68" s="192"/>
      <c r="Q68" s="192"/>
      <c r="R68" s="193"/>
      <c r="S68" s="191" t="s">
        <v>18</v>
      </c>
      <c r="T68" s="192"/>
      <c r="U68" s="192"/>
      <c r="V68" s="193"/>
      <c r="W68" s="451" t="s">
        <v>59</v>
      </c>
      <c r="X68" s="277"/>
      <c r="Y68" s="277"/>
      <c r="Z68" s="278"/>
      <c r="AA68" s="418" t="s">
        <v>16</v>
      </c>
      <c r="AB68" s="192"/>
      <c r="AC68" s="192"/>
      <c r="AD68" s="192"/>
      <c r="AE68" s="192"/>
      <c r="AF68" s="192"/>
      <c r="AG68" s="193"/>
      <c r="AH68" s="191" t="s">
        <v>18</v>
      </c>
      <c r="AI68" s="192"/>
      <c r="AJ68" s="192"/>
      <c r="AK68" s="192"/>
      <c r="AL68" s="192"/>
      <c r="AM68" s="192"/>
      <c r="AN68" s="193"/>
      <c r="AO68" s="451" t="s">
        <v>238</v>
      </c>
      <c r="AP68" s="192"/>
      <c r="AQ68" s="192"/>
      <c r="AR68" s="192"/>
      <c r="AS68" s="192"/>
      <c r="AT68" s="192"/>
      <c r="AU68" s="493"/>
      <c r="AV68" s="432" t="s">
        <v>113</v>
      </c>
      <c r="AW68" s="433"/>
      <c r="AX68" s="433"/>
      <c r="AY68" s="433"/>
      <c r="AZ68" s="433"/>
      <c r="BA68" s="433"/>
      <c r="BB68" s="433"/>
      <c r="BC68" s="433"/>
      <c r="BD68" s="433"/>
      <c r="BE68" s="433"/>
      <c r="BF68" s="433"/>
      <c r="BG68" s="433"/>
      <c r="BH68" s="433"/>
      <c r="BI68" s="433"/>
      <c r="BJ68" s="434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8"/>
      <c r="BW68" s="7"/>
      <c r="BX68" s="9"/>
      <c r="BY68" s="9"/>
      <c r="BZ68" s="9"/>
      <c r="CA68" s="8"/>
      <c r="CB68" s="7"/>
      <c r="CC68" s="7"/>
    </row>
    <row r="69" spans="2:81" s="4" customFormat="1" ht="60" customHeight="1">
      <c r="B69" s="209" t="s">
        <v>239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1"/>
      <c r="O69" s="174">
        <v>1</v>
      </c>
      <c r="P69" s="175"/>
      <c r="Q69" s="175"/>
      <c r="R69" s="176"/>
      <c r="S69" s="174">
        <v>2</v>
      </c>
      <c r="T69" s="175"/>
      <c r="U69" s="175"/>
      <c r="V69" s="176"/>
      <c r="W69" s="174">
        <v>3</v>
      </c>
      <c r="X69" s="175"/>
      <c r="Y69" s="175"/>
      <c r="Z69" s="187"/>
      <c r="AA69" s="181" t="s">
        <v>240</v>
      </c>
      <c r="AB69" s="182"/>
      <c r="AC69" s="182"/>
      <c r="AD69" s="182"/>
      <c r="AE69" s="182"/>
      <c r="AF69" s="182"/>
      <c r="AG69" s="183"/>
      <c r="AH69" s="174">
        <v>4</v>
      </c>
      <c r="AI69" s="175"/>
      <c r="AJ69" s="175"/>
      <c r="AK69" s="175"/>
      <c r="AL69" s="175"/>
      <c r="AM69" s="175"/>
      <c r="AN69" s="176"/>
      <c r="AO69" s="174">
        <v>6</v>
      </c>
      <c r="AP69" s="175"/>
      <c r="AQ69" s="175"/>
      <c r="AR69" s="175"/>
      <c r="AS69" s="175"/>
      <c r="AT69" s="175"/>
      <c r="AU69" s="187"/>
      <c r="AV69" s="435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8"/>
      <c r="BW69" s="7"/>
      <c r="BX69" s="9"/>
      <c r="BY69" s="9"/>
      <c r="BZ69" s="9"/>
      <c r="CA69" s="8"/>
      <c r="CB69" s="7"/>
      <c r="CC69" s="7"/>
    </row>
    <row r="70" spans="2:81" s="4" customFormat="1" ht="60" customHeight="1" thickBot="1">
      <c r="B70" s="438" t="s">
        <v>241</v>
      </c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40"/>
      <c r="O70" s="218">
        <v>2</v>
      </c>
      <c r="P70" s="219"/>
      <c r="Q70" s="219"/>
      <c r="R70" s="220"/>
      <c r="S70" s="218">
        <v>2</v>
      </c>
      <c r="T70" s="219"/>
      <c r="U70" s="219"/>
      <c r="V70" s="220"/>
      <c r="W70" s="218">
        <v>3</v>
      </c>
      <c r="X70" s="219"/>
      <c r="Y70" s="219"/>
      <c r="Z70" s="425"/>
      <c r="AA70" s="402" t="s">
        <v>242</v>
      </c>
      <c r="AB70" s="403"/>
      <c r="AC70" s="403"/>
      <c r="AD70" s="403"/>
      <c r="AE70" s="403"/>
      <c r="AF70" s="403"/>
      <c r="AG70" s="404"/>
      <c r="AH70" s="218">
        <v>4</v>
      </c>
      <c r="AI70" s="219"/>
      <c r="AJ70" s="219"/>
      <c r="AK70" s="219"/>
      <c r="AL70" s="219"/>
      <c r="AM70" s="219"/>
      <c r="AN70" s="220"/>
      <c r="AO70" s="218">
        <v>6</v>
      </c>
      <c r="AP70" s="219"/>
      <c r="AQ70" s="219"/>
      <c r="AR70" s="219"/>
      <c r="AS70" s="219"/>
      <c r="AT70" s="219"/>
      <c r="AU70" s="425"/>
      <c r="AV70" s="373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425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2:62" s="4" customFormat="1" ht="29.25" customHeight="1"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</row>
    <row r="72" spans="2:62" s="4" customFormat="1" ht="69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88" t="s">
        <v>111</v>
      </c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35"/>
      <c r="BH72" s="35"/>
      <c r="BI72" s="35"/>
      <c r="BJ72" s="35"/>
    </row>
    <row r="73" spans="2:62" s="4" customFormat="1" ht="12" customHeight="1" thickBo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3"/>
      <c r="T73" s="73"/>
      <c r="U73" s="70"/>
      <c r="V73" s="112"/>
      <c r="W73" s="112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34"/>
      <c r="BH73" s="34"/>
      <c r="BI73" s="34"/>
      <c r="BJ73" s="34"/>
    </row>
    <row r="74" spans="2:62" s="28" customFormat="1" ht="209.25" customHeight="1" thickBot="1">
      <c r="B74" s="429" t="s">
        <v>28</v>
      </c>
      <c r="C74" s="430"/>
      <c r="D74" s="430"/>
      <c r="E74" s="443"/>
      <c r="F74" s="411" t="s">
        <v>29</v>
      </c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V74" s="412"/>
      <c r="AW74" s="412"/>
      <c r="AX74" s="412"/>
      <c r="AY74" s="412"/>
      <c r="AZ74" s="412"/>
      <c r="BA74" s="412"/>
      <c r="BB74" s="412"/>
      <c r="BC74" s="412"/>
      <c r="BD74" s="412"/>
      <c r="BE74" s="412"/>
      <c r="BF74" s="413"/>
      <c r="BG74" s="429" t="s">
        <v>150</v>
      </c>
      <c r="BH74" s="430"/>
      <c r="BI74" s="430"/>
      <c r="BJ74" s="431"/>
    </row>
    <row r="75" spans="2:62" s="26" customFormat="1" ht="157.5" customHeight="1">
      <c r="B75" s="418" t="s">
        <v>35</v>
      </c>
      <c r="C75" s="192"/>
      <c r="D75" s="192"/>
      <c r="E75" s="193"/>
      <c r="F75" s="227" t="s">
        <v>194</v>
      </c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6"/>
      <c r="BG75" s="230" t="s">
        <v>253</v>
      </c>
      <c r="BH75" s="231"/>
      <c r="BI75" s="231"/>
      <c r="BJ75" s="232"/>
    </row>
    <row r="76" spans="2:62" s="26" customFormat="1" ht="110.25" customHeight="1">
      <c r="B76" s="186" t="s">
        <v>36</v>
      </c>
      <c r="C76" s="175"/>
      <c r="D76" s="175"/>
      <c r="E76" s="176"/>
      <c r="F76" s="198" t="s">
        <v>195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200"/>
      <c r="BG76" s="201" t="s">
        <v>266</v>
      </c>
      <c r="BH76" s="202"/>
      <c r="BI76" s="202"/>
      <c r="BJ76" s="203"/>
    </row>
    <row r="77" spans="2:62" s="26" customFormat="1" ht="110.25" customHeight="1">
      <c r="B77" s="195" t="s">
        <v>114</v>
      </c>
      <c r="C77" s="196"/>
      <c r="D77" s="196"/>
      <c r="E77" s="197"/>
      <c r="F77" s="426" t="s">
        <v>196</v>
      </c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8"/>
      <c r="BG77" s="201" t="s">
        <v>228</v>
      </c>
      <c r="BH77" s="233"/>
      <c r="BI77" s="233"/>
      <c r="BJ77" s="234"/>
    </row>
    <row r="78" spans="2:62" s="26" customFormat="1" ht="110.25" customHeight="1">
      <c r="B78" s="195" t="s">
        <v>116</v>
      </c>
      <c r="C78" s="196"/>
      <c r="D78" s="196"/>
      <c r="E78" s="197"/>
      <c r="F78" s="426" t="s">
        <v>197</v>
      </c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8"/>
      <c r="BG78" s="215" t="s">
        <v>264</v>
      </c>
      <c r="BH78" s="216"/>
      <c r="BI78" s="216"/>
      <c r="BJ78" s="217"/>
    </row>
    <row r="79" spans="2:62" s="26" customFormat="1" ht="110.25" customHeight="1">
      <c r="B79" s="186" t="s">
        <v>117</v>
      </c>
      <c r="C79" s="175"/>
      <c r="D79" s="175"/>
      <c r="E79" s="176"/>
      <c r="F79" s="198" t="s">
        <v>198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200"/>
      <c r="BG79" s="201" t="s">
        <v>265</v>
      </c>
      <c r="BH79" s="233"/>
      <c r="BI79" s="233"/>
      <c r="BJ79" s="234"/>
    </row>
    <row r="80" spans="2:62" s="26" customFormat="1" ht="110.25" customHeight="1">
      <c r="B80" s="195" t="s">
        <v>144</v>
      </c>
      <c r="C80" s="196"/>
      <c r="D80" s="196"/>
      <c r="E80" s="197"/>
      <c r="F80" s="198" t="s">
        <v>199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200"/>
      <c r="BG80" s="248" t="s">
        <v>203</v>
      </c>
      <c r="BH80" s="249"/>
      <c r="BI80" s="249"/>
      <c r="BJ80" s="250"/>
    </row>
    <row r="81" spans="2:62" s="26" customFormat="1" ht="110.25" customHeight="1" thickBot="1">
      <c r="B81" s="195" t="s">
        <v>193</v>
      </c>
      <c r="C81" s="196"/>
      <c r="D81" s="196"/>
      <c r="E81" s="197"/>
      <c r="F81" s="426" t="s">
        <v>200</v>
      </c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8"/>
      <c r="BG81" s="224" t="s">
        <v>267</v>
      </c>
      <c r="BH81" s="251"/>
      <c r="BI81" s="251"/>
      <c r="BJ81" s="252"/>
    </row>
    <row r="82" spans="2:62" s="26" customFormat="1" ht="110.25" customHeight="1">
      <c r="B82" s="418" t="s">
        <v>118</v>
      </c>
      <c r="C82" s="192"/>
      <c r="D82" s="192"/>
      <c r="E82" s="193"/>
      <c r="F82" s="227" t="s">
        <v>243</v>
      </c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9"/>
      <c r="BG82" s="230" t="s">
        <v>127</v>
      </c>
      <c r="BH82" s="231"/>
      <c r="BI82" s="231"/>
      <c r="BJ82" s="232"/>
    </row>
    <row r="83" spans="2:62" s="26" customFormat="1" ht="110.25" customHeight="1" thickBot="1">
      <c r="B83" s="186" t="s">
        <v>119</v>
      </c>
      <c r="C83" s="175"/>
      <c r="D83" s="175"/>
      <c r="E83" s="176"/>
      <c r="F83" s="198" t="s">
        <v>244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200"/>
      <c r="BG83" s="201" t="s">
        <v>268</v>
      </c>
      <c r="BH83" s="202"/>
      <c r="BI83" s="202"/>
      <c r="BJ83" s="203"/>
    </row>
    <row r="84" spans="2:62" s="26" customFormat="1" ht="110.25" customHeight="1">
      <c r="B84" s="418" t="s">
        <v>120</v>
      </c>
      <c r="C84" s="192"/>
      <c r="D84" s="192"/>
      <c r="E84" s="193"/>
      <c r="F84" s="227" t="s">
        <v>245</v>
      </c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6"/>
      <c r="BG84" s="230" t="s">
        <v>32</v>
      </c>
      <c r="BH84" s="231"/>
      <c r="BI84" s="231"/>
      <c r="BJ84" s="232"/>
    </row>
    <row r="85" spans="2:62" s="26" customFormat="1" ht="110.25" customHeight="1">
      <c r="B85" s="186" t="s">
        <v>121</v>
      </c>
      <c r="C85" s="175"/>
      <c r="D85" s="175"/>
      <c r="E85" s="176"/>
      <c r="F85" s="426" t="s">
        <v>246</v>
      </c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8"/>
      <c r="BG85" s="201" t="s">
        <v>43</v>
      </c>
      <c r="BH85" s="202"/>
      <c r="BI85" s="202"/>
      <c r="BJ85" s="203"/>
    </row>
    <row r="86" spans="2:62" s="26" customFormat="1" ht="129" customHeight="1">
      <c r="B86" s="186" t="s">
        <v>122</v>
      </c>
      <c r="C86" s="175"/>
      <c r="D86" s="175"/>
      <c r="E86" s="176"/>
      <c r="F86" s="204" t="s">
        <v>247</v>
      </c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426"/>
      <c r="BG86" s="201" t="s">
        <v>145</v>
      </c>
      <c r="BH86" s="202"/>
      <c r="BI86" s="202"/>
      <c r="BJ86" s="203"/>
    </row>
    <row r="87" spans="2:62" s="48" customFormat="1" ht="169.5" customHeight="1">
      <c r="B87" s="186" t="s">
        <v>123</v>
      </c>
      <c r="C87" s="175"/>
      <c r="D87" s="175"/>
      <c r="E87" s="176"/>
      <c r="F87" s="198" t="s">
        <v>248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200"/>
      <c r="BG87" s="245" t="s">
        <v>145</v>
      </c>
      <c r="BH87" s="246"/>
      <c r="BI87" s="246"/>
      <c r="BJ87" s="247"/>
    </row>
    <row r="88" spans="2:62" s="26" customFormat="1" ht="110.25" customHeight="1">
      <c r="B88" s="407" t="s">
        <v>124</v>
      </c>
      <c r="C88" s="499"/>
      <c r="D88" s="499"/>
      <c r="E88" s="408"/>
      <c r="F88" s="198" t="s">
        <v>249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200"/>
      <c r="BG88" s="212" t="s">
        <v>146</v>
      </c>
      <c r="BH88" s="213"/>
      <c r="BI88" s="213"/>
      <c r="BJ88" s="214"/>
    </row>
    <row r="89" spans="2:62" s="26" customFormat="1" ht="110.25" customHeight="1">
      <c r="B89" s="195" t="s">
        <v>125</v>
      </c>
      <c r="C89" s="196"/>
      <c r="D89" s="196"/>
      <c r="E89" s="197"/>
      <c r="F89" s="426" t="s">
        <v>250</v>
      </c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8"/>
      <c r="BG89" s="224" t="s">
        <v>41</v>
      </c>
      <c r="BH89" s="241"/>
      <c r="BI89" s="241"/>
      <c r="BJ89" s="242"/>
    </row>
    <row r="90" spans="2:62" s="26" customFormat="1" ht="110.25" customHeight="1">
      <c r="B90" s="195" t="s">
        <v>126</v>
      </c>
      <c r="C90" s="422"/>
      <c r="D90" s="422"/>
      <c r="E90" s="423"/>
      <c r="F90" s="204" t="s">
        <v>251</v>
      </c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6"/>
      <c r="BG90" s="224" t="s">
        <v>41</v>
      </c>
      <c r="BH90" s="225"/>
      <c r="BI90" s="225"/>
      <c r="BJ90" s="226"/>
    </row>
    <row r="91" spans="2:62" s="26" customFormat="1" ht="110.25" customHeight="1">
      <c r="B91" s="186" t="s">
        <v>165</v>
      </c>
      <c r="C91" s="175"/>
      <c r="D91" s="175"/>
      <c r="E91" s="176"/>
      <c r="F91" s="198" t="s">
        <v>252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200"/>
      <c r="BG91" s="201" t="s">
        <v>154</v>
      </c>
      <c r="BH91" s="202"/>
      <c r="BI91" s="202"/>
      <c r="BJ91" s="203"/>
    </row>
    <row r="92" spans="2:62" s="26" customFormat="1" ht="110.25" customHeight="1" thickBot="1">
      <c r="B92" s="373" t="s">
        <v>217</v>
      </c>
      <c r="C92" s="219"/>
      <c r="D92" s="219"/>
      <c r="E92" s="220"/>
      <c r="F92" s="415" t="s">
        <v>218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6"/>
      <c r="AL92" s="416"/>
      <c r="AM92" s="416"/>
      <c r="AN92" s="416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7"/>
      <c r="BG92" s="221" t="s">
        <v>212</v>
      </c>
      <c r="BH92" s="222"/>
      <c r="BI92" s="222"/>
      <c r="BJ92" s="223"/>
    </row>
    <row r="93" spans="2:62" s="4" customFormat="1" ht="56.25" customHeight="1">
      <c r="B93" s="62"/>
      <c r="C93" s="62"/>
      <c r="D93" s="62"/>
      <c r="E93" s="6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36"/>
      <c r="BH93" s="36"/>
      <c r="BI93" s="36"/>
      <c r="BJ93" s="36"/>
    </row>
    <row r="94" spans="2:62" s="4" customFormat="1" ht="35.25" customHeight="1">
      <c r="B94" s="500" t="s">
        <v>177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500"/>
      <c r="AP94" s="500"/>
      <c r="AQ94" s="500"/>
      <c r="AR94" s="500"/>
      <c r="AS94" s="500"/>
      <c r="AT94" s="500"/>
      <c r="AU94" s="500"/>
      <c r="AV94" s="500"/>
      <c r="AW94" s="500"/>
      <c r="AX94" s="500"/>
      <c r="AY94" s="500"/>
      <c r="AZ94" s="500"/>
      <c r="BA94" s="500"/>
      <c r="BB94" s="500"/>
      <c r="BC94" s="500"/>
      <c r="BD94" s="500"/>
      <c r="BE94" s="500"/>
      <c r="BF94" s="500"/>
      <c r="BG94" s="500"/>
      <c r="BH94" s="500"/>
      <c r="BI94" s="500"/>
      <c r="BJ94" s="500"/>
    </row>
    <row r="95" spans="2:62" s="4" customFormat="1" ht="35.25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64"/>
      <c r="T95" s="6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65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</row>
    <row r="96" spans="2:62" s="24" customFormat="1" ht="99.75" customHeight="1">
      <c r="B96" s="194" t="s">
        <v>237</v>
      </c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</row>
    <row r="97" spans="2:62" s="24" customFormat="1" ht="99.75" customHeight="1">
      <c r="B97" s="194" t="s">
        <v>260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</row>
    <row r="98" spans="2:62" s="13" customFormat="1" ht="122.25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64"/>
      <c r="T98" s="6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65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2:62" s="13" customFormat="1" ht="51.75" customHeight="1">
      <c r="B99" s="66" t="s">
        <v>37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64"/>
      <c r="T99" s="6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65"/>
      <c r="AG99" s="70"/>
      <c r="AH99" s="37"/>
      <c r="AI99" s="37"/>
      <c r="AJ99" s="37"/>
      <c r="AK99" s="66" t="s">
        <v>37</v>
      </c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2:62" s="13" customFormat="1" ht="51.75" customHeight="1">
      <c r="B100" s="208" t="s">
        <v>131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37"/>
      <c r="AF100" s="65"/>
      <c r="AG100" s="37"/>
      <c r="AH100" s="37"/>
      <c r="AI100" s="37"/>
      <c r="AJ100" s="37"/>
      <c r="AK100" s="424" t="s">
        <v>174</v>
      </c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</row>
    <row r="101" spans="2:62" s="13" customFormat="1" ht="51.75" customHeight="1"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37"/>
      <c r="AF101" s="65"/>
      <c r="AG101" s="37"/>
      <c r="AH101" s="37"/>
      <c r="AI101" s="37"/>
      <c r="AJ101" s="37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</row>
    <row r="102" spans="2:62" s="13" customFormat="1" ht="51.75" customHeight="1">
      <c r="B102" s="207"/>
      <c r="C102" s="207"/>
      <c r="D102" s="207"/>
      <c r="E102" s="207"/>
      <c r="F102" s="207"/>
      <c r="G102" s="207"/>
      <c r="H102" s="208" t="s">
        <v>236</v>
      </c>
      <c r="I102" s="208"/>
      <c r="J102" s="208"/>
      <c r="K102" s="208"/>
      <c r="L102" s="208"/>
      <c r="M102" s="208"/>
      <c r="N102" s="208"/>
      <c r="O102" s="208"/>
      <c r="P102" s="208"/>
      <c r="Q102" s="77"/>
      <c r="R102" s="77"/>
      <c r="S102" s="77"/>
      <c r="T102" s="77"/>
      <c r="U102" s="6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65"/>
      <c r="AG102" s="37"/>
      <c r="AH102" s="37"/>
      <c r="AI102" s="37"/>
      <c r="AJ102" s="37"/>
      <c r="AK102" s="207"/>
      <c r="AL102" s="207"/>
      <c r="AM102" s="207"/>
      <c r="AN102" s="207"/>
      <c r="AO102" s="207"/>
      <c r="AP102" s="207"/>
      <c r="AQ102" s="208" t="s">
        <v>132</v>
      </c>
      <c r="AR102" s="208"/>
      <c r="AS102" s="208"/>
      <c r="AT102" s="208"/>
      <c r="AU102" s="208"/>
      <c r="AV102" s="208"/>
      <c r="AW102" s="208"/>
      <c r="AX102" s="208"/>
      <c r="AY102" s="208"/>
      <c r="AZ102" s="77"/>
      <c r="BA102" s="77"/>
      <c r="BB102" s="77"/>
      <c r="BC102" s="77"/>
      <c r="BD102" s="77"/>
      <c r="BE102" s="77"/>
      <c r="BF102" s="77"/>
      <c r="BG102" s="37"/>
      <c r="BH102" s="37"/>
      <c r="BI102" s="37"/>
      <c r="BJ102" s="37"/>
    </row>
    <row r="103" spans="2:62" s="13" customFormat="1" ht="51.75" customHeight="1">
      <c r="B103" s="68" t="s">
        <v>139</v>
      </c>
      <c r="C103" s="37"/>
      <c r="D103" s="37"/>
      <c r="E103" s="37"/>
      <c r="F103" s="37"/>
      <c r="G103" s="37"/>
      <c r="H103" s="37"/>
      <c r="I103" s="68"/>
      <c r="J103" s="37"/>
      <c r="K103" s="37"/>
      <c r="L103" s="37"/>
      <c r="M103" s="37"/>
      <c r="N103" s="37"/>
      <c r="O103" s="37"/>
      <c r="P103" s="37"/>
      <c r="Q103" s="37"/>
      <c r="R103" s="37"/>
      <c r="S103" s="64"/>
      <c r="T103" s="6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65"/>
      <c r="AG103" s="37"/>
      <c r="AH103" s="37"/>
      <c r="AI103" s="37"/>
      <c r="AJ103" s="37"/>
      <c r="AK103" s="68" t="s">
        <v>139</v>
      </c>
      <c r="AL103" s="157"/>
      <c r="AM103" s="157"/>
      <c r="AN103" s="157"/>
      <c r="AO103" s="157"/>
      <c r="AP103" s="157"/>
      <c r="AQ103" s="37"/>
      <c r="AR103" s="72"/>
      <c r="AS103" s="72"/>
      <c r="AT103" s="72"/>
      <c r="AU103" s="72"/>
      <c r="AV103" s="72"/>
      <c r="AW103" s="72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2:62" s="13" customFormat="1" ht="51.75" customHeight="1">
      <c r="B104" s="207"/>
      <c r="C104" s="207"/>
      <c r="D104" s="207"/>
      <c r="E104" s="207"/>
      <c r="F104" s="207"/>
      <c r="G104" s="207"/>
      <c r="H104" s="208">
        <v>2023</v>
      </c>
      <c r="I104" s="208"/>
      <c r="J104" s="208"/>
      <c r="K104" s="208"/>
      <c r="L104" s="208"/>
      <c r="M104" s="208"/>
      <c r="N104" s="37"/>
      <c r="O104" s="37"/>
      <c r="P104" s="37"/>
      <c r="Q104" s="37"/>
      <c r="R104" s="37"/>
      <c r="S104" s="64"/>
      <c r="T104" s="6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65"/>
      <c r="AG104" s="37"/>
      <c r="AH104" s="37"/>
      <c r="AI104" s="37"/>
      <c r="AJ104" s="37"/>
      <c r="AK104" s="207"/>
      <c r="AL104" s="207"/>
      <c r="AM104" s="207"/>
      <c r="AN104" s="207"/>
      <c r="AO104" s="207"/>
      <c r="AP104" s="207"/>
      <c r="AQ104" s="208">
        <v>2023</v>
      </c>
      <c r="AR104" s="208"/>
      <c r="AS104" s="208"/>
      <c r="AT104" s="208"/>
      <c r="AU104" s="208"/>
      <c r="AV104" s="208"/>
      <c r="AW104" s="70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</row>
    <row r="105" spans="2:62" s="13" customFormat="1" ht="51.75" customHeight="1">
      <c r="B105" s="419"/>
      <c r="C105" s="419"/>
      <c r="D105" s="419"/>
      <c r="E105" s="419"/>
      <c r="F105" s="419"/>
      <c r="G105" s="419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64"/>
      <c r="T105" s="6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65"/>
      <c r="AG105" s="37"/>
      <c r="AH105" s="37"/>
      <c r="AI105" s="37"/>
      <c r="AJ105" s="37"/>
      <c r="AK105" s="419"/>
      <c r="AL105" s="419"/>
      <c r="AM105" s="419"/>
      <c r="AN105" s="419"/>
      <c r="AO105" s="419"/>
      <c r="AP105" s="419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</row>
    <row r="106" spans="2:62" s="13" customFormat="1" ht="51.75" customHeight="1">
      <c r="B106" s="69"/>
      <c r="C106" s="69"/>
      <c r="D106" s="69"/>
      <c r="E106" s="69"/>
      <c r="F106" s="69"/>
      <c r="G106" s="69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64"/>
      <c r="T106" s="6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65"/>
      <c r="AG106" s="37"/>
      <c r="AH106" s="37"/>
      <c r="AI106" s="37"/>
      <c r="AJ106" s="37"/>
      <c r="AK106" s="69"/>
      <c r="AL106" s="69"/>
      <c r="AM106" s="69"/>
      <c r="AN106" s="69"/>
      <c r="AO106" s="69"/>
      <c r="AP106" s="69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</row>
    <row r="107" spans="2:62" s="13" customFormat="1" ht="51.75" customHeight="1">
      <c r="B107" s="70" t="s">
        <v>133</v>
      </c>
      <c r="C107" s="37"/>
      <c r="D107" s="37"/>
      <c r="E107" s="37"/>
      <c r="F107" s="37"/>
      <c r="G107" s="37"/>
      <c r="H107" s="37"/>
      <c r="I107" s="65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37"/>
      <c r="AF107" s="65"/>
      <c r="AG107" s="37"/>
      <c r="AH107" s="37"/>
      <c r="AI107" s="37"/>
      <c r="AJ107" s="37"/>
      <c r="AK107" s="424" t="s">
        <v>38</v>
      </c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77"/>
      <c r="BF107" s="77"/>
      <c r="BG107" s="37"/>
      <c r="BH107" s="37"/>
      <c r="BI107" s="37"/>
      <c r="BJ107" s="37"/>
    </row>
    <row r="108" spans="2:62" s="13" customFormat="1" ht="51.75" customHeight="1">
      <c r="B108" s="70" t="s">
        <v>134</v>
      </c>
      <c r="C108" s="37"/>
      <c r="D108" s="37"/>
      <c r="E108" s="37"/>
      <c r="F108" s="37"/>
      <c r="G108" s="37"/>
      <c r="H108" s="37"/>
      <c r="I108" s="65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37"/>
      <c r="AF108" s="65"/>
      <c r="AG108" s="37"/>
      <c r="AH108" s="37"/>
      <c r="AI108" s="37"/>
      <c r="AJ108" s="37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77"/>
      <c r="BF108" s="77"/>
      <c r="BG108" s="37"/>
      <c r="BH108" s="37"/>
      <c r="BI108" s="37"/>
      <c r="BJ108" s="37"/>
    </row>
    <row r="109" spans="2:62" s="13" customFormat="1" ht="51.75" customHeight="1">
      <c r="B109" s="207"/>
      <c r="C109" s="207"/>
      <c r="D109" s="207"/>
      <c r="E109" s="207"/>
      <c r="F109" s="207"/>
      <c r="G109" s="207"/>
      <c r="H109" s="71"/>
      <c r="I109" s="421" t="s">
        <v>135</v>
      </c>
      <c r="J109" s="421"/>
      <c r="K109" s="421"/>
      <c r="L109" s="421"/>
      <c r="M109" s="421"/>
      <c r="N109" s="421"/>
      <c r="O109" s="421"/>
      <c r="P109" s="421"/>
      <c r="Q109" s="37"/>
      <c r="R109" s="37"/>
      <c r="S109" s="64"/>
      <c r="T109" s="6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65"/>
      <c r="AG109" s="37"/>
      <c r="AH109" s="37"/>
      <c r="AI109" s="37"/>
      <c r="AJ109" s="37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77"/>
      <c r="BF109" s="77"/>
      <c r="BG109" s="37"/>
      <c r="BH109" s="37"/>
      <c r="BI109" s="37"/>
      <c r="BJ109" s="37"/>
    </row>
    <row r="110" spans="2:62" s="13" customFormat="1" ht="51.75" customHeight="1">
      <c r="B110" s="68" t="s">
        <v>139</v>
      </c>
      <c r="C110" s="37"/>
      <c r="D110" s="37"/>
      <c r="E110" s="37"/>
      <c r="F110" s="37"/>
      <c r="G110" s="37"/>
      <c r="H110" s="37"/>
      <c r="I110" s="72"/>
      <c r="J110" s="65"/>
      <c r="K110" s="65"/>
      <c r="L110" s="65"/>
      <c r="M110" s="65"/>
      <c r="N110" s="65"/>
      <c r="O110" s="37"/>
      <c r="P110" s="37"/>
      <c r="Q110" s="37"/>
      <c r="R110" s="37"/>
      <c r="S110" s="64"/>
      <c r="T110" s="6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65"/>
      <c r="AG110" s="37"/>
      <c r="AH110" s="37"/>
      <c r="AI110" s="37"/>
      <c r="AJ110" s="37"/>
      <c r="AK110" s="207"/>
      <c r="AL110" s="207"/>
      <c r="AM110" s="207"/>
      <c r="AN110" s="207"/>
      <c r="AO110" s="207"/>
      <c r="AP110" s="207"/>
      <c r="AQ110" s="208" t="s">
        <v>136</v>
      </c>
      <c r="AR110" s="208"/>
      <c r="AS110" s="208"/>
      <c r="AT110" s="208"/>
      <c r="AU110" s="208"/>
      <c r="AV110" s="208"/>
      <c r="AW110" s="208"/>
      <c r="AX110" s="208"/>
      <c r="AY110" s="208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</row>
    <row r="111" spans="2:62" s="13" customFormat="1" ht="51.75" customHeight="1">
      <c r="B111" s="207"/>
      <c r="C111" s="207"/>
      <c r="D111" s="207"/>
      <c r="E111" s="207"/>
      <c r="F111" s="207"/>
      <c r="G111" s="207"/>
      <c r="H111" s="208">
        <v>2023</v>
      </c>
      <c r="I111" s="208"/>
      <c r="J111" s="208"/>
      <c r="K111" s="208"/>
      <c r="L111" s="208"/>
      <c r="M111" s="208"/>
      <c r="N111" s="37"/>
      <c r="O111" s="37"/>
      <c r="P111" s="37"/>
      <c r="Q111" s="37"/>
      <c r="R111" s="37"/>
      <c r="S111" s="64"/>
      <c r="T111" s="6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65"/>
      <c r="AG111" s="37"/>
      <c r="AH111" s="37"/>
      <c r="AI111" s="37"/>
      <c r="AJ111" s="37"/>
      <c r="AK111" s="68" t="s">
        <v>139</v>
      </c>
      <c r="AL111" s="37"/>
      <c r="AM111" s="37"/>
      <c r="AN111" s="37"/>
      <c r="AO111" s="37"/>
      <c r="AP111" s="37"/>
      <c r="AQ111" s="37"/>
      <c r="AR111" s="72"/>
      <c r="AS111" s="72"/>
      <c r="AT111" s="72"/>
      <c r="AU111" s="72"/>
      <c r="AV111" s="72"/>
      <c r="AW111" s="72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</row>
    <row r="112" spans="2:62" s="13" customFormat="1" ht="51.75" customHeight="1">
      <c r="B112" s="419"/>
      <c r="C112" s="419"/>
      <c r="D112" s="419"/>
      <c r="E112" s="419"/>
      <c r="F112" s="419"/>
      <c r="G112" s="419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64"/>
      <c r="T112" s="6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65"/>
      <c r="AG112" s="37"/>
      <c r="AH112" s="37"/>
      <c r="AI112" s="37"/>
      <c r="AJ112" s="37"/>
      <c r="AK112" s="207"/>
      <c r="AL112" s="207"/>
      <c r="AM112" s="207"/>
      <c r="AN112" s="207"/>
      <c r="AO112" s="207"/>
      <c r="AP112" s="207"/>
      <c r="AQ112" s="208">
        <v>2023</v>
      </c>
      <c r="AR112" s="208"/>
      <c r="AS112" s="208"/>
      <c r="AT112" s="208"/>
      <c r="AU112" s="208"/>
      <c r="AV112" s="208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</row>
    <row r="113" spans="2:62" s="13" customFormat="1" ht="51.75" customHeight="1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3"/>
      <c r="T113" s="73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37"/>
      <c r="AF113" s="65"/>
      <c r="AG113" s="37"/>
      <c r="AH113" s="37"/>
      <c r="AI113" s="37"/>
      <c r="AJ113" s="37"/>
      <c r="AK113" s="419"/>
      <c r="AL113" s="419"/>
      <c r="AM113" s="419"/>
      <c r="AN113" s="419"/>
      <c r="AO113" s="419"/>
      <c r="AP113" s="419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</row>
    <row r="114" spans="2:62" s="13" customFormat="1" ht="51.75" customHeight="1">
      <c r="B114" s="68" t="s">
        <v>137</v>
      </c>
      <c r="C114" s="68"/>
      <c r="D114" s="68"/>
      <c r="E114" s="68"/>
      <c r="F114" s="68"/>
      <c r="G114" s="68"/>
      <c r="H114" s="68"/>
      <c r="I114" s="68"/>
      <c r="J114" s="68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37"/>
      <c r="AF114" s="65"/>
      <c r="AG114" s="37"/>
      <c r="AH114" s="37"/>
      <c r="AI114" s="37"/>
      <c r="AJ114" s="37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37"/>
      <c r="BF114" s="37"/>
      <c r="BG114" s="37"/>
      <c r="BH114" s="37"/>
      <c r="BI114" s="37"/>
      <c r="BJ114" s="37"/>
    </row>
    <row r="115" spans="2:62" s="13" customFormat="1" ht="51.75" customHeight="1">
      <c r="B115" s="70" t="s">
        <v>134</v>
      </c>
      <c r="C115" s="70"/>
      <c r="D115" s="70"/>
      <c r="E115" s="70"/>
      <c r="F115" s="70"/>
      <c r="G115" s="70"/>
      <c r="H115" s="70"/>
      <c r="I115" s="70"/>
      <c r="J115" s="70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37"/>
      <c r="AF115" s="65"/>
      <c r="AG115" s="37"/>
      <c r="AH115" s="37"/>
      <c r="AI115" s="37"/>
      <c r="AJ115" s="37"/>
      <c r="AK115" s="240" t="s">
        <v>39</v>
      </c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37"/>
      <c r="BF115" s="37"/>
      <c r="BG115" s="37"/>
      <c r="BH115" s="37"/>
      <c r="BI115" s="37"/>
      <c r="BJ115" s="37"/>
    </row>
    <row r="116" spans="2:62" s="13" customFormat="1" ht="51.75" customHeight="1">
      <c r="B116" s="207"/>
      <c r="C116" s="207"/>
      <c r="D116" s="207"/>
      <c r="E116" s="207"/>
      <c r="F116" s="207"/>
      <c r="G116" s="207"/>
      <c r="H116" s="71"/>
      <c r="I116" s="421" t="s">
        <v>178</v>
      </c>
      <c r="J116" s="421"/>
      <c r="K116" s="421"/>
      <c r="L116" s="421"/>
      <c r="M116" s="421"/>
      <c r="N116" s="421"/>
      <c r="O116" s="421"/>
      <c r="P116" s="421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37"/>
      <c r="AF116" s="65"/>
      <c r="AG116" s="37"/>
      <c r="AH116" s="37"/>
      <c r="AI116" s="37"/>
      <c r="AJ116" s="37"/>
      <c r="AK116" s="207"/>
      <c r="AL116" s="207"/>
      <c r="AM116" s="207"/>
      <c r="AN116" s="207"/>
      <c r="AO116" s="207"/>
      <c r="AP116" s="207"/>
      <c r="AQ116" s="424" t="s">
        <v>235</v>
      </c>
      <c r="AR116" s="424"/>
      <c r="AS116" s="424"/>
      <c r="AT116" s="424"/>
      <c r="AU116" s="424"/>
      <c r="AV116" s="424"/>
      <c r="AW116" s="424"/>
      <c r="AX116" s="65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</row>
    <row r="117" spans="2:62" s="13" customFormat="1" ht="51.75" customHeight="1">
      <c r="B117" s="420"/>
      <c r="C117" s="420"/>
      <c r="D117" s="420"/>
      <c r="E117" s="420"/>
      <c r="F117" s="420"/>
      <c r="G117" s="420"/>
      <c r="H117" s="37"/>
      <c r="I117" s="72"/>
      <c r="J117" s="65"/>
      <c r="K117" s="65"/>
      <c r="L117" s="65"/>
      <c r="M117" s="65"/>
      <c r="N117" s="65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37"/>
      <c r="AF117" s="65"/>
      <c r="AG117" s="37"/>
      <c r="AH117" s="37"/>
      <c r="AI117" s="37"/>
      <c r="AJ117" s="37"/>
      <c r="AK117" s="419"/>
      <c r="AL117" s="419"/>
      <c r="AM117" s="419"/>
      <c r="AN117" s="419"/>
      <c r="AO117" s="419"/>
      <c r="AP117" s="419"/>
      <c r="AQ117" s="37"/>
      <c r="AR117" s="68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</row>
    <row r="118" spans="2:62" s="13" customFormat="1" ht="51.75" customHeight="1">
      <c r="B118" s="207"/>
      <c r="C118" s="207"/>
      <c r="D118" s="207"/>
      <c r="E118" s="207"/>
      <c r="F118" s="207"/>
      <c r="G118" s="207"/>
      <c r="H118" s="208">
        <v>2023</v>
      </c>
      <c r="I118" s="208"/>
      <c r="J118" s="208"/>
      <c r="K118" s="208"/>
      <c r="L118" s="208"/>
      <c r="M118" s="208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37"/>
      <c r="AF118" s="65"/>
      <c r="AG118" s="37"/>
      <c r="AH118" s="37"/>
      <c r="AI118" s="37"/>
      <c r="AJ118" s="37"/>
      <c r="AK118" s="207"/>
      <c r="AL118" s="207"/>
      <c r="AM118" s="207"/>
      <c r="AN118" s="207"/>
      <c r="AO118" s="207"/>
      <c r="AP118" s="207"/>
      <c r="AQ118" s="208">
        <v>2023</v>
      </c>
      <c r="AR118" s="208"/>
      <c r="AS118" s="208"/>
      <c r="AT118" s="208"/>
      <c r="AU118" s="208"/>
      <c r="AV118" s="208"/>
      <c r="AW118" s="37"/>
      <c r="AX118" s="37"/>
      <c r="AY118" s="37"/>
      <c r="AZ118" s="37"/>
      <c r="BA118" s="37"/>
      <c r="BB118" s="70"/>
      <c r="BC118" s="70"/>
      <c r="BD118" s="70"/>
      <c r="BE118" s="70"/>
      <c r="BF118" s="70"/>
      <c r="BG118" s="34"/>
      <c r="BH118" s="34"/>
      <c r="BI118" s="34"/>
      <c r="BJ118" s="34"/>
    </row>
    <row r="119" spans="2:62" s="13" customFormat="1" ht="51.75" customHeight="1">
      <c r="B119" s="419"/>
      <c r="C119" s="419"/>
      <c r="D119" s="419"/>
      <c r="E119" s="419"/>
      <c r="F119" s="419"/>
      <c r="G119" s="419"/>
      <c r="H119" s="75"/>
      <c r="I119" s="75"/>
      <c r="J119" s="75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37"/>
      <c r="AF119" s="65"/>
      <c r="AG119" s="37"/>
      <c r="AH119" s="37"/>
      <c r="AI119" s="37"/>
      <c r="AJ119" s="37"/>
      <c r="AK119" s="419"/>
      <c r="AL119" s="419"/>
      <c r="AM119" s="419"/>
      <c r="AN119" s="419"/>
      <c r="AO119" s="419"/>
      <c r="AP119" s="419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70"/>
      <c r="BC119" s="70"/>
      <c r="BD119" s="70"/>
      <c r="BE119" s="70"/>
      <c r="BF119" s="70"/>
      <c r="BG119" s="34"/>
      <c r="BH119" s="34"/>
      <c r="BI119" s="34"/>
      <c r="BJ119" s="34"/>
    </row>
    <row r="120" spans="2:62" s="13" customFormat="1" ht="51.75" customHeight="1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3"/>
      <c r="T120" s="73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65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70"/>
      <c r="BC120" s="70"/>
      <c r="BD120" s="70"/>
      <c r="BE120" s="70"/>
      <c r="BF120" s="70"/>
      <c r="BG120" s="34"/>
      <c r="BH120" s="34"/>
      <c r="BI120" s="34"/>
      <c r="BJ120" s="34"/>
    </row>
    <row r="121" spans="2:62" s="13" customFormat="1" ht="51.75" customHeight="1">
      <c r="B121" s="69"/>
      <c r="C121" s="69"/>
      <c r="D121" s="69"/>
      <c r="E121" s="69"/>
      <c r="F121" s="69"/>
      <c r="G121" s="69"/>
      <c r="H121" s="75"/>
      <c r="I121" s="75"/>
      <c r="J121" s="75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37"/>
      <c r="AF121" s="76"/>
      <c r="AG121" s="76"/>
      <c r="AH121" s="76"/>
      <c r="AI121" s="76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34"/>
      <c r="BH121" s="34"/>
      <c r="BI121" s="34"/>
      <c r="BJ121" s="34"/>
    </row>
    <row r="122" spans="2:62" s="13" customFormat="1" ht="51.75" customHeight="1">
      <c r="B122" s="424" t="s">
        <v>179</v>
      </c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77"/>
      <c r="AE122" s="76"/>
      <c r="AF122" s="76"/>
      <c r="AG122" s="76"/>
      <c r="AH122" s="76"/>
      <c r="AI122" s="76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34"/>
      <c r="BH122" s="34"/>
      <c r="BI122" s="34"/>
      <c r="BJ122" s="34"/>
    </row>
    <row r="123" spans="2:62" s="25" customFormat="1" ht="51.75" customHeight="1">
      <c r="B123" s="208" t="s">
        <v>180</v>
      </c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78"/>
      <c r="AF123" s="72"/>
      <c r="AG123" s="72"/>
      <c r="AH123" s="72"/>
      <c r="AI123" s="72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35"/>
      <c r="BH123" s="35"/>
      <c r="BI123" s="35"/>
      <c r="BJ123" s="35"/>
    </row>
    <row r="124" spans="2:62" s="25" customFormat="1" ht="51.75" customHeight="1">
      <c r="B124" s="420"/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72"/>
      <c r="AF124" s="72"/>
      <c r="AG124" s="72"/>
      <c r="AH124" s="72"/>
      <c r="AI124" s="72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35"/>
      <c r="BH124" s="35"/>
      <c r="BI124" s="35"/>
      <c r="BJ124" s="35"/>
    </row>
    <row r="125" spans="2:62" s="13" customFormat="1" ht="51.75" customHeight="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8"/>
      <c r="AF125" s="68"/>
      <c r="AG125" s="68"/>
      <c r="AH125" s="68"/>
      <c r="AI125" s="68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34"/>
      <c r="BH125" s="34"/>
      <c r="BI125" s="34"/>
      <c r="BJ125" s="34"/>
    </row>
    <row r="126" spans="2:62" s="13" customFormat="1" ht="51.75" customHeight="1">
      <c r="B126" s="501" t="s">
        <v>272</v>
      </c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  <c r="N126" s="501"/>
      <c r="O126" s="501"/>
      <c r="P126" s="501"/>
      <c r="Q126" s="501"/>
      <c r="R126" s="501"/>
      <c r="S126" s="501"/>
      <c r="T126" s="501"/>
      <c r="U126" s="501"/>
      <c r="V126" s="501"/>
      <c r="W126" s="501"/>
      <c r="X126" s="501"/>
      <c r="Y126" s="501"/>
      <c r="Z126" s="501"/>
      <c r="AA126" s="501"/>
      <c r="AB126" s="501"/>
      <c r="AC126" s="501"/>
      <c r="AD126" s="68"/>
      <c r="AE126" s="68"/>
      <c r="AF126" s="68"/>
      <c r="AG126" s="68"/>
      <c r="AH126" s="68"/>
      <c r="AI126" s="68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34"/>
      <c r="BH126" s="34"/>
      <c r="BI126" s="34"/>
      <c r="BJ126" s="34"/>
    </row>
    <row r="127" spans="2:62" s="5" customFormat="1" ht="51.75" customHeight="1">
      <c r="B127" s="490"/>
      <c r="C127" s="490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490"/>
      <c r="R127" s="490"/>
      <c r="S127" s="490"/>
      <c r="T127" s="490"/>
      <c r="U127" s="490"/>
      <c r="V127" s="490"/>
      <c r="W127" s="490"/>
      <c r="X127" s="490"/>
      <c r="Y127" s="490"/>
      <c r="Z127" s="490"/>
      <c r="AA127" s="490"/>
      <c r="AB127" s="490"/>
      <c r="AC127" s="490"/>
      <c r="AD127" s="490"/>
      <c r="AE127" s="78"/>
      <c r="AF127" s="72"/>
      <c r="AG127" s="72"/>
      <c r="AH127" s="72"/>
      <c r="AI127" s="72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38"/>
      <c r="BH127" s="38"/>
      <c r="BI127" s="38"/>
      <c r="BJ127" s="38"/>
    </row>
    <row r="128" spans="2:62" s="5" customFormat="1" ht="30" customHeight="1"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72"/>
      <c r="AF128" s="72"/>
      <c r="AG128" s="72"/>
      <c r="AH128" s="72"/>
      <c r="AI128" s="72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38"/>
      <c r="BH128" s="38"/>
      <c r="BI128" s="38"/>
      <c r="BJ128" s="38"/>
    </row>
    <row r="129" spans="2:62" s="5" customFormat="1" ht="30" customHeight="1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80"/>
      <c r="AF129" s="80"/>
      <c r="AG129" s="80"/>
      <c r="AH129" s="80"/>
      <c r="AI129" s="80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29"/>
      <c r="BH129" s="29"/>
      <c r="BI129" s="29"/>
      <c r="BJ129" s="29"/>
    </row>
  </sheetData>
  <sheetProtection/>
  <mergeCells count="619">
    <mergeCell ref="F89:BF89"/>
    <mergeCell ref="B94:BJ94"/>
    <mergeCell ref="AK117:AP117"/>
    <mergeCell ref="AQ112:AV112"/>
    <mergeCell ref="AQ110:AY110"/>
    <mergeCell ref="AK119:AP119"/>
    <mergeCell ref="AQ118:AV118"/>
    <mergeCell ref="B117:G117"/>
    <mergeCell ref="AS56:AU56"/>
    <mergeCell ref="AF56:AG56"/>
    <mergeCell ref="B122:AC122"/>
    <mergeCell ref="H118:M118"/>
    <mergeCell ref="F78:BF78"/>
    <mergeCell ref="AK113:AP113"/>
    <mergeCell ref="F81:BF81"/>
    <mergeCell ref="Z57:AA57"/>
    <mergeCell ref="Z63:AA63"/>
    <mergeCell ref="V56:W56"/>
    <mergeCell ref="C56:S56"/>
    <mergeCell ref="X56:Y56"/>
    <mergeCell ref="AA66:AI66"/>
    <mergeCell ref="V57:W57"/>
    <mergeCell ref="AD59:AE59"/>
    <mergeCell ref="AB59:AC59"/>
    <mergeCell ref="B60:W60"/>
    <mergeCell ref="B61:W61"/>
    <mergeCell ref="O68:R68"/>
    <mergeCell ref="Z61:AA61"/>
    <mergeCell ref="AH70:AN70"/>
    <mergeCell ref="B71:BJ71"/>
    <mergeCell ref="AO68:AU68"/>
    <mergeCell ref="X61:Y61"/>
    <mergeCell ref="AB64:AC64"/>
    <mergeCell ref="B62:W62"/>
    <mergeCell ref="AF54:AG54"/>
    <mergeCell ref="AB54:AC54"/>
    <mergeCell ref="B127:AD127"/>
    <mergeCell ref="B76:E76"/>
    <mergeCell ref="F76:BF76"/>
    <mergeCell ref="AK118:AP118"/>
    <mergeCell ref="AQ116:AW116"/>
    <mergeCell ref="F75:BF75"/>
    <mergeCell ref="B68:N68"/>
    <mergeCell ref="S68:V68"/>
    <mergeCell ref="AB56:AC56"/>
    <mergeCell ref="AB55:AC55"/>
    <mergeCell ref="Z55:AA55"/>
    <mergeCell ref="AM55:AO55"/>
    <mergeCell ref="AJ56:AL56"/>
    <mergeCell ref="AM56:AO56"/>
    <mergeCell ref="Z56:AA56"/>
    <mergeCell ref="C43:S43"/>
    <mergeCell ref="B128:AD128"/>
    <mergeCell ref="C52:S52"/>
    <mergeCell ref="C55:S55"/>
    <mergeCell ref="C57:S57"/>
    <mergeCell ref="B78:E78"/>
    <mergeCell ref="C53:S53"/>
    <mergeCell ref="AD56:AE56"/>
    <mergeCell ref="V55:W55"/>
    <mergeCell ref="C54:S54"/>
    <mergeCell ref="C49:S49"/>
    <mergeCell ref="T47:U47"/>
    <mergeCell ref="C50:S50"/>
    <mergeCell ref="C39:S39"/>
    <mergeCell ref="T43:U43"/>
    <mergeCell ref="C47:S47"/>
    <mergeCell ref="C40:S40"/>
    <mergeCell ref="C45:S45"/>
    <mergeCell ref="C44:S44"/>
    <mergeCell ref="T44:U44"/>
    <mergeCell ref="AB36:AC36"/>
    <mergeCell ref="AB37:AC37"/>
    <mergeCell ref="AB38:AC38"/>
    <mergeCell ref="T45:U45"/>
    <mergeCell ref="Z42:AA42"/>
    <mergeCell ref="Z38:AA38"/>
    <mergeCell ref="Z39:AA39"/>
    <mergeCell ref="T42:U42"/>
    <mergeCell ref="X42:Y42"/>
    <mergeCell ref="V41:W41"/>
    <mergeCell ref="X41:Y41"/>
    <mergeCell ref="AD37:AE37"/>
    <mergeCell ref="AD41:AE41"/>
    <mergeCell ref="V46:W46"/>
    <mergeCell ref="V47:W47"/>
    <mergeCell ref="V48:W48"/>
    <mergeCell ref="V43:W43"/>
    <mergeCell ref="Z36:AA36"/>
    <mergeCell ref="Z40:AA40"/>
    <mergeCell ref="Z37:AA37"/>
    <mergeCell ref="X38:Y38"/>
    <mergeCell ref="T36:U36"/>
    <mergeCell ref="V44:W44"/>
    <mergeCell ref="T37:U37"/>
    <mergeCell ref="T38:U38"/>
    <mergeCell ref="T39:U39"/>
    <mergeCell ref="T40:U40"/>
    <mergeCell ref="C36:S36"/>
    <mergeCell ref="C37:S37"/>
    <mergeCell ref="C38:S38"/>
    <mergeCell ref="V40:W40"/>
    <mergeCell ref="V37:W37"/>
    <mergeCell ref="T53:U53"/>
    <mergeCell ref="C51:S51"/>
    <mergeCell ref="C42:S42"/>
    <mergeCell ref="C46:S46"/>
    <mergeCell ref="T49:U49"/>
    <mergeCell ref="C41:S41"/>
    <mergeCell ref="T41:U41"/>
    <mergeCell ref="V50:W50"/>
    <mergeCell ref="T48:U48"/>
    <mergeCell ref="C48:S48"/>
    <mergeCell ref="X44:Y44"/>
    <mergeCell ref="X47:Y47"/>
    <mergeCell ref="X49:Y49"/>
    <mergeCell ref="T46:U46"/>
    <mergeCell ref="V49:W49"/>
    <mergeCell ref="Z53:AA53"/>
    <mergeCell ref="Z50:AA50"/>
    <mergeCell ref="Z47:AA47"/>
    <mergeCell ref="Z48:AA48"/>
    <mergeCell ref="Z49:AA49"/>
    <mergeCell ref="X48:Y48"/>
    <mergeCell ref="X50:Y50"/>
    <mergeCell ref="Z46:AA46"/>
    <mergeCell ref="Z41:AA41"/>
    <mergeCell ref="AB46:AC46"/>
    <mergeCell ref="AB47:AC47"/>
    <mergeCell ref="AB44:AC44"/>
    <mergeCell ref="AB45:AC45"/>
    <mergeCell ref="AF36:AG36"/>
    <mergeCell ref="AD45:AE45"/>
    <mergeCell ref="AD46:AE46"/>
    <mergeCell ref="AD47:AE47"/>
    <mergeCell ref="AD39:AE39"/>
    <mergeCell ref="AD38:AE38"/>
    <mergeCell ref="AD42:AE42"/>
    <mergeCell ref="AD40:AE40"/>
    <mergeCell ref="AD43:AE43"/>
    <mergeCell ref="AD44:AE44"/>
    <mergeCell ref="T55:U55"/>
    <mergeCell ref="T57:U57"/>
    <mergeCell ref="X57:Y57"/>
    <mergeCell ref="X51:Y51"/>
    <mergeCell ref="T50:U50"/>
    <mergeCell ref="T52:U52"/>
    <mergeCell ref="V52:W52"/>
    <mergeCell ref="T51:U51"/>
    <mergeCell ref="T54:U54"/>
    <mergeCell ref="T56:U56"/>
    <mergeCell ref="AJ45:AL45"/>
    <mergeCell ref="AD49:AE49"/>
    <mergeCell ref="AD48:AE48"/>
    <mergeCell ref="AF51:AG51"/>
    <mergeCell ref="AJ50:AL50"/>
    <mergeCell ref="AJ51:AL51"/>
    <mergeCell ref="AH45:AI45"/>
    <mergeCell ref="AF45:AG45"/>
    <mergeCell ref="AJ49:AL49"/>
    <mergeCell ref="AH51:AI51"/>
    <mergeCell ref="AA68:AG68"/>
    <mergeCell ref="W68:Z68"/>
    <mergeCell ref="X60:Y60"/>
    <mergeCell ref="AD61:AE61"/>
    <mergeCell ref="X64:Y64"/>
    <mergeCell ref="X63:Y63"/>
    <mergeCell ref="AD60:AE60"/>
    <mergeCell ref="B65:W65"/>
    <mergeCell ref="X62:Y62"/>
    <mergeCell ref="AB60:AC60"/>
    <mergeCell ref="AF48:AG48"/>
    <mergeCell ref="Z52:AA52"/>
    <mergeCell ref="AH52:AI52"/>
    <mergeCell ref="AH50:AI50"/>
    <mergeCell ref="Z60:AA60"/>
    <mergeCell ref="AD57:AE57"/>
    <mergeCell ref="AB48:AC48"/>
    <mergeCell ref="AB49:AC49"/>
    <mergeCell ref="AB50:AC50"/>
    <mergeCell ref="AB51:AC51"/>
    <mergeCell ref="AH36:AI36"/>
    <mergeCell ref="AH37:AI37"/>
    <mergeCell ref="AH38:AI38"/>
    <mergeCell ref="AH39:AI39"/>
    <mergeCell ref="AH43:AI43"/>
    <mergeCell ref="X52:Y52"/>
    <mergeCell ref="AF46:AG46"/>
    <mergeCell ref="AF47:AG47"/>
    <mergeCell ref="AB39:AC39"/>
    <mergeCell ref="AD36:AE36"/>
    <mergeCell ref="AF37:AG37"/>
    <mergeCell ref="AF40:AG40"/>
    <mergeCell ref="AF41:AG41"/>
    <mergeCell ref="AJ38:AL38"/>
    <mergeCell ref="AJ39:AL39"/>
    <mergeCell ref="AH41:AI41"/>
    <mergeCell ref="AJ37:AL37"/>
    <mergeCell ref="AJ40:AL40"/>
    <mergeCell ref="AF38:AG38"/>
    <mergeCell ref="X45:Y45"/>
    <mergeCell ref="Z44:AA44"/>
    <mergeCell ref="Z45:AA45"/>
    <mergeCell ref="AF43:AG43"/>
    <mergeCell ref="AF39:AG39"/>
    <mergeCell ref="AB40:AC40"/>
    <mergeCell ref="AB41:AC41"/>
    <mergeCell ref="AB42:AC42"/>
    <mergeCell ref="Z43:AA43"/>
    <mergeCell ref="AB43:AC43"/>
    <mergeCell ref="AD51:AE51"/>
    <mergeCell ref="AH60:AI60"/>
    <mergeCell ref="B75:E75"/>
    <mergeCell ref="B74:E74"/>
    <mergeCell ref="AJ61:AR61"/>
    <mergeCell ref="AJ64:AR64"/>
    <mergeCell ref="AM51:AO51"/>
    <mergeCell ref="AJ54:AL54"/>
    <mergeCell ref="AJ53:AL53"/>
    <mergeCell ref="Z54:AA54"/>
    <mergeCell ref="AJ46:AL46"/>
    <mergeCell ref="AH42:AI42"/>
    <mergeCell ref="X39:Y39"/>
    <mergeCell ref="X40:Y40"/>
    <mergeCell ref="AH40:AI40"/>
    <mergeCell ref="AH49:AI49"/>
    <mergeCell ref="AJ41:AL41"/>
    <mergeCell ref="AJ42:AL42"/>
    <mergeCell ref="AF49:AG49"/>
    <mergeCell ref="AF42:AG42"/>
    <mergeCell ref="BG74:BJ74"/>
    <mergeCell ref="F77:BF77"/>
    <mergeCell ref="AO70:AU70"/>
    <mergeCell ref="Z65:AA65"/>
    <mergeCell ref="AV67:BJ67"/>
    <mergeCell ref="AV68:BJ70"/>
    <mergeCell ref="AS65:BA65"/>
    <mergeCell ref="AH65:AI65"/>
    <mergeCell ref="X65:Y65"/>
    <mergeCell ref="B70:N70"/>
    <mergeCell ref="H111:M111"/>
    <mergeCell ref="F80:BF80"/>
    <mergeCell ref="AK107:BD109"/>
    <mergeCell ref="AK102:AP102"/>
    <mergeCell ref="AK116:AP116"/>
    <mergeCell ref="F88:BF88"/>
    <mergeCell ref="B116:G116"/>
    <mergeCell ref="B100:T101"/>
    <mergeCell ref="B111:G111"/>
    <mergeCell ref="AK112:AP112"/>
    <mergeCell ref="AK110:AP110"/>
    <mergeCell ref="B104:G104"/>
    <mergeCell ref="AK104:AP104"/>
    <mergeCell ref="O70:R70"/>
    <mergeCell ref="W70:Z70"/>
    <mergeCell ref="B80:E80"/>
    <mergeCell ref="F85:BF85"/>
    <mergeCell ref="B85:E85"/>
    <mergeCell ref="B89:E89"/>
    <mergeCell ref="F86:BF86"/>
    <mergeCell ref="B109:G109"/>
    <mergeCell ref="F87:BF87"/>
    <mergeCell ref="B105:G105"/>
    <mergeCell ref="AK105:AP105"/>
    <mergeCell ref="I109:P109"/>
    <mergeCell ref="H104:M104"/>
    <mergeCell ref="AQ104:AV104"/>
    <mergeCell ref="AK100:BJ101"/>
    <mergeCell ref="B92:E92"/>
    <mergeCell ref="B88:E88"/>
    <mergeCell ref="B112:G112"/>
    <mergeCell ref="B124:AD124"/>
    <mergeCell ref="B126:AC126"/>
    <mergeCell ref="I116:P116"/>
    <mergeCell ref="B119:G119"/>
    <mergeCell ref="B123:AD123"/>
    <mergeCell ref="B118:G118"/>
    <mergeCell ref="F92:BF92"/>
    <mergeCell ref="B79:E79"/>
    <mergeCell ref="F79:BF79"/>
    <mergeCell ref="B87:E87"/>
    <mergeCell ref="B82:E82"/>
    <mergeCell ref="B83:E83"/>
    <mergeCell ref="B91:E91"/>
    <mergeCell ref="B84:E84"/>
    <mergeCell ref="B86:E86"/>
    <mergeCell ref="B90:E90"/>
    <mergeCell ref="B77:E77"/>
    <mergeCell ref="F74:BF74"/>
    <mergeCell ref="B67:Z67"/>
    <mergeCell ref="AJ65:AR65"/>
    <mergeCell ref="AA67:AU67"/>
    <mergeCell ref="BB61:BC61"/>
    <mergeCell ref="BD62:BJ62"/>
    <mergeCell ref="AS64:BA64"/>
    <mergeCell ref="AS63:BA63"/>
    <mergeCell ref="BG75:BJ75"/>
    <mergeCell ref="AM40:AO40"/>
    <mergeCell ref="X54:Y54"/>
    <mergeCell ref="AH53:AI53"/>
    <mergeCell ref="AF50:AG50"/>
    <mergeCell ref="Z51:AA51"/>
    <mergeCell ref="AD53:AE53"/>
    <mergeCell ref="AH54:AI54"/>
    <mergeCell ref="AH47:AI47"/>
    <mergeCell ref="AH46:AI46"/>
    <mergeCell ref="X46:Y46"/>
    <mergeCell ref="P19:S19"/>
    <mergeCell ref="AA70:AG70"/>
    <mergeCell ref="B3:J3"/>
    <mergeCell ref="AD10:AO10"/>
    <mergeCell ref="AD12:AO12"/>
    <mergeCell ref="AJ36:AL36"/>
    <mergeCell ref="X36:Y36"/>
    <mergeCell ref="X43:Y43"/>
    <mergeCell ref="AC19:AF19"/>
    <mergeCell ref="X37:Y37"/>
    <mergeCell ref="AT14:BE14"/>
    <mergeCell ref="B19:B20"/>
    <mergeCell ref="C19:F19"/>
    <mergeCell ref="G19:G20"/>
    <mergeCell ref="H19:J19"/>
    <mergeCell ref="K19:K20"/>
    <mergeCell ref="L19:O19"/>
    <mergeCell ref="AK19:AK20"/>
    <mergeCell ref="AL19:AO19"/>
    <mergeCell ref="AP19:AS19"/>
    <mergeCell ref="N1:AX1"/>
    <mergeCell ref="N3:AX3"/>
    <mergeCell ref="L5:AY5"/>
    <mergeCell ref="L8:AY8"/>
    <mergeCell ref="AY19:BB19"/>
    <mergeCell ref="T19:T20"/>
    <mergeCell ref="U19:W19"/>
    <mergeCell ref="X19:X20"/>
    <mergeCell ref="Y19:AA19"/>
    <mergeCell ref="AB19:AB20"/>
    <mergeCell ref="BI19:BJ20"/>
    <mergeCell ref="AG19:AG20"/>
    <mergeCell ref="AH19:AJ19"/>
    <mergeCell ref="AU19:AW19"/>
    <mergeCell ref="AX19:AX20"/>
    <mergeCell ref="BC19:BC20"/>
    <mergeCell ref="BD19:BD20"/>
    <mergeCell ref="BE19:BE20"/>
    <mergeCell ref="BF19:BF20"/>
    <mergeCell ref="BG19:BG20"/>
    <mergeCell ref="BH19:BH20"/>
    <mergeCell ref="AT19:AT20"/>
    <mergeCell ref="AJ47:AL47"/>
    <mergeCell ref="AJ48:AL48"/>
    <mergeCell ref="AJ43:AL43"/>
    <mergeCell ref="AS47:AU47"/>
    <mergeCell ref="BB32:BC35"/>
    <mergeCell ref="BD32:BJ35"/>
    <mergeCell ref="AM35:AO35"/>
    <mergeCell ref="AV36:AX36"/>
    <mergeCell ref="AS36:AU36"/>
    <mergeCell ref="BI21:BJ21"/>
    <mergeCell ref="BI22:BJ22"/>
    <mergeCell ref="AJ44:AL44"/>
    <mergeCell ref="AB57:AC57"/>
    <mergeCell ref="AM53:AO53"/>
    <mergeCell ref="AM50:AO50"/>
    <mergeCell ref="AM54:AO54"/>
    <mergeCell ref="AM52:AO52"/>
    <mergeCell ref="AV39:AX39"/>
    <mergeCell ref="AP53:AR53"/>
    <mergeCell ref="AS43:AU43"/>
    <mergeCell ref="AS52:AU52"/>
    <mergeCell ref="AV37:AX37"/>
    <mergeCell ref="AS48:AU48"/>
    <mergeCell ref="AS60:AU60"/>
    <mergeCell ref="AV48:AX48"/>
    <mergeCell ref="AP49:AR49"/>
    <mergeCell ref="AV51:AX51"/>
    <mergeCell ref="AS42:AU42"/>
    <mergeCell ref="AM57:AO57"/>
    <mergeCell ref="AS50:AU50"/>
    <mergeCell ref="AJ60:AL60"/>
    <mergeCell ref="AM48:AO48"/>
    <mergeCell ref="AP51:AR51"/>
    <mergeCell ref="AP50:AR50"/>
    <mergeCell ref="AS51:AU51"/>
    <mergeCell ref="AS55:AU55"/>
    <mergeCell ref="AS58:AU58"/>
    <mergeCell ref="AS59:AU59"/>
    <mergeCell ref="AH34:AI35"/>
    <mergeCell ref="V38:W38"/>
    <mergeCell ref="AJ63:AR63"/>
    <mergeCell ref="AJ52:AL52"/>
    <mergeCell ref="AH48:AI48"/>
    <mergeCell ref="AP48:AR48"/>
    <mergeCell ref="AM47:AO47"/>
    <mergeCell ref="AP36:AR36"/>
    <mergeCell ref="AM36:AO36"/>
    <mergeCell ref="AD50:AE50"/>
    <mergeCell ref="AJ32:BA32"/>
    <mergeCell ref="AJ34:AR34"/>
    <mergeCell ref="AV35:AX35"/>
    <mergeCell ref="AS34:BA34"/>
    <mergeCell ref="AJ35:AL35"/>
    <mergeCell ref="B32:B35"/>
    <mergeCell ref="C32:S35"/>
    <mergeCell ref="T32:U35"/>
    <mergeCell ref="V32:W35"/>
    <mergeCell ref="X32:AI32"/>
    <mergeCell ref="AY35:BA35"/>
    <mergeCell ref="X33:Y35"/>
    <mergeCell ref="Z33:AA35"/>
    <mergeCell ref="AB33:AI33"/>
    <mergeCell ref="AJ33:BA33"/>
    <mergeCell ref="AB34:AC35"/>
    <mergeCell ref="AP35:AR35"/>
    <mergeCell ref="AS35:AU35"/>
    <mergeCell ref="AD34:AE35"/>
    <mergeCell ref="AF34:AG35"/>
    <mergeCell ref="AS37:AU37"/>
    <mergeCell ref="AS40:AU40"/>
    <mergeCell ref="AS41:AU41"/>
    <mergeCell ref="AS38:AU38"/>
    <mergeCell ref="AS39:AU39"/>
    <mergeCell ref="AP39:AR39"/>
    <mergeCell ref="AP40:AR40"/>
    <mergeCell ref="AP37:AR37"/>
    <mergeCell ref="AV45:AX45"/>
    <mergeCell ref="AY49:BA49"/>
    <mergeCell ref="AP41:AR41"/>
    <mergeCell ref="AP42:AR42"/>
    <mergeCell ref="AV47:AX47"/>
    <mergeCell ref="AV38:AX38"/>
    <mergeCell ref="AV41:AX41"/>
    <mergeCell ref="AV42:AX42"/>
    <mergeCell ref="AY60:BA60"/>
    <mergeCell ref="AY55:BA55"/>
    <mergeCell ref="AV52:AX52"/>
    <mergeCell ref="AV49:AX49"/>
    <mergeCell ref="AY39:BA39"/>
    <mergeCell ref="AV56:AX56"/>
    <mergeCell ref="AY54:BA54"/>
    <mergeCell ref="AY52:BA52"/>
    <mergeCell ref="AY57:BA57"/>
    <mergeCell ref="AV58:AX58"/>
    <mergeCell ref="AY58:BA58"/>
    <mergeCell ref="AY53:BA53"/>
    <mergeCell ref="AV50:AX50"/>
    <mergeCell ref="AP52:AR52"/>
    <mergeCell ref="AV46:AX46"/>
    <mergeCell ref="AS62:BA62"/>
    <mergeCell ref="AY50:BA50"/>
    <mergeCell ref="AV55:AX55"/>
    <mergeCell ref="AS57:AU57"/>
    <mergeCell ref="AP59:AR59"/>
    <mergeCell ref="AP43:AR43"/>
    <mergeCell ref="AP44:AR44"/>
    <mergeCell ref="AM60:AO60"/>
    <mergeCell ref="AM42:AO42"/>
    <mergeCell ref="AM59:AO59"/>
    <mergeCell ref="AM43:AO43"/>
    <mergeCell ref="AM44:AO44"/>
    <mergeCell ref="AP58:AR58"/>
    <mergeCell ref="AP57:AR57"/>
    <mergeCell ref="AP56:AR56"/>
    <mergeCell ref="AM49:AO49"/>
    <mergeCell ref="AP47:AR47"/>
    <mergeCell ref="AP60:AR60"/>
    <mergeCell ref="X53:Y53"/>
    <mergeCell ref="AM58:AO58"/>
    <mergeCell ref="AJ55:AL55"/>
    <mergeCell ref="AF59:AG59"/>
    <mergeCell ref="AH59:AI59"/>
    <mergeCell ref="AB52:AC52"/>
    <mergeCell ref="AF60:AG60"/>
    <mergeCell ref="AM37:AO37"/>
    <mergeCell ref="AM38:AO38"/>
    <mergeCell ref="AM39:AO39"/>
    <mergeCell ref="AS46:AU46"/>
    <mergeCell ref="AP45:AR45"/>
    <mergeCell ref="AP46:AR46"/>
    <mergeCell ref="AM46:AO46"/>
    <mergeCell ref="AM41:AO41"/>
    <mergeCell ref="AP38:AR38"/>
    <mergeCell ref="AM45:AO45"/>
    <mergeCell ref="AS49:AU49"/>
    <mergeCell ref="AY42:BA42"/>
    <mergeCell ref="AV40:AX40"/>
    <mergeCell ref="AY47:BA47"/>
    <mergeCell ref="AY48:BA48"/>
    <mergeCell ref="AF57:AG57"/>
    <mergeCell ref="AJ57:AL57"/>
    <mergeCell ref="AH55:AI55"/>
    <mergeCell ref="AV53:AX53"/>
    <mergeCell ref="AV54:AX54"/>
    <mergeCell ref="AV44:AX44"/>
    <mergeCell ref="BB36:BC36"/>
    <mergeCell ref="BB37:BC37"/>
    <mergeCell ref="BB38:BC38"/>
    <mergeCell ref="BB39:BC39"/>
    <mergeCell ref="AV43:AX43"/>
    <mergeCell ref="AY37:BA37"/>
    <mergeCell ref="AY38:BA38"/>
    <mergeCell ref="AY36:BA36"/>
    <mergeCell ref="BB55:BC55"/>
    <mergeCell ref="BB57:BC57"/>
    <mergeCell ref="BB51:BC51"/>
    <mergeCell ref="BB47:BC47"/>
    <mergeCell ref="BB49:BC49"/>
    <mergeCell ref="BB41:BC41"/>
    <mergeCell ref="BB42:BC42"/>
    <mergeCell ref="BB45:BC45"/>
    <mergeCell ref="BB46:BC46"/>
    <mergeCell ref="BB43:BC43"/>
    <mergeCell ref="AY41:BA41"/>
    <mergeCell ref="BB53:BC53"/>
    <mergeCell ref="BB54:BC54"/>
    <mergeCell ref="BB40:BC40"/>
    <mergeCell ref="AY40:BA40"/>
    <mergeCell ref="AY44:BA44"/>
    <mergeCell ref="AY45:BA45"/>
    <mergeCell ref="AY46:BA46"/>
    <mergeCell ref="AV57:AX57"/>
    <mergeCell ref="BD42:BJ42"/>
    <mergeCell ref="AY43:BA43"/>
    <mergeCell ref="BB44:BC44"/>
    <mergeCell ref="BB52:BC52"/>
    <mergeCell ref="BB56:BC56"/>
    <mergeCell ref="BD57:BJ57"/>
    <mergeCell ref="BD43:BJ43"/>
    <mergeCell ref="BD44:BJ44"/>
    <mergeCell ref="BB50:BC50"/>
    <mergeCell ref="BB60:BC60"/>
    <mergeCell ref="AV60:AX60"/>
    <mergeCell ref="AS61:BA61"/>
    <mergeCell ref="AS53:AU53"/>
    <mergeCell ref="AS54:AU54"/>
    <mergeCell ref="BB48:BC48"/>
    <mergeCell ref="AY59:BA59"/>
    <mergeCell ref="AV59:AX59"/>
    <mergeCell ref="AY56:BA56"/>
    <mergeCell ref="AY51:BA51"/>
    <mergeCell ref="BD36:BJ36"/>
    <mergeCell ref="BD37:BJ37"/>
    <mergeCell ref="BD38:BJ38"/>
    <mergeCell ref="BD39:BJ39"/>
    <mergeCell ref="BD40:BJ40"/>
    <mergeCell ref="BD41:BJ41"/>
    <mergeCell ref="AS45:AU45"/>
    <mergeCell ref="AS44:AU44"/>
    <mergeCell ref="AF44:AG44"/>
    <mergeCell ref="AH44:AI44"/>
    <mergeCell ref="BD54:BJ54"/>
    <mergeCell ref="BD55:BJ55"/>
    <mergeCell ref="BD46:BJ46"/>
    <mergeCell ref="BD47:BJ47"/>
    <mergeCell ref="BD49:BJ49"/>
    <mergeCell ref="BD50:BJ50"/>
    <mergeCell ref="BD60:BJ60"/>
    <mergeCell ref="BD61:BJ61"/>
    <mergeCell ref="BD52:BJ52"/>
    <mergeCell ref="BD56:BJ56"/>
    <mergeCell ref="BD53:BJ53"/>
    <mergeCell ref="BD48:BJ48"/>
    <mergeCell ref="BD51:BJ51"/>
    <mergeCell ref="BD45:BJ45"/>
    <mergeCell ref="AK115:BD115"/>
    <mergeCell ref="BG89:BJ89"/>
    <mergeCell ref="BD63:BJ63"/>
    <mergeCell ref="BD64:BJ64"/>
    <mergeCell ref="BD65:BJ65"/>
    <mergeCell ref="BG87:BJ87"/>
    <mergeCell ref="BG80:BJ80"/>
    <mergeCell ref="BG81:BJ81"/>
    <mergeCell ref="AO69:AU69"/>
    <mergeCell ref="BG76:BJ76"/>
    <mergeCell ref="BG79:BJ79"/>
    <mergeCell ref="F84:BF84"/>
    <mergeCell ref="BG84:BJ84"/>
    <mergeCell ref="BG86:BJ86"/>
    <mergeCell ref="BG77:BJ77"/>
    <mergeCell ref="B102:G102"/>
    <mergeCell ref="H102:P102"/>
    <mergeCell ref="B69:N69"/>
    <mergeCell ref="BG83:BJ83"/>
    <mergeCell ref="BG88:BJ88"/>
    <mergeCell ref="BG78:BJ78"/>
    <mergeCell ref="F83:BF83"/>
    <mergeCell ref="S70:V70"/>
    <mergeCell ref="BG92:BJ92"/>
    <mergeCell ref="AQ102:AY102"/>
    <mergeCell ref="B96:BJ96"/>
    <mergeCell ref="B97:BJ97"/>
    <mergeCell ref="B81:E81"/>
    <mergeCell ref="F91:BF91"/>
    <mergeCell ref="BG91:BJ91"/>
    <mergeCell ref="F90:BF90"/>
    <mergeCell ref="BG85:BJ85"/>
    <mergeCell ref="BG90:BJ90"/>
    <mergeCell ref="F82:BF82"/>
    <mergeCell ref="BG82:BJ82"/>
    <mergeCell ref="BB62:BC62"/>
    <mergeCell ref="BB64:BC64"/>
    <mergeCell ref="BB65:BC65"/>
    <mergeCell ref="O69:R69"/>
    <mergeCell ref="S69:V69"/>
    <mergeCell ref="W69:Z69"/>
    <mergeCell ref="AJ62:AR62"/>
    <mergeCell ref="AF63:AG63"/>
    <mergeCell ref="AH68:AN68"/>
    <mergeCell ref="BB63:BC63"/>
    <mergeCell ref="AD52:AE52"/>
    <mergeCell ref="AF52:AG52"/>
    <mergeCell ref="AH69:AN69"/>
    <mergeCell ref="AH64:AI64"/>
    <mergeCell ref="B63:W63"/>
    <mergeCell ref="B64:W64"/>
    <mergeCell ref="AA69:AG69"/>
    <mergeCell ref="AJ58:AL58"/>
    <mergeCell ref="AJ59:AL59"/>
    <mergeCell ref="X55:Y55"/>
  </mergeCells>
  <printOptions horizontalCentered="1"/>
  <pageMargins left="0.6299212598425197" right="0.15748031496062992" top="0.5511811023622047" bottom="0.15748031496062992" header="0.11811023622047245" footer="0.11811023622047245"/>
  <pageSetup horizontalDpi="600" verticalDpi="600" orientation="portrait" paperSize="8" scale="22" r:id="rId1"/>
  <rowBreaks count="1" manualBreakCount="1">
    <brk id="71" max="81" man="1"/>
  </rowBreaks>
  <ignoredErrors>
    <ignoredError sqref="Z38:Z39" formulaRange="1"/>
    <ignoredError sqref="AA69:AA70" numberStoredAsText="1"/>
    <ignoredError sqref="X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Читатель ИБЦ</cp:lastModifiedBy>
  <cp:lastPrinted>2023-01-17T06:48:49Z</cp:lastPrinted>
  <dcterms:created xsi:type="dcterms:W3CDTF">1999-02-26T09:40:51Z</dcterms:created>
  <dcterms:modified xsi:type="dcterms:W3CDTF">2023-01-17T06:49:53Z</dcterms:modified>
  <cp:category/>
  <cp:version/>
  <cp:contentType/>
  <cp:contentStatus/>
</cp:coreProperties>
</file>