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САЙТ\edustandart\Эл.база по размещению документов на edustandart\типовые учебные планы_2 ступень_27 изменение_утвержденные\"/>
    </mc:Choice>
  </mc:AlternateContent>
  <bookViews>
    <workbookView xWindow="912" yWindow="4080" windowWidth="15420" windowHeight="4020" tabRatio="584"/>
  </bookViews>
  <sheets>
    <sheet name="Типовой уч.план АСОБД 4.04.19" sheetId="25" r:id="rId1"/>
  </sheets>
  <definedNames>
    <definedName name="_xlnm.Print_Area" localSheetId="0">'Типовой уч.план АСОБД 4.04.19'!$A$1:$BJ$188</definedName>
  </definedNames>
  <calcPr calcId="152511"/>
</workbook>
</file>

<file path=xl/calcChain.xml><?xml version="1.0" encoding="utf-8"?>
<calcChain xmlns="http://schemas.openxmlformats.org/spreadsheetml/2006/main">
  <c r="Z56" i="25" l="1"/>
  <c r="AB56" i="25"/>
  <c r="AD56" i="25"/>
  <c r="AF56" i="25"/>
  <c r="AH56" i="25"/>
  <c r="AJ56" i="25"/>
  <c r="AL56" i="25"/>
  <c r="AN56" i="25"/>
  <c r="AP56" i="25"/>
  <c r="AR56" i="25"/>
  <c r="AT56" i="25"/>
  <c r="AV56" i="25"/>
  <c r="AX56" i="25"/>
  <c r="AZ56" i="25"/>
  <c r="BB56" i="25"/>
  <c r="X56" i="25"/>
  <c r="V56" i="25"/>
  <c r="T56" i="25"/>
  <c r="BD77" i="25"/>
  <c r="V77" i="25"/>
  <c r="BD76" i="25"/>
  <c r="V76" i="25"/>
  <c r="BD75" i="25"/>
  <c r="V75" i="25"/>
  <c r="BD74" i="25"/>
  <c r="V74" i="25"/>
  <c r="AV73" i="25"/>
  <c r="AV72" i="25" s="1"/>
  <c r="AT73" i="25"/>
  <c r="AR73" i="25"/>
  <c r="AR72" i="25" s="1"/>
  <c r="AD73" i="25"/>
  <c r="AD72" i="25" s="1"/>
  <c r="AB73" i="25"/>
  <c r="AB72" i="25" s="1"/>
  <c r="X73" i="25"/>
  <c r="X72" i="25" s="1"/>
  <c r="BB72" i="25"/>
  <c r="AZ72" i="25"/>
  <c r="AX72" i="25"/>
  <c r="AT72" i="25"/>
  <c r="AP72" i="25"/>
  <c r="AN72" i="25"/>
  <c r="AL72" i="25"/>
  <c r="AJ72" i="25"/>
  <c r="AH72" i="25"/>
  <c r="AF72" i="25"/>
  <c r="Z72" i="25"/>
  <c r="T72" i="25"/>
  <c r="BD72" i="25" l="1"/>
  <c r="BD73" i="25"/>
  <c r="V73" i="25"/>
  <c r="V72" i="25" s="1"/>
  <c r="Z83" i="25"/>
  <c r="AB83" i="25"/>
  <c r="AD83" i="25"/>
  <c r="AF83" i="25"/>
  <c r="AH83" i="25"/>
  <c r="AJ83" i="25"/>
  <c r="AL83" i="25"/>
  <c r="AN83" i="25"/>
  <c r="AP83" i="25"/>
  <c r="AR83" i="25"/>
  <c r="AX83" i="25"/>
  <c r="AZ83" i="25"/>
  <c r="BB83" i="25"/>
  <c r="AV84" i="25"/>
  <c r="BD84" i="25" s="1"/>
  <c r="BD83" i="25" s="1"/>
  <c r="AT84" i="25"/>
  <c r="AT83" i="25" s="1"/>
  <c r="AR84" i="25"/>
  <c r="AB84" i="25"/>
  <c r="X84" i="25"/>
  <c r="X83" i="25" s="1"/>
  <c r="T84" i="25"/>
  <c r="T83" i="25" s="1"/>
  <c r="AV83" i="25" l="1"/>
  <c r="BD55" i="25"/>
  <c r="BE26" i="25"/>
  <c r="BG26" i="25"/>
  <c r="BH26" i="25"/>
  <c r="BI26" i="25"/>
  <c r="BD26" i="25"/>
  <c r="BJ25" i="25"/>
  <c r="BJ26" i="25" s="1"/>
  <c r="BD86" i="25" l="1"/>
  <c r="BD87" i="25"/>
  <c r="BD88" i="25"/>
  <c r="BD89" i="25"/>
  <c r="BD85" i="25"/>
  <c r="BD80" i="25"/>
  <c r="BD81" i="25"/>
  <c r="BD82" i="25"/>
  <c r="BD79" i="25"/>
  <c r="BD67" i="25"/>
  <c r="BD66" i="25"/>
  <c r="BD64" i="25"/>
  <c r="BD63" i="25"/>
  <c r="BD59" i="25"/>
  <c r="BD60" i="25"/>
  <c r="BD61" i="25"/>
  <c r="BD58" i="25"/>
  <c r="BD53" i="25"/>
  <c r="BD52" i="25"/>
  <c r="BD50" i="25"/>
  <c r="BD49" i="25"/>
  <c r="BD46" i="25"/>
  <c r="BD47" i="25"/>
  <c r="BD45" i="25"/>
  <c r="T53" i="25" l="1"/>
  <c r="T52" i="25"/>
  <c r="T50" i="25"/>
  <c r="T49" i="25"/>
  <c r="T47" i="25"/>
  <c r="T46" i="25"/>
  <c r="AV54" i="25"/>
  <c r="AP54" i="25"/>
  <c r="AL54" i="25"/>
  <c r="AJ54" i="25"/>
  <c r="AF54" i="25"/>
  <c r="V89" i="25"/>
  <c r="T63" i="25"/>
  <c r="BD54" i="25" l="1"/>
  <c r="V86" i="25"/>
  <c r="V87" i="25"/>
  <c r="V88" i="25"/>
  <c r="V85" i="25"/>
  <c r="V84" i="25" s="1"/>
  <c r="V83" i="25" s="1"/>
  <c r="X62" i="25"/>
  <c r="Z62" i="25"/>
  <c r="AB62" i="25"/>
  <c r="AD62" i="25"/>
  <c r="AF62" i="25"/>
  <c r="AH62" i="25"/>
  <c r="AJ62" i="25"/>
  <c r="AL62" i="25"/>
  <c r="AN62" i="25"/>
  <c r="AP62" i="25"/>
  <c r="AR62" i="25"/>
  <c r="AT62" i="25"/>
  <c r="AV62" i="25"/>
  <c r="X51" i="25"/>
  <c r="Z51" i="25"/>
  <c r="AB51" i="25"/>
  <c r="AD51" i="25"/>
  <c r="AF51" i="25"/>
  <c r="AH51" i="25"/>
  <c r="AJ51" i="25"/>
  <c r="AL51" i="25"/>
  <c r="AN51" i="25"/>
  <c r="AP51" i="25"/>
  <c r="X48" i="25"/>
  <c r="Z48" i="25"/>
  <c r="AB48" i="25"/>
  <c r="AD48" i="25"/>
  <c r="AF48" i="25"/>
  <c r="AH48" i="25"/>
  <c r="AJ48" i="25"/>
  <c r="AL48" i="25"/>
  <c r="AN48" i="25"/>
  <c r="AP48" i="25"/>
  <c r="AP44" i="25"/>
  <c r="AN44" i="25"/>
  <c r="AL44" i="25"/>
  <c r="AJ44" i="25"/>
  <c r="AH44" i="25"/>
  <c r="AF44" i="25"/>
  <c r="X44" i="25"/>
  <c r="Z44" i="25"/>
  <c r="V45" i="25"/>
  <c r="V46" i="25"/>
  <c r="V47" i="25"/>
  <c r="V49" i="25"/>
  <c r="V50" i="25"/>
  <c r="V52" i="25"/>
  <c r="V53" i="25"/>
  <c r="V63" i="25"/>
  <c r="V64" i="25"/>
  <c r="V66" i="25"/>
  <c r="V67" i="25"/>
  <c r="V58" i="25"/>
  <c r="V59" i="25"/>
  <c r="V60" i="25"/>
  <c r="V61" i="25"/>
  <c r="V79" i="25"/>
  <c r="BD62" i="25" l="1"/>
  <c r="V51" i="25"/>
  <c r="V62" i="25"/>
  <c r="V48" i="25"/>
  <c r="V44" i="25"/>
  <c r="T62" i="25"/>
  <c r="Z43" i="25"/>
  <c r="AF43" i="25"/>
  <c r="AJ43" i="25"/>
  <c r="AL43" i="25"/>
  <c r="AP43" i="25"/>
  <c r="V78" i="25" l="1"/>
  <c r="X78" i="25"/>
  <c r="Z78" i="25"/>
  <c r="AB78" i="25"/>
  <c r="AD78" i="25"/>
  <c r="AF78" i="25"/>
  <c r="AH78" i="25"/>
  <c r="AJ78" i="25"/>
  <c r="AL78" i="25"/>
  <c r="AN78" i="25"/>
  <c r="AP78" i="25"/>
  <c r="AR78" i="25"/>
  <c r="AT78" i="25"/>
  <c r="AV78" i="25"/>
  <c r="AX78" i="25"/>
  <c r="AZ78" i="25"/>
  <c r="T78" i="25"/>
  <c r="BB78" i="25"/>
  <c r="V57" i="25"/>
  <c r="X57" i="25"/>
  <c r="Z57" i="25"/>
  <c r="AB57" i="25"/>
  <c r="AD57" i="25"/>
  <c r="AF57" i="25"/>
  <c r="AH57" i="25"/>
  <c r="AJ57" i="25"/>
  <c r="AL57" i="25"/>
  <c r="AN57" i="25"/>
  <c r="AP57" i="25"/>
  <c r="AR57" i="25"/>
  <c r="AT57" i="25"/>
  <c r="AV57" i="25"/>
  <c r="AX57" i="25"/>
  <c r="AZ57" i="25"/>
  <c r="BB57" i="25"/>
  <c r="T57" i="25"/>
  <c r="BD78" i="25" l="1"/>
  <c r="BD57" i="25"/>
  <c r="BD56" i="25" s="1"/>
  <c r="AV65" i="25"/>
  <c r="AR65" i="25"/>
  <c r="AP65" i="25"/>
  <c r="AL65" i="25"/>
  <c r="AJ65" i="25"/>
  <c r="AH65" i="25"/>
  <c r="AF65" i="25"/>
  <c r="AD65" i="25"/>
  <c r="AB65" i="25"/>
  <c r="Z65" i="25"/>
  <c r="X65" i="25"/>
  <c r="T51" i="25"/>
  <c r="BB51" i="25"/>
  <c r="AZ51" i="25"/>
  <c r="AX51" i="25"/>
  <c r="AV51" i="25"/>
  <c r="BD51" i="25" s="1"/>
  <c r="AT51" i="25"/>
  <c r="AR51" i="25"/>
  <c r="T45" i="25"/>
  <c r="T44" i="25" s="1"/>
  <c r="BB44" i="25"/>
  <c r="AZ44" i="25"/>
  <c r="AX44" i="25"/>
  <c r="AV44" i="25"/>
  <c r="BD44" i="25" s="1"/>
  <c r="AT44" i="25"/>
  <c r="AR44" i="25"/>
  <c r="AD43" i="25"/>
  <c r="AB44" i="25"/>
  <c r="AB43" i="25" s="1"/>
  <c r="BD65" i="25" l="1"/>
  <c r="AT65" i="25"/>
  <c r="AX65" i="25" l="1"/>
  <c r="AX62" i="25" s="1"/>
  <c r="AZ65" i="25"/>
  <c r="AZ62" i="25" s="1"/>
  <c r="BB65" i="25"/>
  <c r="BB62" i="25" s="1"/>
  <c r="T65" i="25" l="1"/>
  <c r="AZ54" i="25" l="1"/>
  <c r="X43" i="25"/>
  <c r="AH43" i="25"/>
  <c r="AN43" i="25"/>
  <c r="AR48" i="25"/>
  <c r="AR43" i="25" s="1"/>
  <c r="AT48" i="25"/>
  <c r="AT43" i="25" s="1"/>
  <c r="AV48" i="25"/>
  <c r="BD48" i="25" s="1"/>
  <c r="AX48" i="25"/>
  <c r="AX43" i="25" s="1"/>
  <c r="AX96" i="25" s="1"/>
  <c r="AZ48" i="25"/>
  <c r="BB48" i="25"/>
  <c r="BB43" i="25" s="1"/>
  <c r="BB96" i="25" l="1"/>
  <c r="AV43" i="25"/>
  <c r="BD43" i="25" s="1"/>
  <c r="BD96" i="25" s="1"/>
  <c r="AF96" i="25"/>
  <c r="T48" i="25"/>
  <c r="T43" i="25" s="1"/>
  <c r="AB96" i="25"/>
  <c r="AV96" i="25" l="1"/>
  <c r="Z96" i="25"/>
  <c r="AD96" i="25"/>
  <c r="AJ96" i="25"/>
  <c r="X96" i="25"/>
  <c r="AP96" i="25"/>
  <c r="AT96" i="25"/>
  <c r="AR97" i="25" s="1"/>
  <c r="AL96" i="25"/>
  <c r="AH96" i="25" l="1"/>
  <c r="AF97" i="25" s="1"/>
  <c r="V43" i="25" l="1"/>
  <c r="AN65" i="25"/>
  <c r="AN96" i="25" s="1"/>
  <c r="V65" i="25"/>
  <c r="AL97" i="25" l="1"/>
  <c r="V96" i="25"/>
  <c r="AR96" i="25" l="1"/>
  <c r="T96" i="25"/>
</calcChain>
</file>

<file path=xl/sharedStrings.xml><?xml version="1.0" encoding="utf-8"?>
<sst xmlns="http://schemas.openxmlformats.org/spreadsheetml/2006/main" count="587" uniqueCount="398">
  <si>
    <t>: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</si>
  <si>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</si>
  <si>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</si>
  <si>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</si>
  <si>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</si>
  <si>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</si>
  <si>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</si>
  <si>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</si>
  <si>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</si>
  <si>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</si>
  <si>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</si>
  <si>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</si>
  <si>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</si>
  <si>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</si>
  <si>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</si>
  <si>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</si>
  <si>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</si>
  <si>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</si>
  <si>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</si>
  <si>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</si>
  <si>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</si>
  <si>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</si>
  <si>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I</t>
  </si>
  <si>
    <t>II</t>
  </si>
  <si>
    <t>Экзаменационные сессии</t>
  </si>
  <si>
    <t>Семестр</t>
  </si>
  <si>
    <t>Название практики</t>
  </si>
  <si>
    <t>Недель</t>
  </si>
  <si>
    <t>Теоретическое обучение</t>
  </si>
  <si>
    <t>2.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</si>
  <si>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</si>
  <si>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</si>
  <si>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</si>
  <si>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</si>
  <si>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</si>
  <si>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</si>
  <si>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</si>
  <si>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</si>
  <si>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</si>
  <si>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</si>
  <si>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</si>
  <si>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</si>
  <si>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</si>
  <si>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</si>
  <si>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</si>
  <si>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</si>
  <si>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</si>
  <si>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</si>
  <si>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</si>
  <si>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</si>
  <si>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</si>
  <si>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</si>
  <si>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</si>
  <si>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</si>
  <si>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</si>
  <si>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=</t>
  </si>
  <si>
    <t>каникулы</t>
  </si>
  <si>
    <t>итоговая аттестация</t>
  </si>
  <si>
    <t>//</t>
  </si>
  <si>
    <t>экзаменационная сессия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</si>
  <si>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</si>
  <si>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</si>
  <si>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</si>
  <si>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</si>
  <si>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</si>
  <si>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</si>
  <si>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</si>
  <si>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</si>
  <si>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</si>
  <si>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</si>
  <si>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</si>
  <si>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</si>
  <si>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</si>
  <si>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</si>
  <si>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</si>
  <si>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</si>
  <si>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/</t>
  </si>
  <si>
    <t>–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</si>
  <si>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</si>
  <si>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</si>
  <si>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</si>
  <si>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</si>
  <si>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</si>
  <si>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2.1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</si>
  <si>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</si>
  <si>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</si>
  <si>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</si>
  <si>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Государственный компонент</t>
  </si>
  <si>
    <t>1.2.1</t>
  </si>
  <si>
    <t>1.1.2</t>
  </si>
  <si>
    <t>2.2</t>
  </si>
  <si>
    <t>УК-1</t>
  </si>
  <si>
    <t>УК-2</t>
  </si>
  <si>
    <t>СОГЛАСОВАНО</t>
  </si>
  <si>
    <t>Эксперт-нормоконтролер</t>
  </si>
  <si>
    <t>2.3</t>
  </si>
  <si>
    <t>УК-3</t>
  </si>
  <si>
    <t>УК-4</t>
  </si>
  <si>
    <t>1.2.2</t>
  </si>
  <si>
    <t>2.2.2</t>
  </si>
  <si>
    <t>2.4</t>
  </si>
  <si>
    <t>УК-5</t>
  </si>
  <si>
    <t xml:space="preserve">                                              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</si>
  <si>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</si>
  <si>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</si>
  <si>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</si>
  <si>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</si>
  <si>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</si>
  <si>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</si>
  <si>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</si>
  <si>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>2.1.2</t>
  </si>
  <si>
    <t>ТИПОВОЙ УЧЕБНЫЙ  ПЛАН</t>
  </si>
  <si>
    <t>МИНИСТЕРСТВО ОБРАЗОВАНИЯ РЕСПУБЛИКИ БЕЛАРУСЬ</t>
  </si>
  <si>
    <t>X</t>
  </si>
  <si>
    <t>практика</t>
  </si>
  <si>
    <t>магистерская диссертация</t>
  </si>
  <si>
    <t>x</t>
  </si>
  <si>
    <t>Практики</t>
  </si>
  <si>
    <t>Магистерская диссертация</t>
  </si>
  <si>
    <t>2 семестр,
18 недель</t>
  </si>
  <si>
    <t>1 семестр,
18 недель</t>
  </si>
  <si>
    <t>Компонент учреждения высшего образования</t>
  </si>
  <si>
    <t>IV. Практики</t>
  </si>
  <si>
    <t>V. Магистерская диссертация</t>
  </si>
  <si>
    <t>VI. Итоговая аттестация</t>
  </si>
  <si>
    <t>Защита магистерской диссертации</t>
  </si>
  <si>
    <t>Начальник Главного управления профессионального образования Министерства образования Республики Беларусь</t>
  </si>
  <si>
    <t>С.А.Касперович</t>
  </si>
  <si>
    <t>И.В.Титович</t>
  </si>
  <si>
    <t>1.1.3</t>
  </si>
  <si>
    <t>УПК-1</t>
  </si>
  <si>
    <t>УПК-2</t>
  </si>
  <si>
    <t>СК-7</t>
  </si>
  <si>
    <t>СК-8</t>
  </si>
  <si>
    <t>СК-9</t>
  </si>
  <si>
    <t>СК-10</t>
  </si>
  <si>
    <t>СК-12</t>
  </si>
  <si>
    <t>СК-13</t>
  </si>
  <si>
    <t>СК-16</t>
  </si>
  <si>
    <t>СК-11</t>
  </si>
  <si>
    <t>СК-14</t>
  </si>
  <si>
    <t>СК-15</t>
  </si>
  <si>
    <t>2.2.1</t>
  </si>
  <si>
    <t>2.4.1</t>
  </si>
  <si>
    <t>магистр</t>
  </si>
  <si>
    <t>1.1</t>
  </si>
  <si>
    <t>1.1.1</t>
  </si>
  <si>
    <t>1.2</t>
  </si>
  <si>
    <t>1.3</t>
  </si>
  <si>
    <t>2.5</t>
  </si>
  <si>
    <t>2.5.1</t>
  </si>
  <si>
    <t>2.5.2</t>
  </si>
  <si>
    <t>2.5.2.1</t>
  </si>
  <si>
    <t>2.5.2.2</t>
  </si>
  <si>
    <t>Уметь формулировать решение на основе анализа сложных причинно-следственных связей</t>
  </si>
  <si>
    <t>УК-6</t>
  </si>
  <si>
    <t>УПК-3</t>
  </si>
  <si>
    <t>Дополнительные виды обучения</t>
  </si>
  <si>
    <t>4.</t>
  </si>
  <si>
    <t>4.1</t>
  </si>
  <si>
    <t>УК-7</t>
  </si>
  <si>
    <t>/1</t>
  </si>
  <si>
    <t>/2</t>
  </si>
  <si>
    <t>Практические</t>
  </si>
  <si>
    <t>Семинарские</t>
  </si>
  <si>
    <t>/3</t>
  </si>
  <si>
    <t>Модуль «Программная инженерия»</t>
  </si>
  <si>
    <t>2.3.1</t>
  </si>
  <si>
    <t>Применять специальную лексику и терминологию на иностранном языке в своей профессиональной деятельности</t>
  </si>
  <si>
    <t>Модуль «Методы и программные средства прикладной математики»</t>
  </si>
  <si>
    <t>Математическое моделирование и оптимизация сложных систем</t>
  </si>
  <si>
    <t xml:space="preserve">Многомерный статистический анализ </t>
  </si>
  <si>
    <t>Математическое и компьютерное прогнозирование</t>
  </si>
  <si>
    <t>Модуль «Алгоритмические аспекты компьютерных наук»</t>
  </si>
  <si>
    <t>Специальные структуры данных</t>
  </si>
  <si>
    <t>Вычислительная геометрия и геометрическое моделирование</t>
  </si>
  <si>
    <t>Программные средства анализа данных</t>
  </si>
  <si>
    <t>1.3.1</t>
  </si>
  <si>
    <t>Технологии и компьютерные системы обработки данных</t>
  </si>
  <si>
    <t>1.3.2</t>
  </si>
  <si>
    <t>Модуль «Модели и методы машинного обучения»</t>
  </si>
  <si>
    <t>Методы машинного обучения</t>
  </si>
  <si>
    <t>Нейронные сети</t>
  </si>
  <si>
    <t>Модуль «Инфографика и визуализация»</t>
  </si>
  <si>
    <t>Инфографика</t>
  </si>
  <si>
    <t>2.1.1</t>
  </si>
  <si>
    <t>Методы визуализации в анализе данных</t>
  </si>
  <si>
    <t>Модуль «Приложения машинного обучения»</t>
  </si>
  <si>
    <t>Компьютерное зрение</t>
  </si>
  <si>
    <t>Распознавание и синтез речи</t>
  </si>
  <si>
    <t>Информационный поиск</t>
  </si>
  <si>
    <t>Модуль «Большие данные»</t>
  </si>
  <si>
    <t>Эксплуатация и администрирование UNIX-систем</t>
  </si>
  <si>
    <t>Внутреннее устройство ОС семейства UNIX</t>
  </si>
  <si>
    <t>Построение и анализ параллельных алгоритмов</t>
  </si>
  <si>
    <t>Системы хранения данных</t>
  </si>
  <si>
    <t>Модуль «Специализированные алгоритмы и структуры данных»</t>
  </si>
  <si>
    <t>Вероятностные алгоритмы и структуры данных</t>
  </si>
  <si>
    <t>Курсы по выбору (1 из 2)</t>
  </si>
  <si>
    <t>Алгоритмы обработки текстов</t>
  </si>
  <si>
    <t>Алгоритмы во внешней памяти</t>
  </si>
  <si>
    <t>2.6</t>
  </si>
  <si>
    <t>Модуль «Избранные главы компьютерных наук»</t>
  </si>
  <si>
    <t>Проектирование и реализация языков программирования</t>
  </si>
  <si>
    <t>Технологии проектирования и разработки высоконагруженных веб-систем</t>
  </si>
  <si>
    <t>Разработка высокопроизводительных приложений на C и C++</t>
  </si>
  <si>
    <t>Машинное обучение на больших массивах данных</t>
  </si>
  <si>
    <t>2.6.1</t>
  </si>
  <si>
    <t>/240</t>
  </si>
  <si>
    <t>/104</t>
  </si>
  <si>
    <t>/60</t>
  </si>
  <si>
    <t>/44</t>
  </si>
  <si>
    <t>/72</t>
  </si>
  <si>
    <t>/36</t>
  </si>
  <si>
    <t>/6</t>
  </si>
  <si>
    <t>Курсы по выбору (2 из 4)</t>
  </si>
  <si>
    <t>/108</t>
  </si>
  <si>
    <t>/56</t>
  </si>
  <si>
    <t>/30</t>
  </si>
  <si>
    <t>/26</t>
  </si>
  <si>
    <t>УК-8</t>
  </si>
  <si>
    <t>УК-9</t>
  </si>
  <si>
    <t>УК-10</t>
  </si>
  <si>
    <t>Обладать навыками компьютерной реализации методов моделирования и оптимизации сложных систем</t>
  </si>
  <si>
    <t>Применять методы машинного обучения для решения прикладных задач</t>
  </si>
  <si>
    <t>Развивать креативное мышление с использованием визуальных категорий</t>
  </si>
  <si>
    <t>УПК-4</t>
  </si>
  <si>
    <t>УПК-5</t>
  </si>
  <si>
    <t>Анализировать, выделять особенности и комбинировать методы машинного обучения</t>
  </si>
  <si>
    <t>Владеть алгоритмами построения искусственных нейронных сетей</t>
  </si>
  <si>
    <t>Применять современный инструментарий визуализации данных</t>
  </si>
  <si>
    <t>Владеть теоретическими знаниями базовых концепций и типовых практических инструментов для анализа и визуализации больших данных</t>
  </si>
  <si>
    <t>Владеть практическими навыками проектирования, разработки, внедрения и сопровождения приложений анализа изображений или видеопоследовательностей</t>
  </si>
  <si>
    <t>Анализировать, выделять особенности и комбинировать методы и алгоритмы распознавания и синтеза речи</t>
  </si>
  <si>
    <t>СК-17</t>
  </si>
  <si>
    <t>СК-18</t>
  </si>
  <si>
    <t>СК-19</t>
  </si>
  <si>
    <t>СК-20</t>
  </si>
  <si>
    <t>СК-21</t>
  </si>
  <si>
    <t>Уметь ставить и решать прикладные задачи компьютерной лингвистики и определять методы и средства их эффективного решения</t>
  </si>
  <si>
    <t>Уметь создавать необходимую архитектуру хранилища данных для анализа больших массивов данных с целью получения агрегированной информации</t>
  </si>
  <si>
    <t>Владеть методами анализа недерминированных алгоритмов</t>
  </si>
  <si>
    <t>Владеть основными подходами к разработке эффективных алгоритмов обработки текстов и построению индексных структур для коллекций текстовых документов</t>
  </si>
  <si>
    <t>Обладать навыками разработки эффективных алгоритмов, использующих различные виды памяти компьютера</t>
  </si>
  <si>
    <t>Владеть современными языками программирования из различных групп</t>
  </si>
  <si>
    <t>Компьютерная лингвистика</t>
  </si>
  <si>
    <t>Специальность</t>
  </si>
  <si>
    <t>Профилизация</t>
  </si>
  <si>
    <t>Председатель НМС по прикладной математике и информатике</t>
  </si>
  <si>
    <t>П.А.Мандрик</t>
  </si>
  <si>
    <t>Председатель УМО по естественно-научному образованию</t>
  </si>
  <si>
    <t>О.А.Ивашкевич</t>
  </si>
  <si>
    <t xml:space="preserve">Рекомендован к утверждению Президиумом Совета УМО 
по естественно-научному образованию </t>
  </si>
  <si>
    <t>3.1</t>
  </si>
  <si>
    <t>4 семестр</t>
  </si>
  <si>
    <t>Зачетных 
единиц</t>
  </si>
  <si>
    <t>/140</t>
  </si>
  <si>
    <t>/100</t>
  </si>
  <si>
    <t>Развивать способность выбирать методологию и технологию проектирования компьютерных систем</t>
  </si>
  <si>
    <t>Владеть перспективными технологиями программирования</t>
  </si>
  <si>
    <t>Владеть математическими основами теории машинного обучения</t>
  </si>
  <si>
    <t>Уметь использовать современное методическое обеспечение профессиональной деятельности в области анализа данных, управления качеством программного обеспечения</t>
  </si>
  <si>
    <t xml:space="preserve">Количество часов учебных занятий            </t>
  </si>
  <si>
    <t>Обладать навыками решения прикладных задач анализа многомерных данных с использованием свободного доступного современного программного обеспечения в области статистического анализа</t>
  </si>
  <si>
    <t>Оценивать эффективность алгоритмов решения прикладных задач</t>
  </si>
  <si>
    <t>Уметь реализовывать различные компоненты информационно-поисковых систем и анализировать данные, получающиеся в результате взаимодействия информационно-поисковых систем с пользователем</t>
  </si>
  <si>
    <t>Обладать навыками эксплуатации и администрирования операционных системи</t>
  </si>
  <si>
    <t>Обладать пониманием архитектуры операционных систем, организацией памяти процессов и способах их взаимодействия</t>
  </si>
  <si>
    <t>Уметь использовать современные научные достижения в области разработки эффективных алгоритмов для решения конкретных прикладных задач на суперкомпьютерах</t>
  </si>
  <si>
    <t>Обладать навыками разработки и анализа приближенных алгоритмов</t>
  </si>
  <si>
    <t>Использовать современные научные и технические достижения в области разработки эффективных алгоритмов для решения конкретных прикладных задач</t>
  </si>
  <si>
    <t>Факультативные дисциплины</t>
  </si>
  <si>
    <t>/210</t>
  </si>
  <si>
    <t>/70</t>
  </si>
  <si>
    <t>/316</t>
  </si>
  <si>
    <t>/96</t>
  </si>
  <si>
    <t>/114</t>
  </si>
  <si>
    <t>Владеть иностранным языком для коммуникации в междисциплинарной и научной среде, в различных формах международного сотрудничества, научно-исследовательской и инновационной деятельности</t>
  </si>
  <si>
    <t>Владеть методологией научного познания, быть способным анализировать и оценивать содержание и уровень философско-методологических проблем при решении задач научно-исследовательской и инновационной деятельности</t>
  </si>
  <si>
    <t>Обладать навыками использования современных информационных технологий для решения научно-исследовательских и инновационных задач</t>
  </si>
  <si>
    <t>Быть способным осуществлять педагогическую деятельность в учреждениях образования, осваивать и внедрять эффективные образовательные и информационно-коммуникационные технологии, педагогические инновации</t>
  </si>
  <si>
    <t>Быть способным применять методы научного познания (анализ, сопоставление, систематизация, абстрагирование, моделирование, проверка достоверности данных, принятие решений и др.) в самостоятельной исследовательской деятельности, генерировать и реализовывать инновационные идеи</t>
  </si>
  <si>
    <t>5/1</t>
  </si>
  <si>
    <t>4/2</t>
  </si>
  <si>
    <t>5</t>
  </si>
  <si>
    <t>1.4</t>
  </si>
  <si>
    <t>1.4.1</t>
  </si>
  <si>
    <t>15/3</t>
  </si>
  <si>
    <t>/130</t>
  </si>
  <si>
    <t>2.4.1.1</t>
  </si>
  <si>
    <t>2.4.1.2</t>
  </si>
  <si>
    <t>2.4.1.3</t>
  </si>
  <si>
    <t>2.4.1.4</t>
  </si>
  <si>
    <t>2.3.2</t>
  </si>
  <si>
    <t>2.1.3</t>
  </si>
  <si>
    <t>2.1.4</t>
  </si>
  <si>
    <t>Применять инструменты эффективного графического анализа данных различных типов</t>
  </si>
  <si>
    <t>СК-23</t>
  </si>
  <si>
    <t>СК-22</t>
  </si>
  <si>
    <t>СК-24</t>
  </si>
  <si>
    <t>СК-25</t>
  </si>
  <si>
    <t>3.</t>
  </si>
  <si>
    <t>4.2</t>
  </si>
  <si>
    <t>4.3</t>
  </si>
  <si>
    <t>Владеть существующими методами и алгоритмами (в том числе интеллектуальными) решения задач поиска, распознавания и обработки данных</t>
  </si>
  <si>
    <t>VII. Матрица компетенций</t>
  </si>
  <si>
    <t>Е.В.Венгурова</t>
  </si>
  <si>
    <t xml:space="preserve">          </t>
  </si>
  <si>
    <t>М.П.</t>
  </si>
  <si>
    <t>Зачетных
единиц</t>
  </si>
  <si>
    <t>Степень</t>
  </si>
  <si>
    <t>Алгоритмы и системы обработки больших данных</t>
  </si>
  <si>
    <t>1-31 80 09 Прикладная математика и информатика</t>
  </si>
  <si>
    <t>Модуль «Научно-исследовательская работа»</t>
  </si>
  <si>
    <t>Научно-исследовательский семинар</t>
  </si>
  <si>
    <t>Технологии креативного образования в высшей школе / Педагогика и психология высшего образования</t>
  </si>
  <si>
    <t xml:space="preserve">      Разработан в качестве примера реализации образовательного стандарта по специальности 1-31 80 09 «Прикладная математика и информатика».</t>
  </si>
  <si>
    <t>Продолжение типового учебного плана по специальности  1-31 80 09 «Прикладная математика и информатика».</t>
  </si>
  <si>
    <t>УК-1, УПК-1, 2</t>
  </si>
  <si>
    <t>УК-3, УПК-1</t>
  </si>
  <si>
    <t>УК-4, УПК-4</t>
  </si>
  <si>
    <t>УК-1, УПК-4</t>
  </si>
  <si>
    <t>УК-5, УПК-5</t>
  </si>
  <si>
    <t>СК-1, УК-5</t>
  </si>
  <si>
    <t>СК-2, УК-5</t>
  </si>
  <si>
    <t>СК-3, УК-5</t>
  </si>
  <si>
    <t>СК-4, УК-5</t>
  </si>
  <si>
    <t>СК-5-7</t>
  </si>
  <si>
    <t>СК-22, УПК-4</t>
  </si>
  <si>
    <t>УК-2,УПК-1, 3</t>
  </si>
  <si>
    <t>УК-3, 4, УПК-5</t>
  </si>
  <si>
    <t>СК-5, 6, 8</t>
  </si>
  <si>
    <t>2.2.1, 2.2.2</t>
  </si>
  <si>
    <t>2.3.1, 2.3.2</t>
  </si>
  <si>
    <t>1.2.1, 1.2.2, 2.5.1, 2.5.2.1, 2.5.2.2</t>
  </si>
  <si>
    <t>1.1.1, 1.2.2, 1.4.1</t>
  </si>
  <si>
    <t>2.4.1.1, 2.4.1.2, 2.4.1.3, 2.4.1.4</t>
  </si>
  <si>
    <t>Код модуля</t>
  </si>
  <si>
    <t>Комбинаторные модели и алгоритмы</t>
  </si>
  <si>
    <t>УК-6, 10</t>
  </si>
  <si>
    <t>1.2.1, 1.3.1</t>
  </si>
  <si>
    <t>1.1.3, 1.3.1</t>
  </si>
  <si>
    <t xml:space="preserve">1.1.1, 1.1.2, 1.1.3 </t>
  </si>
  <si>
    <t>Всего зачетных единиц</t>
  </si>
  <si>
    <t>1.3.2, 2.1.1, 2.1.2, 2.1.3, 2.1.4</t>
  </si>
  <si>
    <t>/220</t>
  </si>
  <si>
    <t>/110</t>
  </si>
  <si>
    <t>/568</t>
  </si>
  <si>
    <t>/250</t>
  </si>
  <si>
    <t xml:space="preserve">     В рамках специальности 1-31 80 09 «Прикладная математика и информатика» могут быть реализованы следующие профилизации: Аналитическая логистика, Биомедицинская информатика, Интеллектуальные информационные системы, Компьютерный анализ данных, Математическая кибернетика, Математические и компьютерные методы в экономике, финансах и страховании, Методы и системы защиты информации, информационная безопасность, Прикладная математика и компьютерное моделирование, Проектирование сложных интегрированных систем, Фундаментальная информатика и информационные технологии и др.</t>
  </si>
  <si>
    <t>Обладать способностью проектирования и использования абстрактных моделей и структур</t>
  </si>
  <si>
    <t>Уметь применять системный и сравнительный анализ для построения математических моделей повышенной сложности</t>
  </si>
  <si>
    <t>СК-9-11</t>
  </si>
  <si>
    <t>СК-9, 10, 12, 13</t>
  </si>
  <si>
    <t>СК-14, 15</t>
  </si>
  <si>
    <t>СК-14, 16</t>
  </si>
  <si>
    <t>СК-14, 17</t>
  </si>
  <si>
    <t>СК-14, 18</t>
  </si>
  <si>
    <t>СК-19, 20, УПК-4</t>
  </si>
  <si>
    <t>СК-21, УПК-4</t>
  </si>
  <si>
    <t>СК-23, УПК-5</t>
  </si>
  <si>
    <t>СК-24, 25, УПК-5</t>
  </si>
  <si>
    <t>/9</t>
  </si>
  <si>
    <t>Обладать способностью в минимальные сроки изучать и профессионально эксплуатировать программные системы, модули и библиотеки</t>
  </si>
  <si>
    <t>Научно-исследовательская</t>
  </si>
  <si>
    <t>Уметь применять междисциплинарные научные знания для постановки и решения производственных задач</t>
  </si>
  <si>
    <t>2.6.1.1</t>
  </si>
  <si>
    <t>2.6.1.2</t>
  </si>
  <si>
    <t>2.6.1.3</t>
  </si>
  <si>
    <t>2.6.1.4</t>
  </si>
  <si>
    <t>2.6.1.5</t>
  </si>
  <si>
    <t>Курсы по выбору (2 из 5)</t>
  </si>
  <si>
    <t>2.6.1.2, 2.6.1.3,
2.6.1.4, 2.6.1.5</t>
  </si>
  <si>
    <t xml:space="preserve">1.3.1, 1.3.2, 2.6.1.1, 2.6.1.2, 2.6.1.3, 2.6.1.4, 2.6.1.5 </t>
  </si>
  <si>
    <t>1,2,3,4</t>
  </si>
  <si>
    <t>Срок обучения 1 год 8 месяцев</t>
  </si>
  <si>
    <t>Проректор по научно-методической работе
Государственного учреждения образования
«Республиканский институт высшей школы»</t>
  </si>
  <si>
    <t>11/2</t>
  </si>
  <si>
    <t>3 семестр,
13 недель</t>
  </si>
  <si>
    <t>/15</t>
  </si>
  <si>
    <t>Протокол № 4 от 6 февраля 2019 г.</t>
  </si>
  <si>
    <t>УТВЕРЖДЕНО</t>
  </si>
  <si>
    <t xml:space="preserve">Первым заместителем </t>
  </si>
  <si>
    <t>И.А.Старовойтовой</t>
  </si>
  <si>
    <r>
      <t xml:space="preserve">Регистрационный № </t>
    </r>
    <r>
      <rPr>
        <b/>
        <sz val="24"/>
        <color theme="1"/>
        <rFont val="Times New Roman"/>
        <family val="1"/>
        <charset val="204"/>
      </rPr>
      <t>G 31-2-008/пр-тип.</t>
    </r>
  </si>
  <si>
    <r>
      <rPr>
        <u/>
        <sz val="18"/>
        <color theme="1"/>
        <rFont val="Times New Roman"/>
        <family val="1"/>
        <charset val="204"/>
      </rPr>
      <t xml:space="preserve">29 </t>
    </r>
    <r>
      <rPr>
        <sz val="18"/>
        <color theme="1"/>
        <rFont val="Times New Roman"/>
        <family val="1"/>
        <charset val="204"/>
      </rPr>
      <t xml:space="preserve">
09
</t>
    </r>
    <r>
      <rPr>
        <u/>
        <sz val="18"/>
        <color theme="1"/>
        <rFont val="Times New Roman"/>
        <family val="1"/>
        <charset val="204"/>
      </rPr>
      <t>05</t>
    </r>
    <r>
      <rPr>
        <sz val="18"/>
        <color theme="1"/>
        <rFont val="Times New Roman"/>
        <family val="1"/>
        <charset val="204"/>
      </rPr>
      <t xml:space="preserve">
10</t>
    </r>
  </si>
  <si>
    <r>
      <rPr>
        <u/>
        <sz val="18"/>
        <color theme="1"/>
        <rFont val="Times New Roman"/>
        <family val="1"/>
        <charset val="204"/>
      </rPr>
      <t xml:space="preserve">27 </t>
    </r>
    <r>
      <rPr>
        <sz val="18"/>
        <color theme="1"/>
        <rFont val="Times New Roman"/>
        <family val="1"/>
        <charset val="204"/>
      </rPr>
      <t xml:space="preserve">
10
</t>
    </r>
    <r>
      <rPr>
        <u/>
        <sz val="18"/>
        <color theme="1"/>
        <rFont val="Times New Roman"/>
        <family val="1"/>
        <charset val="204"/>
      </rPr>
      <t>02</t>
    </r>
    <r>
      <rPr>
        <sz val="18"/>
        <color theme="1"/>
        <rFont val="Times New Roman"/>
        <family val="1"/>
        <charset val="204"/>
      </rPr>
      <t xml:space="preserve">
11</t>
    </r>
  </si>
  <si>
    <r>
      <rPr>
        <u/>
        <sz val="18"/>
        <color theme="1"/>
        <rFont val="Times New Roman"/>
        <family val="1"/>
        <charset val="204"/>
      </rPr>
      <t xml:space="preserve">29 </t>
    </r>
    <r>
      <rPr>
        <sz val="18"/>
        <color theme="1"/>
        <rFont val="Times New Roman"/>
        <family val="1"/>
        <charset val="204"/>
      </rPr>
      <t xml:space="preserve">
12
</t>
    </r>
    <r>
      <rPr>
        <u/>
        <sz val="18"/>
        <color theme="1"/>
        <rFont val="Times New Roman"/>
        <family val="1"/>
        <charset val="204"/>
      </rPr>
      <t>04</t>
    </r>
    <r>
      <rPr>
        <sz val="18"/>
        <color theme="1"/>
        <rFont val="Times New Roman"/>
        <family val="1"/>
        <charset val="204"/>
      </rPr>
      <t xml:space="preserve">
01</t>
    </r>
  </si>
  <si>
    <r>
      <rPr>
        <u/>
        <sz val="18"/>
        <color theme="1"/>
        <rFont val="Times New Roman"/>
        <family val="1"/>
        <charset val="204"/>
      </rPr>
      <t xml:space="preserve">26 </t>
    </r>
    <r>
      <rPr>
        <sz val="18"/>
        <color theme="1"/>
        <rFont val="Times New Roman"/>
        <family val="1"/>
        <charset val="204"/>
      </rPr>
      <t xml:space="preserve">
01
</t>
    </r>
    <r>
      <rPr>
        <u/>
        <sz val="18"/>
        <color theme="1"/>
        <rFont val="Times New Roman"/>
        <family val="1"/>
        <charset val="204"/>
      </rPr>
      <t>01</t>
    </r>
    <r>
      <rPr>
        <sz val="18"/>
        <color theme="1"/>
        <rFont val="Times New Roman"/>
        <family val="1"/>
        <charset val="204"/>
      </rPr>
      <t xml:space="preserve">
02</t>
    </r>
  </si>
  <si>
    <r>
      <rPr>
        <u/>
        <sz val="18"/>
        <color theme="1"/>
        <rFont val="Times New Roman"/>
        <family val="1"/>
        <charset val="204"/>
      </rPr>
      <t xml:space="preserve">23 </t>
    </r>
    <r>
      <rPr>
        <sz val="18"/>
        <color theme="1"/>
        <rFont val="Times New Roman"/>
        <family val="1"/>
        <charset val="204"/>
      </rPr>
      <t xml:space="preserve">
02
</t>
    </r>
    <r>
      <rPr>
        <u/>
        <sz val="18"/>
        <color theme="1"/>
        <rFont val="Times New Roman"/>
        <family val="1"/>
        <charset val="204"/>
      </rPr>
      <t>01</t>
    </r>
    <r>
      <rPr>
        <sz val="18"/>
        <color theme="1"/>
        <rFont val="Times New Roman"/>
        <family val="1"/>
        <charset val="204"/>
      </rPr>
      <t xml:space="preserve">
03</t>
    </r>
  </si>
  <si>
    <r>
      <rPr>
        <u/>
        <sz val="18"/>
        <color theme="1"/>
        <rFont val="Times New Roman"/>
        <family val="1"/>
        <charset val="204"/>
      </rPr>
      <t xml:space="preserve">30 </t>
    </r>
    <r>
      <rPr>
        <sz val="18"/>
        <color theme="1"/>
        <rFont val="Times New Roman"/>
        <family val="1"/>
        <charset val="204"/>
      </rPr>
      <t xml:space="preserve">
03
</t>
    </r>
    <r>
      <rPr>
        <u/>
        <sz val="18"/>
        <color theme="1"/>
        <rFont val="Times New Roman"/>
        <family val="1"/>
        <charset val="204"/>
      </rPr>
      <t>05</t>
    </r>
    <r>
      <rPr>
        <sz val="18"/>
        <color theme="1"/>
        <rFont val="Times New Roman"/>
        <family val="1"/>
        <charset val="204"/>
      </rPr>
      <t xml:space="preserve">
04</t>
    </r>
  </si>
  <si>
    <r>
      <rPr>
        <u/>
        <sz val="18"/>
        <color theme="1"/>
        <rFont val="Times New Roman"/>
        <family val="1"/>
        <charset val="204"/>
      </rPr>
      <t xml:space="preserve">27 </t>
    </r>
    <r>
      <rPr>
        <sz val="18"/>
        <color theme="1"/>
        <rFont val="Times New Roman"/>
        <family val="1"/>
        <charset val="204"/>
      </rPr>
      <t xml:space="preserve">
04
</t>
    </r>
    <r>
      <rPr>
        <u/>
        <sz val="18"/>
        <color theme="1"/>
        <rFont val="Times New Roman"/>
        <family val="1"/>
        <charset val="204"/>
      </rPr>
      <t>03</t>
    </r>
    <r>
      <rPr>
        <sz val="18"/>
        <color theme="1"/>
        <rFont val="Times New Roman"/>
        <family val="1"/>
        <charset val="204"/>
      </rPr>
      <t xml:space="preserve">
05</t>
    </r>
  </si>
  <si>
    <r>
      <rPr>
        <u/>
        <sz val="18"/>
        <color theme="1"/>
        <rFont val="Times New Roman"/>
        <family val="1"/>
        <charset val="204"/>
      </rPr>
      <t xml:space="preserve">29 </t>
    </r>
    <r>
      <rPr>
        <sz val="18"/>
        <color theme="1"/>
        <rFont val="Times New Roman"/>
        <family val="1"/>
        <charset val="204"/>
      </rPr>
      <t xml:space="preserve">
06
</t>
    </r>
    <r>
      <rPr>
        <u/>
        <sz val="18"/>
        <color theme="1"/>
        <rFont val="Times New Roman"/>
        <family val="1"/>
        <charset val="204"/>
      </rPr>
      <t>05</t>
    </r>
    <r>
      <rPr>
        <sz val="18"/>
        <color theme="1"/>
        <rFont val="Times New Roman"/>
        <family val="1"/>
        <charset val="204"/>
      </rPr>
      <t xml:space="preserve">
07</t>
    </r>
  </si>
  <si>
    <r>
      <rPr>
        <u/>
        <sz val="18"/>
        <color theme="1"/>
        <rFont val="Times New Roman"/>
        <family val="1"/>
        <charset val="204"/>
      </rPr>
      <t xml:space="preserve">27 </t>
    </r>
    <r>
      <rPr>
        <sz val="18"/>
        <color theme="1"/>
        <rFont val="Times New Roman"/>
        <family val="1"/>
        <charset val="204"/>
      </rPr>
      <t xml:space="preserve">
07
</t>
    </r>
    <r>
      <rPr>
        <u/>
        <sz val="18"/>
        <color theme="1"/>
        <rFont val="Times New Roman"/>
        <family val="1"/>
        <charset val="204"/>
      </rPr>
      <t>02</t>
    </r>
    <r>
      <rPr>
        <sz val="18"/>
        <color theme="1"/>
        <rFont val="Times New Roman"/>
        <family val="1"/>
        <charset val="204"/>
      </rPr>
      <t xml:space="preserve">
08</t>
    </r>
  </si>
  <si>
    <r>
      <t>Философия и методология науки</t>
    </r>
    <r>
      <rPr>
        <vertAlign val="superscript"/>
        <sz val="24"/>
        <color theme="1"/>
        <rFont val="Times New Roman"/>
        <family val="1"/>
        <charset val="204"/>
      </rPr>
      <t>1</t>
    </r>
  </si>
  <si>
    <r>
      <t>Основы информационных технологий</t>
    </r>
    <r>
      <rPr>
        <vertAlign val="superscript"/>
        <sz val="24"/>
        <color theme="1"/>
        <rFont val="Times New Roman"/>
        <family val="1"/>
        <charset val="204"/>
      </rPr>
      <t>1</t>
    </r>
  </si>
  <si>
    <r>
      <t>Иностранный язык</t>
    </r>
    <r>
      <rPr>
        <vertAlign val="superscript"/>
        <sz val="24"/>
        <color theme="1"/>
        <rFont val="Times New Roman"/>
        <family val="1"/>
        <charset val="204"/>
      </rPr>
      <t>1</t>
    </r>
    <r>
      <rPr>
        <sz val="24"/>
        <color theme="1"/>
        <rFont val="Times New Roman"/>
        <family val="1"/>
        <charset val="204"/>
      </rPr>
      <t xml:space="preserve"> / Иностранный язык в профессиональной деятельности</t>
    </r>
  </si>
  <si>
    <r>
      <rPr>
        <vertAlign val="superscript"/>
        <sz val="24"/>
        <color theme="1"/>
        <rFont val="Times New Roman"/>
        <family val="1"/>
        <charset val="204"/>
      </rPr>
      <t xml:space="preserve">     1 </t>
    </r>
    <r>
      <rPr>
        <sz val="24"/>
        <color theme="1"/>
        <rFont val="Times New Roman"/>
        <family val="1"/>
        <charset val="204"/>
      </rPr>
      <t>Общеобразовательные дисциплины «Философия и методология науки», «Основы информационных технологий», «Иностранный язык» изучаются по выбору магистранта. Изучение общеобразовательных дисциплин «Философия и методология науки» и «Иностранный язык» завершается сдачей кандидатского экзамена, общеобразовательной дисциплины «Основы информационных технологий» — кандидатского зачета.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</si>
</sst>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color theme="1"/>
      <name val="Times New Roman"/>
      <family val="1"/>
      <charset val="204"/>
    </font>
    <font>
      <i/>
      <sz val="2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vertAlign val="superscript"/>
      <sz val="24"/>
      <color theme="1"/>
      <name val="Times New Roman"/>
      <family val="1"/>
      <charset val="204"/>
    </font>
    <font>
      <sz val="10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77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/>
    <xf numFmtId="0" fontId="5" fillId="0" borderId="0" xfId="0" applyFont="1" applyFill="1" applyAlignment="1">
      <alignment vertical="center"/>
    </xf>
    <xf numFmtId="0" fontId="7" fillId="0" borderId="0" xfId="0" applyFont="1" applyFill="1"/>
    <xf numFmtId="0" fontId="2" fillId="0" borderId="0" xfId="0" applyFont="1" applyFill="1" applyAlignment="1">
      <alignment horizontal="center"/>
    </xf>
    <xf numFmtId="0" fontId="8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Fill="1" applyBorder="1" applyAlignment="1"/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/>
    <xf numFmtId="0" fontId="8" fillId="0" borderId="0" xfId="1" applyFont="1" applyFill="1" applyBorder="1"/>
    <xf numFmtId="0" fontId="2" fillId="0" borderId="7" xfId="0" applyFont="1" applyFill="1" applyBorder="1"/>
    <xf numFmtId="0" fontId="9" fillId="0" borderId="6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top"/>
    </xf>
    <xf numFmtId="0" fontId="2" fillId="0" borderId="9" xfId="0" applyFont="1" applyFill="1" applyBorder="1"/>
    <xf numFmtId="0" fontId="2" fillId="0" borderId="9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top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49" fontId="9" fillId="0" borderId="0" xfId="0" applyNumberFormat="1" applyFont="1" applyFill="1"/>
    <xf numFmtId="49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/>
    <xf numFmtId="49" fontId="9" fillId="0" borderId="0" xfId="0" applyNumberFormat="1" applyFont="1" applyFill="1" applyAlignment="1">
      <alignment horizontal="center"/>
    </xf>
    <xf numFmtId="0" fontId="9" fillId="0" borderId="0" xfId="0" applyFont="1" applyFill="1"/>
    <xf numFmtId="0" fontId="4" fillId="0" borderId="0" xfId="0" applyFont="1" applyFill="1" applyAlignment="1">
      <alignment horizontal="left"/>
    </xf>
    <xf numFmtId="49" fontId="4" fillId="0" borderId="0" xfId="0" applyNumberFormat="1" applyFont="1" applyFill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9" fontId="7" fillId="0" borderId="0" xfId="0" applyNumberFormat="1" applyFont="1" applyFill="1"/>
    <xf numFmtId="0" fontId="4" fillId="0" borderId="0" xfId="0" applyFont="1"/>
    <xf numFmtId="49" fontId="8" fillId="3" borderId="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2" borderId="50" xfId="0" applyNumberFormat="1" applyFont="1" applyFill="1" applyBorder="1" applyAlignment="1">
      <alignment horizontal="center" vertical="center"/>
    </xf>
    <xf numFmtId="0" fontId="2" fillId="2" borderId="0" xfId="0" applyFont="1" applyFill="1"/>
    <xf numFmtId="49" fontId="2" fillId="0" borderId="50" xfId="0" applyNumberFormat="1" applyFont="1" applyFill="1" applyBorder="1" applyAlignment="1">
      <alignment horizontal="center" vertical="center"/>
    </xf>
    <xf numFmtId="49" fontId="2" fillId="0" borderId="39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49" fontId="2" fillId="0" borderId="45" xfId="0" applyNumberFormat="1" applyFont="1" applyFill="1" applyBorder="1" applyAlignment="1">
      <alignment horizontal="center" vertical="center"/>
    </xf>
    <xf numFmtId="49" fontId="8" fillId="3" borderId="40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16" fontId="2" fillId="0" borderId="0" xfId="0" applyNumberFormat="1" applyFont="1" applyFill="1"/>
    <xf numFmtId="0" fontId="2" fillId="0" borderId="3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21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top"/>
    </xf>
    <xf numFmtId="14" fontId="2" fillId="0" borderId="0" xfId="0" applyNumberFormat="1" applyFont="1" applyAlignment="1">
      <alignment horizontal="left" vertical="top"/>
    </xf>
    <xf numFmtId="0" fontId="2" fillId="0" borderId="6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6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3" borderId="6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62" xfId="0" applyFont="1" applyFill="1" applyBorder="1" applyAlignment="1">
      <alignment horizontal="left" vertical="center" wrapText="1"/>
    </xf>
    <xf numFmtId="0" fontId="2" fillId="0" borderId="63" xfId="0" applyFont="1" applyFill="1" applyBorder="1" applyAlignment="1">
      <alignment horizontal="left" vertical="center" wrapText="1"/>
    </xf>
    <xf numFmtId="0" fontId="2" fillId="0" borderId="64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64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textRotation="90"/>
    </xf>
    <xf numFmtId="0" fontId="9" fillId="0" borderId="9" xfId="0" applyFont="1" applyFill="1" applyBorder="1" applyAlignment="1">
      <alignment horizontal="center" vertical="center" textRotation="90"/>
    </xf>
    <xf numFmtId="0" fontId="9" fillId="0" borderId="5" xfId="0" applyFont="1" applyFill="1" applyBorder="1" applyAlignment="1">
      <alignment horizontal="center" vertical="center" textRotation="90"/>
    </xf>
    <xf numFmtId="0" fontId="9" fillId="0" borderId="1" xfId="0" applyFont="1" applyFill="1" applyBorder="1" applyAlignment="1">
      <alignment horizontal="center" vertical="center" textRotation="90"/>
    </xf>
    <xf numFmtId="0" fontId="9" fillId="0" borderId="45" xfId="0" applyFont="1" applyFill="1" applyBorder="1" applyAlignment="1">
      <alignment horizontal="center" vertical="center" textRotation="90"/>
    </xf>
    <xf numFmtId="0" fontId="9" fillId="0" borderId="6" xfId="0" applyFont="1" applyFill="1" applyBorder="1" applyAlignment="1">
      <alignment horizontal="center" vertical="center" textRotation="90"/>
    </xf>
    <xf numFmtId="0" fontId="9" fillId="0" borderId="44" xfId="0" applyFont="1" applyFill="1" applyBorder="1" applyAlignment="1">
      <alignment horizontal="center" vertical="center" textRotation="90"/>
    </xf>
    <xf numFmtId="0" fontId="9" fillId="0" borderId="18" xfId="0" applyFont="1" applyFill="1" applyBorder="1" applyAlignment="1">
      <alignment horizontal="center" vertical="center" textRotation="90"/>
    </xf>
    <xf numFmtId="0" fontId="9" fillId="0" borderId="46" xfId="0" applyFont="1" applyFill="1" applyBorder="1" applyAlignment="1">
      <alignment horizontal="center" vertical="center" textRotation="90"/>
    </xf>
    <xf numFmtId="0" fontId="11" fillId="0" borderId="2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49" fontId="3" fillId="0" borderId="53" xfId="0" applyNumberFormat="1" applyFont="1" applyFill="1" applyBorder="1" applyAlignment="1">
      <alignment horizontal="center" vertical="center"/>
    </xf>
    <xf numFmtId="49" fontId="3" fillId="0" borderId="36" xfId="0" applyNumberFormat="1" applyFont="1" applyFill="1" applyBorder="1" applyAlignment="1">
      <alignment horizontal="center" vertical="center"/>
    </xf>
    <xf numFmtId="49" fontId="8" fillId="4" borderId="23" xfId="0" applyNumberFormat="1" applyFont="1" applyFill="1" applyBorder="1" applyAlignment="1">
      <alignment horizontal="center" vertical="center"/>
    </xf>
    <xf numFmtId="49" fontId="8" fillId="4" borderId="3" xfId="0" applyNumberFormat="1" applyFont="1" applyFill="1" applyBorder="1" applyAlignment="1">
      <alignment horizontal="center" vertical="center"/>
    </xf>
    <xf numFmtId="49" fontId="8" fillId="4" borderId="8" xfId="0" applyNumberFormat="1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textRotation="90"/>
    </xf>
    <xf numFmtId="0" fontId="9" fillId="0" borderId="14" xfId="0" applyFont="1" applyFill="1" applyBorder="1" applyAlignment="1">
      <alignment horizontal="center" vertical="center" textRotation="90"/>
    </xf>
    <xf numFmtId="0" fontId="9" fillId="0" borderId="17" xfId="0" applyFont="1" applyFill="1" applyBorder="1" applyAlignment="1">
      <alignment horizontal="center" vertical="center" textRotation="90"/>
    </xf>
    <xf numFmtId="0" fontId="9" fillId="0" borderId="31" xfId="0" applyFont="1" applyFill="1" applyBorder="1" applyAlignment="1">
      <alignment horizontal="center" vertical="center" textRotation="90"/>
    </xf>
    <xf numFmtId="0" fontId="9" fillId="0" borderId="11" xfId="0" applyFont="1" applyFill="1" applyBorder="1" applyAlignment="1">
      <alignment horizontal="center" vertical="center" textRotation="90"/>
    </xf>
    <xf numFmtId="0" fontId="9" fillId="0" borderId="19" xfId="0" applyFont="1" applyFill="1" applyBorder="1" applyAlignment="1">
      <alignment horizontal="center" vertical="center" textRotation="90"/>
    </xf>
    <xf numFmtId="0" fontId="9" fillId="0" borderId="29" xfId="0" applyFont="1" applyFill="1" applyBorder="1" applyAlignment="1">
      <alignment horizontal="center" vertical="center" textRotation="90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textRotation="90"/>
    </xf>
    <xf numFmtId="0" fontId="9" fillId="2" borderId="6" xfId="0" applyFont="1" applyFill="1" applyBorder="1" applyAlignment="1">
      <alignment horizontal="center" vertical="center" textRotation="90"/>
    </xf>
    <xf numFmtId="0" fontId="7" fillId="0" borderId="2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9" fillId="0" borderId="66" xfId="0" applyFont="1" applyFill="1" applyBorder="1" applyAlignment="1">
      <alignment horizontal="center" vertical="center" textRotation="90"/>
    </xf>
    <xf numFmtId="0" fontId="9" fillId="0" borderId="55" xfId="0" applyFont="1" applyFill="1" applyBorder="1" applyAlignment="1">
      <alignment horizontal="center" vertical="center" textRotation="90"/>
    </xf>
    <xf numFmtId="0" fontId="9" fillId="0" borderId="3" xfId="0" applyFont="1" applyFill="1" applyBorder="1" applyAlignment="1">
      <alignment horizontal="center" vertical="center" textRotation="90"/>
    </xf>
    <xf numFmtId="0" fontId="9" fillId="0" borderId="2" xfId="0" applyFont="1" applyFill="1" applyBorder="1" applyAlignment="1">
      <alignment horizontal="center" vertical="center" textRotation="90"/>
    </xf>
    <xf numFmtId="0" fontId="9" fillId="0" borderId="24" xfId="0" applyFont="1" applyFill="1" applyBorder="1" applyAlignment="1">
      <alignment horizontal="center" vertical="center" textRotation="90"/>
    </xf>
    <xf numFmtId="0" fontId="9" fillId="0" borderId="8" xfId="0" applyFont="1" applyFill="1" applyBorder="1" applyAlignment="1">
      <alignment horizontal="center" vertical="center" textRotation="90"/>
    </xf>
    <xf numFmtId="0" fontId="11" fillId="0" borderId="57" xfId="0" applyFont="1" applyFill="1" applyBorder="1" applyAlignment="1">
      <alignment horizontal="center" vertical="center" textRotation="90"/>
    </xf>
    <xf numFmtId="0" fontId="11" fillId="0" borderId="58" xfId="0" applyFont="1" applyFill="1" applyBorder="1" applyAlignment="1">
      <alignment horizontal="center" vertical="center" textRotation="90"/>
    </xf>
    <xf numFmtId="0" fontId="11" fillId="0" borderId="69" xfId="0" applyFont="1" applyFill="1" applyBorder="1" applyAlignment="1">
      <alignment horizontal="center" vertical="center" textRotation="90"/>
    </xf>
    <xf numFmtId="0" fontId="11" fillId="0" borderId="67" xfId="0" applyFont="1" applyFill="1" applyBorder="1" applyAlignment="1">
      <alignment horizontal="center" vertical="center" textRotation="90"/>
    </xf>
    <xf numFmtId="0" fontId="11" fillId="0" borderId="59" xfId="0" applyFont="1" applyFill="1" applyBorder="1" applyAlignment="1">
      <alignment horizontal="center" vertical="center" textRotation="90"/>
    </xf>
    <xf numFmtId="0" fontId="11" fillId="0" borderId="56" xfId="0" applyFont="1" applyFill="1" applyBorder="1" applyAlignment="1">
      <alignment horizontal="center" vertical="center" textRotation="90"/>
    </xf>
    <xf numFmtId="0" fontId="2" fillId="0" borderId="3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top" wrapText="1"/>
    </xf>
    <xf numFmtId="0" fontId="13" fillId="0" borderId="0" xfId="0" applyFont="1" applyAlignment="1">
      <alignment horizontal="justify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3" fillId="0" borderId="31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29" xfId="0" applyNumberFormat="1" applyFont="1" applyFill="1" applyBorder="1" applyAlignment="1">
      <alignment horizontal="center" vertical="center"/>
    </xf>
    <xf numFmtId="49" fontId="3" fillId="0" borderId="45" xfId="0" applyNumberFormat="1" applyFont="1" applyFill="1" applyBorder="1" applyAlignment="1">
      <alignment horizontal="center" vertical="center"/>
    </xf>
    <xf numFmtId="49" fontId="3" fillId="0" borderId="46" xfId="0" applyNumberFormat="1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49" fontId="3" fillId="0" borderId="37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wrapText="1"/>
    </xf>
    <xf numFmtId="0" fontId="2" fillId="0" borderId="20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4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3" borderId="66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top" wrapText="1"/>
    </xf>
    <xf numFmtId="0" fontId="2" fillId="3" borderId="60" xfId="0" applyFont="1" applyFill="1" applyBorder="1" applyAlignment="1">
      <alignment horizontal="center" vertical="center"/>
    </xf>
    <xf numFmtId="49" fontId="8" fillId="4" borderId="2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left" vertical="center" wrapText="1"/>
    </xf>
    <xf numFmtId="0" fontId="8" fillId="3" borderId="55" xfId="0" applyFont="1" applyFill="1" applyBorder="1" applyAlignment="1">
      <alignment horizontal="left" vertical="center" wrapText="1"/>
    </xf>
    <xf numFmtId="0" fontId="2" fillId="3" borderId="55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8" fillId="4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4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1" fontId="2" fillId="2" borderId="12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8" fillId="3" borderId="60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 textRotation="90"/>
    </xf>
    <xf numFmtId="0" fontId="9" fillId="0" borderId="42" xfId="0" applyFont="1" applyFill="1" applyBorder="1" applyAlignment="1">
      <alignment horizontal="center" vertical="center" textRotation="90"/>
    </xf>
    <xf numFmtId="0" fontId="9" fillId="0" borderId="14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 textRotation="90"/>
    </xf>
    <xf numFmtId="0" fontId="9" fillId="0" borderId="36" xfId="0" applyFont="1" applyFill="1" applyBorder="1" applyAlignment="1">
      <alignment horizontal="center" vertical="center" textRotation="90"/>
    </xf>
    <xf numFmtId="0" fontId="9" fillId="0" borderId="38" xfId="0" applyFont="1" applyFill="1" applyBorder="1" applyAlignment="1">
      <alignment horizontal="center" vertical="center" textRotation="90"/>
    </xf>
    <xf numFmtId="0" fontId="9" fillId="0" borderId="52" xfId="0" applyFont="1" applyFill="1" applyBorder="1" applyAlignment="1">
      <alignment horizontal="center" vertical="center" textRotation="90"/>
    </xf>
    <xf numFmtId="0" fontId="11" fillId="0" borderId="13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 textRotation="90"/>
    </xf>
    <xf numFmtId="0" fontId="9" fillId="0" borderId="10" xfId="0" applyFont="1" applyFill="1" applyBorder="1" applyAlignment="1">
      <alignment horizontal="center" vertical="center" textRotation="90"/>
    </xf>
    <xf numFmtId="0" fontId="9" fillId="0" borderId="50" xfId="0" applyFont="1" applyFill="1" applyBorder="1" applyAlignment="1">
      <alignment horizontal="center" vertical="center" textRotation="90"/>
    </xf>
    <xf numFmtId="0" fontId="9" fillId="0" borderId="47" xfId="0" applyFont="1" applyFill="1" applyBorder="1" applyAlignment="1">
      <alignment horizontal="center" vertical="center" textRotation="90"/>
    </xf>
    <xf numFmtId="0" fontId="9" fillId="0" borderId="48" xfId="0" applyFont="1" applyFill="1" applyBorder="1" applyAlignment="1">
      <alignment horizontal="center" vertical="center" textRotation="90"/>
    </xf>
    <xf numFmtId="0" fontId="9" fillId="0" borderId="41" xfId="0" applyFont="1" applyFill="1" applyBorder="1" applyAlignment="1">
      <alignment horizontal="center" textRotation="90"/>
    </xf>
    <xf numFmtId="0" fontId="9" fillId="0" borderId="42" xfId="0" applyFont="1" applyFill="1" applyBorder="1" applyAlignment="1">
      <alignment horizontal="center" textRotation="90"/>
    </xf>
    <xf numFmtId="0" fontId="9" fillId="0" borderId="65" xfId="0" applyFont="1" applyFill="1" applyBorder="1" applyAlignment="1">
      <alignment horizontal="center" vertical="center" textRotation="90"/>
    </xf>
    <xf numFmtId="0" fontId="9" fillId="0" borderId="35" xfId="0" applyFont="1" applyFill="1" applyBorder="1" applyAlignment="1">
      <alignment horizontal="center" vertical="center" textRotation="90"/>
    </xf>
    <xf numFmtId="0" fontId="9" fillId="0" borderId="68" xfId="0" applyFont="1" applyFill="1" applyBorder="1" applyAlignment="1">
      <alignment horizontal="center" vertical="center" textRotation="90"/>
    </xf>
    <xf numFmtId="0" fontId="9" fillId="0" borderId="1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/>
    </xf>
    <xf numFmtId="0" fontId="2" fillId="0" borderId="53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/>
    </xf>
    <xf numFmtId="0" fontId="8" fillId="4" borderId="24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center" vertical="center" textRotation="90"/>
    </xf>
    <xf numFmtId="0" fontId="9" fillId="0" borderId="51" xfId="0" applyFont="1" applyFill="1" applyBorder="1" applyAlignment="1">
      <alignment horizontal="center" vertical="center" textRotation="90"/>
    </xf>
    <xf numFmtId="0" fontId="9" fillId="0" borderId="40" xfId="0" applyFont="1" applyFill="1" applyBorder="1" applyAlignment="1">
      <alignment horizontal="center" vertical="center" textRotation="90"/>
    </xf>
    <xf numFmtId="0" fontId="9" fillId="0" borderId="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3" borderId="66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left" vertical="center" wrapText="1"/>
    </xf>
    <xf numFmtId="0" fontId="2" fillId="2" borderId="53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8" fillId="4" borderId="2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vertical="justify" wrapText="1"/>
    </xf>
    <xf numFmtId="0" fontId="2" fillId="4" borderId="3" xfId="0" applyFont="1" applyFill="1" applyBorder="1" applyAlignment="1">
      <alignment vertical="justify" wrapText="1"/>
    </xf>
    <xf numFmtId="0" fontId="2" fillId="4" borderId="8" xfId="0" applyFont="1" applyFill="1" applyBorder="1" applyAlignment="1">
      <alignment vertical="justify" wrapText="1"/>
    </xf>
    <xf numFmtId="2" fontId="2" fillId="0" borderId="0" xfId="0" applyNumberFormat="1" applyFont="1" applyFill="1" applyBorder="1" applyAlignment="1">
      <alignment vertical="top" wrapText="1"/>
    </xf>
    <xf numFmtId="2" fontId="2" fillId="0" borderId="0" xfId="0" applyNumberFormat="1" applyFont="1" applyAlignment="1">
      <alignment vertical="top"/>
    </xf>
    <xf numFmtId="0" fontId="3" fillId="0" borderId="4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3" fillId="0" borderId="54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61" xfId="0" applyFont="1" applyFill="1" applyBorder="1" applyAlignment="1">
      <alignment horizontal="left" vertical="center" wrapText="1"/>
    </xf>
    <xf numFmtId="49" fontId="3" fillId="0" borderId="27" xfId="0" applyNumberFormat="1" applyFont="1" applyFill="1" applyBorder="1" applyAlignment="1">
      <alignment horizontal="center" vertical="center"/>
    </xf>
    <xf numFmtId="49" fontId="2" fillId="2" borderId="62" xfId="0" applyNumberFormat="1" applyFont="1" applyFill="1" applyBorder="1" applyAlignment="1">
      <alignment horizontal="center" vertical="center"/>
    </xf>
    <xf numFmtId="49" fontId="2" fillId="2" borderId="63" xfId="0" applyNumberFormat="1" applyFont="1" applyFill="1" applyBorder="1" applyAlignment="1">
      <alignment horizontal="center" vertical="center"/>
    </xf>
    <xf numFmtId="49" fontId="2" fillId="2" borderId="64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49" fontId="2" fillId="0" borderId="4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3" fillId="0" borderId="39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49" fontId="2" fillId="0" borderId="46" xfId="0" applyNumberFormat="1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B194"/>
  <sheetViews>
    <sheetView showZeros="0" tabSelected="1" topLeftCell="A88" zoomScale="42" zoomScaleNormal="42" zoomScalePageLayoutView="55" workbookViewId="0">
      <selection activeCell="AD45" sqref="AD45:AE45"/>
    </sheetView>
  </sheetViews>
  <sheetFormatPr defaultColWidth="4.6640625" defaultRowHeight="21" x14ac:dyDescent="0.4"/>
  <cols>
    <col min="1" max="1" width="15.6640625" style="3" customWidth="1"/>
    <col min="2" max="16" width="5.5546875" style="3" customWidth="1"/>
    <col min="17" max="17" width="4.109375" style="3" customWidth="1"/>
    <col min="18" max="18" width="5.5546875" style="2" customWidth="1"/>
    <col min="19" max="19" width="7.88671875" style="2" customWidth="1"/>
    <col min="20" max="20" width="5.5546875" style="3" customWidth="1"/>
    <col min="21" max="21" width="8.6640625" style="3" customWidth="1"/>
    <col min="22" max="22" width="5.5546875" style="3" customWidth="1"/>
    <col min="23" max="23" width="9.5546875" style="3" customWidth="1"/>
    <col min="24" max="32" width="5.5546875" style="3" customWidth="1"/>
    <col min="33" max="33" width="8.6640625" style="3" customWidth="1"/>
    <col min="34" max="38" width="5.5546875" style="3" customWidth="1"/>
    <col min="39" max="39" width="8" style="3" customWidth="1"/>
    <col min="40" max="55" width="5.5546875" style="3" customWidth="1"/>
    <col min="56" max="57" width="6.5546875" style="3" customWidth="1"/>
    <col min="58" max="59" width="6.33203125" style="53" customWidth="1"/>
    <col min="60" max="60" width="6.109375" style="53" customWidth="1"/>
    <col min="61" max="61" width="6.88671875" style="53" customWidth="1"/>
    <col min="62" max="62" width="11.5546875" style="53" customWidth="1"/>
    <col min="63" max="63" width="11.5546875" style="6" customWidth="1"/>
    <col min="64" max="66" width="4.6640625" style="3"/>
    <col min="67" max="67" width="13" style="3" customWidth="1"/>
    <col min="68" max="70" width="5.88671875" style="3" bestFit="1" customWidth="1"/>
    <col min="71" max="16384" width="4.6640625" style="3"/>
  </cols>
  <sheetData>
    <row r="2" spans="2:64" ht="34.799999999999997" x14ac:dyDescent="0.55000000000000004">
      <c r="B2" s="1" t="s">
        <v>381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V2" s="4" t="s">
        <v>112</v>
      </c>
      <c r="Z2" s="5"/>
      <c r="BC2" s="342"/>
      <c r="BD2" s="342"/>
      <c r="BE2" s="342"/>
      <c r="BF2" s="342"/>
      <c r="BG2" s="342"/>
      <c r="BH2" s="342"/>
      <c r="BI2" s="342"/>
      <c r="BJ2" s="342"/>
    </row>
    <row r="4" spans="2:64" s="1" customFormat="1" ht="30.6" x14ac:dyDescent="0.55000000000000004">
      <c r="B4" s="1" t="s">
        <v>382</v>
      </c>
      <c r="R4" s="7"/>
      <c r="S4" s="7"/>
      <c r="Z4" s="8" t="s">
        <v>111</v>
      </c>
      <c r="BF4" s="9"/>
      <c r="BG4" s="9"/>
      <c r="BH4" s="9"/>
      <c r="BI4" s="9"/>
      <c r="BJ4" s="9"/>
    </row>
    <row r="5" spans="2:64" s="1" customFormat="1" ht="30.6" x14ac:dyDescent="0.55000000000000004">
      <c r="B5" s="1" t="s">
        <v>78</v>
      </c>
      <c r="R5" s="7"/>
      <c r="S5" s="7"/>
      <c r="BF5" s="9"/>
      <c r="BG5" s="9"/>
      <c r="BH5" s="9"/>
      <c r="BI5" s="9"/>
      <c r="BJ5" s="9"/>
    </row>
    <row r="6" spans="2:64" s="1" customFormat="1" ht="35.25" customHeight="1" x14ac:dyDescent="0.55000000000000004">
      <c r="B6" s="1" t="s">
        <v>79</v>
      </c>
      <c r="R6" s="7"/>
      <c r="S6" s="7"/>
      <c r="T6" s="10" t="s">
        <v>246</v>
      </c>
      <c r="U6" s="4"/>
      <c r="W6" s="10"/>
      <c r="X6" s="10"/>
      <c r="Y6" s="10"/>
      <c r="Z6" s="10"/>
      <c r="AA6" s="10"/>
      <c r="AB6" s="430" t="s">
        <v>312</v>
      </c>
      <c r="AC6" s="430"/>
      <c r="AD6" s="430"/>
      <c r="AE6" s="430"/>
      <c r="AF6" s="430"/>
      <c r="AG6" s="430"/>
      <c r="AH6" s="430"/>
      <c r="AI6" s="430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AV6" s="430"/>
      <c r="AW6" s="430"/>
      <c r="AX6" s="9"/>
      <c r="BA6" s="9" t="s">
        <v>310</v>
      </c>
      <c r="BB6" s="9"/>
      <c r="BC6" s="10"/>
      <c r="BD6" s="10"/>
      <c r="BE6" s="11" t="s">
        <v>144</v>
      </c>
      <c r="BF6" s="11"/>
      <c r="BG6" s="11"/>
      <c r="BH6" s="10"/>
      <c r="BI6" s="10"/>
      <c r="BJ6" s="10"/>
      <c r="BK6" s="10"/>
      <c r="BL6" s="10"/>
    </row>
    <row r="7" spans="2:64" s="1" customFormat="1" ht="35.25" customHeight="1" x14ac:dyDescent="0.55000000000000004">
      <c r="B7" s="10" t="s">
        <v>383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2"/>
      <c r="R7" s="12"/>
      <c r="S7" s="12"/>
      <c r="T7" s="12"/>
      <c r="U7" s="12"/>
      <c r="V7" s="13"/>
      <c r="W7" s="13"/>
      <c r="X7" s="13"/>
      <c r="Y7" s="13"/>
      <c r="Z7" s="13"/>
      <c r="AB7" s="430"/>
      <c r="AC7" s="430"/>
      <c r="AD7" s="430"/>
      <c r="AE7" s="430"/>
      <c r="AF7" s="430"/>
      <c r="AG7" s="430"/>
      <c r="AH7" s="430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430"/>
      <c r="AW7" s="430"/>
      <c r="AX7" s="14"/>
      <c r="AZ7" s="4"/>
      <c r="BC7" s="10"/>
      <c r="BD7" s="10"/>
      <c r="BE7" s="10"/>
      <c r="BF7" s="10"/>
      <c r="BG7" s="10"/>
      <c r="BH7" s="10"/>
      <c r="BI7" s="10"/>
      <c r="BJ7" s="10"/>
      <c r="BK7" s="10"/>
      <c r="BL7" s="10"/>
    </row>
    <row r="8" spans="2:64" s="1" customFormat="1" ht="30" customHeight="1" x14ac:dyDescent="0.55000000000000004">
      <c r="B8" s="90">
        <v>43545</v>
      </c>
      <c r="C8" s="90"/>
      <c r="D8" s="90"/>
      <c r="E8" s="90"/>
      <c r="F8" s="90"/>
      <c r="G8" s="13"/>
      <c r="H8" s="13"/>
      <c r="I8" s="10"/>
      <c r="J8" s="10"/>
      <c r="K8" s="10"/>
      <c r="L8" s="10"/>
      <c r="M8" s="10"/>
      <c r="N8" s="10"/>
      <c r="O8" s="10"/>
      <c r="P8" s="10"/>
      <c r="R8" s="15"/>
      <c r="S8" s="15"/>
      <c r="T8" s="10" t="s">
        <v>247</v>
      </c>
      <c r="U8" s="15"/>
      <c r="V8" s="10"/>
      <c r="W8" s="10"/>
      <c r="X8" s="10"/>
      <c r="Y8" s="10"/>
      <c r="Z8" s="10"/>
      <c r="AA8" s="10"/>
      <c r="AB8" s="430" t="s">
        <v>311</v>
      </c>
      <c r="AC8" s="430"/>
      <c r="AD8" s="430"/>
      <c r="AE8" s="430"/>
      <c r="AF8" s="430"/>
      <c r="AG8" s="430"/>
      <c r="AH8" s="430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14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</row>
    <row r="9" spans="2:64" s="1" customFormat="1" ht="30" customHeight="1" x14ac:dyDescent="0.55000000000000004">
      <c r="B9" s="16"/>
      <c r="C9" s="16"/>
      <c r="D9" s="16"/>
      <c r="E9" s="16"/>
      <c r="F9" s="16"/>
      <c r="G9" s="16"/>
      <c r="H9" s="16"/>
      <c r="I9" s="16"/>
      <c r="R9" s="7"/>
      <c r="S9" s="7"/>
      <c r="T9" s="1" t="s">
        <v>102</v>
      </c>
      <c r="V9" s="10"/>
      <c r="W9" s="10"/>
      <c r="X9" s="10"/>
      <c r="Y9" s="10"/>
      <c r="Z9" s="10"/>
      <c r="AA9" s="10"/>
      <c r="AB9" s="430"/>
      <c r="AC9" s="430"/>
      <c r="AD9" s="430"/>
      <c r="AE9" s="430"/>
      <c r="AF9" s="430"/>
      <c r="AG9" s="430"/>
      <c r="AH9" s="430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14"/>
      <c r="AY9" s="12"/>
      <c r="AZ9" s="12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</row>
    <row r="10" spans="2:64" s="1" customFormat="1" ht="31.2" customHeight="1" x14ac:dyDescent="0.55000000000000004">
      <c r="B10" s="1" t="s">
        <v>307</v>
      </c>
      <c r="Q10" s="9"/>
      <c r="R10" s="7"/>
      <c r="S10" s="7"/>
      <c r="AB10" s="430"/>
      <c r="AC10" s="430"/>
      <c r="AD10" s="430"/>
      <c r="AE10" s="430"/>
      <c r="AF10" s="430"/>
      <c r="AG10" s="430"/>
      <c r="AH10" s="430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14"/>
      <c r="BF10" s="9"/>
      <c r="BG10" s="9"/>
      <c r="BH10" s="9"/>
      <c r="BI10" s="9"/>
      <c r="BJ10" s="9"/>
    </row>
    <row r="11" spans="2:64" s="1" customFormat="1" ht="30.6" x14ac:dyDescent="0.55000000000000004">
      <c r="R11" s="7"/>
      <c r="S11" s="7"/>
      <c r="BF11" s="10"/>
      <c r="BG11" s="10"/>
      <c r="BH11" s="10"/>
      <c r="BI11" s="10"/>
      <c r="BJ11" s="10"/>
    </row>
    <row r="12" spans="2:64" s="1" customFormat="1" ht="30.6" x14ac:dyDescent="0.55000000000000004">
      <c r="B12" s="1" t="s">
        <v>384</v>
      </c>
      <c r="R12" s="7"/>
      <c r="S12" s="7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Z12" s="10"/>
      <c r="BA12" s="1" t="s">
        <v>375</v>
      </c>
      <c r="BB12" s="10"/>
      <c r="BC12" s="10"/>
      <c r="BD12" s="10"/>
      <c r="BE12" s="10"/>
      <c r="BF12" s="9"/>
      <c r="BG12" s="9"/>
      <c r="BH12" s="9"/>
      <c r="BI12" s="9"/>
      <c r="BJ12" s="9"/>
    </row>
    <row r="13" spans="2:64" s="1" customFormat="1" ht="22.95" customHeight="1" x14ac:dyDescent="0.55000000000000004">
      <c r="R13" s="7"/>
      <c r="S13" s="7"/>
      <c r="BA13" s="10"/>
      <c r="BF13" s="9"/>
      <c r="BG13" s="9"/>
      <c r="BH13" s="9"/>
      <c r="BI13" s="9"/>
      <c r="BJ13" s="9"/>
    </row>
    <row r="14" spans="2:64" s="1" customFormat="1" ht="22.95" customHeight="1" x14ac:dyDescent="0.55000000000000004">
      <c r="R14" s="7"/>
      <c r="S14" s="7"/>
      <c r="BA14" s="10"/>
      <c r="BF14" s="9"/>
      <c r="BG14" s="9"/>
      <c r="BH14" s="9"/>
      <c r="BI14" s="9"/>
      <c r="BJ14" s="9"/>
    </row>
    <row r="15" spans="2:64" s="1" customFormat="1" ht="22.95" customHeight="1" x14ac:dyDescent="0.55000000000000004">
      <c r="R15" s="7"/>
      <c r="S15" s="7"/>
      <c r="BA15" s="10"/>
      <c r="BF15" s="9"/>
      <c r="BG15" s="9"/>
      <c r="BH15" s="9"/>
      <c r="BI15" s="9"/>
      <c r="BJ15" s="9"/>
    </row>
    <row r="16" spans="2:64" s="1" customFormat="1" ht="22.95" customHeight="1" x14ac:dyDescent="0.55000000000000004">
      <c r="R16" s="7"/>
      <c r="S16" s="7"/>
      <c r="BA16" s="10"/>
      <c r="BF16" s="9"/>
      <c r="BG16" s="9"/>
      <c r="BH16" s="9"/>
      <c r="BI16" s="9"/>
      <c r="BJ16" s="9"/>
    </row>
    <row r="17" spans="1:62" s="1" customFormat="1" ht="22.95" customHeight="1" x14ac:dyDescent="0.55000000000000004">
      <c r="R17" s="7"/>
      <c r="S17" s="7"/>
      <c r="BA17" s="10"/>
      <c r="BF17" s="9"/>
      <c r="BG17" s="9"/>
      <c r="BH17" s="9"/>
      <c r="BI17" s="9"/>
      <c r="BJ17" s="9"/>
    </row>
    <row r="18" spans="1:62" s="1" customFormat="1" ht="22.95" customHeight="1" x14ac:dyDescent="0.55000000000000004">
      <c r="R18" s="7"/>
      <c r="S18" s="7"/>
      <c r="BA18" s="10"/>
      <c r="BF18" s="9"/>
      <c r="BG18" s="9"/>
      <c r="BH18" s="9"/>
      <c r="BI18" s="9"/>
      <c r="BJ18" s="9"/>
    </row>
    <row r="19" spans="1:62" s="1" customFormat="1" ht="22.95" customHeight="1" x14ac:dyDescent="0.55000000000000004">
      <c r="R19" s="7"/>
      <c r="S19" s="7"/>
      <c r="BF19" s="9"/>
      <c r="BG19" s="9"/>
      <c r="BH19" s="9"/>
      <c r="BI19" s="9"/>
      <c r="BJ19" s="9"/>
    </row>
    <row r="20" spans="1:62" s="1" customFormat="1" ht="30.6" x14ac:dyDescent="0.55000000000000004">
      <c r="B20" s="17" t="s">
        <v>106</v>
      </c>
      <c r="R20" s="7"/>
      <c r="S20" s="7"/>
      <c r="AM20" s="8" t="s">
        <v>5</v>
      </c>
      <c r="BF20" s="9"/>
      <c r="BG20" s="9"/>
      <c r="BH20" s="9"/>
      <c r="BI20" s="9"/>
      <c r="BJ20" s="9"/>
    </row>
    <row r="21" spans="1:62" s="1" customFormat="1" ht="31.2" thickBot="1" x14ac:dyDescent="0.6">
      <c r="R21" s="7"/>
      <c r="S21" s="7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F21" s="9"/>
      <c r="BG21" s="9"/>
      <c r="BH21" s="9"/>
      <c r="BI21" s="9"/>
      <c r="BJ21" s="9"/>
    </row>
    <row r="22" spans="1:62" ht="24.9" customHeight="1" x14ac:dyDescent="0.4">
      <c r="A22" s="378" t="s">
        <v>62</v>
      </c>
      <c r="B22" s="409" t="s">
        <v>74</v>
      </c>
      <c r="C22" s="409"/>
      <c r="D22" s="409"/>
      <c r="E22" s="409"/>
      <c r="F22" s="408" t="s">
        <v>385</v>
      </c>
      <c r="G22" s="409" t="s">
        <v>73</v>
      </c>
      <c r="H22" s="409"/>
      <c r="I22" s="409"/>
      <c r="J22" s="408" t="s">
        <v>386</v>
      </c>
      <c r="K22" s="409" t="s">
        <v>72</v>
      </c>
      <c r="L22" s="409"/>
      <c r="M22" s="409"/>
      <c r="N22" s="409"/>
      <c r="O22" s="409" t="s">
        <v>71</v>
      </c>
      <c r="P22" s="409"/>
      <c r="Q22" s="409"/>
      <c r="R22" s="409"/>
      <c r="S22" s="408" t="s">
        <v>387</v>
      </c>
      <c r="T22" s="409" t="s">
        <v>70</v>
      </c>
      <c r="U22" s="409"/>
      <c r="V22" s="409"/>
      <c r="W22" s="408" t="s">
        <v>388</v>
      </c>
      <c r="X22" s="409" t="s">
        <v>69</v>
      </c>
      <c r="Y22" s="409"/>
      <c r="Z22" s="409"/>
      <c r="AA22" s="408" t="s">
        <v>389</v>
      </c>
      <c r="AB22" s="409" t="s">
        <v>68</v>
      </c>
      <c r="AC22" s="409"/>
      <c r="AD22" s="409"/>
      <c r="AE22" s="409"/>
      <c r="AF22" s="408" t="s">
        <v>390</v>
      </c>
      <c r="AG22" s="409" t="s">
        <v>67</v>
      </c>
      <c r="AH22" s="409"/>
      <c r="AI22" s="409"/>
      <c r="AJ22" s="393" t="s">
        <v>391</v>
      </c>
      <c r="AK22" s="375" t="s">
        <v>66</v>
      </c>
      <c r="AL22" s="375"/>
      <c r="AM22" s="375"/>
      <c r="AN22" s="375"/>
      <c r="AO22" s="375" t="s">
        <v>65</v>
      </c>
      <c r="AP22" s="375"/>
      <c r="AQ22" s="375"/>
      <c r="AR22" s="375"/>
      <c r="AS22" s="393" t="s">
        <v>392</v>
      </c>
      <c r="AT22" s="393"/>
      <c r="AU22" s="375" t="s">
        <v>64</v>
      </c>
      <c r="AV22" s="375"/>
      <c r="AW22" s="375"/>
      <c r="AX22" s="393" t="s">
        <v>393</v>
      </c>
      <c r="AY22" s="393"/>
      <c r="AZ22" s="375" t="s">
        <v>63</v>
      </c>
      <c r="BA22" s="375"/>
      <c r="BB22" s="375"/>
      <c r="BC22" s="375"/>
      <c r="BD22" s="392" t="s">
        <v>28</v>
      </c>
      <c r="BE22" s="373" t="s">
        <v>24</v>
      </c>
      <c r="BF22" s="373" t="s">
        <v>117</v>
      </c>
      <c r="BG22" s="388" t="s">
        <v>118</v>
      </c>
      <c r="BH22" s="373" t="s">
        <v>60</v>
      </c>
      <c r="BI22" s="391" t="s">
        <v>61</v>
      </c>
      <c r="BJ22" s="386" t="s">
        <v>4</v>
      </c>
    </row>
    <row r="23" spans="1:62" ht="223.95" customHeight="1" thickBot="1" x14ac:dyDescent="0.45">
      <c r="A23" s="406"/>
      <c r="B23" s="19" t="s">
        <v>75</v>
      </c>
      <c r="C23" s="19" t="s">
        <v>33</v>
      </c>
      <c r="D23" s="19" t="s">
        <v>34</v>
      </c>
      <c r="E23" s="19" t="s">
        <v>35</v>
      </c>
      <c r="F23" s="407"/>
      <c r="G23" s="19" t="s">
        <v>36</v>
      </c>
      <c r="H23" s="19" t="s">
        <v>37</v>
      </c>
      <c r="I23" s="19" t="s">
        <v>38</v>
      </c>
      <c r="J23" s="407"/>
      <c r="K23" s="19" t="s">
        <v>39</v>
      </c>
      <c r="L23" s="19" t="s">
        <v>40</v>
      </c>
      <c r="M23" s="19" t="s">
        <v>41</v>
      </c>
      <c r="N23" s="19" t="s">
        <v>42</v>
      </c>
      <c r="O23" s="19" t="s">
        <v>32</v>
      </c>
      <c r="P23" s="19" t="s">
        <v>33</v>
      </c>
      <c r="Q23" s="19" t="s">
        <v>34</v>
      </c>
      <c r="R23" s="19" t="s">
        <v>35</v>
      </c>
      <c r="S23" s="407"/>
      <c r="T23" s="19" t="s">
        <v>43</v>
      </c>
      <c r="U23" s="19" t="s">
        <v>44</v>
      </c>
      <c r="V23" s="19" t="s">
        <v>45</v>
      </c>
      <c r="W23" s="407"/>
      <c r="X23" s="19" t="s">
        <v>46</v>
      </c>
      <c r="Y23" s="19" t="s">
        <v>47</v>
      </c>
      <c r="Z23" s="19" t="s">
        <v>48</v>
      </c>
      <c r="AA23" s="407"/>
      <c r="AB23" s="19" t="s">
        <v>46</v>
      </c>
      <c r="AC23" s="19" t="s">
        <v>47</v>
      </c>
      <c r="AD23" s="19" t="s">
        <v>48</v>
      </c>
      <c r="AE23" s="19" t="s">
        <v>49</v>
      </c>
      <c r="AF23" s="407"/>
      <c r="AG23" s="19" t="s">
        <v>36</v>
      </c>
      <c r="AH23" s="19" t="s">
        <v>37</v>
      </c>
      <c r="AI23" s="19" t="s">
        <v>38</v>
      </c>
      <c r="AJ23" s="407"/>
      <c r="AK23" s="19" t="s">
        <v>50</v>
      </c>
      <c r="AL23" s="19" t="s">
        <v>51</v>
      </c>
      <c r="AM23" s="19" t="s">
        <v>52</v>
      </c>
      <c r="AN23" s="19" t="s">
        <v>53</v>
      </c>
      <c r="AO23" s="19" t="s">
        <v>32</v>
      </c>
      <c r="AP23" s="19" t="s">
        <v>33</v>
      </c>
      <c r="AQ23" s="19" t="s">
        <v>34</v>
      </c>
      <c r="AR23" s="19" t="s">
        <v>35</v>
      </c>
      <c r="AS23" s="394"/>
      <c r="AT23" s="394"/>
      <c r="AU23" s="19" t="s">
        <v>36</v>
      </c>
      <c r="AV23" s="19" t="s">
        <v>37</v>
      </c>
      <c r="AW23" s="19" t="s">
        <v>38</v>
      </c>
      <c r="AX23" s="394"/>
      <c r="AY23" s="394"/>
      <c r="AZ23" s="19" t="s">
        <v>39</v>
      </c>
      <c r="BA23" s="19" t="s">
        <v>40</v>
      </c>
      <c r="BB23" s="19" t="s">
        <v>41</v>
      </c>
      <c r="BC23" s="19" t="s">
        <v>54</v>
      </c>
      <c r="BD23" s="255"/>
      <c r="BE23" s="374"/>
      <c r="BF23" s="374"/>
      <c r="BG23" s="389"/>
      <c r="BH23" s="374"/>
      <c r="BI23" s="240"/>
      <c r="BJ23" s="387"/>
    </row>
    <row r="24" spans="1:62" ht="30" customHeight="1" x14ac:dyDescent="0.55000000000000004">
      <c r="A24" s="20" t="s">
        <v>22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2"/>
      <c r="P24" s="22"/>
      <c r="Q24" s="22"/>
      <c r="R24" s="22"/>
      <c r="S24" s="22"/>
      <c r="T24" s="22" t="s">
        <v>0</v>
      </c>
      <c r="U24" s="22" t="s">
        <v>0</v>
      </c>
      <c r="V24" s="22" t="s">
        <v>0</v>
      </c>
      <c r="W24" s="23" t="s">
        <v>55</v>
      </c>
      <c r="X24" s="23" t="s">
        <v>55</v>
      </c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 t="s">
        <v>0</v>
      </c>
      <c r="AR24" s="22" t="s">
        <v>0</v>
      </c>
      <c r="AS24" s="283" t="s">
        <v>0</v>
      </c>
      <c r="AT24" s="283"/>
      <c r="AU24" s="23" t="s">
        <v>55</v>
      </c>
      <c r="AV24" s="23" t="s">
        <v>55</v>
      </c>
      <c r="AW24" s="23" t="s">
        <v>55</v>
      </c>
      <c r="AX24" s="395" t="s">
        <v>55</v>
      </c>
      <c r="AY24" s="395"/>
      <c r="AZ24" s="23" t="s">
        <v>55</v>
      </c>
      <c r="BA24" s="23" t="s">
        <v>55</v>
      </c>
      <c r="BB24" s="23" t="s">
        <v>55</v>
      </c>
      <c r="BC24" s="23" t="s">
        <v>55</v>
      </c>
      <c r="BD24" s="24">
        <v>36</v>
      </c>
      <c r="BE24" s="25">
        <v>6</v>
      </c>
      <c r="BF24" s="25"/>
      <c r="BG24" s="25"/>
      <c r="BH24" s="25"/>
      <c r="BI24" s="26">
        <v>10</v>
      </c>
      <c r="BJ24" s="27">
        <v>52</v>
      </c>
    </row>
    <row r="25" spans="1:62" ht="30" customHeight="1" thickBot="1" x14ac:dyDescent="0.6">
      <c r="A25" s="28" t="s">
        <v>23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30" t="s">
        <v>0</v>
      </c>
      <c r="P25" s="30" t="s">
        <v>0</v>
      </c>
      <c r="Q25" s="30" t="s">
        <v>0</v>
      </c>
      <c r="R25" s="31" t="s">
        <v>55</v>
      </c>
      <c r="S25" s="31" t="s">
        <v>55</v>
      </c>
      <c r="T25" s="30" t="s">
        <v>116</v>
      </c>
      <c r="U25" s="30" t="s">
        <v>116</v>
      </c>
      <c r="V25" s="30" t="s">
        <v>116</v>
      </c>
      <c r="W25" s="30" t="s">
        <v>116</v>
      </c>
      <c r="X25" s="30" t="s">
        <v>76</v>
      </c>
      <c r="Y25" s="30" t="s">
        <v>76</v>
      </c>
      <c r="Z25" s="30" t="s">
        <v>76</v>
      </c>
      <c r="AA25" s="30" t="s">
        <v>76</v>
      </c>
      <c r="AB25" s="30" t="s">
        <v>76</v>
      </c>
      <c r="AC25" s="30" t="s">
        <v>76</v>
      </c>
      <c r="AD25" s="30" t="s">
        <v>76</v>
      </c>
      <c r="AE25" s="30" t="s">
        <v>76</v>
      </c>
      <c r="AF25" s="30" t="s">
        <v>76</v>
      </c>
      <c r="AG25" s="30" t="s">
        <v>76</v>
      </c>
      <c r="AH25" s="30" t="s">
        <v>76</v>
      </c>
      <c r="AI25" s="30" t="s">
        <v>76</v>
      </c>
      <c r="AJ25" s="31" t="s">
        <v>58</v>
      </c>
      <c r="AK25" s="30"/>
      <c r="AL25" s="30"/>
      <c r="AM25" s="30"/>
      <c r="AN25" s="30"/>
      <c r="AO25" s="30"/>
      <c r="AP25" s="30"/>
      <c r="AQ25" s="30"/>
      <c r="AR25" s="30"/>
      <c r="AS25" s="91"/>
      <c r="AT25" s="91"/>
      <c r="AU25" s="30"/>
      <c r="AV25" s="30"/>
      <c r="AW25" s="30"/>
      <c r="AX25" s="91"/>
      <c r="AY25" s="91"/>
      <c r="AZ25" s="30"/>
      <c r="BA25" s="30"/>
      <c r="BB25" s="30"/>
      <c r="BC25" s="32"/>
      <c r="BD25" s="33">
        <v>13</v>
      </c>
      <c r="BE25" s="34">
        <v>3</v>
      </c>
      <c r="BF25" s="34">
        <v>4</v>
      </c>
      <c r="BG25" s="34">
        <v>12</v>
      </c>
      <c r="BH25" s="34">
        <v>1</v>
      </c>
      <c r="BI25" s="35">
        <v>2</v>
      </c>
      <c r="BJ25" s="36">
        <f>SUM(BD25:BI25)</f>
        <v>35</v>
      </c>
    </row>
    <row r="26" spans="1:62" ht="30" customHeight="1" x14ac:dyDescent="0.4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D26" s="40">
        <f>BD24+BD25</f>
        <v>49</v>
      </c>
      <c r="BE26" s="40">
        <f t="shared" ref="BE26:BJ26" si="0">BE24+BE25</f>
        <v>9</v>
      </c>
      <c r="BF26" s="40">
        <v>4</v>
      </c>
      <c r="BG26" s="40">
        <f t="shared" si="0"/>
        <v>12</v>
      </c>
      <c r="BH26" s="40">
        <f t="shared" si="0"/>
        <v>1</v>
      </c>
      <c r="BI26" s="40">
        <f t="shared" si="0"/>
        <v>12</v>
      </c>
      <c r="BJ26" s="40">
        <f t="shared" si="0"/>
        <v>87</v>
      </c>
    </row>
    <row r="27" spans="1:62" s="1" customFormat="1" ht="25.2" customHeight="1" x14ac:dyDescent="0.55000000000000004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  <c r="S27" s="42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BF27" s="9"/>
      <c r="BG27" s="9"/>
      <c r="BH27" s="9"/>
      <c r="BI27" s="9"/>
      <c r="BJ27" s="9"/>
    </row>
    <row r="28" spans="1:62" s="1" customFormat="1" ht="30.6" x14ac:dyDescent="0.55000000000000004">
      <c r="A28" s="41"/>
      <c r="B28" s="41" t="s">
        <v>6</v>
      </c>
      <c r="C28" s="41"/>
      <c r="D28" s="41"/>
      <c r="E28" s="41"/>
      <c r="I28" s="43"/>
      <c r="J28" s="44" t="s">
        <v>77</v>
      </c>
      <c r="K28" s="41" t="s">
        <v>3</v>
      </c>
      <c r="O28" s="41"/>
      <c r="P28" s="41"/>
      <c r="Q28" s="41"/>
      <c r="R28" s="41"/>
      <c r="S28" s="42"/>
      <c r="X28" s="45" t="s">
        <v>113</v>
      </c>
      <c r="Y28" s="44" t="s">
        <v>77</v>
      </c>
      <c r="Z28" s="41" t="s">
        <v>114</v>
      </c>
      <c r="AB28" s="41"/>
      <c r="AC28" s="41"/>
      <c r="AK28" s="46" t="s">
        <v>58</v>
      </c>
      <c r="AL28" s="44" t="s">
        <v>77</v>
      </c>
      <c r="AM28" s="41" t="s">
        <v>57</v>
      </c>
      <c r="AN28" s="41"/>
      <c r="AO28" s="41"/>
      <c r="BF28" s="9"/>
      <c r="BG28" s="9"/>
      <c r="BH28" s="9"/>
      <c r="BI28" s="9"/>
      <c r="BJ28" s="9"/>
    </row>
    <row r="29" spans="1:62" s="1" customFormat="1" ht="30.6" x14ac:dyDescent="0.55000000000000004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2"/>
      <c r="S29" s="42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K29" s="41"/>
      <c r="AL29" s="41"/>
      <c r="AM29" s="41"/>
      <c r="BF29" s="9"/>
      <c r="BG29" s="9"/>
      <c r="BH29" s="9"/>
      <c r="BI29" s="9"/>
      <c r="BJ29" s="9"/>
    </row>
    <row r="30" spans="1:62" s="1" customFormat="1" ht="30.6" x14ac:dyDescent="0.55000000000000004">
      <c r="A30" s="41"/>
      <c r="B30" s="41"/>
      <c r="C30" s="41"/>
      <c r="D30" s="41"/>
      <c r="E30" s="41"/>
      <c r="F30" s="41"/>
      <c r="G30" s="41"/>
      <c r="I30" s="47" t="s">
        <v>0</v>
      </c>
      <c r="J30" s="44" t="s">
        <v>77</v>
      </c>
      <c r="K30" s="41" t="s">
        <v>59</v>
      </c>
      <c r="O30" s="41"/>
      <c r="P30" s="41"/>
      <c r="Q30" s="41"/>
      <c r="R30" s="41"/>
      <c r="S30" s="42"/>
      <c r="X30" s="46" t="s">
        <v>76</v>
      </c>
      <c r="Y30" s="44" t="s">
        <v>77</v>
      </c>
      <c r="Z30" s="41" t="s">
        <v>115</v>
      </c>
      <c r="AB30" s="41"/>
      <c r="AC30" s="41"/>
      <c r="AD30" s="41"/>
      <c r="AE30" s="41"/>
      <c r="AF30" s="41"/>
      <c r="AG30" s="41"/>
      <c r="AH30" s="41"/>
      <c r="AK30" s="46" t="s">
        <v>55</v>
      </c>
      <c r="AL30" s="44" t="s">
        <v>77</v>
      </c>
      <c r="AM30" s="41" t="s">
        <v>56</v>
      </c>
      <c r="AN30" s="41"/>
      <c r="AO30" s="41"/>
      <c r="BF30" s="9"/>
      <c r="BG30" s="9"/>
      <c r="BH30" s="9"/>
      <c r="BI30" s="9"/>
      <c r="BJ30" s="9"/>
    </row>
    <row r="31" spans="1:62" s="1" customFormat="1" ht="30.6" x14ac:dyDescent="0.55000000000000004">
      <c r="A31" s="41"/>
      <c r="B31" s="41"/>
      <c r="C31" s="41"/>
      <c r="D31" s="41"/>
      <c r="E31" s="41"/>
      <c r="F31" s="41"/>
      <c r="G31" s="41"/>
      <c r="I31" s="48"/>
      <c r="J31" s="44"/>
      <c r="K31" s="41"/>
      <c r="O31" s="41"/>
      <c r="P31" s="41"/>
      <c r="Q31" s="41"/>
      <c r="R31" s="41"/>
      <c r="S31" s="42"/>
      <c r="X31" s="49"/>
      <c r="Y31" s="44"/>
      <c r="Z31" s="41"/>
      <c r="AB31" s="41"/>
      <c r="AC31" s="41"/>
      <c r="AD31" s="41"/>
      <c r="AE31" s="41"/>
      <c r="AF31" s="41"/>
      <c r="AG31" s="41"/>
      <c r="AH31" s="41"/>
      <c r="AK31" s="49"/>
      <c r="AL31" s="44"/>
      <c r="AM31" s="41"/>
      <c r="AN31" s="41"/>
      <c r="AO31" s="41"/>
      <c r="BF31" s="9"/>
      <c r="BG31" s="9"/>
      <c r="BH31" s="9"/>
      <c r="BI31" s="9"/>
      <c r="BJ31" s="9"/>
    </row>
    <row r="32" spans="1:62" s="1" customFormat="1" ht="30.6" x14ac:dyDescent="0.55000000000000004">
      <c r="A32" s="41"/>
      <c r="B32" s="41"/>
      <c r="C32" s="41"/>
      <c r="D32" s="41"/>
      <c r="E32" s="41"/>
      <c r="F32" s="41"/>
      <c r="G32" s="41"/>
      <c r="I32" s="48"/>
      <c r="J32" s="44"/>
      <c r="K32" s="41"/>
      <c r="O32" s="41"/>
      <c r="P32" s="41"/>
      <c r="Q32" s="41"/>
      <c r="R32" s="41"/>
      <c r="S32" s="42"/>
      <c r="X32" s="49"/>
      <c r="Y32" s="44"/>
      <c r="Z32" s="41"/>
      <c r="AB32" s="41"/>
      <c r="AC32" s="41"/>
      <c r="AD32" s="41"/>
      <c r="AE32" s="41"/>
      <c r="AF32" s="41"/>
      <c r="AG32" s="41"/>
      <c r="AH32" s="41"/>
      <c r="AK32" s="49"/>
      <c r="AL32" s="44"/>
      <c r="AM32" s="41"/>
      <c r="AN32" s="41"/>
      <c r="AO32" s="41"/>
      <c r="BF32" s="9"/>
      <c r="BG32" s="9"/>
      <c r="BH32" s="9"/>
      <c r="BI32" s="9"/>
      <c r="BJ32" s="9"/>
    </row>
    <row r="33" spans="1:132" s="1" customFormat="1" ht="30.6" x14ac:dyDescent="0.55000000000000004">
      <c r="A33" s="41"/>
      <c r="B33" s="41"/>
      <c r="C33" s="41"/>
      <c r="D33" s="41"/>
      <c r="E33" s="41"/>
      <c r="F33" s="41"/>
      <c r="G33" s="41"/>
      <c r="I33" s="48"/>
      <c r="J33" s="44"/>
      <c r="K33" s="41"/>
      <c r="O33" s="41"/>
      <c r="P33" s="41"/>
      <c r="Q33" s="41"/>
      <c r="R33" s="41"/>
      <c r="S33" s="42"/>
      <c r="X33" s="49"/>
      <c r="Y33" s="44"/>
      <c r="Z33" s="41"/>
      <c r="AB33" s="41"/>
      <c r="AC33" s="41"/>
      <c r="AD33" s="41"/>
      <c r="AE33" s="41"/>
      <c r="AF33" s="41"/>
      <c r="AG33" s="41"/>
      <c r="AH33" s="41"/>
      <c r="AK33" s="49"/>
      <c r="AL33" s="44"/>
      <c r="AM33" s="41"/>
      <c r="AN33" s="41"/>
      <c r="AO33" s="41"/>
      <c r="BF33" s="9"/>
      <c r="BG33" s="9"/>
      <c r="BH33" s="9"/>
      <c r="BI33" s="9"/>
      <c r="BJ33" s="9"/>
    </row>
    <row r="34" spans="1:132" s="1" customFormat="1" ht="30.6" x14ac:dyDescent="0.55000000000000004">
      <c r="A34" s="41"/>
      <c r="B34" s="41"/>
      <c r="C34" s="41"/>
      <c r="D34" s="41"/>
      <c r="E34" s="41"/>
      <c r="F34" s="41"/>
      <c r="G34" s="41"/>
      <c r="I34" s="48"/>
      <c r="J34" s="44"/>
      <c r="K34" s="41"/>
      <c r="O34" s="41"/>
      <c r="P34" s="41"/>
      <c r="Q34" s="41"/>
      <c r="R34" s="41"/>
      <c r="S34" s="42"/>
      <c r="X34" s="49"/>
      <c r="Y34" s="44"/>
      <c r="Z34" s="41"/>
      <c r="AB34" s="41"/>
      <c r="AC34" s="41"/>
      <c r="AD34" s="41"/>
      <c r="AE34" s="41"/>
      <c r="AF34" s="41"/>
      <c r="AG34" s="41"/>
      <c r="AH34" s="41"/>
      <c r="AK34" s="49"/>
      <c r="AL34" s="44"/>
      <c r="AM34" s="41"/>
      <c r="AN34" s="41"/>
      <c r="AO34" s="41"/>
      <c r="BF34" s="9"/>
      <c r="BG34" s="9"/>
      <c r="BH34" s="9"/>
      <c r="BI34" s="9"/>
      <c r="BJ34" s="9"/>
    </row>
    <row r="35" spans="1:132" s="1" customFormat="1" ht="30.6" x14ac:dyDescent="0.55000000000000004">
      <c r="A35" s="41"/>
      <c r="B35" s="41"/>
      <c r="C35" s="41"/>
      <c r="D35" s="41"/>
      <c r="E35" s="41"/>
      <c r="F35" s="41"/>
      <c r="G35" s="41"/>
      <c r="I35" s="48"/>
      <c r="J35" s="44"/>
      <c r="K35" s="41"/>
      <c r="O35" s="41"/>
      <c r="P35" s="41"/>
      <c r="Q35" s="41"/>
      <c r="R35" s="41"/>
      <c r="S35" s="42"/>
      <c r="X35" s="49"/>
      <c r="Y35" s="44"/>
      <c r="Z35" s="41"/>
      <c r="AB35" s="41"/>
      <c r="AC35" s="41"/>
      <c r="AD35" s="41"/>
      <c r="AE35" s="41"/>
      <c r="AF35" s="41"/>
      <c r="AG35" s="41"/>
      <c r="AH35" s="41"/>
      <c r="AK35" s="49"/>
      <c r="AL35" s="44"/>
      <c r="AM35" s="41"/>
      <c r="AN35" s="41"/>
      <c r="AO35" s="41"/>
      <c r="BF35" s="9"/>
      <c r="BG35" s="9"/>
      <c r="BH35" s="9"/>
      <c r="BI35" s="9"/>
      <c r="BJ35" s="9"/>
    </row>
    <row r="36" spans="1:132" s="1" customFormat="1" ht="30" customHeight="1" x14ac:dyDescent="0.55000000000000004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2"/>
      <c r="S36" s="42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BF36" s="9"/>
      <c r="BG36" s="9"/>
      <c r="BH36" s="9"/>
      <c r="BI36" s="9"/>
      <c r="BJ36" s="9"/>
    </row>
    <row r="37" spans="1:132" s="1" customFormat="1" ht="30.6" x14ac:dyDescent="0.55000000000000004">
      <c r="A37" s="50"/>
      <c r="B37" s="50"/>
      <c r="C37" s="50"/>
      <c r="D37" s="50"/>
      <c r="E37" s="50"/>
      <c r="F37" s="50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51"/>
      <c r="S37" s="51"/>
      <c r="T37" s="37"/>
      <c r="U37" s="37"/>
      <c r="V37" s="37"/>
      <c r="W37" s="37"/>
      <c r="X37" s="37"/>
      <c r="Y37" s="37"/>
      <c r="Z37" s="37"/>
      <c r="AA37" s="17" t="s">
        <v>31</v>
      </c>
      <c r="AB37" s="37"/>
      <c r="AC37" s="37"/>
      <c r="AD37" s="37"/>
      <c r="AE37" s="37"/>
      <c r="AF37" s="37"/>
      <c r="AG37" s="37"/>
      <c r="AH37" s="37"/>
      <c r="AI37" s="37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53"/>
      <c r="BG37" s="53"/>
      <c r="BH37" s="53"/>
      <c r="BI37" s="53"/>
      <c r="BJ37" s="53"/>
    </row>
    <row r="38" spans="1:132" ht="21.6" thickBot="1" x14ac:dyDescent="0.4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4"/>
      <c r="S38" s="54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132" ht="35.1" customHeight="1" thickBot="1" x14ac:dyDescent="0.45">
      <c r="A39" s="181" t="s">
        <v>80</v>
      </c>
      <c r="B39" s="184" t="s">
        <v>86</v>
      </c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5"/>
      <c r="P39" s="190" t="s">
        <v>7</v>
      </c>
      <c r="Q39" s="191"/>
      <c r="R39" s="191" t="s">
        <v>8</v>
      </c>
      <c r="S39" s="196"/>
      <c r="T39" s="199" t="s">
        <v>9</v>
      </c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1"/>
      <c r="AF39" s="202" t="s">
        <v>30</v>
      </c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203"/>
      <c r="BB39" s="203"/>
      <c r="BC39" s="204"/>
      <c r="BD39" s="261" t="s">
        <v>343</v>
      </c>
      <c r="BE39" s="262"/>
      <c r="BF39" s="225" t="s">
        <v>81</v>
      </c>
      <c r="BG39" s="226"/>
      <c r="BH39" s="226"/>
      <c r="BI39" s="226"/>
      <c r="BJ39" s="227"/>
    </row>
    <row r="40" spans="1:132" ht="35.1" customHeight="1" thickBot="1" x14ac:dyDescent="0.45">
      <c r="A40" s="182"/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7"/>
      <c r="P40" s="192"/>
      <c r="Q40" s="193"/>
      <c r="R40" s="193"/>
      <c r="S40" s="197"/>
      <c r="T40" s="234" t="s">
        <v>4</v>
      </c>
      <c r="U40" s="235"/>
      <c r="V40" s="235" t="s">
        <v>10</v>
      </c>
      <c r="W40" s="238"/>
      <c r="X40" s="241" t="s">
        <v>11</v>
      </c>
      <c r="Y40" s="242"/>
      <c r="Z40" s="242"/>
      <c r="AA40" s="242"/>
      <c r="AB40" s="242"/>
      <c r="AC40" s="242"/>
      <c r="AD40" s="242"/>
      <c r="AE40" s="243"/>
      <c r="AF40" s="241" t="s">
        <v>13</v>
      </c>
      <c r="AG40" s="242"/>
      <c r="AH40" s="242"/>
      <c r="AI40" s="242"/>
      <c r="AJ40" s="242"/>
      <c r="AK40" s="242"/>
      <c r="AL40" s="242"/>
      <c r="AM40" s="242"/>
      <c r="AN40" s="242"/>
      <c r="AO40" s="242"/>
      <c r="AP40" s="242"/>
      <c r="AQ40" s="243"/>
      <c r="AR40" s="244" t="s">
        <v>14</v>
      </c>
      <c r="AS40" s="242"/>
      <c r="AT40" s="242"/>
      <c r="AU40" s="242"/>
      <c r="AV40" s="242"/>
      <c r="AW40" s="242"/>
      <c r="AX40" s="242"/>
      <c r="AY40" s="242"/>
      <c r="AZ40" s="242"/>
      <c r="BA40" s="242"/>
      <c r="BB40" s="242"/>
      <c r="BC40" s="243"/>
      <c r="BD40" s="263"/>
      <c r="BE40" s="264"/>
      <c r="BF40" s="228"/>
      <c r="BG40" s="229"/>
      <c r="BH40" s="229"/>
      <c r="BI40" s="229"/>
      <c r="BJ40" s="230"/>
    </row>
    <row r="41" spans="1:132" ht="45" customHeight="1" thickBot="1" x14ac:dyDescent="0.45">
      <c r="A41" s="182"/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7"/>
      <c r="P41" s="192"/>
      <c r="Q41" s="193"/>
      <c r="R41" s="193"/>
      <c r="S41" s="197"/>
      <c r="T41" s="236"/>
      <c r="U41" s="193"/>
      <c r="V41" s="193"/>
      <c r="W41" s="239"/>
      <c r="X41" s="190" t="s">
        <v>12</v>
      </c>
      <c r="Y41" s="191"/>
      <c r="Z41" s="245" t="s">
        <v>82</v>
      </c>
      <c r="AA41" s="245"/>
      <c r="AB41" s="245" t="s">
        <v>163</v>
      </c>
      <c r="AC41" s="245"/>
      <c r="AD41" s="191" t="s">
        <v>164</v>
      </c>
      <c r="AE41" s="196"/>
      <c r="AF41" s="247" t="s">
        <v>120</v>
      </c>
      <c r="AG41" s="248"/>
      <c r="AH41" s="248"/>
      <c r="AI41" s="248"/>
      <c r="AJ41" s="248"/>
      <c r="AK41" s="249"/>
      <c r="AL41" s="250" t="s">
        <v>119</v>
      </c>
      <c r="AM41" s="248"/>
      <c r="AN41" s="248"/>
      <c r="AO41" s="248"/>
      <c r="AP41" s="248"/>
      <c r="AQ41" s="251"/>
      <c r="AR41" s="247" t="s">
        <v>378</v>
      </c>
      <c r="AS41" s="248"/>
      <c r="AT41" s="248"/>
      <c r="AU41" s="248"/>
      <c r="AV41" s="248"/>
      <c r="AW41" s="249"/>
      <c r="AX41" s="252" t="s">
        <v>254</v>
      </c>
      <c r="AY41" s="253"/>
      <c r="AZ41" s="253"/>
      <c r="BA41" s="253"/>
      <c r="BB41" s="253"/>
      <c r="BC41" s="254"/>
      <c r="BD41" s="263"/>
      <c r="BE41" s="264"/>
      <c r="BF41" s="228"/>
      <c r="BG41" s="229"/>
      <c r="BH41" s="229"/>
      <c r="BI41" s="229"/>
      <c r="BJ41" s="230"/>
    </row>
    <row r="42" spans="1:132" ht="135" customHeight="1" thickBot="1" x14ac:dyDescent="0.45">
      <c r="A42" s="398"/>
      <c r="B42" s="399"/>
      <c r="C42" s="399"/>
      <c r="D42" s="399"/>
      <c r="E42" s="399"/>
      <c r="F42" s="399"/>
      <c r="G42" s="399"/>
      <c r="H42" s="399"/>
      <c r="I42" s="399"/>
      <c r="J42" s="399"/>
      <c r="K42" s="399"/>
      <c r="L42" s="399"/>
      <c r="M42" s="399"/>
      <c r="N42" s="399"/>
      <c r="O42" s="400"/>
      <c r="P42" s="385"/>
      <c r="Q42" s="383"/>
      <c r="R42" s="383"/>
      <c r="S42" s="405"/>
      <c r="T42" s="404"/>
      <c r="U42" s="383"/>
      <c r="V42" s="383"/>
      <c r="W42" s="384"/>
      <c r="X42" s="385"/>
      <c r="Y42" s="383"/>
      <c r="Z42" s="410"/>
      <c r="AA42" s="410"/>
      <c r="AB42" s="410"/>
      <c r="AC42" s="410"/>
      <c r="AD42" s="383"/>
      <c r="AE42" s="405"/>
      <c r="AF42" s="376" t="s">
        <v>2</v>
      </c>
      <c r="AG42" s="377"/>
      <c r="AH42" s="373" t="s">
        <v>15</v>
      </c>
      <c r="AI42" s="373"/>
      <c r="AJ42" s="376" t="s">
        <v>16</v>
      </c>
      <c r="AK42" s="377"/>
      <c r="AL42" s="378" t="s">
        <v>2</v>
      </c>
      <c r="AM42" s="390"/>
      <c r="AN42" s="373" t="s">
        <v>15</v>
      </c>
      <c r="AO42" s="373"/>
      <c r="AP42" s="373" t="s">
        <v>16</v>
      </c>
      <c r="AQ42" s="379"/>
      <c r="AR42" s="378" t="s">
        <v>2</v>
      </c>
      <c r="AS42" s="373"/>
      <c r="AT42" s="373" t="s">
        <v>15</v>
      </c>
      <c r="AU42" s="373"/>
      <c r="AV42" s="373" t="s">
        <v>16</v>
      </c>
      <c r="AW42" s="379"/>
      <c r="AX42" s="378" t="s">
        <v>2</v>
      </c>
      <c r="AY42" s="373"/>
      <c r="AZ42" s="373" t="s">
        <v>15</v>
      </c>
      <c r="BA42" s="373"/>
      <c r="BB42" s="373" t="s">
        <v>16</v>
      </c>
      <c r="BC42" s="379"/>
      <c r="BD42" s="265"/>
      <c r="BE42" s="266"/>
      <c r="BF42" s="380"/>
      <c r="BG42" s="381"/>
      <c r="BH42" s="381"/>
      <c r="BI42" s="381"/>
      <c r="BJ42" s="382"/>
    </row>
    <row r="43" spans="1:132" ht="57.9" customHeight="1" thickBot="1" x14ac:dyDescent="0.45">
      <c r="A43" s="55" t="s">
        <v>17</v>
      </c>
      <c r="B43" s="401" t="s">
        <v>87</v>
      </c>
      <c r="C43" s="402"/>
      <c r="D43" s="402"/>
      <c r="E43" s="402"/>
      <c r="F43" s="402"/>
      <c r="G43" s="402"/>
      <c r="H43" s="402"/>
      <c r="I43" s="402"/>
      <c r="J43" s="402"/>
      <c r="K43" s="402"/>
      <c r="L43" s="402"/>
      <c r="M43" s="402"/>
      <c r="N43" s="402"/>
      <c r="O43" s="403"/>
      <c r="P43" s="331"/>
      <c r="Q43" s="332"/>
      <c r="R43" s="332"/>
      <c r="S43" s="343"/>
      <c r="T43" s="222">
        <f>SUM(T44,T48,T51,T54)</f>
        <v>1358</v>
      </c>
      <c r="U43" s="332"/>
      <c r="V43" s="332">
        <f>SUM(V44,V48,V51,V54)</f>
        <v>340</v>
      </c>
      <c r="W43" s="364"/>
      <c r="X43" s="331">
        <f>SUM(X44,X48,X51,X54)</f>
        <v>140</v>
      </c>
      <c r="Y43" s="332"/>
      <c r="Z43" s="332">
        <f>SUM(Z44,Z48,Z51,Z54)</f>
        <v>140</v>
      </c>
      <c r="AA43" s="332"/>
      <c r="AB43" s="332">
        <f>SUM(AB44,AB48,AB51,AB54)</f>
        <v>0</v>
      </c>
      <c r="AC43" s="332"/>
      <c r="AD43" s="332">
        <f>SUM(AD44,AD48,AD51,AD54)</f>
        <v>60</v>
      </c>
      <c r="AE43" s="343"/>
      <c r="AF43" s="331">
        <f>SUM(AF44,AF48,AF51,AF54)</f>
        <v>686</v>
      </c>
      <c r="AG43" s="332"/>
      <c r="AH43" s="332">
        <f>SUM(AH44,AH48,AH51,AH54)</f>
        <v>240</v>
      </c>
      <c r="AI43" s="332"/>
      <c r="AJ43" s="332">
        <f>SUM(AJ44,AJ48,AJ51,AJ54)</f>
        <v>21</v>
      </c>
      <c r="AK43" s="343"/>
      <c r="AL43" s="331">
        <f>SUM(AL44,AL48,AL51,AL54)</f>
        <v>384</v>
      </c>
      <c r="AM43" s="332"/>
      <c r="AN43" s="332">
        <f>SUM(AN44,AN48,AN51,AN54)</f>
        <v>100</v>
      </c>
      <c r="AO43" s="332"/>
      <c r="AP43" s="332">
        <f>SUM(AP44,AP48,AP51,AP54)</f>
        <v>12</v>
      </c>
      <c r="AQ43" s="343"/>
      <c r="AR43" s="331">
        <f>SUM(AR44,AR48,AR51,AR54)</f>
        <v>90</v>
      </c>
      <c r="AS43" s="332"/>
      <c r="AT43" s="332">
        <f>SUM(AT44,AT48,AT51,AT54)</f>
        <v>0</v>
      </c>
      <c r="AU43" s="332"/>
      <c r="AV43" s="332">
        <f>SUM(AV44,AV48,AV51,AV54)</f>
        <v>3</v>
      </c>
      <c r="AW43" s="343"/>
      <c r="AX43" s="331">
        <f>SUM(AX44,AX48,AX51,AX54)</f>
        <v>198</v>
      </c>
      <c r="AY43" s="332"/>
      <c r="AZ43" s="332"/>
      <c r="BA43" s="332"/>
      <c r="BB43" s="332">
        <f>SUM(BB44,BB48,BB51,BB54)</f>
        <v>6</v>
      </c>
      <c r="BC43" s="343"/>
      <c r="BD43" s="215">
        <f>AJ43+AP43+AV43+BB43</f>
        <v>42</v>
      </c>
      <c r="BE43" s="216"/>
      <c r="BF43" s="222"/>
      <c r="BG43" s="332"/>
      <c r="BH43" s="332"/>
      <c r="BI43" s="332"/>
      <c r="BJ43" s="343"/>
      <c r="BK43" s="56"/>
      <c r="BO43" s="57"/>
    </row>
    <row r="44" spans="1:132" s="8" customFormat="1" ht="57.9" customHeight="1" thickBot="1" x14ac:dyDescent="0.6">
      <c r="A44" s="58" t="s">
        <v>145</v>
      </c>
      <c r="B44" s="308" t="s">
        <v>169</v>
      </c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9"/>
      <c r="P44" s="310"/>
      <c r="Q44" s="311"/>
      <c r="R44" s="311"/>
      <c r="S44" s="312"/>
      <c r="T44" s="209">
        <f>SUM(T45:U47)</f>
        <v>400</v>
      </c>
      <c r="U44" s="121"/>
      <c r="V44" s="121">
        <f>SUM(V45:W47)</f>
        <v>150</v>
      </c>
      <c r="W44" s="334"/>
      <c r="X44" s="123">
        <f>SUM(X45:Y47)</f>
        <v>60</v>
      </c>
      <c r="Y44" s="121"/>
      <c r="Z44" s="121">
        <f>SUM(Z45:AA47)</f>
        <v>60</v>
      </c>
      <c r="AA44" s="121"/>
      <c r="AB44" s="121">
        <f>SUM(AB45:AC46)</f>
        <v>0</v>
      </c>
      <c r="AC44" s="121"/>
      <c r="AD44" s="121">
        <v>30</v>
      </c>
      <c r="AE44" s="122"/>
      <c r="AF44" s="123">
        <f>SUM(AF45:AG47)</f>
        <v>202</v>
      </c>
      <c r="AG44" s="121"/>
      <c r="AH44" s="121">
        <f>SUM(AH45:AI47)</f>
        <v>90</v>
      </c>
      <c r="AI44" s="121"/>
      <c r="AJ44" s="121">
        <f>SUM(AJ45:AK47)</f>
        <v>6</v>
      </c>
      <c r="AK44" s="122"/>
      <c r="AL44" s="123">
        <f>SUM(AL45:AM47)</f>
        <v>198</v>
      </c>
      <c r="AM44" s="121"/>
      <c r="AN44" s="121">
        <f>SUM(AN45:AO47)</f>
        <v>60</v>
      </c>
      <c r="AO44" s="121"/>
      <c r="AP44" s="121">
        <f>SUM(AP45:AQ47)</f>
        <v>6</v>
      </c>
      <c r="AQ44" s="122"/>
      <c r="AR44" s="123">
        <f>SUM(AR45:AS46)</f>
        <v>0</v>
      </c>
      <c r="AS44" s="121"/>
      <c r="AT44" s="121">
        <f>SUM(AT45:AU46)</f>
        <v>0</v>
      </c>
      <c r="AU44" s="121"/>
      <c r="AV44" s="121">
        <f>SUM(AV45:AW46)</f>
        <v>0</v>
      </c>
      <c r="AW44" s="122"/>
      <c r="AX44" s="123">
        <f>SUM(AX45:AY46)</f>
        <v>0</v>
      </c>
      <c r="AY44" s="121"/>
      <c r="AZ44" s="121">
        <f>SUM(AZ45:BA46)</f>
        <v>0</v>
      </c>
      <c r="BA44" s="121"/>
      <c r="BB44" s="121">
        <f>SUM(BB45:BC46)</f>
        <v>0</v>
      </c>
      <c r="BC44" s="122"/>
      <c r="BD44" s="217">
        <f>AJ44+AP44+AV44</f>
        <v>12</v>
      </c>
      <c r="BE44" s="218"/>
      <c r="BF44" s="350"/>
      <c r="BG44" s="350"/>
      <c r="BH44" s="350"/>
      <c r="BI44" s="350"/>
      <c r="BJ44" s="351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</row>
    <row r="45" spans="1:132" s="1" customFormat="1" ht="57.9" customHeight="1" x14ac:dyDescent="0.55000000000000004">
      <c r="A45" s="59" t="s">
        <v>146</v>
      </c>
      <c r="B45" s="149" t="s">
        <v>170</v>
      </c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50"/>
      <c r="P45" s="140"/>
      <c r="Q45" s="135"/>
      <c r="R45" s="135">
        <v>1</v>
      </c>
      <c r="S45" s="136"/>
      <c r="T45" s="147">
        <f>SUM(AF45,AL45,AR45,AX45)</f>
        <v>96</v>
      </c>
      <c r="U45" s="135"/>
      <c r="V45" s="138">
        <f>X45+Z45+AB45+AD45</f>
        <v>40</v>
      </c>
      <c r="W45" s="139"/>
      <c r="X45" s="140">
        <v>20</v>
      </c>
      <c r="Y45" s="135"/>
      <c r="Z45" s="135">
        <v>20</v>
      </c>
      <c r="AA45" s="135"/>
      <c r="AB45" s="135"/>
      <c r="AC45" s="135"/>
      <c r="AD45" s="135"/>
      <c r="AE45" s="136"/>
      <c r="AF45" s="140">
        <v>96</v>
      </c>
      <c r="AG45" s="135"/>
      <c r="AH45" s="135">
        <v>40</v>
      </c>
      <c r="AI45" s="135"/>
      <c r="AJ45" s="135">
        <v>3</v>
      </c>
      <c r="AK45" s="136"/>
      <c r="AL45" s="140"/>
      <c r="AM45" s="135"/>
      <c r="AN45" s="135"/>
      <c r="AO45" s="135"/>
      <c r="AP45" s="135"/>
      <c r="AQ45" s="136"/>
      <c r="AR45" s="140"/>
      <c r="AS45" s="135"/>
      <c r="AT45" s="135"/>
      <c r="AU45" s="135"/>
      <c r="AV45" s="135"/>
      <c r="AW45" s="136"/>
      <c r="AX45" s="140"/>
      <c r="AY45" s="135"/>
      <c r="AZ45" s="135"/>
      <c r="BA45" s="135"/>
      <c r="BB45" s="135"/>
      <c r="BC45" s="141"/>
      <c r="BD45" s="142">
        <f>AJ45+AP45+AV45</f>
        <v>3</v>
      </c>
      <c r="BE45" s="143"/>
      <c r="BF45" s="112" t="s">
        <v>318</v>
      </c>
      <c r="BG45" s="113"/>
      <c r="BH45" s="113"/>
      <c r="BI45" s="113"/>
      <c r="BJ45" s="114"/>
      <c r="BK45" s="8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</row>
    <row r="46" spans="1:132" s="1" customFormat="1" ht="57.9" customHeight="1" x14ac:dyDescent="0.55000000000000004">
      <c r="A46" s="60" t="s">
        <v>89</v>
      </c>
      <c r="B46" s="115" t="s">
        <v>171</v>
      </c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6"/>
      <c r="P46" s="100">
        <v>1</v>
      </c>
      <c r="Q46" s="98"/>
      <c r="R46" s="98"/>
      <c r="S46" s="99"/>
      <c r="T46" s="118">
        <f>SUM(AF46,AL46,AR46,AX46)</f>
        <v>106</v>
      </c>
      <c r="U46" s="98"/>
      <c r="V46" s="119">
        <f>X46+Z46+AB46+AD46</f>
        <v>50</v>
      </c>
      <c r="W46" s="120"/>
      <c r="X46" s="100">
        <v>20</v>
      </c>
      <c r="Y46" s="98"/>
      <c r="Z46" s="98">
        <v>20</v>
      </c>
      <c r="AA46" s="98"/>
      <c r="AB46" s="98"/>
      <c r="AC46" s="98"/>
      <c r="AD46" s="98">
        <v>10</v>
      </c>
      <c r="AE46" s="99"/>
      <c r="AF46" s="100">
        <v>106</v>
      </c>
      <c r="AG46" s="98"/>
      <c r="AH46" s="98">
        <v>50</v>
      </c>
      <c r="AI46" s="98"/>
      <c r="AJ46" s="98">
        <v>3</v>
      </c>
      <c r="AK46" s="99"/>
      <c r="AL46" s="100"/>
      <c r="AM46" s="98"/>
      <c r="AN46" s="98"/>
      <c r="AO46" s="98"/>
      <c r="AP46" s="98"/>
      <c r="AQ46" s="99"/>
      <c r="AR46" s="100"/>
      <c r="AS46" s="98"/>
      <c r="AT46" s="98"/>
      <c r="AU46" s="98"/>
      <c r="AV46" s="98"/>
      <c r="AW46" s="99"/>
      <c r="AX46" s="100"/>
      <c r="AY46" s="98"/>
      <c r="AZ46" s="98"/>
      <c r="BA46" s="98"/>
      <c r="BB46" s="98"/>
      <c r="BC46" s="101"/>
      <c r="BD46" s="100">
        <f t="shared" ref="BD46:BD47" si="1">AJ46+AP46+AV46</f>
        <v>3</v>
      </c>
      <c r="BE46" s="99"/>
      <c r="BF46" s="102" t="s">
        <v>329</v>
      </c>
      <c r="BG46" s="103"/>
      <c r="BH46" s="103"/>
      <c r="BI46" s="103"/>
      <c r="BJ46" s="104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</row>
    <row r="47" spans="1:132" s="1" customFormat="1" ht="57.9" customHeight="1" thickBot="1" x14ac:dyDescent="0.6">
      <c r="A47" s="61" t="s">
        <v>129</v>
      </c>
      <c r="B47" s="348" t="s">
        <v>172</v>
      </c>
      <c r="C47" s="348"/>
      <c r="D47" s="348"/>
      <c r="E47" s="348"/>
      <c r="F47" s="348"/>
      <c r="G47" s="348"/>
      <c r="H47" s="348"/>
      <c r="I47" s="348"/>
      <c r="J47" s="348"/>
      <c r="K47" s="348"/>
      <c r="L47" s="348"/>
      <c r="M47" s="348"/>
      <c r="N47" s="348"/>
      <c r="O47" s="349"/>
      <c r="P47" s="363">
        <v>2</v>
      </c>
      <c r="Q47" s="330"/>
      <c r="R47" s="330"/>
      <c r="S47" s="335"/>
      <c r="T47" s="329">
        <f>SUM(AF47,AL47,AR47,AX47)</f>
        <v>198</v>
      </c>
      <c r="U47" s="330"/>
      <c r="V47" s="330">
        <f>X47+Z47+AB47+AD47</f>
        <v>60</v>
      </c>
      <c r="W47" s="347"/>
      <c r="X47" s="363">
        <v>20</v>
      </c>
      <c r="Y47" s="330"/>
      <c r="Z47" s="330">
        <v>20</v>
      </c>
      <c r="AA47" s="330"/>
      <c r="AB47" s="330"/>
      <c r="AC47" s="330"/>
      <c r="AD47" s="330">
        <v>20</v>
      </c>
      <c r="AE47" s="335"/>
      <c r="AF47" s="363"/>
      <c r="AG47" s="330"/>
      <c r="AH47" s="330"/>
      <c r="AI47" s="330"/>
      <c r="AJ47" s="330"/>
      <c r="AK47" s="335"/>
      <c r="AL47" s="363">
        <v>198</v>
      </c>
      <c r="AM47" s="330"/>
      <c r="AN47" s="330">
        <v>60</v>
      </c>
      <c r="AO47" s="330"/>
      <c r="AP47" s="330">
        <v>6</v>
      </c>
      <c r="AQ47" s="335"/>
      <c r="AR47" s="363"/>
      <c r="AS47" s="330"/>
      <c r="AT47" s="330"/>
      <c r="AU47" s="330"/>
      <c r="AV47" s="330"/>
      <c r="AW47" s="335"/>
      <c r="AX47" s="363"/>
      <c r="AY47" s="330"/>
      <c r="AZ47" s="330"/>
      <c r="BA47" s="330"/>
      <c r="BB47" s="330"/>
      <c r="BC47" s="347"/>
      <c r="BD47" s="93">
        <f t="shared" si="1"/>
        <v>6</v>
      </c>
      <c r="BE47" s="92"/>
      <c r="BF47" s="344" t="s">
        <v>319</v>
      </c>
      <c r="BG47" s="345"/>
      <c r="BH47" s="345"/>
      <c r="BI47" s="345"/>
      <c r="BJ47" s="346"/>
    </row>
    <row r="48" spans="1:132" s="62" customFormat="1" ht="57.9" customHeight="1" thickBot="1" x14ac:dyDescent="0.6">
      <c r="A48" s="58" t="s">
        <v>147</v>
      </c>
      <c r="B48" s="308" t="s">
        <v>173</v>
      </c>
      <c r="C48" s="308"/>
      <c r="D48" s="308"/>
      <c r="E48" s="308"/>
      <c r="F48" s="308"/>
      <c r="G48" s="308"/>
      <c r="H48" s="308"/>
      <c r="I48" s="308"/>
      <c r="J48" s="308"/>
      <c r="K48" s="308"/>
      <c r="L48" s="308"/>
      <c r="M48" s="308"/>
      <c r="N48" s="308"/>
      <c r="O48" s="309"/>
      <c r="P48" s="368"/>
      <c r="Q48" s="369"/>
      <c r="R48" s="311"/>
      <c r="S48" s="312"/>
      <c r="T48" s="209">
        <f>SUM(T49:U50)</f>
        <v>294</v>
      </c>
      <c r="U48" s="121"/>
      <c r="V48" s="121">
        <f>SUM(V49:W50)</f>
        <v>100</v>
      </c>
      <c r="W48" s="334"/>
      <c r="X48" s="123">
        <f>SUM(X49:Y50)</f>
        <v>40</v>
      </c>
      <c r="Y48" s="121"/>
      <c r="Z48" s="121">
        <f>SUM(Z49:AA50)</f>
        <v>40</v>
      </c>
      <c r="AA48" s="121"/>
      <c r="AB48" s="121">
        <f>SUM(AB49:AC50)</f>
        <v>0</v>
      </c>
      <c r="AC48" s="121"/>
      <c r="AD48" s="121">
        <f>SUM(AD49:AE50)</f>
        <v>20</v>
      </c>
      <c r="AE48" s="122"/>
      <c r="AF48" s="123">
        <f>SUM(AF49:AG50)</f>
        <v>198</v>
      </c>
      <c r="AG48" s="121"/>
      <c r="AH48" s="121">
        <f>SUM(AH49:AI50)</f>
        <v>60</v>
      </c>
      <c r="AI48" s="121"/>
      <c r="AJ48" s="121">
        <f>SUM(AJ49:AK50)</f>
        <v>6</v>
      </c>
      <c r="AK48" s="122"/>
      <c r="AL48" s="123">
        <f>SUM(AL49:AM50)</f>
        <v>96</v>
      </c>
      <c r="AM48" s="121"/>
      <c r="AN48" s="121">
        <f>SUM(AN49:AO50)</f>
        <v>40</v>
      </c>
      <c r="AO48" s="121"/>
      <c r="AP48" s="121">
        <f>SUM(AP49:AQ50)</f>
        <v>3</v>
      </c>
      <c r="AQ48" s="122"/>
      <c r="AR48" s="123">
        <f>SUM(AR49:AS50)</f>
        <v>0</v>
      </c>
      <c r="AS48" s="121"/>
      <c r="AT48" s="121">
        <f>SUM(AT49:AU50)</f>
        <v>0</v>
      </c>
      <c r="AU48" s="121"/>
      <c r="AV48" s="121">
        <f>SUM(AV49:AW50)</f>
        <v>0</v>
      </c>
      <c r="AW48" s="122"/>
      <c r="AX48" s="123">
        <f>SUM(AX49:AY50)</f>
        <v>0</v>
      </c>
      <c r="AY48" s="121"/>
      <c r="AZ48" s="121">
        <f>SUM(AZ49:BA50)</f>
        <v>0</v>
      </c>
      <c r="BA48" s="121"/>
      <c r="BB48" s="121">
        <f>SUM(BB49:BC50)</f>
        <v>0</v>
      </c>
      <c r="BC48" s="122"/>
      <c r="BD48" s="124">
        <f t="shared" ref="BD48:BD58" si="2">AJ48+AP48+AV48</f>
        <v>9</v>
      </c>
      <c r="BE48" s="125"/>
      <c r="BF48" s="128"/>
      <c r="BG48" s="129"/>
      <c r="BH48" s="129"/>
      <c r="BI48" s="129"/>
      <c r="BJ48" s="130"/>
    </row>
    <row r="49" spans="1:62" s="8" customFormat="1" ht="57.9" customHeight="1" x14ac:dyDescent="0.5">
      <c r="A49" s="59" t="s">
        <v>88</v>
      </c>
      <c r="B49" s="149" t="s">
        <v>174</v>
      </c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50"/>
      <c r="P49" s="140">
        <v>1</v>
      </c>
      <c r="Q49" s="135"/>
      <c r="R49" s="135"/>
      <c r="S49" s="136"/>
      <c r="T49" s="147">
        <f>SUM(AF49,AL49,AR49,AX49)</f>
        <v>198</v>
      </c>
      <c r="U49" s="135"/>
      <c r="V49" s="138">
        <f>X49+Z49+AB49+AD49</f>
        <v>60</v>
      </c>
      <c r="W49" s="139"/>
      <c r="X49" s="140">
        <v>20</v>
      </c>
      <c r="Y49" s="135"/>
      <c r="Z49" s="135">
        <v>20</v>
      </c>
      <c r="AA49" s="135"/>
      <c r="AB49" s="135"/>
      <c r="AC49" s="135"/>
      <c r="AD49" s="135">
        <v>20</v>
      </c>
      <c r="AE49" s="136"/>
      <c r="AF49" s="140">
        <v>198</v>
      </c>
      <c r="AG49" s="135"/>
      <c r="AH49" s="135">
        <v>60</v>
      </c>
      <c r="AI49" s="135"/>
      <c r="AJ49" s="135">
        <v>6</v>
      </c>
      <c r="AK49" s="136"/>
      <c r="AL49" s="140"/>
      <c r="AM49" s="135"/>
      <c r="AN49" s="135"/>
      <c r="AO49" s="135"/>
      <c r="AP49" s="135"/>
      <c r="AQ49" s="136"/>
      <c r="AR49" s="140"/>
      <c r="AS49" s="135"/>
      <c r="AT49" s="135"/>
      <c r="AU49" s="135"/>
      <c r="AV49" s="135"/>
      <c r="AW49" s="136"/>
      <c r="AX49" s="140"/>
      <c r="AY49" s="135"/>
      <c r="AZ49" s="135"/>
      <c r="BA49" s="135"/>
      <c r="BB49" s="135"/>
      <c r="BC49" s="141"/>
      <c r="BD49" s="142">
        <f t="shared" si="2"/>
        <v>6</v>
      </c>
      <c r="BE49" s="143"/>
      <c r="BF49" s="112" t="s">
        <v>320</v>
      </c>
      <c r="BG49" s="113"/>
      <c r="BH49" s="113"/>
      <c r="BI49" s="113"/>
      <c r="BJ49" s="114"/>
    </row>
    <row r="50" spans="1:62" s="1" customFormat="1" ht="57.9" customHeight="1" thickBot="1" x14ac:dyDescent="0.6">
      <c r="A50" s="63" t="s">
        <v>98</v>
      </c>
      <c r="B50" s="348" t="s">
        <v>175</v>
      </c>
      <c r="C50" s="348"/>
      <c r="D50" s="348"/>
      <c r="E50" s="348"/>
      <c r="F50" s="348"/>
      <c r="G50" s="348"/>
      <c r="H50" s="348"/>
      <c r="I50" s="348"/>
      <c r="J50" s="348"/>
      <c r="K50" s="348"/>
      <c r="L50" s="348"/>
      <c r="M50" s="348"/>
      <c r="N50" s="348"/>
      <c r="O50" s="349"/>
      <c r="P50" s="294">
        <v>2</v>
      </c>
      <c r="Q50" s="205"/>
      <c r="R50" s="205"/>
      <c r="S50" s="206"/>
      <c r="T50" s="303">
        <f>SUM(AF50,AL50,AR50,AX50)</f>
        <v>96</v>
      </c>
      <c r="U50" s="205"/>
      <c r="V50" s="330">
        <f>X50+Z50+AB50+AD50</f>
        <v>40</v>
      </c>
      <c r="W50" s="347"/>
      <c r="X50" s="294">
        <v>20</v>
      </c>
      <c r="Y50" s="205"/>
      <c r="Z50" s="205">
        <v>20</v>
      </c>
      <c r="AA50" s="205"/>
      <c r="AB50" s="205"/>
      <c r="AC50" s="205"/>
      <c r="AD50" s="205"/>
      <c r="AE50" s="206"/>
      <c r="AF50" s="294"/>
      <c r="AG50" s="205"/>
      <c r="AH50" s="205"/>
      <c r="AI50" s="205"/>
      <c r="AJ50" s="205"/>
      <c r="AK50" s="206"/>
      <c r="AL50" s="294">
        <v>96</v>
      </c>
      <c r="AM50" s="205"/>
      <c r="AN50" s="205">
        <v>40</v>
      </c>
      <c r="AO50" s="205"/>
      <c r="AP50" s="205">
        <v>3</v>
      </c>
      <c r="AQ50" s="206"/>
      <c r="AR50" s="294"/>
      <c r="AS50" s="205"/>
      <c r="AT50" s="205"/>
      <c r="AU50" s="205"/>
      <c r="AV50" s="205"/>
      <c r="AW50" s="206"/>
      <c r="AX50" s="294"/>
      <c r="AY50" s="205"/>
      <c r="AZ50" s="205"/>
      <c r="BA50" s="205"/>
      <c r="BB50" s="205"/>
      <c r="BC50" s="315"/>
      <c r="BD50" s="93">
        <f t="shared" si="2"/>
        <v>3</v>
      </c>
      <c r="BE50" s="92"/>
      <c r="BF50" s="344" t="s">
        <v>321</v>
      </c>
      <c r="BG50" s="345"/>
      <c r="BH50" s="345"/>
      <c r="BI50" s="345"/>
      <c r="BJ50" s="346"/>
    </row>
    <row r="51" spans="1:62" s="1" customFormat="1" ht="57.9" customHeight="1" thickBot="1" x14ac:dyDescent="0.6">
      <c r="A51" s="58" t="s">
        <v>148</v>
      </c>
      <c r="B51" s="308" t="s">
        <v>166</v>
      </c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  <c r="O51" s="309"/>
      <c r="P51" s="310"/>
      <c r="Q51" s="311"/>
      <c r="R51" s="311"/>
      <c r="S51" s="312"/>
      <c r="T51" s="209">
        <f>SUM(T52:U53)</f>
        <v>196</v>
      </c>
      <c r="U51" s="121"/>
      <c r="V51" s="121">
        <f>SUM(V52:W53)</f>
        <v>90</v>
      </c>
      <c r="W51" s="334"/>
      <c r="X51" s="123">
        <f>SUM(X52:Y53)</f>
        <v>40</v>
      </c>
      <c r="Y51" s="121"/>
      <c r="Z51" s="121">
        <f>SUM(Z52:AA53)</f>
        <v>40</v>
      </c>
      <c r="AA51" s="121"/>
      <c r="AB51" s="121">
        <f>SUM(AB52:AC53)</f>
        <v>0</v>
      </c>
      <c r="AC51" s="121"/>
      <c r="AD51" s="121">
        <f>SUM(AD52:AE53)</f>
        <v>10</v>
      </c>
      <c r="AE51" s="122"/>
      <c r="AF51" s="123">
        <f>SUM(AF52:AG53)</f>
        <v>196</v>
      </c>
      <c r="AG51" s="121"/>
      <c r="AH51" s="121">
        <f>SUM(AH52:AI53)</f>
        <v>90</v>
      </c>
      <c r="AI51" s="121"/>
      <c r="AJ51" s="121">
        <f>SUM(AJ52:AK53)</f>
        <v>6</v>
      </c>
      <c r="AK51" s="122"/>
      <c r="AL51" s="123">
        <f>SUM(AL52:AM53)</f>
        <v>0</v>
      </c>
      <c r="AM51" s="121"/>
      <c r="AN51" s="121">
        <f>SUM(AN52:AO53)</f>
        <v>0</v>
      </c>
      <c r="AO51" s="121"/>
      <c r="AP51" s="121">
        <f>SUM(AP52:AQ53)</f>
        <v>0</v>
      </c>
      <c r="AQ51" s="122"/>
      <c r="AR51" s="123">
        <f>SUM(AR52:AS53)</f>
        <v>0</v>
      </c>
      <c r="AS51" s="121"/>
      <c r="AT51" s="121">
        <f>SUM(AT52:AU53)</f>
        <v>0</v>
      </c>
      <c r="AU51" s="121"/>
      <c r="AV51" s="121">
        <f>SUM(AV52:AW53)</f>
        <v>0</v>
      </c>
      <c r="AW51" s="122"/>
      <c r="AX51" s="123">
        <f>SUM(AX52:AY53)</f>
        <v>0</v>
      </c>
      <c r="AY51" s="121"/>
      <c r="AZ51" s="121">
        <f>SUM(AZ52:BA53)</f>
        <v>0</v>
      </c>
      <c r="BA51" s="121"/>
      <c r="BB51" s="121">
        <f>SUM(BB52:BC53)</f>
        <v>0</v>
      </c>
      <c r="BC51" s="122"/>
      <c r="BD51" s="124">
        <f t="shared" si="2"/>
        <v>6</v>
      </c>
      <c r="BE51" s="125"/>
      <c r="BF51" s="128"/>
      <c r="BG51" s="129"/>
      <c r="BH51" s="129"/>
      <c r="BI51" s="129"/>
      <c r="BJ51" s="130"/>
    </row>
    <row r="52" spans="1:62" s="8" customFormat="1" ht="57.9" customHeight="1" x14ac:dyDescent="0.5">
      <c r="A52" s="59" t="s">
        <v>177</v>
      </c>
      <c r="B52" s="149" t="s">
        <v>176</v>
      </c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50"/>
      <c r="P52" s="307">
        <v>1</v>
      </c>
      <c r="Q52" s="138"/>
      <c r="R52" s="138"/>
      <c r="S52" s="306"/>
      <c r="T52" s="365">
        <f>SUM(AF52,AL52,AR52,AX52)</f>
        <v>90</v>
      </c>
      <c r="U52" s="138"/>
      <c r="V52" s="138">
        <f>X52+Z52+AB52+AD52</f>
        <v>40</v>
      </c>
      <c r="W52" s="139"/>
      <c r="X52" s="307">
        <v>20</v>
      </c>
      <c r="Y52" s="138"/>
      <c r="Z52" s="138">
        <v>20</v>
      </c>
      <c r="AA52" s="138"/>
      <c r="AB52" s="138"/>
      <c r="AC52" s="138"/>
      <c r="AD52" s="138"/>
      <c r="AE52" s="306"/>
      <c r="AF52" s="366">
        <v>90</v>
      </c>
      <c r="AG52" s="367"/>
      <c r="AH52" s="367">
        <v>40</v>
      </c>
      <c r="AI52" s="367"/>
      <c r="AJ52" s="138">
        <v>3</v>
      </c>
      <c r="AK52" s="306"/>
      <c r="AL52" s="366"/>
      <c r="AM52" s="367"/>
      <c r="AN52" s="367"/>
      <c r="AO52" s="367"/>
      <c r="AP52" s="138"/>
      <c r="AQ52" s="306"/>
      <c r="AR52" s="307"/>
      <c r="AS52" s="138"/>
      <c r="AT52" s="138"/>
      <c r="AU52" s="138"/>
      <c r="AV52" s="138"/>
      <c r="AW52" s="306"/>
      <c r="AX52" s="307"/>
      <c r="AY52" s="138"/>
      <c r="AZ52" s="138"/>
      <c r="BA52" s="138"/>
      <c r="BB52" s="138"/>
      <c r="BC52" s="139"/>
      <c r="BD52" s="142">
        <f t="shared" si="2"/>
        <v>3</v>
      </c>
      <c r="BE52" s="143"/>
      <c r="BF52" s="112" t="s">
        <v>330</v>
      </c>
      <c r="BG52" s="113"/>
      <c r="BH52" s="113"/>
      <c r="BI52" s="113"/>
      <c r="BJ52" s="114"/>
    </row>
    <row r="53" spans="1:62" s="1" customFormat="1" ht="57.9" customHeight="1" thickBot="1" x14ac:dyDescent="0.6">
      <c r="A53" s="61" t="s">
        <v>179</v>
      </c>
      <c r="B53" s="348" t="s">
        <v>178</v>
      </c>
      <c r="C53" s="348"/>
      <c r="D53" s="348"/>
      <c r="E53" s="348"/>
      <c r="F53" s="348"/>
      <c r="G53" s="348"/>
      <c r="H53" s="348"/>
      <c r="I53" s="348"/>
      <c r="J53" s="348"/>
      <c r="K53" s="348"/>
      <c r="L53" s="348"/>
      <c r="M53" s="348"/>
      <c r="N53" s="348"/>
      <c r="O53" s="349"/>
      <c r="P53" s="363">
        <v>1</v>
      </c>
      <c r="Q53" s="330"/>
      <c r="R53" s="330"/>
      <c r="S53" s="335"/>
      <c r="T53" s="329">
        <f>SUM(AF53,AL53,AR53,AX53)</f>
        <v>106</v>
      </c>
      <c r="U53" s="330"/>
      <c r="V53" s="330">
        <f>X53+Z53+AB53+AD53</f>
        <v>50</v>
      </c>
      <c r="W53" s="347"/>
      <c r="X53" s="363">
        <v>20</v>
      </c>
      <c r="Y53" s="330"/>
      <c r="Z53" s="330">
        <v>20</v>
      </c>
      <c r="AA53" s="330"/>
      <c r="AB53" s="330"/>
      <c r="AC53" s="330"/>
      <c r="AD53" s="330">
        <v>10</v>
      </c>
      <c r="AE53" s="335"/>
      <c r="AF53" s="363">
        <v>106</v>
      </c>
      <c r="AG53" s="330"/>
      <c r="AH53" s="330">
        <v>50</v>
      </c>
      <c r="AI53" s="330"/>
      <c r="AJ53" s="330">
        <v>3</v>
      </c>
      <c r="AK53" s="335"/>
      <c r="AL53" s="363"/>
      <c r="AM53" s="330"/>
      <c r="AN53" s="330"/>
      <c r="AO53" s="330"/>
      <c r="AP53" s="330"/>
      <c r="AQ53" s="335"/>
      <c r="AR53" s="363"/>
      <c r="AS53" s="330"/>
      <c r="AT53" s="330"/>
      <c r="AU53" s="330"/>
      <c r="AV53" s="330"/>
      <c r="AW53" s="335"/>
      <c r="AX53" s="363"/>
      <c r="AY53" s="330"/>
      <c r="AZ53" s="330"/>
      <c r="BA53" s="330"/>
      <c r="BB53" s="330"/>
      <c r="BC53" s="347"/>
      <c r="BD53" s="93">
        <f t="shared" si="2"/>
        <v>3</v>
      </c>
      <c r="BE53" s="92"/>
      <c r="BF53" s="344" t="s">
        <v>322</v>
      </c>
      <c r="BG53" s="345"/>
      <c r="BH53" s="345"/>
      <c r="BI53" s="345"/>
      <c r="BJ53" s="346"/>
    </row>
    <row r="54" spans="1:62" s="62" customFormat="1" ht="57.9" customHeight="1" thickBot="1" x14ac:dyDescent="0.6">
      <c r="A54" s="58" t="s">
        <v>285</v>
      </c>
      <c r="B54" s="308" t="s">
        <v>313</v>
      </c>
      <c r="C54" s="308"/>
      <c r="D54" s="308"/>
      <c r="E54" s="308"/>
      <c r="F54" s="308"/>
      <c r="G54" s="308"/>
      <c r="H54" s="308"/>
      <c r="I54" s="308"/>
      <c r="J54" s="308"/>
      <c r="K54" s="308"/>
      <c r="L54" s="308"/>
      <c r="M54" s="308"/>
      <c r="N54" s="308"/>
      <c r="O54" s="309"/>
      <c r="P54" s="310"/>
      <c r="Q54" s="311"/>
      <c r="R54" s="311"/>
      <c r="S54" s="312"/>
      <c r="T54" s="209">
        <v>468</v>
      </c>
      <c r="U54" s="121"/>
      <c r="V54" s="121"/>
      <c r="W54" s="334"/>
      <c r="X54" s="123"/>
      <c r="Y54" s="121"/>
      <c r="Z54" s="121"/>
      <c r="AA54" s="121"/>
      <c r="AB54" s="121"/>
      <c r="AC54" s="121"/>
      <c r="AD54" s="121"/>
      <c r="AE54" s="122"/>
      <c r="AF54" s="123">
        <f>AF55</f>
        <v>90</v>
      </c>
      <c r="AG54" s="121"/>
      <c r="AH54" s="121"/>
      <c r="AI54" s="121"/>
      <c r="AJ54" s="121">
        <f>AJ55</f>
        <v>3</v>
      </c>
      <c r="AK54" s="122"/>
      <c r="AL54" s="123">
        <f>AL55</f>
        <v>90</v>
      </c>
      <c r="AM54" s="121"/>
      <c r="AN54" s="121"/>
      <c r="AO54" s="121"/>
      <c r="AP54" s="121">
        <f>AP55</f>
        <v>3</v>
      </c>
      <c r="AQ54" s="122"/>
      <c r="AR54" s="123">
        <v>90</v>
      </c>
      <c r="AS54" s="121"/>
      <c r="AT54" s="121"/>
      <c r="AU54" s="121"/>
      <c r="AV54" s="121">
        <f>AV55</f>
        <v>3</v>
      </c>
      <c r="AW54" s="122"/>
      <c r="AX54" s="121">
        <v>198</v>
      </c>
      <c r="AY54" s="121"/>
      <c r="AZ54" s="121">
        <f>SUM(AZ55:BA92)</f>
        <v>0</v>
      </c>
      <c r="BA54" s="121"/>
      <c r="BB54" s="121">
        <v>6</v>
      </c>
      <c r="BC54" s="122"/>
      <c r="BD54" s="219">
        <f>AJ54+AP54+AV54+BB54</f>
        <v>15</v>
      </c>
      <c r="BE54" s="220"/>
      <c r="BF54" s="128"/>
      <c r="BG54" s="129"/>
      <c r="BH54" s="129"/>
      <c r="BI54" s="129"/>
      <c r="BJ54" s="130"/>
    </row>
    <row r="55" spans="1:62" s="1" customFormat="1" ht="57.9" customHeight="1" thickBot="1" x14ac:dyDescent="0.6">
      <c r="A55" s="64" t="s">
        <v>286</v>
      </c>
      <c r="B55" s="424" t="s">
        <v>314</v>
      </c>
      <c r="C55" s="424"/>
      <c r="D55" s="424"/>
      <c r="E55" s="424"/>
      <c r="F55" s="424"/>
      <c r="G55" s="424"/>
      <c r="H55" s="424"/>
      <c r="I55" s="424"/>
      <c r="J55" s="424"/>
      <c r="K55" s="424"/>
      <c r="L55" s="424"/>
      <c r="M55" s="424"/>
      <c r="N55" s="424"/>
      <c r="O55" s="425"/>
      <c r="P55" s="426"/>
      <c r="Q55" s="333"/>
      <c r="R55" s="333" t="s">
        <v>374</v>
      </c>
      <c r="S55" s="336"/>
      <c r="T55" s="428">
        <v>468</v>
      </c>
      <c r="U55" s="429"/>
      <c r="V55" s="428"/>
      <c r="W55" s="429"/>
      <c r="X55" s="426"/>
      <c r="Y55" s="333"/>
      <c r="Z55" s="333"/>
      <c r="AA55" s="333"/>
      <c r="AB55" s="333"/>
      <c r="AC55" s="333"/>
      <c r="AD55" s="333"/>
      <c r="AE55" s="336"/>
      <c r="AF55" s="426">
        <v>90</v>
      </c>
      <c r="AG55" s="333"/>
      <c r="AH55" s="333"/>
      <c r="AI55" s="333"/>
      <c r="AJ55" s="333">
        <v>3</v>
      </c>
      <c r="AK55" s="336"/>
      <c r="AL55" s="426">
        <v>90</v>
      </c>
      <c r="AM55" s="333"/>
      <c r="AN55" s="333"/>
      <c r="AO55" s="333"/>
      <c r="AP55" s="333">
        <v>3</v>
      </c>
      <c r="AQ55" s="336"/>
      <c r="AR55" s="426">
        <v>90</v>
      </c>
      <c r="AS55" s="333"/>
      <c r="AT55" s="333"/>
      <c r="AU55" s="333"/>
      <c r="AV55" s="333">
        <v>3</v>
      </c>
      <c r="AW55" s="336"/>
      <c r="AX55" s="427">
        <v>198</v>
      </c>
      <c r="AY55" s="428"/>
      <c r="AZ55" s="333"/>
      <c r="BA55" s="333"/>
      <c r="BB55" s="333">
        <v>6</v>
      </c>
      <c r="BC55" s="336"/>
      <c r="BD55" s="223">
        <f>AJ55+AP55+AV55+BB55</f>
        <v>15</v>
      </c>
      <c r="BE55" s="224"/>
      <c r="BF55" s="413" t="s">
        <v>91</v>
      </c>
      <c r="BG55" s="414"/>
      <c r="BH55" s="414"/>
      <c r="BI55" s="414"/>
      <c r="BJ55" s="415"/>
    </row>
    <row r="56" spans="1:62" s="1" customFormat="1" ht="57.9" customHeight="1" thickBot="1" x14ac:dyDescent="0.6">
      <c r="A56" s="65" t="s">
        <v>29</v>
      </c>
      <c r="B56" s="401" t="s">
        <v>121</v>
      </c>
      <c r="C56" s="401"/>
      <c r="D56" s="401"/>
      <c r="E56" s="401"/>
      <c r="F56" s="401"/>
      <c r="G56" s="401"/>
      <c r="H56" s="401"/>
      <c r="I56" s="401"/>
      <c r="J56" s="401"/>
      <c r="K56" s="401"/>
      <c r="L56" s="401"/>
      <c r="M56" s="401"/>
      <c r="N56" s="401"/>
      <c r="O56" s="423"/>
      <c r="P56" s="331"/>
      <c r="Q56" s="332"/>
      <c r="R56" s="332"/>
      <c r="S56" s="343"/>
      <c r="T56" s="222">
        <f>T62+T65+T72+T57+T78+T83</f>
        <v>1796</v>
      </c>
      <c r="U56" s="332"/>
      <c r="V56" s="364">
        <f>V62+V65+V72+V57+V78+V83</f>
        <v>680</v>
      </c>
      <c r="W56" s="221"/>
      <c r="X56" s="331">
        <f>X62+X65+X72+X57+X78+X83</f>
        <v>300</v>
      </c>
      <c r="Y56" s="332"/>
      <c r="Z56" s="332">
        <f t="shared" ref="Z56" si="3">Z62+Z65+Z72+Z57+Z78+Z83</f>
        <v>80</v>
      </c>
      <c r="AA56" s="332"/>
      <c r="AB56" s="332">
        <f t="shared" ref="AB56" si="4">AB62+AB65+AB72+AB57+AB78+AB83</f>
        <v>220</v>
      </c>
      <c r="AC56" s="332"/>
      <c r="AD56" s="332">
        <f t="shared" ref="AD56" si="5">AD62+AD65+AD72+AD57+AD78+AD83</f>
        <v>80</v>
      </c>
      <c r="AE56" s="364"/>
      <c r="AF56" s="331">
        <f t="shared" ref="AF56" si="6">AF62+AF65+AF72+AF57+AF78+AF83</f>
        <v>378</v>
      </c>
      <c r="AG56" s="332"/>
      <c r="AH56" s="332">
        <f t="shared" ref="AH56" si="7">AH62+AH65+AH72+AH57+AH78+AH83</f>
        <v>120</v>
      </c>
      <c r="AI56" s="332"/>
      <c r="AJ56" s="332">
        <f t="shared" ref="AJ56" si="8">AJ62+AJ65+AJ72+AJ57+AJ78+AJ83</f>
        <v>9</v>
      </c>
      <c r="AK56" s="364"/>
      <c r="AL56" s="331">
        <f t="shared" ref="AL56" si="9">AL62+AL65+AL72+AL57+AL78+AL83</f>
        <v>750</v>
      </c>
      <c r="AM56" s="332"/>
      <c r="AN56" s="332">
        <f t="shared" ref="AN56" si="10">AN62+AN65+AN72+AN57+AN78+AN83</f>
        <v>260</v>
      </c>
      <c r="AO56" s="332"/>
      <c r="AP56" s="332">
        <f t="shared" ref="AP56" si="11">AP62+AP65+AP72+AP57+AP78+AP83</f>
        <v>18</v>
      </c>
      <c r="AQ56" s="364"/>
      <c r="AR56" s="331">
        <f t="shared" ref="AR56" si="12">AR62+AR65+AR72+AR57+AR78+AR83</f>
        <v>864</v>
      </c>
      <c r="AS56" s="332"/>
      <c r="AT56" s="332">
        <f t="shared" ref="AT56" si="13">AT62+AT65+AT72+AT57+AT78+AT83</f>
        <v>300</v>
      </c>
      <c r="AU56" s="332"/>
      <c r="AV56" s="332">
        <f t="shared" ref="AV56" si="14">AV62+AV65+AV72+AV57+AV78+AV83</f>
        <v>27</v>
      </c>
      <c r="AW56" s="364"/>
      <c r="AX56" s="331">
        <f t="shared" ref="AX56" si="15">AX62+AX65+AX72+AX57+AX78+AX83</f>
        <v>0</v>
      </c>
      <c r="AY56" s="332"/>
      <c r="AZ56" s="332">
        <f t="shared" ref="AZ56" si="16">AZ62+AZ65+AZ72+AZ57+AZ78+AZ83</f>
        <v>0</v>
      </c>
      <c r="BA56" s="332"/>
      <c r="BB56" s="332">
        <f t="shared" ref="BB56" si="17">BB62+BB65+BB72+BB57+BB78+BB83</f>
        <v>0</v>
      </c>
      <c r="BC56" s="343"/>
      <c r="BD56" s="221">
        <f t="shared" ref="BD56" si="18">BD62+BD65+BD72+BD57+BD78+BD83</f>
        <v>54</v>
      </c>
      <c r="BE56" s="222"/>
      <c r="BF56" s="431"/>
      <c r="BG56" s="432"/>
      <c r="BH56" s="432"/>
      <c r="BI56" s="432"/>
      <c r="BJ56" s="433"/>
    </row>
    <row r="57" spans="1:62" s="8" customFormat="1" ht="57.9" customHeight="1" thickBot="1" x14ac:dyDescent="0.55000000000000004">
      <c r="A57" s="58" t="s">
        <v>83</v>
      </c>
      <c r="B57" s="308" t="s">
        <v>191</v>
      </c>
      <c r="C57" s="308"/>
      <c r="D57" s="308"/>
      <c r="E57" s="308"/>
      <c r="F57" s="308"/>
      <c r="G57" s="308"/>
      <c r="H57" s="308"/>
      <c r="I57" s="308"/>
      <c r="J57" s="308"/>
      <c r="K57" s="308"/>
      <c r="L57" s="308"/>
      <c r="M57" s="308"/>
      <c r="N57" s="308"/>
      <c r="O57" s="309"/>
      <c r="P57" s="310"/>
      <c r="Q57" s="311"/>
      <c r="R57" s="311"/>
      <c r="S57" s="312"/>
      <c r="T57" s="209">
        <f>SUM(T58:U61)</f>
        <v>504</v>
      </c>
      <c r="U57" s="121"/>
      <c r="V57" s="121">
        <f>SUM(V58:W61)</f>
        <v>160</v>
      </c>
      <c r="W57" s="334"/>
      <c r="X57" s="328">
        <f>SUM(X58:Y61)</f>
        <v>80</v>
      </c>
      <c r="Y57" s="305"/>
      <c r="Z57" s="305">
        <f>SUM(Z58:AA61)</f>
        <v>80</v>
      </c>
      <c r="AA57" s="305"/>
      <c r="AB57" s="305">
        <f>SUM(AB58:AC61)</f>
        <v>0</v>
      </c>
      <c r="AC57" s="305"/>
      <c r="AD57" s="305">
        <f>SUM(AD58:AE61)</f>
        <v>0</v>
      </c>
      <c r="AE57" s="324"/>
      <c r="AF57" s="328">
        <f>SUM(AF58:AG61)</f>
        <v>252</v>
      </c>
      <c r="AG57" s="305"/>
      <c r="AH57" s="305">
        <f>SUM(AH58:AI61)</f>
        <v>80</v>
      </c>
      <c r="AI57" s="305"/>
      <c r="AJ57" s="305">
        <f>SUM(AJ58:AK61)</f>
        <v>6</v>
      </c>
      <c r="AK57" s="324"/>
      <c r="AL57" s="328">
        <f>SUM(AL58:AM61)</f>
        <v>252</v>
      </c>
      <c r="AM57" s="305"/>
      <c r="AN57" s="305">
        <f>SUM(AN58:AO61)</f>
        <v>80</v>
      </c>
      <c r="AO57" s="305"/>
      <c r="AP57" s="305">
        <f>SUM(AP58:AQ61)</f>
        <v>6</v>
      </c>
      <c r="AQ57" s="324"/>
      <c r="AR57" s="328">
        <f>SUM(AR58:AS61)</f>
        <v>0</v>
      </c>
      <c r="AS57" s="305"/>
      <c r="AT57" s="305">
        <f>SUM(AT58:AU61)</f>
        <v>0</v>
      </c>
      <c r="AU57" s="305"/>
      <c r="AV57" s="305">
        <f>SUM(AV58:AW61)</f>
        <v>0</v>
      </c>
      <c r="AW57" s="324"/>
      <c r="AX57" s="328">
        <f>SUM(AX58:AY61)</f>
        <v>0</v>
      </c>
      <c r="AY57" s="305"/>
      <c r="AZ57" s="305">
        <f>SUM(AZ58:BA61)</f>
        <v>0</v>
      </c>
      <c r="BA57" s="305"/>
      <c r="BB57" s="305">
        <f>SUM(BB58:BC61)</f>
        <v>0</v>
      </c>
      <c r="BC57" s="324"/>
      <c r="BD57" s="217">
        <f t="shared" si="2"/>
        <v>12</v>
      </c>
      <c r="BE57" s="218"/>
      <c r="BF57" s="128"/>
      <c r="BG57" s="129"/>
      <c r="BH57" s="129"/>
      <c r="BI57" s="129"/>
      <c r="BJ57" s="130"/>
    </row>
    <row r="58" spans="1:62" s="8" customFormat="1" ht="57.9" customHeight="1" x14ac:dyDescent="0.5">
      <c r="A58" s="59" t="s">
        <v>185</v>
      </c>
      <c r="B58" s="149" t="s">
        <v>192</v>
      </c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50"/>
      <c r="P58" s="140"/>
      <c r="Q58" s="135"/>
      <c r="R58" s="135">
        <v>1</v>
      </c>
      <c r="S58" s="136"/>
      <c r="T58" s="147">
        <v>126</v>
      </c>
      <c r="U58" s="135"/>
      <c r="V58" s="138">
        <f>X58+Z58+AB58+AD58</f>
        <v>40</v>
      </c>
      <c r="W58" s="139"/>
      <c r="X58" s="140">
        <v>20</v>
      </c>
      <c r="Y58" s="135"/>
      <c r="Z58" s="135">
        <v>20</v>
      </c>
      <c r="AA58" s="135"/>
      <c r="AB58" s="135"/>
      <c r="AC58" s="135"/>
      <c r="AD58" s="135"/>
      <c r="AE58" s="136"/>
      <c r="AF58" s="140">
        <v>126</v>
      </c>
      <c r="AG58" s="135"/>
      <c r="AH58" s="135">
        <v>40</v>
      </c>
      <c r="AI58" s="135"/>
      <c r="AJ58" s="135">
        <v>3</v>
      </c>
      <c r="AK58" s="136"/>
      <c r="AL58" s="140"/>
      <c r="AM58" s="135"/>
      <c r="AN58" s="135"/>
      <c r="AO58" s="135"/>
      <c r="AP58" s="135"/>
      <c r="AQ58" s="136"/>
      <c r="AR58" s="140"/>
      <c r="AS58" s="135"/>
      <c r="AT58" s="135"/>
      <c r="AU58" s="135"/>
      <c r="AV58" s="135"/>
      <c r="AW58" s="136"/>
      <c r="AX58" s="140"/>
      <c r="AY58" s="135"/>
      <c r="AZ58" s="135"/>
      <c r="BA58" s="135"/>
      <c r="BB58" s="135"/>
      <c r="BC58" s="141"/>
      <c r="BD58" s="142">
        <f t="shared" si="2"/>
        <v>3</v>
      </c>
      <c r="BE58" s="143"/>
      <c r="BF58" s="112" t="s">
        <v>323</v>
      </c>
      <c r="BG58" s="113"/>
      <c r="BH58" s="113"/>
      <c r="BI58" s="113"/>
      <c r="BJ58" s="114"/>
    </row>
    <row r="59" spans="1:62" s="1" customFormat="1" ht="57.9" customHeight="1" x14ac:dyDescent="0.55000000000000004">
      <c r="A59" s="60" t="s">
        <v>110</v>
      </c>
      <c r="B59" s="115" t="s">
        <v>193</v>
      </c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6"/>
      <c r="P59" s="100"/>
      <c r="Q59" s="98"/>
      <c r="R59" s="98">
        <v>2</v>
      </c>
      <c r="S59" s="99"/>
      <c r="T59" s="118">
        <v>126</v>
      </c>
      <c r="U59" s="98"/>
      <c r="V59" s="119">
        <f>X59+Z59+AB59+AD59</f>
        <v>40</v>
      </c>
      <c r="W59" s="120"/>
      <c r="X59" s="100">
        <v>20</v>
      </c>
      <c r="Y59" s="98"/>
      <c r="Z59" s="98">
        <v>20</v>
      </c>
      <c r="AA59" s="98"/>
      <c r="AB59" s="98"/>
      <c r="AC59" s="98"/>
      <c r="AD59" s="98"/>
      <c r="AE59" s="99"/>
      <c r="AF59" s="100"/>
      <c r="AG59" s="98"/>
      <c r="AH59" s="98"/>
      <c r="AI59" s="98"/>
      <c r="AJ59" s="98"/>
      <c r="AK59" s="99"/>
      <c r="AL59" s="100">
        <v>126</v>
      </c>
      <c r="AM59" s="98"/>
      <c r="AN59" s="98">
        <v>40</v>
      </c>
      <c r="AO59" s="98"/>
      <c r="AP59" s="98">
        <v>3</v>
      </c>
      <c r="AQ59" s="99"/>
      <c r="AR59" s="100"/>
      <c r="AS59" s="98"/>
      <c r="AT59" s="98"/>
      <c r="AU59" s="98"/>
      <c r="AV59" s="98"/>
      <c r="AW59" s="99"/>
      <c r="AX59" s="100"/>
      <c r="AY59" s="98"/>
      <c r="AZ59" s="98"/>
      <c r="BA59" s="98"/>
      <c r="BB59" s="98"/>
      <c r="BC59" s="101"/>
      <c r="BD59" s="100">
        <f t="shared" ref="BD59:BD61" si="19">AJ59+AP59+AV59</f>
        <v>3</v>
      </c>
      <c r="BE59" s="99"/>
      <c r="BF59" s="102" t="s">
        <v>324</v>
      </c>
      <c r="BG59" s="103"/>
      <c r="BH59" s="103"/>
      <c r="BI59" s="103"/>
      <c r="BJ59" s="104"/>
    </row>
    <row r="60" spans="1:62" s="1" customFormat="1" ht="57.9" customHeight="1" x14ac:dyDescent="0.55000000000000004">
      <c r="A60" s="60" t="s">
        <v>294</v>
      </c>
      <c r="B60" s="115" t="s">
        <v>194</v>
      </c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6"/>
      <c r="P60" s="100"/>
      <c r="Q60" s="98"/>
      <c r="R60" s="98">
        <v>1</v>
      </c>
      <c r="S60" s="99"/>
      <c r="T60" s="118">
        <v>126</v>
      </c>
      <c r="U60" s="98"/>
      <c r="V60" s="119">
        <f>X60+Z60+AB60+AD60</f>
        <v>40</v>
      </c>
      <c r="W60" s="120"/>
      <c r="X60" s="100">
        <v>20</v>
      </c>
      <c r="Y60" s="98"/>
      <c r="Z60" s="98">
        <v>20</v>
      </c>
      <c r="AA60" s="98"/>
      <c r="AB60" s="98"/>
      <c r="AC60" s="98"/>
      <c r="AD60" s="98"/>
      <c r="AE60" s="99"/>
      <c r="AF60" s="100">
        <v>126</v>
      </c>
      <c r="AG60" s="98"/>
      <c r="AH60" s="98">
        <v>40</v>
      </c>
      <c r="AI60" s="98"/>
      <c r="AJ60" s="98">
        <v>3</v>
      </c>
      <c r="AK60" s="99"/>
      <c r="AL60" s="100"/>
      <c r="AM60" s="98"/>
      <c r="AN60" s="98"/>
      <c r="AO60" s="98"/>
      <c r="AP60" s="98"/>
      <c r="AQ60" s="99"/>
      <c r="AR60" s="100"/>
      <c r="AS60" s="98"/>
      <c r="AT60" s="98"/>
      <c r="AU60" s="98"/>
      <c r="AV60" s="98"/>
      <c r="AW60" s="99"/>
      <c r="AX60" s="100"/>
      <c r="AY60" s="98"/>
      <c r="AZ60" s="98"/>
      <c r="BA60" s="98"/>
      <c r="BB60" s="98"/>
      <c r="BC60" s="101"/>
      <c r="BD60" s="100">
        <f t="shared" si="19"/>
        <v>3</v>
      </c>
      <c r="BE60" s="99"/>
      <c r="BF60" s="102" t="s">
        <v>325</v>
      </c>
      <c r="BG60" s="103"/>
      <c r="BH60" s="103"/>
      <c r="BI60" s="103"/>
      <c r="BJ60" s="104"/>
    </row>
    <row r="61" spans="1:62" s="1" customFormat="1" ht="57.9" customHeight="1" thickBot="1" x14ac:dyDescent="0.6">
      <c r="A61" s="63" t="s">
        <v>295</v>
      </c>
      <c r="B61" s="301" t="s">
        <v>195</v>
      </c>
      <c r="C61" s="301"/>
      <c r="D61" s="301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2"/>
      <c r="P61" s="294"/>
      <c r="Q61" s="205"/>
      <c r="R61" s="205">
        <v>2</v>
      </c>
      <c r="S61" s="206"/>
      <c r="T61" s="303">
        <v>126</v>
      </c>
      <c r="U61" s="205"/>
      <c r="V61" s="330">
        <f>X61+Z61+AB61+AD61</f>
        <v>40</v>
      </c>
      <c r="W61" s="347"/>
      <c r="X61" s="294">
        <v>20</v>
      </c>
      <c r="Y61" s="205"/>
      <c r="Z61" s="205">
        <v>20</v>
      </c>
      <c r="AA61" s="205"/>
      <c r="AB61" s="205"/>
      <c r="AC61" s="205"/>
      <c r="AD61" s="205"/>
      <c r="AE61" s="206"/>
      <c r="AF61" s="294"/>
      <c r="AG61" s="205"/>
      <c r="AH61" s="205"/>
      <c r="AI61" s="205"/>
      <c r="AJ61" s="205"/>
      <c r="AK61" s="206"/>
      <c r="AL61" s="294">
        <v>126</v>
      </c>
      <c r="AM61" s="205"/>
      <c r="AN61" s="205">
        <v>40</v>
      </c>
      <c r="AO61" s="205"/>
      <c r="AP61" s="205">
        <v>3</v>
      </c>
      <c r="AQ61" s="206"/>
      <c r="AR61" s="294"/>
      <c r="AS61" s="205"/>
      <c r="AT61" s="205"/>
      <c r="AU61" s="205"/>
      <c r="AV61" s="205"/>
      <c r="AW61" s="206"/>
      <c r="AX61" s="294"/>
      <c r="AY61" s="205"/>
      <c r="AZ61" s="205"/>
      <c r="BA61" s="205"/>
      <c r="BB61" s="205"/>
      <c r="BC61" s="315"/>
      <c r="BD61" s="93">
        <f t="shared" si="19"/>
        <v>3</v>
      </c>
      <c r="BE61" s="92"/>
      <c r="BF61" s="344" t="s">
        <v>326</v>
      </c>
      <c r="BG61" s="345"/>
      <c r="BH61" s="345"/>
      <c r="BI61" s="345"/>
      <c r="BJ61" s="346"/>
    </row>
    <row r="62" spans="1:62" s="1" customFormat="1" ht="57.9" customHeight="1" thickBot="1" x14ac:dyDescent="0.6">
      <c r="A62" s="58" t="s">
        <v>90</v>
      </c>
      <c r="B62" s="308" t="s">
        <v>180</v>
      </c>
      <c r="C62" s="308"/>
      <c r="D62" s="308"/>
      <c r="E62" s="308"/>
      <c r="F62" s="308"/>
      <c r="G62" s="308"/>
      <c r="H62" s="308"/>
      <c r="I62" s="308"/>
      <c r="J62" s="308"/>
      <c r="K62" s="308"/>
      <c r="L62" s="308"/>
      <c r="M62" s="308"/>
      <c r="N62" s="308"/>
      <c r="O62" s="309"/>
      <c r="P62" s="310"/>
      <c r="Q62" s="311"/>
      <c r="R62" s="311"/>
      <c r="S62" s="312"/>
      <c r="T62" s="209">
        <f>SUM(T63:U64)</f>
        <v>378</v>
      </c>
      <c r="U62" s="121"/>
      <c r="V62" s="121">
        <f>SUM(V63:W64)</f>
        <v>120</v>
      </c>
      <c r="W62" s="334"/>
      <c r="X62" s="123">
        <f>SUM(X63:Y64)</f>
        <v>60</v>
      </c>
      <c r="Y62" s="121"/>
      <c r="Z62" s="121">
        <f>SUM(Z63:AA64)</f>
        <v>0</v>
      </c>
      <c r="AA62" s="121"/>
      <c r="AB62" s="121">
        <f>SUM(AB63:AC64)</f>
        <v>60</v>
      </c>
      <c r="AC62" s="121"/>
      <c r="AD62" s="121">
        <f>SUM(AD63:AE64)</f>
        <v>0</v>
      </c>
      <c r="AE62" s="122"/>
      <c r="AF62" s="123">
        <f>SUM(AF63:AG64)</f>
        <v>126</v>
      </c>
      <c r="AG62" s="121"/>
      <c r="AH62" s="121">
        <f>SUM(AH63:AI64)</f>
        <v>40</v>
      </c>
      <c r="AI62" s="121"/>
      <c r="AJ62" s="121">
        <f>SUM(AJ63:AK64)</f>
        <v>3</v>
      </c>
      <c r="AK62" s="122"/>
      <c r="AL62" s="123">
        <f>SUM(AL63:AM64)</f>
        <v>252</v>
      </c>
      <c r="AM62" s="121"/>
      <c r="AN62" s="121">
        <f>SUM(AN63:AO64)</f>
        <v>80</v>
      </c>
      <c r="AO62" s="121"/>
      <c r="AP62" s="121">
        <f>SUM(AP63:AQ64)</f>
        <v>6</v>
      </c>
      <c r="AQ62" s="122"/>
      <c r="AR62" s="123">
        <f>SUM(AR63:AS64)</f>
        <v>0</v>
      </c>
      <c r="AS62" s="121"/>
      <c r="AT62" s="121">
        <f>SUM(AT63:AU64)</f>
        <v>0</v>
      </c>
      <c r="AU62" s="121"/>
      <c r="AV62" s="121">
        <f>SUM(AV63:AW64)</f>
        <v>0</v>
      </c>
      <c r="AW62" s="122"/>
      <c r="AX62" s="123">
        <f>SUM(AX63:AY67)</f>
        <v>0</v>
      </c>
      <c r="AY62" s="121"/>
      <c r="AZ62" s="121">
        <f>SUM(AZ63:BA67)</f>
        <v>0</v>
      </c>
      <c r="BA62" s="121"/>
      <c r="BB62" s="121">
        <f>SUM(BB63:BC67)</f>
        <v>0</v>
      </c>
      <c r="BC62" s="122"/>
      <c r="BD62" s="124">
        <f>AJ62+AP62+AV62</f>
        <v>9</v>
      </c>
      <c r="BE62" s="125"/>
      <c r="BF62" s="128"/>
      <c r="BG62" s="129"/>
      <c r="BH62" s="129"/>
      <c r="BI62" s="129"/>
      <c r="BJ62" s="130"/>
    </row>
    <row r="63" spans="1:62" s="1" customFormat="1" ht="57.9" customHeight="1" x14ac:dyDescent="0.55000000000000004">
      <c r="A63" s="59" t="s">
        <v>142</v>
      </c>
      <c r="B63" s="149" t="s">
        <v>181</v>
      </c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50"/>
      <c r="P63" s="140">
        <v>2</v>
      </c>
      <c r="Q63" s="135"/>
      <c r="R63" s="135">
        <v>1</v>
      </c>
      <c r="S63" s="136"/>
      <c r="T63" s="147">
        <f>SUM(AF63,AL63)</f>
        <v>252</v>
      </c>
      <c r="U63" s="135"/>
      <c r="V63" s="138">
        <f>X63+Z63+AB63+AD63</f>
        <v>80</v>
      </c>
      <c r="W63" s="139"/>
      <c r="X63" s="140">
        <v>40</v>
      </c>
      <c r="Y63" s="135"/>
      <c r="Z63" s="135"/>
      <c r="AA63" s="135"/>
      <c r="AB63" s="135">
        <v>40</v>
      </c>
      <c r="AC63" s="135"/>
      <c r="AD63" s="135"/>
      <c r="AE63" s="136"/>
      <c r="AF63" s="140">
        <v>126</v>
      </c>
      <c r="AG63" s="135"/>
      <c r="AH63" s="135">
        <v>40</v>
      </c>
      <c r="AI63" s="135"/>
      <c r="AJ63" s="135">
        <v>3</v>
      </c>
      <c r="AK63" s="136"/>
      <c r="AL63" s="140">
        <v>126</v>
      </c>
      <c r="AM63" s="135"/>
      <c r="AN63" s="135">
        <v>40</v>
      </c>
      <c r="AO63" s="135"/>
      <c r="AP63" s="135">
        <v>3</v>
      </c>
      <c r="AQ63" s="136"/>
      <c r="AR63" s="140"/>
      <c r="AS63" s="135"/>
      <c r="AT63" s="135"/>
      <c r="AU63" s="135"/>
      <c r="AV63" s="135"/>
      <c r="AW63" s="136"/>
      <c r="AX63" s="140"/>
      <c r="AY63" s="135"/>
      <c r="AZ63" s="135"/>
      <c r="BA63" s="135"/>
      <c r="BB63" s="135"/>
      <c r="BC63" s="141"/>
      <c r="BD63" s="142">
        <f t="shared" ref="BD63" si="20">AJ63+AP63+AV63</f>
        <v>6</v>
      </c>
      <c r="BE63" s="143"/>
      <c r="BF63" s="112" t="s">
        <v>327</v>
      </c>
      <c r="BG63" s="113"/>
      <c r="BH63" s="113"/>
      <c r="BI63" s="113"/>
      <c r="BJ63" s="114"/>
    </row>
    <row r="64" spans="1:62" s="1" customFormat="1" ht="57.9" customHeight="1" thickBot="1" x14ac:dyDescent="0.6">
      <c r="A64" s="63" t="s">
        <v>99</v>
      </c>
      <c r="B64" s="301" t="s">
        <v>182</v>
      </c>
      <c r="C64" s="301"/>
      <c r="D64" s="301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2"/>
      <c r="P64" s="294"/>
      <c r="Q64" s="205"/>
      <c r="R64" s="205">
        <v>2</v>
      </c>
      <c r="S64" s="206"/>
      <c r="T64" s="329">
        <v>126</v>
      </c>
      <c r="U64" s="330"/>
      <c r="V64" s="330">
        <f>X64+Z64+AB64+AD64</f>
        <v>40</v>
      </c>
      <c r="W64" s="347"/>
      <c r="X64" s="294">
        <v>20</v>
      </c>
      <c r="Y64" s="205"/>
      <c r="Z64" s="205"/>
      <c r="AA64" s="205"/>
      <c r="AB64" s="205">
        <v>20</v>
      </c>
      <c r="AC64" s="205"/>
      <c r="AD64" s="205"/>
      <c r="AE64" s="206"/>
      <c r="AF64" s="294"/>
      <c r="AG64" s="205"/>
      <c r="AH64" s="205"/>
      <c r="AI64" s="205"/>
      <c r="AJ64" s="205"/>
      <c r="AK64" s="206"/>
      <c r="AL64" s="294">
        <v>126</v>
      </c>
      <c r="AM64" s="205"/>
      <c r="AN64" s="205">
        <v>40</v>
      </c>
      <c r="AO64" s="205"/>
      <c r="AP64" s="205">
        <v>3</v>
      </c>
      <c r="AQ64" s="206"/>
      <c r="AR64" s="294"/>
      <c r="AS64" s="205"/>
      <c r="AT64" s="205"/>
      <c r="AU64" s="205"/>
      <c r="AV64" s="205"/>
      <c r="AW64" s="206"/>
      <c r="AX64" s="294"/>
      <c r="AY64" s="205"/>
      <c r="AZ64" s="205"/>
      <c r="BA64" s="205"/>
      <c r="BB64" s="205"/>
      <c r="BC64" s="315"/>
      <c r="BD64" s="93">
        <f t="shared" ref="BD64" si="21">AJ64+AP64+AV64</f>
        <v>3</v>
      </c>
      <c r="BE64" s="92"/>
      <c r="BF64" s="344" t="s">
        <v>331</v>
      </c>
      <c r="BG64" s="345"/>
      <c r="BH64" s="345"/>
      <c r="BI64" s="345"/>
      <c r="BJ64" s="346"/>
    </row>
    <row r="65" spans="1:67" s="1" customFormat="1" ht="57.9" customHeight="1" thickBot="1" x14ac:dyDescent="0.6">
      <c r="A65" s="58" t="s">
        <v>95</v>
      </c>
      <c r="B65" s="308" t="s">
        <v>183</v>
      </c>
      <c r="C65" s="308"/>
      <c r="D65" s="308"/>
      <c r="E65" s="308"/>
      <c r="F65" s="308"/>
      <c r="G65" s="308"/>
      <c r="H65" s="308"/>
      <c r="I65" s="308"/>
      <c r="J65" s="308"/>
      <c r="K65" s="308"/>
      <c r="L65" s="308"/>
      <c r="M65" s="308"/>
      <c r="N65" s="308"/>
      <c r="O65" s="309"/>
      <c r="P65" s="310"/>
      <c r="Q65" s="311"/>
      <c r="R65" s="311"/>
      <c r="S65" s="312"/>
      <c r="T65" s="209">
        <f>SUM(T66:U67)</f>
        <v>216</v>
      </c>
      <c r="U65" s="121"/>
      <c r="V65" s="121">
        <f>SUM(V66:W67)</f>
        <v>80</v>
      </c>
      <c r="W65" s="334"/>
      <c r="X65" s="123">
        <f>SUM(X66:Y67)</f>
        <v>40</v>
      </c>
      <c r="Y65" s="121"/>
      <c r="Z65" s="121">
        <f>SUM(Z66:AA67)</f>
        <v>0</v>
      </c>
      <c r="AA65" s="121"/>
      <c r="AB65" s="121">
        <f>SUM(AB66:AC67)</f>
        <v>40</v>
      </c>
      <c r="AC65" s="121"/>
      <c r="AD65" s="121">
        <f>SUM(AD66:AE67)</f>
        <v>0</v>
      </c>
      <c r="AE65" s="122"/>
      <c r="AF65" s="123">
        <f>SUM(AF66:AG67)</f>
        <v>0</v>
      </c>
      <c r="AG65" s="121"/>
      <c r="AH65" s="121">
        <f>SUM(AH66:AI67)</f>
        <v>0</v>
      </c>
      <c r="AI65" s="121"/>
      <c r="AJ65" s="121">
        <f>SUM(AJ66:AK67)</f>
        <v>0</v>
      </c>
      <c r="AK65" s="122"/>
      <c r="AL65" s="123">
        <f>SUM(AL66:AM67)</f>
        <v>126</v>
      </c>
      <c r="AM65" s="121"/>
      <c r="AN65" s="121">
        <f>SUM(AN66:AO67)</f>
        <v>40</v>
      </c>
      <c r="AO65" s="121"/>
      <c r="AP65" s="121">
        <f>SUM(AP66:AQ67)</f>
        <v>3</v>
      </c>
      <c r="AQ65" s="122"/>
      <c r="AR65" s="123">
        <f>SUM(AR66:AS67)</f>
        <v>90</v>
      </c>
      <c r="AS65" s="121"/>
      <c r="AT65" s="121">
        <f>SUM(AT66:AU67)</f>
        <v>40</v>
      </c>
      <c r="AU65" s="121"/>
      <c r="AV65" s="121">
        <f>SUM(AV66:AW67)</f>
        <v>3</v>
      </c>
      <c r="AW65" s="122"/>
      <c r="AX65" s="123">
        <f>SUM(AX66:AY67)</f>
        <v>0</v>
      </c>
      <c r="AY65" s="121"/>
      <c r="AZ65" s="121">
        <f>SUM(AZ66:BA67)</f>
        <v>0</v>
      </c>
      <c r="BA65" s="121"/>
      <c r="BB65" s="121">
        <f>SUM(BB66:BC67)</f>
        <v>0</v>
      </c>
      <c r="BC65" s="122"/>
      <c r="BD65" s="217">
        <f>AJ65+AP65+AV65</f>
        <v>6</v>
      </c>
      <c r="BE65" s="218"/>
      <c r="BF65" s="128"/>
      <c r="BG65" s="129"/>
      <c r="BH65" s="129"/>
      <c r="BI65" s="129"/>
      <c r="BJ65" s="130"/>
    </row>
    <row r="66" spans="1:67" s="8" customFormat="1" ht="57.9" customHeight="1" x14ac:dyDescent="0.5">
      <c r="A66" s="59" t="s">
        <v>167</v>
      </c>
      <c r="B66" s="149" t="s">
        <v>184</v>
      </c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50"/>
      <c r="P66" s="140"/>
      <c r="Q66" s="135"/>
      <c r="R66" s="135">
        <v>2</v>
      </c>
      <c r="S66" s="136"/>
      <c r="T66" s="137">
        <v>126</v>
      </c>
      <c r="U66" s="138"/>
      <c r="V66" s="138">
        <f>X66+Z66+AB66+AD66</f>
        <v>40</v>
      </c>
      <c r="W66" s="139"/>
      <c r="X66" s="140">
        <v>20</v>
      </c>
      <c r="Y66" s="135"/>
      <c r="Z66" s="135"/>
      <c r="AA66" s="135"/>
      <c r="AB66" s="135">
        <v>20</v>
      </c>
      <c r="AC66" s="135"/>
      <c r="AD66" s="135"/>
      <c r="AE66" s="136"/>
      <c r="AF66" s="140"/>
      <c r="AG66" s="135"/>
      <c r="AH66" s="135"/>
      <c r="AI66" s="135"/>
      <c r="AJ66" s="135"/>
      <c r="AK66" s="136"/>
      <c r="AL66" s="140">
        <v>126</v>
      </c>
      <c r="AM66" s="135"/>
      <c r="AN66" s="135">
        <v>40</v>
      </c>
      <c r="AO66" s="135"/>
      <c r="AP66" s="135">
        <v>3</v>
      </c>
      <c r="AQ66" s="136"/>
      <c r="AR66" s="140"/>
      <c r="AS66" s="135"/>
      <c r="AT66" s="135"/>
      <c r="AU66" s="135"/>
      <c r="AV66" s="135"/>
      <c r="AW66" s="136"/>
      <c r="AX66" s="140"/>
      <c r="AY66" s="135"/>
      <c r="AZ66" s="135"/>
      <c r="BA66" s="135"/>
      <c r="BB66" s="135"/>
      <c r="BC66" s="141"/>
      <c r="BD66" s="142">
        <f t="shared" ref="BD66" si="22">AJ66+AP66+AV66</f>
        <v>3</v>
      </c>
      <c r="BE66" s="143"/>
      <c r="BF66" s="112" t="s">
        <v>352</v>
      </c>
      <c r="BG66" s="113"/>
      <c r="BH66" s="113"/>
      <c r="BI66" s="113"/>
      <c r="BJ66" s="114"/>
    </row>
    <row r="67" spans="1:67" s="1" customFormat="1" ht="57.9" customHeight="1" thickBot="1" x14ac:dyDescent="0.6">
      <c r="A67" s="66" t="s">
        <v>293</v>
      </c>
      <c r="B67" s="106" t="s">
        <v>186</v>
      </c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7"/>
      <c r="P67" s="93"/>
      <c r="Q67" s="91"/>
      <c r="R67" s="91">
        <v>3</v>
      </c>
      <c r="S67" s="92"/>
      <c r="T67" s="412">
        <v>90</v>
      </c>
      <c r="U67" s="110"/>
      <c r="V67" s="110">
        <f>X67+Z67+AB67+AD67</f>
        <v>40</v>
      </c>
      <c r="W67" s="111"/>
      <c r="X67" s="93">
        <v>20</v>
      </c>
      <c r="Y67" s="91"/>
      <c r="Z67" s="91"/>
      <c r="AA67" s="91"/>
      <c r="AB67" s="91">
        <v>20</v>
      </c>
      <c r="AC67" s="91"/>
      <c r="AD67" s="91"/>
      <c r="AE67" s="92"/>
      <c r="AF67" s="93"/>
      <c r="AG67" s="91"/>
      <c r="AH67" s="91"/>
      <c r="AI67" s="91"/>
      <c r="AJ67" s="91"/>
      <c r="AK67" s="92"/>
      <c r="AL67" s="93"/>
      <c r="AM67" s="91"/>
      <c r="AN67" s="91"/>
      <c r="AO67" s="91"/>
      <c r="AP67" s="91"/>
      <c r="AQ67" s="92"/>
      <c r="AR67" s="93">
        <v>90</v>
      </c>
      <c r="AS67" s="91"/>
      <c r="AT67" s="91">
        <v>40</v>
      </c>
      <c r="AU67" s="91"/>
      <c r="AV67" s="91">
        <v>3</v>
      </c>
      <c r="AW67" s="92"/>
      <c r="AX67" s="93"/>
      <c r="AY67" s="91"/>
      <c r="AZ67" s="91"/>
      <c r="BA67" s="91"/>
      <c r="BB67" s="91"/>
      <c r="BC67" s="94"/>
      <c r="BD67" s="93">
        <f t="shared" ref="BD67" si="23">AJ67+AP67+AV67</f>
        <v>3</v>
      </c>
      <c r="BE67" s="92"/>
      <c r="BF67" s="95" t="s">
        <v>353</v>
      </c>
      <c r="BG67" s="96"/>
      <c r="BH67" s="96"/>
      <c r="BI67" s="96"/>
      <c r="BJ67" s="97"/>
    </row>
    <row r="68" spans="1:67" s="1" customFormat="1" ht="35.1" customHeight="1" thickBot="1" x14ac:dyDescent="0.6">
      <c r="A68" s="181" t="s">
        <v>80</v>
      </c>
      <c r="B68" s="184" t="s">
        <v>86</v>
      </c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5"/>
      <c r="P68" s="190" t="s">
        <v>7</v>
      </c>
      <c r="Q68" s="191"/>
      <c r="R68" s="191" t="s">
        <v>8</v>
      </c>
      <c r="S68" s="196"/>
      <c r="T68" s="199" t="s">
        <v>9</v>
      </c>
      <c r="U68" s="200"/>
      <c r="V68" s="200"/>
      <c r="W68" s="200"/>
      <c r="X68" s="200"/>
      <c r="Y68" s="200"/>
      <c r="Z68" s="200"/>
      <c r="AA68" s="200"/>
      <c r="AB68" s="200"/>
      <c r="AC68" s="200"/>
      <c r="AD68" s="200"/>
      <c r="AE68" s="201"/>
      <c r="AF68" s="202" t="s">
        <v>30</v>
      </c>
      <c r="AG68" s="203"/>
      <c r="AH68" s="203"/>
      <c r="AI68" s="203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  <c r="AT68" s="203"/>
      <c r="AU68" s="203"/>
      <c r="AV68" s="203"/>
      <c r="AW68" s="203"/>
      <c r="AX68" s="203"/>
      <c r="AY68" s="203"/>
      <c r="AZ68" s="203"/>
      <c r="BA68" s="203"/>
      <c r="BB68" s="203"/>
      <c r="BC68" s="204"/>
      <c r="BD68" s="261" t="s">
        <v>343</v>
      </c>
      <c r="BE68" s="262"/>
      <c r="BF68" s="225" t="s">
        <v>81</v>
      </c>
      <c r="BG68" s="226"/>
      <c r="BH68" s="226"/>
      <c r="BI68" s="226"/>
      <c r="BJ68" s="227"/>
    </row>
    <row r="69" spans="1:67" s="1" customFormat="1" ht="35.1" customHeight="1" thickBot="1" x14ac:dyDescent="0.6">
      <c r="A69" s="182"/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7"/>
      <c r="P69" s="192"/>
      <c r="Q69" s="193"/>
      <c r="R69" s="193"/>
      <c r="S69" s="197"/>
      <c r="T69" s="234" t="s">
        <v>4</v>
      </c>
      <c r="U69" s="235"/>
      <c r="V69" s="235" t="s">
        <v>10</v>
      </c>
      <c r="W69" s="238"/>
      <c r="X69" s="241" t="s">
        <v>11</v>
      </c>
      <c r="Y69" s="242"/>
      <c r="Z69" s="242"/>
      <c r="AA69" s="242"/>
      <c r="AB69" s="242"/>
      <c r="AC69" s="242"/>
      <c r="AD69" s="242"/>
      <c r="AE69" s="243"/>
      <c r="AF69" s="241" t="s">
        <v>13</v>
      </c>
      <c r="AG69" s="242"/>
      <c r="AH69" s="242"/>
      <c r="AI69" s="242"/>
      <c r="AJ69" s="242"/>
      <c r="AK69" s="242"/>
      <c r="AL69" s="242"/>
      <c r="AM69" s="242"/>
      <c r="AN69" s="242"/>
      <c r="AO69" s="242"/>
      <c r="AP69" s="242"/>
      <c r="AQ69" s="243"/>
      <c r="AR69" s="244" t="s">
        <v>14</v>
      </c>
      <c r="AS69" s="242"/>
      <c r="AT69" s="242"/>
      <c r="AU69" s="242"/>
      <c r="AV69" s="242"/>
      <c r="AW69" s="242"/>
      <c r="AX69" s="242"/>
      <c r="AY69" s="242"/>
      <c r="AZ69" s="242"/>
      <c r="BA69" s="242"/>
      <c r="BB69" s="242"/>
      <c r="BC69" s="243"/>
      <c r="BD69" s="263"/>
      <c r="BE69" s="264"/>
      <c r="BF69" s="228"/>
      <c r="BG69" s="229"/>
      <c r="BH69" s="229"/>
      <c r="BI69" s="229"/>
      <c r="BJ69" s="230"/>
      <c r="BO69" s="8"/>
    </row>
    <row r="70" spans="1:67" s="62" customFormat="1" ht="45" customHeight="1" thickBot="1" x14ac:dyDescent="0.6">
      <c r="A70" s="182"/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7"/>
      <c r="P70" s="192"/>
      <c r="Q70" s="193"/>
      <c r="R70" s="193"/>
      <c r="S70" s="197"/>
      <c r="T70" s="236"/>
      <c r="U70" s="193"/>
      <c r="V70" s="193"/>
      <c r="W70" s="239"/>
      <c r="X70" s="190" t="s">
        <v>12</v>
      </c>
      <c r="Y70" s="191"/>
      <c r="Z70" s="245" t="s">
        <v>82</v>
      </c>
      <c r="AA70" s="245"/>
      <c r="AB70" s="245" t="s">
        <v>163</v>
      </c>
      <c r="AC70" s="245"/>
      <c r="AD70" s="191" t="s">
        <v>164</v>
      </c>
      <c r="AE70" s="196"/>
      <c r="AF70" s="247" t="s">
        <v>120</v>
      </c>
      <c r="AG70" s="248"/>
      <c r="AH70" s="248"/>
      <c r="AI70" s="248"/>
      <c r="AJ70" s="248"/>
      <c r="AK70" s="249"/>
      <c r="AL70" s="250" t="s">
        <v>119</v>
      </c>
      <c r="AM70" s="248"/>
      <c r="AN70" s="248"/>
      <c r="AO70" s="248"/>
      <c r="AP70" s="248"/>
      <c r="AQ70" s="251"/>
      <c r="AR70" s="247" t="s">
        <v>378</v>
      </c>
      <c r="AS70" s="248"/>
      <c r="AT70" s="248"/>
      <c r="AU70" s="248"/>
      <c r="AV70" s="248"/>
      <c r="AW70" s="249"/>
      <c r="AX70" s="252" t="s">
        <v>254</v>
      </c>
      <c r="AY70" s="253"/>
      <c r="AZ70" s="253"/>
      <c r="BA70" s="253"/>
      <c r="BB70" s="253"/>
      <c r="BC70" s="254"/>
      <c r="BD70" s="263"/>
      <c r="BE70" s="264"/>
      <c r="BF70" s="228"/>
      <c r="BG70" s="229"/>
      <c r="BH70" s="229"/>
      <c r="BI70" s="229"/>
      <c r="BJ70" s="230"/>
    </row>
    <row r="71" spans="1:67" s="1" customFormat="1" ht="135" customHeight="1" thickBot="1" x14ac:dyDescent="0.6">
      <c r="A71" s="183"/>
      <c r="B71" s="188"/>
      <c r="C71" s="188"/>
      <c r="D71" s="188"/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9"/>
      <c r="P71" s="194"/>
      <c r="Q71" s="195"/>
      <c r="R71" s="195"/>
      <c r="S71" s="198"/>
      <c r="T71" s="237"/>
      <c r="U71" s="195"/>
      <c r="V71" s="195"/>
      <c r="W71" s="240"/>
      <c r="X71" s="194"/>
      <c r="Y71" s="195"/>
      <c r="Z71" s="246"/>
      <c r="AA71" s="246"/>
      <c r="AB71" s="246"/>
      <c r="AC71" s="246"/>
      <c r="AD71" s="195"/>
      <c r="AE71" s="198"/>
      <c r="AF71" s="255" t="s">
        <v>2</v>
      </c>
      <c r="AG71" s="256"/>
      <c r="AH71" s="257" t="s">
        <v>15</v>
      </c>
      <c r="AI71" s="257"/>
      <c r="AJ71" s="255" t="s">
        <v>16</v>
      </c>
      <c r="AK71" s="256"/>
      <c r="AL71" s="258" t="s">
        <v>2</v>
      </c>
      <c r="AM71" s="259"/>
      <c r="AN71" s="257" t="s">
        <v>15</v>
      </c>
      <c r="AO71" s="257"/>
      <c r="AP71" s="257" t="s">
        <v>16</v>
      </c>
      <c r="AQ71" s="260"/>
      <c r="AR71" s="258" t="s">
        <v>2</v>
      </c>
      <c r="AS71" s="257"/>
      <c r="AT71" s="257" t="s">
        <v>15</v>
      </c>
      <c r="AU71" s="257"/>
      <c r="AV71" s="257" t="s">
        <v>16</v>
      </c>
      <c r="AW71" s="260"/>
      <c r="AX71" s="258" t="s">
        <v>2</v>
      </c>
      <c r="AY71" s="257"/>
      <c r="AZ71" s="257" t="s">
        <v>15</v>
      </c>
      <c r="BA71" s="257"/>
      <c r="BB71" s="257" t="s">
        <v>16</v>
      </c>
      <c r="BC71" s="260"/>
      <c r="BD71" s="265"/>
      <c r="BE71" s="266"/>
      <c r="BF71" s="231"/>
      <c r="BG71" s="232"/>
      <c r="BH71" s="232"/>
      <c r="BI71" s="232"/>
      <c r="BJ71" s="233"/>
    </row>
    <row r="72" spans="1:67" s="1" customFormat="1" ht="60" customHeight="1" thickBot="1" x14ac:dyDescent="0.6">
      <c r="A72" s="58" t="s">
        <v>100</v>
      </c>
      <c r="B72" s="308" t="s">
        <v>187</v>
      </c>
      <c r="C72" s="308"/>
      <c r="D72" s="308"/>
      <c r="E72" s="308"/>
      <c r="F72" s="308"/>
      <c r="G72" s="308"/>
      <c r="H72" s="308"/>
      <c r="I72" s="308"/>
      <c r="J72" s="308"/>
      <c r="K72" s="308"/>
      <c r="L72" s="308"/>
      <c r="M72" s="308"/>
      <c r="N72" s="308"/>
      <c r="O72" s="309"/>
      <c r="P72" s="310"/>
      <c r="Q72" s="311"/>
      <c r="R72" s="311"/>
      <c r="S72" s="312"/>
      <c r="T72" s="209">
        <f>SUM(T73:U73)</f>
        <v>200</v>
      </c>
      <c r="U72" s="121"/>
      <c r="V72" s="121">
        <f>SUM(V73:W73)</f>
        <v>120</v>
      </c>
      <c r="W72" s="334"/>
      <c r="X72" s="123">
        <f>SUM(X73:Y73)</f>
        <v>40</v>
      </c>
      <c r="Y72" s="121"/>
      <c r="Z72" s="121">
        <f>SUM(Z73:AA73)</f>
        <v>0</v>
      </c>
      <c r="AA72" s="121"/>
      <c r="AB72" s="121">
        <f>SUM(AB73:AC73)</f>
        <v>40</v>
      </c>
      <c r="AC72" s="121"/>
      <c r="AD72" s="121">
        <f>SUM(AD73:AD73)</f>
        <v>40</v>
      </c>
      <c r="AE72" s="122"/>
      <c r="AF72" s="123">
        <f>SUM(AF73:AG73)</f>
        <v>0</v>
      </c>
      <c r="AG72" s="121"/>
      <c r="AH72" s="121">
        <f>SUM(AH73:AI73)</f>
        <v>0</v>
      </c>
      <c r="AI72" s="121"/>
      <c r="AJ72" s="121">
        <f>SUM(AJ73:AK73)</f>
        <v>0</v>
      </c>
      <c r="AK72" s="122"/>
      <c r="AL72" s="123">
        <f>SUM(AL73:AM73)</f>
        <v>0</v>
      </c>
      <c r="AM72" s="121"/>
      <c r="AN72" s="121">
        <f>SUM(AN73:AO73)</f>
        <v>0</v>
      </c>
      <c r="AO72" s="121"/>
      <c r="AP72" s="121">
        <f>SUM(AP73:AQ73)</f>
        <v>0</v>
      </c>
      <c r="AQ72" s="122"/>
      <c r="AR72" s="123">
        <f>SUM(AR73:AS73)</f>
        <v>396</v>
      </c>
      <c r="AS72" s="121"/>
      <c r="AT72" s="121">
        <f>SUM(AT73:AU73)</f>
        <v>120</v>
      </c>
      <c r="AU72" s="121"/>
      <c r="AV72" s="121">
        <f>SUM(AV73:AW73)</f>
        <v>12</v>
      </c>
      <c r="AW72" s="122"/>
      <c r="AX72" s="123">
        <f>SUM(AX73:AY73)</f>
        <v>0</v>
      </c>
      <c r="AY72" s="121"/>
      <c r="AZ72" s="121">
        <f>SUM(AZ73:BA73)</f>
        <v>0</v>
      </c>
      <c r="BA72" s="121"/>
      <c r="BB72" s="121">
        <f>SUM(BB73:BC73)</f>
        <v>0</v>
      </c>
      <c r="BC72" s="122"/>
      <c r="BD72" s="124">
        <f>AJ72+AP72+AV72</f>
        <v>12</v>
      </c>
      <c r="BE72" s="125"/>
      <c r="BF72" s="128"/>
      <c r="BG72" s="129"/>
      <c r="BH72" s="129"/>
      <c r="BI72" s="129"/>
      <c r="BJ72" s="130"/>
    </row>
    <row r="73" spans="1:67" s="1" customFormat="1" ht="60" customHeight="1" x14ac:dyDescent="0.55000000000000004">
      <c r="A73" s="59" t="s">
        <v>143</v>
      </c>
      <c r="B73" s="131" t="s">
        <v>215</v>
      </c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2"/>
      <c r="P73" s="133">
        <v>3.3</v>
      </c>
      <c r="Q73" s="134"/>
      <c r="R73" s="135"/>
      <c r="S73" s="136"/>
      <c r="T73" s="137">
        <v>200</v>
      </c>
      <c r="U73" s="138"/>
      <c r="V73" s="138">
        <f>X73+Z73+AB73+AD73</f>
        <v>120</v>
      </c>
      <c r="W73" s="139"/>
      <c r="X73" s="140">
        <f>X74*2</f>
        <v>40</v>
      </c>
      <c r="Y73" s="135"/>
      <c r="Z73" s="135"/>
      <c r="AA73" s="135"/>
      <c r="AB73" s="135">
        <f>AB74*2</f>
        <v>40</v>
      </c>
      <c r="AC73" s="135"/>
      <c r="AD73" s="135">
        <f>AD74*2</f>
        <v>40</v>
      </c>
      <c r="AE73" s="135"/>
      <c r="AF73" s="140"/>
      <c r="AG73" s="135"/>
      <c r="AH73" s="135"/>
      <c r="AI73" s="135"/>
      <c r="AJ73" s="135"/>
      <c r="AK73" s="136"/>
      <c r="AL73" s="140"/>
      <c r="AM73" s="135"/>
      <c r="AN73" s="135"/>
      <c r="AO73" s="135"/>
      <c r="AP73" s="135"/>
      <c r="AQ73" s="136"/>
      <c r="AR73" s="140">
        <f>AR74*2</f>
        <v>396</v>
      </c>
      <c r="AS73" s="135"/>
      <c r="AT73" s="135">
        <f>2*AT74</f>
        <v>120</v>
      </c>
      <c r="AU73" s="135"/>
      <c r="AV73" s="135">
        <f>2*AV74</f>
        <v>12</v>
      </c>
      <c r="AW73" s="136"/>
      <c r="AX73" s="140"/>
      <c r="AY73" s="135"/>
      <c r="AZ73" s="135"/>
      <c r="BA73" s="135"/>
      <c r="BB73" s="135"/>
      <c r="BC73" s="141"/>
      <c r="BD73" s="142">
        <f t="shared" ref="BD73:BD77" si="24">AJ73+AP73+AV73</f>
        <v>12</v>
      </c>
      <c r="BE73" s="143"/>
      <c r="BF73" s="112"/>
      <c r="BG73" s="113"/>
      <c r="BH73" s="113"/>
      <c r="BI73" s="113"/>
      <c r="BJ73" s="114"/>
    </row>
    <row r="74" spans="1:67" s="1" customFormat="1" ht="60" customHeight="1" x14ac:dyDescent="0.55000000000000004">
      <c r="A74" s="60" t="s">
        <v>289</v>
      </c>
      <c r="B74" s="126" t="s">
        <v>188</v>
      </c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7"/>
      <c r="P74" s="117">
        <v>3</v>
      </c>
      <c r="Q74" s="118"/>
      <c r="R74" s="98"/>
      <c r="S74" s="99"/>
      <c r="T74" s="118">
        <v>90</v>
      </c>
      <c r="U74" s="98"/>
      <c r="V74" s="119">
        <f>X74+Z74+AB74+AD74</f>
        <v>60</v>
      </c>
      <c r="W74" s="120"/>
      <c r="X74" s="100">
        <v>20</v>
      </c>
      <c r="Y74" s="98"/>
      <c r="Z74" s="98"/>
      <c r="AA74" s="98"/>
      <c r="AB74" s="98">
        <v>20</v>
      </c>
      <c r="AC74" s="98"/>
      <c r="AD74" s="98">
        <v>20</v>
      </c>
      <c r="AE74" s="99"/>
      <c r="AF74" s="100"/>
      <c r="AG74" s="98"/>
      <c r="AH74" s="98"/>
      <c r="AI74" s="98"/>
      <c r="AJ74" s="98"/>
      <c r="AK74" s="99"/>
      <c r="AL74" s="100"/>
      <c r="AM74" s="98"/>
      <c r="AN74" s="98"/>
      <c r="AO74" s="98"/>
      <c r="AP74" s="98"/>
      <c r="AQ74" s="99"/>
      <c r="AR74" s="100">
        <v>198</v>
      </c>
      <c r="AS74" s="98"/>
      <c r="AT74" s="98">
        <v>60</v>
      </c>
      <c r="AU74" s="98"/>
      <c r="AV74" s="98">
        <v>6</v>
      </c>
      <c r="AW74" s="99"/>
      <c r="AX74" s="100"/>
      <c r="AY74" s="98"/>
      <c r="AZ74" s="98"/>
      <c r="BA74" s="98"/>
      <c r="BB74" s="98"/>
      <c r="BC74" s="101"/>
      <c r="BD74" s="100">
        <f t="shared" si="24"/>
        <v>6</v>
      </c>
      <c r="BE74" s="99"/>
      <c r="BF74" s="102" t="s">
        <v>354</v>
      </c>
      <c r="BG74" s="103"/>
      <c r="BH74" s="103"/>
      <c r="BI74" s="103"/>
      <c r="BJ74" s="104"/>
    </row>
    <row r="75" spans="1:67" s="1" customFormat="1" ht="60" customHeight="1" x14ac:dyDescent="0.55000000000000004">
      <c r="A75" s="60" t="s">
        <v>290</v>
      </c>
      <c r="B75" s="115" t="s">
        <v>189</v>
      </c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6"/>
      <c r="P75" s="117">
        <v>3</v>
      </c>
      <c r="Q75" s="118"/>
      <c r="R75" s="98"/>
      <c r="S75" s="99"/>
      <c r="T75" s="118">
        <v>90</v>
      </c>
      <c r="U75" s="98"/>
      <c r="V75" s="119">
        <f>X75+Z75+AB75+AD75</f>
        <v>60</v>
      </c>
      <c r="W75" s="120"/>
      <c r="X75" s="100">
        <v>20</v>
      </c>
      <c r="Y75" s="98"/>
      <c r="Z75" s="98"/>
      <c r="AA75" s="98"/>
      <c r="AB75" s="98">
        <v>20</v>
      </c>
      <c r="AC75" s="98"/>
      <c r="AD75" s="98">
        <v>20</v>
      </c>
      <c r="AE75" s="99"/>
      <c r="AF75" s="100"/>
      <c r="AG75" s="98"/>
      <c r="AH75" s="98"/>
      <c r="AI75" s="98"/>
      <c r="AJ75" s="98"/>
      <c r="AK75" s="99"/>
      <c r="AL75" s="100"/>
      <c r="AM75" s="98"/>
      <c r="AN75" s="98"/>
      <c r="AO75" s="98"/>
      <c r="AP75" s="98"/>
      <c r="AQ75" s="99"/>
      <c r="AR75" s="100">
        <v>198</v>
      </c>
      <c r="AS75" s="98"/>
      <c r="AT75" s="98">
        <v>60</v>
      </c>
      <c r="AU75" s="98"/>
      <c r="AV75" s="98">
        <v>6</v>
      </c>
      <c r="AW75" s="99"/>
      <c r="AX75" s="100"/>
      <c r="AY75" s="98"/>
      <c r="AZ75" s="98"/>
      <c r="BA75" s="98"/>
      <c r="BB75" s="98"/>
      <c r="BC75" s="101"/>
      <c r="BD75" s="100">
        <f t="shared" si="24"/>
        <v>6</v>
      </c>
      <c r="BE75" s="99"/>
      <c r="BF75" s="102" t="s">
        <v>355</v>
      </c>
      <c r="BG75" s="103"/>
      <c r="BH75" s="103"/>
      <c r="BI75" s="103"/>
      <c r="BJ75" s="104"/>
    </row>
    <row r="76" spans="1:67" s="1" customFormat="1" ht="60" customHeight="1" x14ac:dyDescent="0.55000000000000004">
      <c r="A76" s="63" t="s">
        <v>291</v>
      </c>
      <c r="B76" s="115" t="s">
        <v>190</v>
      </c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6"/>
      <c r="P76" s="117">
        <v>3</v>
      </c>
      <c r="Q76" s="118"/>
      <c r="R76" s="98"/>
      <c r="S76" s="99"/>
      <c r="T76" s="118">
        <v>90</v>
      </c>
      <c r="U76" s="98"/>
      <c r="V76" s="119">
        <f>X76+Z76+AB76+AD76</f>
        <v>60</v>
      </c>
      <c r="W76" s="120"/>
      <c r="X76" s="100">
        <v>20</v>
      </c>
      <c r="Y76" s="98"/>
      <c r="Z76" s="98"/>
      <c r="AA76" s="98"/>
      <c r="AB76" s="98">
        <v>20</v>
      </c>
      <c r="AC76" s="98"/>
      <c r="AD76" s="98">
        <v>20</v>
      </c>
      <c r="AE76" s="99"/>
      <c r="AF76" s="100"/>
      <c r="AG76" s="98"/>
      <c r="AH76" s="98"/>
      <c r="AI76" s="98"/>
      <c r="AJ76" s="98"/>
      <c r="AK76" s="99"/>
      <c r="AL76" s="100"/>
      <c r="AM76" s="98"/>
      <c r="AN76" s="98"/>
      <c r="AO76" s="98"/>
      <c r="AP76" s="98"/>
      <c r="AQ76" s="99"/>
      <c r="AR76" s="100">
        <v>198</v>
      </c>
      <c r="AS76" s="98"/>
      <c r="AT76" s="98">
        <v>60</v>
      </c>
      <c r="AU76" s="98"/>
      <c r="AV76" s="98">
        <v>6</v>
      </c>
      <c r="AW76" s="99"/>
      <c r="AX76" s="100"/>
      <c r="AY76" s="98"/>
      <c r="AZ76" s="98"/>
      <c r="BA76" s="98"/>
      <c r="BB76" s="98"/>
      <c r="BC76" s="101"/>
      <c r="BD76" s="100">
        <f t="shared" si="24"/>
        <v>6</v>
      </c>
      <c r="BE76" s="99"/>
      <c r="BF76" s="102" t="s">
        <v>356</v>
      </c>
      <c r="BG76" s="103"/>
      <c r="BH76" s="103"/>
      <c r="BI76" s="103"/>
      <c r="BJ76" s="104"/>
    </row>
    <row r="77" spans="1:67" s="1" customFormat="1" ht="60" customHeight="1" thickBot="1" x14ac:dyDescent="0.6">
      <c r="A77" s="66" t="s">
        <v>292</v>
      </c>
      <c r="B77" s="105" t="s">
        <v>245</v>
      </c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7"/>
      <c r="P77" s="108">
        <v>3</v>
      </c>
      <c r="Q77" s="109"/>
      <c r="R77" s="91"/>
      <c r="S77" s="92"/>
      <c r="T77" s="109">
        <v>90</v>
      </c>
      <c r="U77" s="91"/>
      <c r="V77" s="110">
        <f>X77+Z77+AB77+AD77</f>
        <v>60</v>
      </c>
      <c r="W77" s="111"/>
      <c r="X77" s="93">
        <v>20</v>
      </c>
      <c r="Y77" s="91"/>
      <c r="Z77" s="91"/>
      <c r="AA77" s="91"/>
      <c r="AB77" s="91">
        <v>20</v>
      </c>
      <c r="AC77" s="91"/>
      <c r="AD77" s="91">
        <v>20</v>
      </c>
      <c r="AE77" s="92"/>
      <c r="AF77" s="93"/>
      <c r="AG77" s="91"/>
      <c r="AH77" s="91"/>
      <c r="AI77" s="91"/>
      <c r="AJ77" s="91"/>
      <c r="AK77" s="92"/>
      <c r="AL77" s="93"/>
      <c r="AM77" s="91"/>
      <c r="AN77" s="91"/>
      <c r="AO77" s="91"/>
      <c r="AP77" s="91"/>
      <c r="AQ77" s="92"/>
      <c r="AR77" s="93">
        <v>198</v>
      </c>
      <c r="AS77" s="91"/>
      <c r="AT77" s="91">
        <v>60</v>
      </c>
      <c r="AU77" s="91"/>
      <c r="AV77" s="91">
        <v>6</v>
      </c>
      <c r="AW77" s="92"/>
      <c r="AX77" s="93"/>
      <c r="AY77" s="91"/>
      <c r="AZ77" s="91"/>
      <c r="BA77" s="91"/>
      <c r="BB77" s="91"/>
      <c r="BC77" s="94"/>
      <c r="BD77" s="93">
        <f t="shared" si="24"/>
        <v>6</v>
      </c>
      <c r="BE77" s="92"/>
      <c r="BF77" s="95" t="s">
        <v>357</v>
      </c>
      <c r="BG77" s="96"/>
      <c r="BH77" s="96"/>
      <c r="BI77" s="96"/>
      <c r="BJ77" s="97"/>
    </row>
    <row r="78" spans="1:67" s="1" customFormat="1" ht="60" customHeight="1" thickBot="1" x14ac:dyDescent="0.6">
      <c r="A78" s="67" t="s">
        <v>149</v>
      </c>
      <c r="B78" s="339" t="s">
        <v>196</v>
      </c>
      <c r="C78" s="339"/>
      <c r="D78" s="339"/>
      <c r="E78" s="339"/>
      <c r="F78" s="339"/>
      <c r="G78" s="339"/>
      <c r="H78" s="339"/>
      <c r="I78" s="339"/>
      <c r="J78" s="339"/>
      <c r="K78" s="339"/>
      <c r="L78" s="339"/>
      <c r="M78" s="339"/>
      <c r="N78" s="339"/>
      <c r="O78" s="340"/>
      <c r="P78" s="337"/>
      <c r="Q78" s="338"/>
      <c r="R78" s="338"/>
      <c r="S78" s="372"/>
      <c r="T78" s="304">
        <f>SUM(T79:U80)</f>
        <v>318</v>
      </c>
      <c r="U78" s="305"/>
      <c r="V78" s="305">
        <f>SUM(V79:W80)</f>
        <v>120</v>
      </c>
      <c r="W78" s="341"/>
      <c r="X78" s="328">
        <f>SUM(X79:Y80)</f>
        <v>40</v>
      </c>
      <c r="Y78" s="305"/>
      <c r="Z78" s="305">
        <f>SUM(Z79:AA80)</f>
        <v>0</v>
      </c>
      <c r="AA78" s="305"/>
      <c r="AB78" s="305">
        <f>SUM(AB79:AC80)</f>
        <v>40</v>
      </c>
      <c r="AC78" s="305"/>
      <c r="AD78" s="305">
        <f>SUM(AD79:AE80)</f>
        <v>40</v>
      </c>
      <c r="AE78" s="324"/>
      <c r="AF78" s="328">
        <f>SUM(AF79:AG80)</f>
        <v>0</v>
      </c>
      <c r="AG78" s="305"/>
      <c r="AH78" s="305">
        <f>SUM(AH79:AI80)</f>
        <v>0</v>
      </c>
      <c r="AI78" s="305"/>
      <c r="AJ78" s="305">
        <f>SUM(AJ79:AK80)</f>
        <v>0</v>
      </c>
      <c r="AK78" s="324"/>
      <c r="AL78" s="328">
        <f>SUM(AL79:AM80)</f>
        <v>120</v>
      </c>
      <c r="AM78" s="305"/>
      <c r="AN78" s="305">
        <f>SUM(AN79:AO80)</f>
        <v>60</v>
      </c>
      <c r="AO78" s="305"/>
      <c r="AP78" s="305">
        <f>SUM(AP79:AQ80)</f>
        <v>3</v>
      </c>
      <c r="AQ78" s="324"/>
      <c r="AR78" s="328">
        <f>SUM(AR79:AS80)</f>
        <v>198</v>
      </c>
      <c r="AS78" s="305"/>
      <c r="AT78" s="305">
        <f>SUM(AT79:AU80)</f>
        <v>60</v>
      </c>
      <c r="AU78" s="305"/>
      <c r="AV78" s="305">
        <f>SUM(AV79:AW80)</f>
        <v>6</v>
      </c>
      <c r="AW78" s="324"/>
      <c r="AX78" s="328">
        <f>SUM(AX79:AY80)</f>
        <v>0</v>
      </c>
      <c r="AY78" s="305"/>
      <c r="AZ78" s="305">
        <f>SUM(AZ79:BA80)</f>
        <v>0</v>
      </c>
      <c r="BA78" s="305"/>
      <c r="BB78" s="305">
        <f>SUM(BB80:BC80)</f>
        <v>0</v>
      </c>
      <c r="BC78" s="324"/>
      <c r="BD78" s="217">
        <f>AJ78+AP78+AV78</f>
        <v>9</v>
      </c>
      <c r="BE78" s="218"/>
      <c r="BF78" s="419"/>
      <c r="BG78" s="420"/>
      <c r="BH78" s="420"/>
      <c r="BI78" s="420"/>
      <c r="BJ78" s="421"/>
    </row>
    <row r="79" spans="1:67" s="1" customFormat="1" ht="60" customHeight="1" x14ac:dyDescent="0.55000000000000004">
      <c r="A79" s="68" t="s">
        <v>150</v>
      </c>
      <c r="B79" s="370" t="s">
        <v>197</v>
      </c>
      <c r="C79" s="370"/>
      <c r="D79" s="370"/>
      <c r="E79" s="370"/>
      <c r="F79" s="370"/>
      <c r="G79" s="370"/>
      <c r="H79" s="370"/>
      <c r="I79" s="370"/>
      <c r="J79" s="370"/>
      <c r="K79" s="370"/>
      <c r="L79" s="370"/>
      <c r="M79" s="370"/>
      <c r="N79" s="370"/>
      <c r="O79" s="371"/>
      <c r="P79" s="307">
        <v>2</v>
      </c>
      <c r="Q79" s="138"/>
      <c r="R79" s="138"/>
      <c r="S79" s="306"/>
      <c r="T79" s="137">
        <v>120</v>
      </c>
      <c r="U79" s="138"/>
      <c r="V79" s="138">
        <f>X79+Z79+AB79+AD79</f>
        <v>60</v>
      </c>
      <c r="W79" s="139"/>
      <c r="X79" s="307">
        <v>20</v>
      </c>
      <c r="Y79" s="138"/>
      <c r="Z79" s="138"/>
      <c r="AA79" s="138"/>
      <c r="AB79" s="138">
        <v>20</v>
      </c>
      <c r="AC79" s="138"/>
      <c r="AD79" s="138">
        <v>20</v>
      </c>
      <c r="AE79" s="306"/>
      <c r="AF79" s="307"/>
      <c r="AG79" s="138"/>
      <c r="AH79" s="138"/>
      <c r="AI79" s="138"/>
      <c r="AJ79" s="138"/>
      <c r="AK79" s="306"/>
      <c r="AL79" s="307">
        <v>120</v>
      </c>
      <c r="AM79" s="138"/>
      <c r="AN79" s="138">
        <v>60</v>
      </c>
      <c r="AO79" s="138"/>
      <c r="AP79" s="138">
        <v>3</v>
      </c>
      <c r="AQ79" s="306"/>
      <c r="AR79" s="307"/>
      <c r="AS79" s="138"/>
      <c r="AT79" s="138"/>
      <c r="AU79" s="138"/>
      <c r="AV79" s="138"/>
      <c r="AW79" s="306"/>
      <c r="AX79" s="307"/>
      <c r="AY79" s="138"/>
      <c r="AZ79" s="138"/>
      <c r="BA79" s="138"/>
      <c r="BB79" s="138"/>
      <c r="BC79" s="139"/>
      <c r="BD79" s="142">
        <f t="shared" ref="BD79" si="25">AJ79+AP79+AV79</f>
        <v>3</v>
      </c>
      <c r="BE79" s="143"/>
      <c r="BF79" s="416" t="s">
        <v>358</v>
      </c>
      <c r="BG79" s="417"/>
      <c r="BH79" s="417"/>
      <c r="BI79" s="417"/>
      <c r="BJ79" s="418"/>
    </row>
    <row r="80" spans="1:67" s="1" customFormat="1" ht="60" customHeight="1" x14ac:dyDescent="0.55000000000000004">
      <c r="A80" s="60" t="s">
        <v>151</v>
      </c>
      <c r="B80" s="145" t="s">
        <v>198</v>
      </c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6"/>
      <c r="P80" s="100">
        <v>3</v>
      </c>
      <c r="Q80" s="98"/>
      <c r="R80" s="98"/>
      <c r="S80" s="99"/>
      <c r="T80" s="118">
        <v>198</v>
      </c>
      <c r="U80" s="98"/>
      <c r="V80" s="98">
        <v>60</v>
      </c>
      <c r="W80" s="101"/>
      <c r="X80" s="100">
        <v>20</v>
      </c>
      <c r="Y80" s="98"/>
      <c r="Z80" s="98"/>
      <c r="AA80" s="98"/>
      <c r="AB80" s="98">
        <v>20</v>
      </c>
      <c r="AC80" s="98"/>
      <c r="AD80" s="98">
        <v>20</v>
      </c>
      <c r="AE80" s="99"/>
      <c r="AF80" s="100"/>
      <c r="AG80" s="98"/>
      <c r="AH80" s="98"/>
      <c r="AI80" s="98"/>
      <c r="AJ80" s="98"/>
      <c r="AK80" s="99"/>
      <c r="AL80" s="100"/>
      <c r="AM80" s="98"/>
      <c r="AN80" s="98"/>
      <c r="AO80" s="98"/>
      <c r="AP80" s="98"/>
      <c r="AQ80" s="99"/>
      <c r="AR80" s="100">
        <v>198</v>
      </c>
      <c r="AS80" s="98"/>
      <c r="AT80" s="98">
        <v>60</v>
      </c>
      <c r="AU80" s="98"/>
      <c r="AV80" s="98">
        <v>6</v>
      </c>
      <c r="AW80" s="99"/>
      <c r="AX80" s="100"/>
      <c r="AY80" s="98"/>
      <c r="AZ80" s="98"/>
      <c r="BA80" s="98"/>
      <c r="BB80" s="98"/>
      <c r="BC80" s="101"/>
      <c r="BD80" s="100">
        <f t="shared" ref="BD80:BD82" si="26">AJ80+AP80+AV80</f>
        <v>6</v>
      </c>
      <c r="BE80" s="99"/>
      <c r="BF80" s="102"/>
      <c r="BG80" s="103"/>
      <c r="BH80" s="103"/>
      <c r="BI80" s="103"/>
      <c r="BJ80" s="104"/>
    </row>
    <row r="81" spans="1:62" s="8" customFormat="1" ht="60" customHeight="1" x14ac:dyDescent="0.5">
      <c r="A81" s="60" t="s">
        <v>152</v>
      </c>
      <c r="B81" s="126" t="s">
        <v>199</v>
      </c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7"/>
      <c r="P81" s="100">
        <v>3</v>
      </c>
      <c r="Q81" s="98"/>
      <c r="R81" s="98"/>
      <c r="S81" s="99"/>
      <c r="T81" s="118">
        <v>198</v>
      </c>
      <c r="U81" s="98"/>
      <c r="V81" s="98">
        <v>60</v>
      </c>
      <c r="W81" s="101"/>
      <c r="X81" s="100">
        <v>20</v>
      </c>
      <c r="Y81" s="98"/>
      <c r="Z81" s="98"/>
      <c r="AA81" s="98"/>
      <c r="AB81" s="98">
        <v>20</v>
      </c>
      <c r="AC81" s="98"/>
      <c r="AD81" s="98">
        <v>20</v>
      </c>
      <c r="AE81" s="99"/>
      <c r="AF81" s="100"/>
      <c r="AG81" s="98"/>
      <c r="AH81" s="98"/>
      <c r="AI81" s="98"/>
      <c r="AJ81" s="98"/>
      <c r="AK81" s="99"/>
      <c r="AL81" s="100"/>
      <c r="AM81" s="98"/>
      <c r="AN81" s="98"/>
      <c r="AO81" s="98"/>
      <c r="AP81" s="98"/>
      <c r="AQ81" s="99"/>
      <c r="AR81" s="100">
        <v>198</v>
      </c>
      <c r="AS81" s="98"/>
      <c r="AT81" s="98">
        <v>60</v>
      </c>
      <c r="AU81" s="98"/>
      <c r="AV81" s="98">
        <v>6</v>
      </c>
      <c r="AW81" s="99"/>
      <c r="AX81" s="100"/>
      <c r="AY81" s="98"/>
      <c r="AZ81" s="98"/>
      <c r="BA81" s="98"/>
      <c r="BB81" s="98"/>
      <c r="BC81" s="101"/>
      <c r="BD81" s="100">
        <f t="shared" si="26"/>
        <v>6</v>
      </c>
      <c r="BE81" s="99"/>
      <c r="BF81" s="102" t="s">
        <v>359</v>
      </c>
      <c r="BG81" s="103"/>
      <c r="BH81" s="103"/>
      <c r="BI81" s="103"/>
      <c r="BJ81" s="104"/>
    </row>
    <row r="82" spans="1:62" s="1" customFormat="1" ht="60" customHeight="1" thickBot="1" x14ac:dyDescent="0.6">
      <c r="A82" s="63" t="s">
        <v>153</v>
      </c>
      <c r="B82" s="301" t="s">
        <v>200</v>
      </c>
      <c r="C82" s="301"/>
      <c r="D82" s="301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2"/>
      <c r="P82" s="294">
        <v>3</v>
      </c>
      <c r="Q82" s="205"/>
      <c r="R82" s="205"/>
      <c r="S82" s="206"/>
      <c r="T82" s="303">
        <v>198</v>
      </c>
      <c r="U82" s="205"/>
      <c r="V82" s="205">
        <v>60</v>
      </c>
      <c r="W82" s="315"/>
      <c r="X82" s="294">
        <v>20</v>
      </c>
      <c r="Y82" s="205"/>
      <c r="Z82" s="205"/>
      <c r="AA82" s="205"/>
      <c r="AB82" s="205">
        <v>20</v>
      </c>
      <c r="AC82" s="205"/>
      <c r="AD82" s="205">
        <v>20</v>
      </c>
      <c r="AE82" s="206"/>
      <c r="AF82" s="294"/>
      <c r="AG82" s="205"/>
      <c r="AH82" s="205"/>
      <c r="AI82" s="205"/>
      <c r="AJ82" s="205"/>
      <c r="AK82" s="206"/>
      <c r="AL82" s="294"/>
      <c r="AM82" s="205"/>
      <c r="AN82" s="205"/>
      <c r="AO82" s="205"/>
      <c r="AP82" s="205"/>
      <c r="AQ82" s="206"/>
      <c r="AR82" s="294">
        <v>198</v>
      </c>
      <c r="AS82" s="205"/>
      <c r="AT82" s="205">
        <v>60</v>
      </c>
      <c r="AU82" s="205"/>
      <c r="AV82" s="205">
        <v>6</v>
      </c>
      <c r="AW82" s="206"/>
      <c r="AX82" s="294"/>
      <c r="AY82" s="205"/>
      <c r="AZ82" s="205"/>
      <c r="BA82" s="205"/>
      <c r="BB82" s="205"/>
      <c r="BC82" s="315"/>
      <c r="BD82" s="93">
        <f t="shared" si="26"/>
        <v>6</v>
      </c>
      <c r="BE82" s="92"/>
      <c r="BF82" s="344" t="s">
        <v>328</v>
      </c>
      <c r="BG82" s="345"/>
      <c r="BH82" s="345"/>
      <c r="BI82" s="345"/>
      <c r="BJ82" s="346"/>
    </row>
    <row r="83" spans="1:62" s="1" customFormat="1" ht="60" customHeight="1" thickBot="1" x14ac:dyDescent="0.6">
      <c r="A83" s="58" t="s">
        <v>201</v>
      </c>
      <c r="B83" s="308" t="s">
        <v>202</v>
      </c>
      <c r="C83" s="308"/>
      <c r="D83" s="308"/>
      <c r="E83" s="308"/>
      <c r="F83" s="308"/>
      <c r="G83" s="308"/>
      <c r="H83" s="308"/>
      <c r="I83" s="308"/>
      <c r="J83" s="308"/>
      <c r="K83" s="308"/>
      <c r="L83" s="308"/>
      <c r="M83" s="308"/>
      <c r="N83" s="308"/>
      <c r="O83" s="309"/>
      <c r="P83" s="310"/>
      <c r="Q83" s="311"/>
      <c r="R83" s="311"/>
      <c r="S83" s="312"/>
      <c r="T83" s="209">
        <f>T84</f>
        <v>180</v>
      </c>
      <c r="U83" s="121"/>
      <c r="V83" s="209">
        <f t="shared" ref="V83" si="27">V84</f>
        <v>80</v>
      </c>
      <c r="W83" s="334"/>
      <c r="X83" s="123">
        <f t="shared" ref="X83" si="28">X84</f>
        <v>40</v>
      </c>
      <c r="Y83" s="121"/>
      <c r="Z83" s="209">
        <f t="shared" ref="Z83" si="29">Z84</f>
        <v>0</v>
      </c>
      <c r="AA83" s="121"/>
      <c r="AB83" s="209">
        <f t="shared" ref="AB83" si="30">AB84</f>
        <v>40</v>
      </c>
      <c r="AC83" s="121"/>
      <c r="AD83" s="209">
        <f t="shared" ref="AD83" si="31">AD84</f>
        <v>0</v>
      </c>
      <c r="AE83" s="122"/>
      <c r="AF83" s="123">
        <f t="shared" ref="AF83" si="32">AF84</f>
        <v>0</v>
      </c>
      <c r="AG83" s="121"/>
      <c r="AH83" s="209">
        <f t="shared" ref="AH83" si="33">AH84</f>
        <v>0</v>
      </c>
      <c r="AI83" s="121"/>
      <c r="AJ83" s="209">
        <f t="shared" ref="AJ83" si="34">AJ84</f>
        <v>0</v>
      </c>
      <c r="AK83" s="122"/>
      <c r="AL83" s="209">
        <f t="shared" ref="AL83" si="35">AL84</f>
        <v>0</v>
      </c>
      <c r="AM83" s="121"/>
      <c r="AN83" s="209">
        <f t="shared" ref="AN83" si="36">AN84</f>
        <v>0</v>
      </c>
      <c r="AO83" s="121"/>
      <c r="AP83" s="209">
        <f t="shared" ref="AP83" si="37">AP84</f>
        <v>0</v>
      </c>
      <c r="AQ83" s="334"/>
      <c r="AR83" s="123">
        <f t="shared" ref="AR83" si="38">AR84</f>
        <v>180</v>
      </c>
      <c r="AS83" s="121"/>
      <c r="AT83" s="209">
        <f t="shared" ref="AT83" si="39">AT84</f>
        <v>80</v>
      </c>
      <c r="AU83" s="121"/>
      <c r="AV83" s="209">
        <f t="shared" ref="AV83" si="40">AV84</f>
        <v>6</v>
      </c>
      <c r="AW83" s="122"/>
      <c r="AX83" s="209">
        <f t="shared" ref="AX83" si="41">AX84</f>
        <v>0</v>
      </c>
      <c r="AY83" s="121"/>
      <c r="AZ83" s="209">
        <f t="shared" ref="AZ83" si="42">AZ84</f>
        <v>0</v>
      </c>
      <c r="BA83" s="121"/>
      <c r="BB83" s="209">
        <f t="shared" ref="BB83" si="43">BB84</f>
        <v>0</v>
      </c>
      <c r="BC83" s="334"/>
      <c r="BD83" s="207">
        <f t="shared" ref="BD83" si="44">BD84</f>
        <v>6</v>
      </c>
      <c r="BE83" s="208"/>
      <c r="BF83" s="128"/>
      <c r="BG83" s="129"/>
      <c r="BH83" s="129"/>
      <c r="BI83" s="129"/>
      <c r="BJ83" s="130"/>
    </row>
    <row r="84" spans="1:62" s="1" customFormat="1" ht="60" customHeight="1" x14ac:dyDescent="0.55000000000000004">
      <c r="A84" s="60" t="s">
        <v>207</v>
      </c>
      <c r="B84" s="145" t="s">
        <v>371</v>
      </c>
      <c r="C84" s="145"/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6"/>
      <c r="P84" s="100"/>
      <c r="Q84" s="98"/>
      <c r="R84" s="98">
        <v>3.3</v>
      </c>
      <c r="S84" s="99"/>
      <c r="T84" s="147">
        <f>T85*2</f>
        <v>180</v>
      </c>
      <c r="U84" s="135"/>
      <c r="V84" s="138">
        <f>V85*2</f>
        <v>80</v>
      </c>
      <c r="W84" s="139"/>
      <c r="X84" s="100">
        <f>X85*2</f>
        <v>40</v>
      </c>
      <c r="Y84" s="98"/>
      <c r="Z84" s="98"/>
      <c r="AA84" s="98"/>
      <c r="AB84" s="135">
        <f>AB85*2</f>
        <v>40</v>
      </c>
      <c r="AC84" s="135"/>
      <c r="AD84" s="98"/>
      <c r="AE84" s="99"/>
      <c r="AF84" s="140"/>
      <c r="AG84" s="135"/>
      <c r="AH84" s="135"/>
      <c r="AI84" s="135"/>
      <c r="AJ84" s="135"/>
      <c r="AK84" s="136"/>
      <c r="AL84" s="100"/>
      <c r="AM84" s="98"/>
      <c r="AN84" s="98"/>
      <c r="AO84" s="98"/>
      <c r="AP84" s="98"/>
      <c r="AQ84" s="99"/>
      <c r="AR84" s="100">
        <f>90*2</f>
        <v>180</v>
      </c>
      <c r="AS84" s="98"/>
      <c r="AT84" s="98">
        <f>AT85*2</f>
        <v>80</v>
      </c>
      <c r="AU84" s="98"/>
      <c r="AV84" s="98">
        <f>AV85*2</f>
        <v>6</v>
      </c>
      <c r="AW84" s="99"/>
      <c r="AX84" s="100"/>
      <c r="AY84" s="98"/>
      <c r="AZ84" s="98"/>
      <c r="BA84" s="98"/>
      <c r="BB84" s="98"/>
      <c r="BC84" s="101"/>
      <c r="BD84" s="133">
        <f t="shared" ref="BD84" si="45">AJ84+AP84+AV84</f>
        <v>6</v>
      </c>
      <c r="BE84" s="148"/>
      <c r="BF84" s="472"/>
      <c r="BG84" s="160"/>
      <c r="BH84" s="160"/>
      <c r="BI84" s="160"/>
      <c r="BJ84" s="161"/>
    </row>
    <row r="85" spans="1:62" s="1" customFormat="1" ht="60" customHeight="1" x14ac:dyDescent="0.55000000000000004">
      <c r="A85" s="59" t="s">
        <v>366</v>
      </c>
      <c r="B85" s="149" t="s">
        <v>203</v>
      </c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50"/>
      <c r="P85" s="140"/>
      <c r="Q85" s="135"/>
      <c r="R85" s="135">
        <v>3</v>
      </c>
      <c r="S85" s="136"/>
      <c r="T85" s="147">
        <v>90</v>
      </c>
      <c r="U85" s="135"/>
      <c r="V85" s="138">
        <f t="shared" ref="V85:V89" si="46">X85+Z85+AB85+AD85</f>
        <v>40</v>
      </c>
      <c r="W85" s="139"/>
      <c r="X85" s="140">
        <v>20</v>
      </c>
      <c r="Y85" s="135"/>
      <c r="Z85" s="135"/>
      <c r="AA85" s="135"/>
      <c r="AB85" s="135">
        <v>20</v>
      </c>
      <c r="AC85" s="135"/>
      <c r="AD85" s="135"/>
      <c r="AE85" s="136"/>
      <c r="AF85" s="140"/>
      <c r="AG85" s="135"/>
      <c r="AH85" s="135"/>
      <c r="AI85" s="135"/>
      <c r="AJ85" s="135"/>
      <c r="AK85" s="136"/>
      <c r="AL85" s="140"/>
      <c r="AM85" s="135"/>
      <c r="AN85" s="135"/>
      <c r="AO85" s="135"/>
      <c r="AP85" s="135"/>
      <c r="AQ85" s="136"/>
      <c r="AR85" s="140">
        <v>90</v>
      </c>
      <c r="AS85" s="135"/>
      <c r="AT85" s="135">
        <v>40</v>
      </c>
      <c r="AU85" s="135"/>
      <c r="AV85" s="135">
        <v>3</v>
      </c>
      <c r="AW85" s="136"/>
      <c r="AX85" s="140"/>
      <c r="AY85" s="135"/>
      <c r="AZ85" s="135"/>
      <c r="BA85" s="135"/>
      <c r="BB85" s="135"/>
      <c r="BC85" s="141"/>
      <c r="BD85" s="140">
        <f t="shared" ref="BD85" si="47">AJ85+AP85+AV85</f>
        <v>3</v>
      </c>
      <c r="BE85" s="136"/>
      <c r="BF85" s="411" t="s">
        <v>360</v>
      </c>
      <c r="BG85" s="113"/>
      <c r="BH85" s="113"/>
      <c r="BI85" s="113"/>
      <c r="BJ85" s="114"/>
    </row>
    <row r="86" spans="1:62" s="1" customFormat="1" ht="90" customHeight="1" x14ac:dyDescent="0.55000000000000004">
      <c r="A86" s="60" t="s">
        <v>367</v>
      </c>
      <c r="B86" s="126" t="s">
        <v>204</v>
      </c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7"/>
      <c r="P86" s="100"/>
      <c r="Q86" s="98"/>
      <c r="R86" s="98">
        <v>3</v>
      </c>
      <c r="S86" s="99"/>
      <c r="T86" s="118">
        <v>90</v>
      </c>
      <c r="U86" s="98"/>
      <c r="V86" s="119">
        <f t="shared" si="46"/>
        <v>40</v>
      </c>
      <c r="W86" s="120"/>
      <c r="X86" s="100">
        <v>20</v>
      </c>
      <c r="Y86" s="98"/>
      <c r="Z86" s="98"/>
      <c r="AA86" s="98"/>
      <c r="AB86" s="98">
        <v>20</v>
      </c>
      <c r="AC86" s="98"/>
      <c r="AD86" s="98"/>
      <c r="AE86" s="99"/>
      <c r="AF86" s="100"/>
      <c r="AG86" s="98"/>
      <c r="AH86" s="98"/>
      <c r="AI86" s="98"/>
      <c r="AJ86" s="98"/>
      <c r="AK86" s="99"/>
      <c r="AL86" s="100"/>
      <c r="AM86" s="98"/>
      <c r="AN86" s="98"/>
      <c r="AO86" s="98"/>
      <c r="AP86" s="98"/>
      <c r="AQ86" s="99"/>
      <c r="AR86" s="100">
        <v>90</v>
      </c>
      <c r="AS86" s="98"/>
      <c r="AT86" s="98">
        <v>40</v>
      </c>
      <c r="AU86" s="98"/>
      <c r="AV86" s="98">
        <v>3</v>
      </c>
      <c r="AW86" s="99"/>
      <c r="AX86" s="100"/>
      <c r="AY86" s="98"/>
      <c r="AZ86" s="98"/>
      <c r="BA86" s="98"/>
      <c r="BB86" s="98"/>
      <c r="BC86" s="101"/>
      <c r="BD86" s="100">
        <f t="shared" ref="BD86:BD89" si="48">AJ86+AP86+AV86</f>
        <v>3</v>
      </c>
      <c r="BE86" s="99"/>
      <c r="BF86" s="144" t="s">
        <v>361</v>
      </c>
      <c r="BG86" s="103"/>
      <c r="BH86" s="103"/>
      <c r="BI86" s="103"/>
      <c r="BJ86" s="104"/>
    </row>
    <row r="87" spans="1:62" s="1" customFormat="1" ht="60" customHeight="1" x14ac:dyDescent="0.55000000000000004">
      <c r="A87" s="60" t="s">
        <v>368</v>
      </c>
      <c r="B87" s="115" t="s">
        <v>205</v>
      </c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6"/>
      <c r="P87" s="100"/>
      <c r="Q87" s="98"/>
      <c r="R87" s="98">
        <v>3</v>
      </c>
      <c r="S87" s="99"/>
      <c r="T87" s="118">
        <v>90</v>
      </c>
      <c r="U87" s="98"/>
      <c r="V87" s="119">
        <f t="shared" si="46"/>
        <v>40</v>
      </c>
      <c r="W87" s="120"/>
      <c r="X87" s="100">
        <v>20</v>
      </c>
      <c r="Y87" s="98"/>
      <c r="Z87" s="98"/>
      <c r="AA87" s="98"/>
      <c r="AB87" s="98">
        <v>20</v>
      </c>
      <c r="AC87" s="98"/>
      <c r="AD87" s="98"/>
      <c r="AE87" s="99"/>
      <c r="AF87" s="100"/>
      <c r="AG87" s="98"/>
      <c r="AH87" s="98"/>
      <c r="AI87" s="98"/>
      <c r="AJ87" s="98"/>
      <c r="AK87" s="99"/>
      <c r="AL87" s="100"/>
      <c r="AM87" s="98"/>
      <c r="AN87" s="98"/>
      <c r="AO87" s="98"/>
      <c r="AP87" s="98"/>
      <c r="AQ87" s="99"/>
      <c r="AR87" s="100">
        <v>90</v>
      </c>
      <c r="AS87" s="98"/>
      <c r="AT87" s="98">
        <v>40</v>
      </c>
      <c r="AU87" s="98"/>
      <c r="AV87" s="98">
        <v>3</v>
      </c>
      <c r="AW87" s="99"/>
      <c r="AX87" s="100"/>
      <c r="AY87" s="98"/>
      <c r="AZ87" s="98"/>
      <c r="BA87" s="98"/>
      <c r="BB87" s="98"/>
      <c r="BC87" s="101"/>
      <c r="BD87" s="100">
        <f t="shared" si="48"/>
        <v>3</v>
      </c>
      <c r="BE87" s="99"/>
      <c r="BF87" s="144" t="s">
        <v>361</v>
      </c>
      <c r="BG87" s="103"/>
      <c r="BH87" s="103"/>
      <c r="BI87" s="103"/>
      <c r="BJ87" s="104"/>
    </row>
    <row r="88" spans="1:62" s="1" customFormat="1" ht="60" customHeight="1" x14ac:dyDescent="0.55000000000000004">
      <c r="A88" s="63" t="s">
        <v>369</v>
      </c>
      <c r="B88" s="301" t="s">
        <v>206</v>
      </c>
      <c r="C88" s="301"/>
      <c r="D88" s="301"/>
      <c r="E88" s="301"/>
      <c r="F88" s="301"/>
      <c r="G88" s="301"/>
      <c r="H88" s="301"/>
      <c r="I88" s="301"/>
      <c r="J88" s="301"/>
      <c r="K88" s="301"/>
      <c r="L88" s="301"/>
      <c r="M88" s="301"/>
      <c r="N88" s="301"/>
      <c r="O88" s="302"/>
      <c r="P88" s="294"/>
      <c r="Q88" s="205"/>
      <c r="R88" s="205">
        <v>3</v>
      </c>
      <c r="S88" s="206"/>
      <c r="T88" s="303">
        <v>90</v>
      </c>
      <c r="U88" s="205"/>
      <c r="V88" s="330">
        <f t="shared" si="46"/>
        <v>40</v>
      </c>
      <c r="W88" s="347"/>
      <c r="X88" s="294">
        <v>20</v>
      </c>
      <c r="Y88" s="205"/>
      <c r="Z88" s="205"/>
      <c r="AA88" s="205"/>
      <c r="AB88" s="205">
        <v>20</v>
      </c>
      <c r="AC88" s="205"/>
      <c r="AD88" s="205"/>
      <c r="AE88" s="206"/>
      <c r="AF88" s="294"/>
      <c r="AG88" s="205"/>
      <c r="AH88" s="205"/>
      <c r="AI88" s="205"/>
      <c r="AJ88" s="205"/>
      <c r="AK88" s="206"/>
      <c r="AL88" s="294"/>
      <c r="AM88" s="205"/>
      <c r="AN88" s="205"/>
      <c r="AO88" s="205"/>
      <c r="AP88" s="205"/>
      <c r="AQ88" s="206"/>
      <c r="AR88" s="294">
        <v>90</v>
      </c>
      <c r="AS88" s="205"/>
      <c r="AT88" s="205">
        <v>40</v>
      </c>
      <c r="AU88" s="205"/>
      <c r="AV88" s="205">
        <v>3</v>
      </c>
      <c r="AW88" s="206"/>
      <c r="AX88" s="294"/>
      <c r="AY88" s="205"/>
      <c r="AZ88" s="205"/>
      <c r="BA88" s="205"/>
      <c r="BB88" s="205"/>
      <c r="BC88" s="315"/>
      <c r="BD88" s="100">
        <f t="shared" si="48"/>
        <v>3</v>
      </c>
      <c r="BE88" s="99"/>
      <c r="BF88" s="144" t="s">
        <v>361</v>
      </c>
      <c r="BG88" s="103"/>
      <c r="BH88" s="103"/>
      <c r="BI88" s="103"/>
      <c r="BJ88" s="104"/>
    </row>
    <row r="89" spans="1:62" s="1" customFormat="1" ht="60" customHeight="1" thickBot="1" x14ac:dyDescent="0.6">
      <c r="A89" s="63" t="s">
        <v>370</v>
      </c>
      <c r="B89" s="301" t="s">
        <v>338</v>
      </c>
      <c r="C89" s="301"/>
      <c r="D89" s="301"/>
      <c r="E89" s="301"/>
      <c r="F89" s="301"/>
      <c r="G89" s="301"/>
      <c r="H89" s="301"/>
      <c r="I89" s="301"/>
      <c r="J89" s="301"/>
      <c r="K89" s="301"/>
      <c r="L89" s="301"/>
      <c r="M89" s="301"/>
      <c r="N89" s="301"/>
      <c r="O89" s="302"/>
      <c r="P89" s="294"/>
      <c r="Q89" s="205"/>
      <c r="R89" s="205">
        <v>3</v>
      </c>
      <c r="S89" s="206"/>
      <c r="T89" s="303">
        <v>90</v>
      </c>
      <c r="U89" s="205"/>
      <c r="V89" s="330">
        <f t="shared" si="46"/>
        <v>40</v>
      </c>
      <c r="W89" s="347"/>
      <c r="X89" s="294">
        <v>20</v>
      </c>
      <c r="Y89" s="205"/>
      <c r="Z89" s="205"/>
      <c r="AA89" s="205"/>
      <c r="AB89" s="205">
        <v>20</v>
      </c>
      <c r="AC89" s="205"/>
      <c r="AD89" s="205"/>
      <c r="AE89" s="206"/>
      <c r="AF89" s="294"/>
      <c r="AG89" s="205"/>
      <c r="AH89" s="205"/>
      <c r="AI89" s="205"/>
      <c r="AJ89" s="205"/>
      <c r="AK89" s="206"/>
      <c r="AL89" s="294"/>
      <c r="AM89" s="205"/>
      <c r="AN89" s="205"/>
      <c r="AO89" s="205"/>
      <c r="AP89" s="205"/>
      <c r="AQ89" s="206"/>
      <c r="AR89" s="294">
        <v>90</v>
      </c>
      <c r="AS89" s="205"/>
      <c r="AT89" s="205">
        <v>40</v>
      </c>
      <c r="AU89" s="205"/>
      <c r="AV89" s="205">
        <v>3</v>
      </c>
      <c r="AW89" s="206"/>
      <c r="AX89" s="294"/>
      <c r="AY89" s="205"/>
      <c r="AZ89" s="205"/>
      <c r="BA89" s="205"/>
      <c r="BB89" s="205"/>
      <c r="BC89" s="315"/>
      <c r="BD89" s="93">
        <f t="shared" si="48"/>
        <v>3</v>
      </c>
      <c r="BE89" s="92"/>
      <c r="BF89" s="470" t="s">
        <v>361</v>
      </c>
      <c r="BG89" s="96"/>
      <c r="BH89" s="96"/>
      <c r="BI89" s="96"/>
      <c r="BJ89" s="97"/>
    </row>
    <row r="90" spans="1:62" s="1" customFormat="1" ht="60" customHeight="1" thickBot="1" x14ac:dyDescent="0.6">
      <c r="A90" s="65" t="s">
        <v>301</v>
      </c>
      <c r="B90" s="401" t="s">
        <v>271</v>
      </c>
      <c r="C90" s="401"/>
      <c r="D90" s="401"/>
      <c r="E90" s="401"/>
      <c r="F90" s="401"/>
      <c r="G90" s="401"/>
      <c r="H90" s="401"/>
      <c r="I90" s="401"/>
      <c r="J90" s="401"/>
      <c r="K90" s="401"/>
      <c r="L90" s="401"/>
      <c r="M90" s="401"/>
      <c r="N90" s="401"/>
      <c r="O90" s="423"/>
      <c r="P90" s="316"/>
      <c r="Q90" s="289"/>
      <c r="R90" s="289"/>
      <c r="S90" s="317"/>
      <c r="T90" s="212" t="s">
        <v>216</v>
      </c>
      <c r="U90" s="213"/>
      <c r="V90" s="213" t="s">
        <v>217</v>
      </c>
      <c r="W90" s="325"/>
      <c r="X90" s="313" t="s">
        <v>218</v>
      </c>
      <c r="Y90" s="213"/>
      <c r="Z90" s="213"/>
      <c r="AA90" s="213"/>
      <c r="AB90" s="213" t="s">
        <v>219</v>
      </c>
      <c r="AC90" s="213"/>
      <c r="AD90" s="213"/>
      <c r="AE90" s="214"/>
      <c r="AF90" s="313"/>
      <c r="AG90" s="213"/>
      <c r="AH90" s="213"/>
      <c r="AI90" s="213"/>
      <c r="AJ90" s="213"/>
      <c r="AK90" s="214"/>
      <c r="AL90" s="316"/>
      <c r="AM90" s="289"/>
      <c r="AN90" s="289"/>
      <c r="AO90" s="289"/>
      <c r="AP90" s="289"/>
      <c r="AQ90" s="317"/>
      <c r="AR90" s="313" t="s">
        <v>216</v>
      </c>
      <c r="AS90" s="213"/>
      <c r="AT90" s="213" t="s">
        <v>217</v>
      </c>
      <c r="AU90" s="213"/>
      <c r="AV90" s="213" t="s">
        <v>165</v>
      </c>
      <c r="AW90" s="214"/>
      <c r="AX90" s="316"/>
      <c r="AY90" s="289"/>
      <c r="AZ90" s="289"/>
      <c r="BA90" s="289"/>
      <c r="BB90" s="289"/>
      <c r="BC90" s="317"/>
      <c r="BD90" s="213" t="s">
        <v>165</v>
      </c>
      <c r="BE90" s="214"/>
      <c r="BF90" s="438"/>
      <c r="BG90" s="439"/>
      <c r="BH90" s="439"/>
      <c r="BI90" s="439"/>
      <c r="BJ90" s="440"/>
    </row>
    <row r="91" spans="1:62" s="1" customFormat="1" ht="90" customHeight="1" thickBot="1" x14ac:dyDescent="0.6">
      <c r="A91" s="64" t="s">
        <v>253</v>
      </c>
      <c r="B91" s="396" t="s">
        <v>315</v>
      </c>
      <c r="C91" s="396"/>
      <c r="D91" s="396"/>
      <c r="E91" s="396"/>
      <c r="F91" s="396"/>
      <c r="G91" s="396"/>
      <c r="H91" s="396"/>
      <c r="I91" s="396"/>
      <c r="J91" s="396"/>
      <c r="K91" s="396"/>
      <c r="L91" s="396"/>
      <c r="M91" s="396"/>
      <c r="N91" s="396"/>
      <c r="O91" s="397"/>
      <c r="P91" s="427"/>
      <c r="Q91" s="428"/>
      <c r="R91" s="428" t="s">
        <v>165</v>
      </c>
      <c r="S91" s="463"/>
      <c r="T91" s="295" t="s">
        <v>216</v>
      </c>
      <c r="U91" s="210"/>
      <c r="V91" s="210" t="s">
        <v>217</v>
      </c>
      <c r="W91" s="211"/>
      <c r="X91" s="288" t="s">
        <v>218</v>
      </c>
      <c r="Y91" s="210"/>
      <c r="Z91" s="210"/>
      <c r="AA91" s="210"/>
      <c r="AB91" s="210" t="s">
        <v>219</v>
      </c>
      <c r="AC91" s="210"/>
      <c r="AD91" s="210"/>
      <c r="AE91" s="445"/>
      <c r="AF91" s="288"/>
      <c r="AG91" s="210"/>
      <c r="AH91" s="210"/>
      <c r="AI91" s="210"/>
      <c r="AJ91" s="210"/>
      <c r="AK91" s="445"/>
      <c r="AL91" s="288"/>
      <c r="AM91" s="210"/>
      <c r="AN91" s="210"/>
      <c r="AO91" s="210"/>
      <c r="AP91" s="210"/>
      <c r="AQ91" s="445"/>
      <c r="AR91" s="288" t="s">
        <v>216</v>
      </c>
      <c r="AS91" s="210"/>
      <c r="AT91" s="210" t="s">
        <v>217</v>
      </c>
      <c r="AU91" s="210"/>
      <c r="AV91" s="286" t="s">
        <v>165</v>
      </c>
      <c r="AW91" s="287"/>
      <c r="AX91" s="462"/>
      <c r="AY91" s="286"/>
      <c r="AZ91" s="286"/>
      <c r="BA91" s="286"/>
      <c r="BB91" s="428"/>
      <c r="BC91" s="463"/>
      <c r="BD91" s="286" t="s">
        <v>165</v>
      </c>
      <c r="BE91" s="287"/>
      <c r="BF91" s="413" t="s">
        <v>160</v>
      </c>
      <c r="BG91" s="414"/>
      <c r="BH91" s="414"/>
      <c r="BI91" s="414"/>
      <c r="BJ91" s="415"/>
    </row>
    <row r="92" spans="1:62" s="1" customFormat="1" ht="60" customHeight="1" thickBot="1" x14ac:dyDescent="0.6">
      <c r="A92" s="65" t="s">
        <v>158</v>
      </c>
      <c r="B92" s="401" t="s">
        <v>157</v>
      </c>
      <c r="C92" s="401"/>
      <c r="D92" s="401"/>
      <c r="E92" s="401"/>
      <c r="F92" s="401"/>
      <c r="G92" s="401"/>
      <c r="H92" s="401"/>
      <c r="I92" s="401"/>
      <c r="J92" s="401"/>
      <c r="K92" s="401"/>
      <c r="L92" s="401"/>
      <c r="M92" s="401"/>
      <c r="N92" s="401"/>
      <c r="O92" s="423"/>
      <c r="P92" s="316"/>
      <c r="Q92" s="289"/>
      <c r="R92" s="289"/>
      <c r="S92" s="317"/>
      <c r="T92" s="212" t="s">
        <v>347</v>
      </c>
      <c r="U92" s="213"/>
      <c r="V92" s="213" t="s">
        <v>274</v>
      </c>
      <c r="W92" s="325"/>
      <c r="X92" s="313" t="s">
        <v>275</v>
      </c>
      <c r="Y92" s="213"/>
      <c r="Z92" s="213" t="s">
        <v>213</v>
      </c>
      <c r="AA92" s="213"/>
      <c r="AB92" s="213" t="s">
        <v>256</v>
      </c>
      <c r="AC92" s="213"/>
      <c r="AD92" s="213" t="s">
        <v>211</v>
      </c>
      <c r="AE92" s="214"/>
      <c r="AF92" s="213" t="s">
        <v>348</v>
      </c>
      <c r="AG92" s="214"/>
      <c r="AH92" s="213" t="s">
        <v>288</v>
      </c>
      <c r="AI92" s="213"/>
      <c r="AJ92" s="213" t="s">
        <v>165</v>
      </c>
      <c r="AK92" s="214"/>
      <c r="AL92" s="313" t="s">
        <v>272</v>
      </c>
      <c r="AM92" s="213"/>
      <c r="AN92" s="213" t="s">
        <v>276</v>
      </c>
      <c r="AO92" s="213"/>
      <c r="AP92" s="213" t="s">
        <v>362</v>
      </c>
      <c r="AQ92" s="214"/>
      <c r="AR92" s="313" t="s">
        <v>216</v>
      </c>
      <c r="AS92" s="213"/>
      <c r="AT92" s="213" t="s">
        <v>212</v>
      </c>
      <c r="AU92" s="213"/>
      <c r="AV92" s="213" t="s">
        <v>165</v>
      </c>
      <c r="AW92" s="214"/>
      <c r="AX92" s="316"/>
      <c r="AY92" s="289"/>
      <c r="AZ92" s="289"/>
      <c r="BA92" s="289"/>
      <c r="BB92" s="289"/>
      <c r="BC92" s="317"/>
      <c r="BD92" s="213" t="s">
        <v>379</v>
      </c>
      <c r="BE92" s="214"/>
      <c r="BF92" s="438"/>
      <c r="BG92" s="439"/>
      <c r="BH92" s="439"/>
      <c r="BI92" s="439"/>
      <c r="BJ92" s="440"/>
    </row>
    <row r="93" spans="1:62" s="1" customFormat="1" ht="60" customHeight="1" x14ac:dyDescent="0.55000000000000004">
      <c r="A93" s="59" t="s">
        <v>159</v>
      </c>
      <c r="B93" s="149" t="s">
        <v>394</v>
      </c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50"/>
      <c r="P93" s="140" t="s">
        <v>162</v>
      </c>
      <c r="Q93" s="135"/>
      <c r="R93" s="135"/>
      <c r="S93" s="136"/>
      <c r="T93" s="314" t="s">
        <v>208</v>
      </c>
      <c r="U93" s="297"/>
      <c r="V93" s="297" t="s">
        <v>209</v>
      </c>
      <c r="W93" s="454"/>
      <c r="X93" s="296" t="s">
        <v>210</v>
      </c>
      <c r="Y93" s="297"/>
      <c r="Z93" s="297"/>
      <c r="AA93" s="297"/>
      <c r="AB93" s="297"/>
      <c r="AC93" s="297"/>
      <c r="AD93" s="297" t="s">
        <v>211</v>
      </c>
      <c r="AE93" s="449"/>
      <c r="AF93" s="435" t="s">
        <v>256</v>
      </c>
      <c r="AG93" s="436"/>
      <c r="AH93" s="135" t="s">
        <v>210</v>
      </c>
      <c r="AI93" s="135"/>
      <c r="AJ93" s="135"/>
      <c r="AK93" s="136"/>
      <c r="AL93" s="296" t="s">
        <v>257</v>
      </c>
      <c r="AM93" s="297"/>
      <c r="AN93" s="297" t="s">
        <v>211</v>
      </c>
      <c r="AO93" s="297"/>
      <c r="AP93" s="297" t="s">
        <v>214</v>
      </c>
      <c r="AQ93" s="449"/>
      <c r="AR93" s="296"/>
      <c r="AS93" s="297"/>
      <c r="AT93" s="297"/>
      <c r="AU93" s="297"/>
      <c r="AV93" s="297"/>
      <c r="AW93" s="454"/>
      <c r="AX93" s="443"/>
      <c r="AY93" s="444"/>
      <c r="AZ93" s="444"/>
      <c r="BA93" s="444"/>
      <c r="BB93" s="283"/>
      <c r="BC93" s="143"/>
      <c r="BD93" s="133" t="s">
        <v>214</v>
      </c>
      <c r="BE93" s="148"/>
      <c r="BF93" s="112" t="s">
        <v>220</v>
      </c>
      <c r="BG93" s="113"/>
      <c r="BH93" s="113"/>
      <c r="BI93" s="113"/>
      <c r="BJ93" s="114"/>
    </row>
    <row r="94" spans="1:62" s="1" customFormat="1" ht="69.900000000000006" customHeight="1" x14ac:dyDescent="0.55000000000000004">
      <c r="A94" s="60" t="s">
        <v>302</v>
      </c>
      <c r="B94" s="115" t="s">
        <v>395</v>
      </c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6"/>
      <c r="P94" s="100"/>
      <c r="Q94" s="98"/>
      <c r="R94" s="98" t="s">
        <v>165</v>
      </c>
      <c r="S94" s="99"/>
      <c r="T94" s="290" t="s">
        <v>216</v>
      </c>
      <c r="U94" s="291"/>
      <c r="V94" s="291" t="s">
        <v>212</v>
      </c>
      <c r="W94" s="453"/>
      <c r="X94" s="293" t="s">
        <v>213</v>
      </c>
      <c r="Y94" s="291"/>
      <c r="Z94" s="291" t="s">
        <v>213</v>
      </c>
      <c r="AA94" s="291"/>
      <c r="AB94" s="291"/>
      <c r="AC94" s="291"/>
      <c r="AD94" s="291"/>
      <c r="AE94" s="292"/>
      <c r="AF94" s="293"/>
      <c r="AG94" s="291"/>
      <c r="AH94" s="291"/>
      <c r="AI94" s="291"/>
      <c r="AJ94" s="291"/>
      <c r="AK94" s="292"/>
      <c r="AL94" s="293"/>
      <c r="AM94" s="291"/>
      <c r="AN94" s="291"/>
      <c r="AO94" s="291"/>
      <c r="AP94" s="291"/>
      <c r="AQ94" s="292"/>
      <c r="AR94" s="293" t="s">
        <v>216</v>
      </c>
      <c r="AS94" s="291"/>
      <c r="AT94" s="291" t="s">
        <v>212</v>
      </c>
      <c r="AU94" s="291"/>
      <c r="AV94" s="291" t="s">
        <v>165</v>
      </c>
      <c r="AW94" s="453"/>
      <c r="AX94" s="437"/>
      <c r="AY94" s="422"/>
      <c r="AZ94" s="422"/>
      <c r="BA94" s="422"/>
      <c r="BB94" s="98"/>
      <c r="BC94" s="99"/>
      <c r="BD94" s="100" t="s">
        <v>165</v>
      </c>
      <c r="BE94" s="99"/>
      <c r="BF94" s="102" t="s">
        <v>221</v>
      </c>
      <c r="BG94" s="103"/>
      <c r="BH94" s="103"/>
      <c r="BI94" s="103"/>
      <c r="BJ94" s="104"/>
    </row>
    <row r="95" spans="1:62" s="1" customFormat="1" ht="99.9" customHeight="1" thickBot="1" x14ac:dyDescent="0.6">
      <c r="A95" s="66" t="s">
        <v>303</v>
      </c>
      <c r="B95" s="106" t="s">
        <v>396</v>
      </c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7"/>
      <c r="P95" s="93" t="s">
        <v>162</v>
      </c>
      <c r="Q95" s="91"/>
      <c r="R95" s="91" t="s">
        <v>161</v>
      </c>
      <c r="S95" s="92"/>
      <c r="T95" s="276" t="s">
        <v>345</v>
      </c>
      <c r="U95" s="277"/>
      <c r="V95" s="277" t="s">
        <v>256</v>
      </c>
      <c r="W95" s="278"/>
      <c r="X95" s="279"/>
      <c r="Y95" s="277"/>
      <c r="Z95" s="277"/>
      <c r="AA95" s="277"/>
      <c r="AB95" s="277" t="s">
        <v>256</v>
      </c>
      <c r="AC95" s="277"/>
      <c r="AD95" s="277"/>
      <c r="AE95" s="280"/>
      <c r="AF95" s="279" t="s">
        <v>346</v>
      </c>
      <c r="AG95" s="277"/>
      <c r="AH95" s="277" t="s">
        <v>273</v>
      </c>
      <c r="AI95" s="277"/>
      <c r="AJ95" s="277" t="s">
        <v>165</v>
      </c>
      <c r="AK95" s="280"/>
      <c r="AL95" s="279" t="s">
        <v>346</v>
      </c>
      <c r="AM95" s="277"/>
      <c r="AN95" s="277" t="s">
        <v>273</v>
      </c>
      <c r="AO95" s="277"/>
      <c r="AP95" s="277" t="s">
        <v>165</v>
      </c>
      <c r="AQ95" s="280"/>
      <c r="AR95" s="279"/>
      <c r="AS95" s="277"/>
      <c r="AT95" s="277"/>
      <c r="AU95" s="277"/>
      <c r="AV95" s="277"/>
      <c r="AW95" s="278"/>
      <c r="AX95" s="281"/>
      <c r="AY95" s="282"/>
      <c r="AZ95" s="282"/>
      <c r="BA95" s="282"/>
      <c r="BB95" s="284"/>
      <c r="BC95" s="285"/>
      <c r="BD95" s="108" t="s">
        <v>214</v>
      </c>
      <c r="BE95" s="178"/>
      <c r="BF95" s="95" t="s">
        <v>339</v>
      </c>
      <c r="BG95" s="96"/>
      <c r="BH95" s="96"/>
      <c r="BI95" s="96"/>
      <c r="BJ95" s="97"/>
    </row>
    <row r="96" spans="1:62" s="1" customFormat="1" ht="39.9" customHeight="1" thickBot="1" x14ac:dyDescent="0.6">
      <c r="A96" s="466" t="s">
        <v>262</v>
      </c>
      <c r="B96" s="467"/>
      <c r="C96" s="467"/>
      <c r="D96" s="467"/>
      <c r="E96" s="467"/>
      <c r="F96" s="467"/>
      <c r="G96" s="467"/>
      <c r="H96" s="467"/>
      <c r="I96" s="467"/>
      <c r="J96" s="467"/>
      <c r="K96" s="467"/>
      <c r="L96" s="467"/>
      <c r="M96" s="467"/>
      <c r="N96" s="467"/>
      <c r="O96" s="467"/>
      <c r="P96" s="467"/>
      <c r="Q96" s="467"/>
      <c r="R96" s="467"/>
      <c r="S96" s="468"/>
      <c r="T96" s="326">
        <f>SUM(T43,T56)</f>
        <v>3154</v>
      </c>
      <c r="U96" s="158"/>
      <c r="V96" s="157">
        <f>SUM(V43,V56)</f>
        <v>1020</v>
      </c>
      <c r="W96" s="159"/>
      <c r="X96" s="157">
        <f>SUM(X43,X56)</f>
        <v>440</v>
      </c>
      <c r="Y96" s="158"/>
      <c r="Z96" s="157">
        <f>SUM(Z43,Z56)</f>
        <v>220</v>
      </c>
      <c r="AA96" s="158"/>
      <c r="AB96" s="157">
        <f>SUM(AB43,AB56)</f>
        <v>220</v>
      </c>
      <c r="AC96" s="158"/>
      <c r="AD96" s="157">
        <f>SUM(AD43,AD56)</f>
        <v>140</v>
      </c>
      <c r="AE96" s="159"/>
      <c r="AF96" s="326">
        <f>SUM(AF43,AF56)</f>
        <v>1064</v>
      </c>
      <c r="AG96" s="158"/>
      <c r="AH96" s="158">
        <f>SUM(AH43,AH56)</f>
        <v>360</v>
      </c>
      <c r="AI96" s="158"/>
      <c r="AJ96" s="158">
        <f>SUM(AJ43,AJ56)</f>
        <v>30</v>
      </c>
      <c r="AK96" s="159"/>
      <c r="AL96" s="157">
        <f>SUM(AL43,AL56)</f>
        <v>1134</v>
      </c>
      <c r="AM96" s="158"/>
      <c r="AN96" s="158">
        <f>SUM(AN43,AN56)</f>
        <v>360</v>
      </c>
      <c r="AO96" s="158"/>
      <c r="AP96" s="158">
        <f>SUM(AP43,AP56)</f>
        <v>30</v>
      </c>
      <c r="AQ96" s="327"/>
      <c r="AR96" s="326">
        <f>SUM(AR43,AR56)</f>
        <v>954</v>
      </c>
      <c r="AS96" s="158"/>
      <c r="AT96" s="158">
        <f>SUM(AT43,AT56)</f>
        <v>300</v>
      </c>
      <c r="AU96" s="158"/>
      <c r="AV96" s="158">
        <f>SUM(AV43,AV56)</f>
        <v>30</v>
      </c>
      <c r="AW96" s="159"/>
      <c r="AX96" s="326">
        <f>SUM(AX43,AX56)</f>
        <v>198</v>
      </c>
      <c r="AY96" s="158"/>
      <c r="AZ96" s="158"/>
      <c r="BA96" s="158"/>
      <c r="BB96" s="158">
        <f>SUM(BB43,BB56)</f>
        <v>6</v>
      </c>
      <c r="BC96" s="159"/>
      <c r="BD96" s="158">
        <f>SUM(BD43,BD56)</f>
        <v>96</v>
      </c>
      <c r="BE96" s="159"/>
      <c r="BF96" s="318"/>
      <c r="BG96" s="319"/>
      <c r="BH96" s="319"/>
      <c r="BI96" s="319"/>
      <c r="BJ96" s="320"/>
    </row>
    <row r="97" spans="1:62" s="1" customFormat="1" ht="39.9" customHeight="1" x14ac:dyDescent="0.55000000000000004">
      <c r="A97" s="446" t="s">
        <v>18</v>
      </c>
      <c r="B97" s="447"/>
      <c r="C97" s="447"/>
      <c r="D97" s="447"/>
      <c r="E97" s="447"/>
      <c r="F97" s="447"/>
      <c r="G97" s="447"/>
      <c r="H97" s="447"/>
      <c r="I97" s="447"/>
      <c r="J97" s="447"/>
      <c r="K97" s="447"/>
      <c r="L97" s="447"/>
      <c r="M97" s="447"/>
      <c r="N97" s="447"/>
      <c r="O97" s="447"/>
      <c r="P97" s="447"/>
      <c r="Q97" s="447"/>
      <c r="R97" s="447"/>
      <c r="S97" s="448"/>
      <c r="T97" s="142"/>
      <c r="U97" s="283"/>
      <c r="V97" s="283"/>
      <c r="W97" s="143"/>
      <c r="X97" s="147"/>
      <c r="Y97" s="135"/>
      <c r="Z97" s="135"/>
      <c r="AA97" s="135"/>
      <c r="AB97" s="135"/>
      <c r="AC97" s="135"/>
      <c r="AD97" s="135"/>
      <c r="AE97" s="136"/>
      <c r="AF97" s="140">
        <f>ROUND(AH96/18,0)</f>
        <v>20</v>
      </c>
      <c r="AG97" s="135"/>
      <c r="AH97" s="135"/>
      <c r="AI97" s="135"/>
      <c r="AJ97" s="135"/>
      <c r="AK97" s="136"/>
      <c r="AL97" s="147">
        <f>ROUND(AN96/18,0)</f>
        <v>20</v>
      </c>
      <c r="AM97" s="135"/>
      <c r="AN97" s="135"/>
      <c r="AO97" s="135"/>
      <c r="AP97" s="135"/>
      <c r="AQ97" s="141"/>
      <c r="AR97" s="140">
        <f>ROUND(AT96/13,0)</f>
        <v>23</v>
      </c>
      <c r="AS97" s="135"/>
      <c r="AT97" s="135"/>
      <c r="AU97" s="135"/>
      <c r="AV97" s="135"/>
      <c r="AW97" s="136"/>
      <c r="AX97" s="142"/>
      <c r="AY97" s="283"/>
      <c r="AZ97" s="283"/>
      <c r="BA97" s="283"/>
      <c r="BB97" s="283"/>
      <c r="BC97" s="434"/>
      <c r="BD97" s="133"/>
      <c r="BE97" s="148"/>
      <c r="BF97" s="134"/>
      <c r="BG97" s="283"/>
      <c r="BH97" s="283"/>
      <c r="BI97" s="283"/>
      <c r="BJ97" s="143"/>
    </row>
    <row r="98" spans="1:62" s="1" customFormat="1" ht="39.9" customHeight="1" x14ac:dyDescent="0.55000000000000004">
      <c r="A98" s="151" t="s">
        <v>19</v>
      </c>
      <c r="B98" s="152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3"/>
      <c r="T98" s="100"/>
      <c r="U98" s="98"/>
      <c r="V98" s="98"/>
      <c r="W98" s="99"/>
      <c r="X98" s="118"/>
      <c r="Y98" s="98"/>
      <c r="Z98" s="98"/>
      <c r="AA98" s="98"/>
      <c r="AB98" s="98"/>
      <c r="AC98" s="98"/>
      <c r="AD98" s="98"/>
      <c r="AE98" s="99"/>
      <c r="AF98" s="100"/>
      <c r="AG98" s="98"/>
      <c r="AH98" s="98"/>
      <c r="AI98" s="98"/>
      <c r="AJ98" s="98"/>
      <c r="AK98" s="99"/>
      <c r="AL98" s="118">
        <v>0</v>
      </c>
      <c r="AM98" s="98"/>
      <c r="AN98" s="98"/>
      <c r="AO98" s="98"/>
      <c r="AP98" s="98"/>
      <c r="AQ98" s="101"/>
      <c r="AR98" s="100">
        <v>0</v>
      </c>
      <c r="AS98" s="98"/>
      <c r="AT98" s="98"/>
      <c r="AU98" s="98"/>
      <c r="AV98" s="98"/>
      <c r="AW98" s="99"/>
      <c r="AX98" s="100"/>
      <c r="AY98" s="98"/>
      <c r="AZ98" s="98"/>
      <c r="BA98" s="98"/>
      <c r="BB98" s="98"/>
      <c r="BC98" s="101"/>
      <c r="BD98" s="117"/>
      <c r="BE98" s="180"/>
      <c r="BF98" s="118"/>
      <c r="BG98" s="98"/>
      <c r="BH98" s="98"/>
      <c r="BI98" s="98"/>
      <c r="BJ98" s="99"/>
    </row>
    <row r="99" spans="1:62" s="1" customFormat="1" ht="39.9" customHeight="1" x14ac:dyDescent="0.55000000000000004">
      <c r="A99" s="151" t="s">
        <v>1</v>
      </c>
      <c r="B99" s="152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3"/>
      <c r="T99" s="100"/>
      <c r="U99" s="98"/>
      <c r="V99" s="98"/>
      <c r="W99" s="99"/>
      <c r="X99" s="118"/>
      <c r="Y99" s="98"/>
      <c r="Z99" s="98"/>
      <c r="AA99" s="98"/>
      <c r="AB99" s="98"/>
      <c r="AC99" s="98"/>
      <c r="AD99" s="98"/>
      <c r="AE99" s="99"/>
      <c r="AF99" s="100"/>
      <c r="AG99" s="98"/>
      <c r="AH99" s="98"/>
      <c r="AI99" s="98"/>
      <c r="AJ99" s="98"/>
      <c r="AK99" s="99"/>
      <c r="AL99" s="118"/>
      <c r="AM99" s="98"/>
      <c r="AN99" s="98"/>
      <c r="AO99" s="98"/>
      <c r="AP99" s="98"/>
      <c r="AQ99" s="101"/>
      <c r="AR99" s="100"/>
      <c r="AS99" s="98"/>
      <c r="AT99" s="98"/>
      <c r="AU99" s="98"/>
      <c r="AV99" s="98"/>
      <c r="AW99" s="99"/>
      <c r="AX99" s="100"/>
      <c r="AY99" s="98"/>
      <c r="AZ99" s="98"/>
      <c r="BA99" s="98"/>
      <c r="BB99" s="98"/>
      <c r="BC99" s="101"/>
      <c r="BD99" s="117"/>
      <c r="BE99" s="180"/>
      <c r="BF99" s="118"/>
      <c r="BG99" s="98"/>
      <c r="BH99" s="98"/>
      <c r="BI99" s="98"/>
      <c r="BJ99" s="99"/>
    </row>
    <row r="100" spans="1:62" s="1" customFormat="1" ht="39.9" customHeight="1" x14ac:dyDescent="0.55000000000000004">
      <c r="A100" s="151" t="s">
        <v>20</v>
      </c>
      <c r="B100" s="152"/>
      <c r="C100" s="152"/>
      <c r="D100" s="152"/>
      <c r="E100" s="152"/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3"/>
      <c r="T100" s="464" t="s">
        <v>377</v>
      </c>
      <c r="U100" s="465"/>
      <c r="V100" s="98"/>
      <c r="W100" s="99"/>
      <c r="X100" s="118"/>
      <c r="Y100" s="98"/>
      <c r="Z100" s="98"/>
      <c r="AA100" s="98"/>
      <c r="AB100" s="98"/>
      <c r="AC100" s="98"/>
      <c r="AD100" s="98"/>
      <c r="AE100" s="99"/>
      <c r="AF100" s="321">
        <v>4</v>
      </c>
      <c r="AG100" s="119"/>
      <c r="AH100" s="119"/>
      <c r="AI100" s="119"/>
      <c r="AJ100" s="119"/>
      <c r="AK100" s="322"/>
      <c r="AL100" s="273" t="s">
        <v>283</v>
      </c>
      <c r="AM100" s="274"/>
      <c r="AN100" s="274"/>
      <c r="AO100" s="274"/>
      <c r="AP100" s="274"/>
      <c r="AQ100" s="275"/>
      <c r="AR100" s="100">
        <v>3</v>
      </c>
      <c r="AS100" s="98"/>
      <c r="AT100" s="98"/>
      <c r="AU100" s="98"/>
      <c r="AV100" s="98"/>
      <c r="AW100" s="99"/>
      <c r="AX100" s="100"/>
      <c r="AY100" s="98"/>
      <c r="AZ100" s="98"/>
      <c r="BA100" s="98"/>
      <c r="BB100" s="98"/>
      <c r="BC100" s="101"/>
      <c r="BD100" s="117"/>
      <c r="BE100" s="180"/>
      <c r="BF100" s="118"/>
      <c r="BG100" s="98"/>
      <c r="BH100" s="98"/>
      <c r="BI100" s="98"/>
      <c r="BJ100" s="99"/>
    </row>
    <row r="101" spans="1:62" s="1" customFormat="1" ht="39.9" customHeight="1" thickBot="1" x14ac:dyDescent="0.6">
      <c r="A101" s="154" t="s">
        <v>21</v>
      </c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6"/>
      <c r="T101" s="93" t="s">
        <v>287</v>
      </c>
      <c r="U101" s="94"/>
      <c r="V101" s="91"/>
      <c r="W101" s="92"/>
      <c r="X101" s="109"/>
      <c r="Y101" s="91"/>
      <c r="Z101" s="91"/>
      <c r="AA101" s="91"/>
      <c r="AB101" s="91"/>
      <c r="AC101" s="91"/>
      <c r="AD101" s="91"/>
      <c r="AE101" s="92"/>
      <c r="AF101" s="450" t="s">
        <v>282</v>
      </c>
      <c r="AG101" s="451"/>
      <c r="AH101" s="451"/>
      <c r="AI101" s="451"/>
      <c r="AJ101" s="451"/>
      <c r="AK101" s="452"/>
      <c r="AL101" s="458" t="s">
        <v>284</v>
      </c>
      <c r="AM101" s="459"/>
      <c r="AN101" s="459"/>
      <c r="AO101" s="459"/>
      <c r="AP101" s="459"/>
      <c r="AQ101" s="469"/>
      <c r="AR101" s="458" t="s">
        <v>283</v>
      </c>
      <c r="AS101" s="459"/>
      <c r="AT101" s="459"/>
      <c r="AU101" s="459"/>
      <c r="AV101" s="459"/>
      <c r="AW101" s="469"/>
      <c r="AX101" s="458">
        <v>1</v>
      </c>
      <c r="AY101" s="459"/>
      <c r="AZ101" s="459"/>
      <c r="BA101" s="459"/>
      <c r="BB101" s="459"/>
      <c r="BC101" s="460"/>
      <c r="BD101" s="108"/>
      <c r="BE101" s="178"/>
      <c r="BF101" s="109"/>
      <c r="BG101" s="91"/>
      <c r="BH101" s="91"/>
      <c r="BI101" s="91"/>
      <c r="BJ101" s="92"/>
    </row>
    <row r="102" spans="1:62" s="1" customFormat="1" ht="39.9" customHeight="1" x14ac:dyDescent="0.55000000000000004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1"/>
      <c r="AG102" s="71"/>
      <c r="AH102" s="71"/>
      <c r="AI102" s="71"/>
      <c r="AJ102" s="71"/>
      <c r="AK102" s="71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0"/>
      <c r="BE102" s="70"/>
      <c r="BF102" s="70"/>
      <c r="BG102" s="70"/>
      <c r="BH102" s="70"/>
      <c r="BI102" s="70"/>
      <c r="BJ102" s="70"/>
    </row>
    <row r="103" spans="1:62" s="1" customFormat="1" ht="39.9" customHeight="1" x14ac:dyDescent="0.55000000000000004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1"/>
      <c r="AG103" s="71"/>
      <c r="AH103" s="71"/>
      <c r="AI103" s="71"/>
      <c r="AJ103" s="71"/>
      <c r="AK103" s="71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0"/>
      <c r="BE103" s="70"/>
      <c r="BF103" s="70"/>
      <c r="BG103" s="70"/>
      <c r="BH103" s="70"/>
      <c r="BI103" s="70"/>
      <c r="BJ103" s="70"/>
    </row>
    <row r="104" spans="1:62" s="1" customFormat="1" ht="39.9" customHeight="1" x14ac:dyDescent="0.55000000000000004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1"/>
      <c r="AG104" s="71"/>
      <c r="AH104" s="71"/>
      <c r="AI104" s="71"/>
      <c r="AJ104" s="71"/>
      <c r="AK104" s="71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0"/>
      <c r="BE104" s="70"/>
      <c r="BF104" s="70"/>
      <c r="BG104" s="70"/>
      <c r="BH104" s="70"/>
      <c r="BI104" s="70"/>
      <c r="BJ104" s="70"/>
    </row>
    <row r="105" spans="1:62" s="1" customFormat="1" ht="39.9" customHeight="1" x14ac:dyDescent="0.55000000000000004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1"/>
      <c r="AG105" s="71"/>
      <c r="AH105" s="71"/>
      <c r="AI105" s="71"/>
      <c r="AJ105" s="71"/>
      <c r="AK105" s="71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0"/>
      <c r="BE105" s="70"/>
      <c r="BF105" s="70"/>
      <c r="BG105" s="70"/>
      <c r="BH105" s="70"/>
      <c r="BI105" s="70"/>
      <c r="BJ105" s="70"/>
    </row>
    <row r="106" spans="1:62" s="1" customFormat="1" ht="51.6" customHeight="1" thickBot="1" x14ac:dyDescent="0.6">
      <c r="R106" s="7"/>
      <c r="S106" s="7"/>
      <c r="BF106" s="9"/>
      <c r="BG106" s="9"/>
      <c r="BH106" s="9"/>
      <c r="BI106" s="9"/>
      <c r="BJ106" s="9"/>
    </row>
    <row r="107" spans="1:62" s="1" customFormat="1" ht="60" customHeight="1" thickBot="1" x14ac:dyDescent="0.6">
      <c r="A107" s="162" t="s">
        <v>122</v>
      </c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2" t="s">
        <v>123</v>
      </c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  <c r="AP107" s="163"/>
      <c r="AQ107" s="164"/>
      <c r="AR107" s="157" t="s">
        <v>124</v>
      </c>
      <c r="AS107" s="158"/>
      <c r="AT107" s="158"/>
      <c r="AU107" s="158"/>
      <c r="AV107" s="158"/>
      <c r="AW107" s="158"/>
      <c r="AX107" s="158"/>
      <c r="AY107" s="158"/>
      <c r="AZ107" s="158"/>
      <c r="BA107" s="158"/>
      <c r="BB107" s="158"/>
      <c r="BC107" s="158"/>
      <c r="BD107" s="158"/>
      <c r="BE107" s="158"/>
      <c r="BF107" s="158"/>
      <c r="BG107" s="158"/>
      <c r="BH107" s="158"/>
      <c r="BI107" s="158"/>
      <c r="BJ107" s="159"/>
    </row>
    <row r="108" spans="1:62" s="1" customFormat="1" ht="60" customHeight="1" x14ac:dyDescent="0.55000000000000004">
      <c r="A108" s="140" t="s">
        <v>26</v>
      </c>
      <c r="B108" s="135"/>
      <c r="C108" s="135"/>
      <c r="D108" s="135"/>
      <c r="E108" s="135"/>
      <c r="F108" s="135"/>
      <c r="G108" s="135"/>
      <c r="H108" s="135"/>
      <c r="I108" s="135"/>
      <c r="J108" s="135" t="s">
        <v>25</v>
      </c>
      <c r="K108" s="135"/>
      <c r="L108" s="135"/>
      <c r="M108" s="135"/>
      <c r="N108" s="135" t="s">
        <v>27</v>
      </c>
      <c r="O108" s="135"/>
      <c r="P108" s="135"/>
      <c r="Q108" s="167" t="s">
        <v>309</v>
      </c>
      <c r="R108" s="168"/>
      <c r="S108" s="168"/>
      <c r="T108" s="168"/>
      <c r="U108" s="168"/>
      <c r="V108" s="133" t="s">
        <v>25</v>
      </c>
      <c r="W108" s="165"/>
      <c r="X108" s="165"/>
      <c r="Y108" s="165"/>
      <c r="Z108" s="165"/>
      <c r="AA108" s="134"/>
      <c r="AB108" s="283" t="s">
        <v>27</v>
      </c>
      <c r="AC108" s="283"/>
      <c r="AD108" s="283"/>
      <c r="AE108" s="283"/>
      <c r="AF108" s="283"/>
      <c r="AG108" s="283"/>
      <c r="AH108" s="283"/>
      <c r="AI108" s="160" t="s">
        <v>255</v>
      </c>
      <c r="AJ108" s="160"/>
      <c r="AK108" s="160"/>
      <c r="AL108" s="160"/>
      <c r="AM108" s="160"/>
      <c r="AN108" s="160"/>
      <c r="AO108" s="160"/>
      <c r="AP108" s="160"/>
      <c r="AQ108" s="161"/>
      <c r="AR108" s="147" t="s">
        <v>125</v>
      </c>
      <c r="AS108" s="135"/>
      <c r="AT108" s="135"/>
      <c r="AU108" s="135"/>
      <c r="AV108" s="135"/>
      <c r="AW108" s="135"/>
      <c r="AX108" s="135"/>
      <c r="AY108" s="135"/>
      <c r="AZ108" s="135"/>
      <c r="BA108" s="135"/>
      <c r="BB108" s="135"/>
      <c r="BC108" s="135"/>
      <c r="BD108" s="135"/>
      <c r="BE108" s="135"/>
      <c r="BF108" s="135"/>
      <c r="BG108" s="135"/>
      <c r="BH108" s="135"/>
      <c r="BI108" s="135"/>
      <c r="BJ108" s="136"/>
    </row>
    <row r="109" spans="1:62" s="1" customFormat="1" ht="60" customHeight="1" thickBot="1" x14ac:dyDescent="0.6">
      <c r="A109" s="93" t="s">
        <v>364</v>
      </c>
      <c r="B109" s="91"/>
      <c r="C109" s="91"/>
      <c r="D109" s="91"/>
      <c r="E109" s="91"/>
      <c r="F109" s="91"/>
      <c r="G109" s="91"/>
      <c r="H109" s="91"/>
      <c r="I109" s="91"/>
      <c r="J109" s="91">
        <v>4</v>
      </c>
      <c r="K109" s="91"/>
      <c r="L109" s="91"/>
      <c r="M109" s="91"/>
      <c r="N109" s="91">
        <v>4</v>
      </c>
      <c r="O109" s="91"/>
      <c r="P109" s="91"/>
      <c r="Q109" s="169">
        <v>6</v>
      </c>
      <c r="R109" s="170"/>
      <c r="S109" s="170"/>
      <c r="T109" s="170"/>
      <c r="U109" s="170"/>
      <c r="V109" s="108">
        <v>4</v>
      </c>
      <c r="W109" s="166"/>
      <c r="X109" s="166"/>
      <c r="Y109" s="166"/>
      <c r="Z109" s="166"/>
      <c r="AA109" s="109"/>
      <c r="AB109" s="91">
        <v>12</v>
      </c>
      <c r="AC109" s="91"/>
      <c r="AD109" s="91"/>
      <c r="AE109" s="91"/>
      <c r="AF109" s="91"/>
      <c r="AG109" s="91"/>
      <c r="AH109" s="91"/>
      <c r="AI109" s="91">
        <v>18</v>
      </c>
      <c r="AJ109" s="91"/>
      <c r="AK109" s="91"/>
      <c r="AL109" s="91"/>
      <c r="AM109" s="91"/>
      <c r="AN109" s="91"/>
      <c r="AO109" s="91"/>
      <c r="AP109" s="91"/>
      <c r="AQ109" s="92"/>
      <c r="AR109" s="109"/>
      <c r="AS109" s="91"/>
      <c r="AT109" s="91"/>
      <c r="AU109" s="91"/>
      <c r="AV109" s="91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1"/>
      <c r="BI109" s="91"/>
      <c r="BJ109" s="92"/>
    </row>
    <row r="110" spans="1:62" s="1" customFormat="1" ht="60" customHeight="1" x14ac:dyDescent="0.55000000000000004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  <c r="AM110" s="70"/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/>
      <c r="BH110" s="70"/>
      <c r="BI110" s="70"/>
      <c r="BJ110" s="70"/>
    </row>
    <row r="111" spans="1:62" s="1" customFormat="1" ht="60" customHeight="1" x14ac:dyDescent="0.55000000000000004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0"/>
      <c r="BH111" s="70"/>
      <c r="BI111" s="70"/>
      <c r="BJ111" s="70"/>
    </row>
    <row r="112" spans="1:62" s="1" customFormat="1" ht="60" customHeight="1" x14ac:dyDescent="0.55000000000000004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  <c r="BI112" s="70"/>
      <c r="BJ112" s="70"/>
    </row>
    <row r="113" spans="1:63" s="1" customFormat="1" ht="60" customHeight="1" x14ac:dyDescent="0.55000000000000004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70"/>
      <c r="BI113" s="70"/>
      <c r="BJ113" s="70"/>
    </row>
    <row r="114" spans="1:63" s="1" customFormat="1" ht="23.4" customHeight="1" x14ac:dyDescent="0.55000000000000004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  <c r="AM114" s="70"/>
      <c r="AN114" s="70"/>
      <c r="AO114" s="70"/>
      <c r="AP114" s="70"/>
      <c r="AQ114" s="70"/>
      <c r="AR114" s="70"/>
      <c r="AS114" s="70"/>
      <c r="AT114" s="70"/>
      <c r="AU114" s="70"/>
      <c r="AV114" s="70"/>
      <c r="AW114" s="70"/>
      <c r="AX114" s="70"/>
      <c r="AY114" s="70"/>
      <c r="AZ114" s="70"/>
      <c r="BA114" s="70"/>
      <c r="BB114" s="70"/>
      <c r="BC114" s="70"/>
      <c r="BD114" s="70"/>
      <c r="BE114" s="70"/>
      <c r="BF114" s="70"/>
      <c r="BG114" s="70"/>
      <c r="BH114" s="70"/>
      <c r="BI114" s="70"/>
      <c r="BJ114" s="70"/>
    </row>
    <row r="115" spans="1:63" s="1" customFormat="1" ht="39.6" customHeight="1" x14ac:dyDescent="0.55000000000000004">
      <c r="A115" s="8" t="s">
        <v>93</v>
      </c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4"/>
      <c r="S115" s="74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5"/>
      <c r="AG115" s="73"/>
      <c r="AH115" s="73"/>
      <c r="AI115" s="73"/>
      <c r="AJ115" s="8" t="s">
        <v>93</v>
      </c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  <c r="AX115" s="73"/>
      <c r="AY115" s="73"/>
      <c r="AZ115" s="73"/>
      <c r="BA115" s="73"/>
      <c r="BB115" s="73"/>
      <c r="BC115" s="73"/>
      <c r="BD115" s="73"/>
      <c r="BE115" s="73"/>
      <c r="BF115" s="73"/>
      <c r="BG115" s="73"/>
      <c r="BH115" s="73"/>
      <c r="BI115" s="73"/>
      <c r="BJ115" s="73"/>
    </row>
    <row r="116" spans="1:63" s="1" customFormat="1" ht="39.6" customHeight="1" x14ac:dyDescent="0.55000000000000004">
      <c r="A116" s="355" t="s">
        <v>126</v>
      </c>
      <c r="B116" s="355"/>
      <c r="C116" s="355"/>
      <c r="D116" s="355"/>
      <c r="E116" s="355"/>
      <c r="F116" s="355"/>
      <c r="G116" s="355"/>
      <c r="H116" s="355"/>
      <c r="I116" s="355"/>
      <c r="J116" s="355"/>
      <c r="K116" s="355"/>
      <c r="L116" s="355"/>
      <c r="M116" s="355"/>
      <c r="N116" s="355"/>
      <c r="O116" s="355"/>
      <c r="P116" s="355"/>
      <c r="Q116" s="355"/>
      <c r="R116" s="355"/>
      <c r="S116" s="355"/>
      <c r="T116" s="355"/>
      <c r="U116" s="355"/>
      <c r="V116" s="355"/>
      <c r="W116" s="355"/>
      <c r="X116" s="75"/>
      <c r="Y116" s="75"/>
      <c r="Z116" s="75"/>
      <c r="AA116" s="75"/>
      <c r="AB116" s="75"/>
      <c r="AC116" s="75"/>
      <c r="AD116" s="73"/>
      <c r="AE116" s="75"/>
      <c r="AF116" s="73"/>
      <c r="AG116" s="73"/>
      <c r="AH116" s="73"/>
      <c r="AI116" s="73"/>
      <c r="AJ116" s="355" t="s">
        <v>376</v>
      </c>
      <c r="AK116" s="355"/>
      <c r="AL116" s="355"/>
      <c r="AM116" s="355"/>
      <c r="AN116" s="355"/>
      <c r="AO116" s="355"/>
      <c r="AP116" s="355"/>
      <c r="AQ116" s="355"/>
      <c r="AR116" s="355"/>
      <c r="AS116" s="355"/>
      <c r="AT116" s="355"/>
      <c r="AU116" s="355"/>
      <c r="AV116" s="355"/>
      <c r="AW116" s="355"/>
      <c r="AX116" s="355"/>
      <c r="AY116" s="355"/>
      <c r="AZ116" s="355"/>
      <c r="BA116" s="355"/>
      <c r="BB116" s="355"/>
      <c r="BC116" s="355"/>
      <c r="BD116" s="355"/>
      <c r="BE116" s="355"/>
      <c r="BF116" s="355"/>
      <c r="BG116" s="355"/>
      <c r="BH116" s="355"/>
      <c r="BI116" s="73"/>
      <c r="BJ116" s="73"/>
    </row>
    <row r="117" spans="1:63" s="1" customFormat="1" ht="61.5" customHeight="1" x14ac:dyDescent="0.55000000000000004">
      <c r="A117" s="355"/>
      <c r="B117" s="355"/>
      <c r="C117" s="355"/>
      <c r="D117" s="355"/>
      <c r="E117" s="355"/>
      <c r="F117" s="355"/>
      <c r="G117" s="355"/>
      <c r="H117" s="355"/>
      <c r="I117" s="355"/>
      <c r="J117" s="355"/>
      <c r="K117" s="355"/>
      <c r="L117" s="355"/>
      <c r="M117" s="355"/>
      <c r="N117" s="355"/>
      <c r="O117" s="355"/>
      <c r="P117" s="355"/>
      <c r="Q117" s="355"/>
      <c r="R117" s="355"/>
      <c r="S117" s="355"/>
      <c r="T117" s="355"/>
      <c r="U117" s="355"/>
      <c r="V117" s="355"/>
      <c r="W117" s="355"/>
      <c r="X117" s="76"/>
      <c r="Y117" s="76"/>
      <c r="Z117" s="76"/>
      <c r="AA117" s="76"/>
      <c r="AB117" s="76"/>
      <c r="AC117" s="76"/>
      <c r="AD117" s="73"/>
      <c r="AE117" s="75"/>
      <c r="AF117" s="73"/>
      <c r="AG117" s="73"/>
      <c r="AH117" s="73"/>
      <c r="AI117" s="73"/>
      <c r="AJ117" s="355"/>
      <c r="AK117" s="355"/>
      <c r="AL117" s="355"/>
      <c r="AM117" s="355"/>
      <c r="AN117" s="355"/>
      <c r="AO117" s="355"/>
      <c r="AP117" s="355"/>
      <c r="AQ117" s="355"/>
      <c r="AR117" s="355"/>
      <c r="AS117" s="355"/>
      <c r="AT117" s="355"/>
      <c r="AU117" s="355"/>
      <c r="AV117" s="355"/>
      <c r="AW117" s="355"/>
      <c r="AX117" s="355"/>
      <c r="AY117" s="355"/>
      <c r="AZ117" s="355"/>
      <c r="BA117" s="355"/>
      <c r="BB117" s="355"/>
      <c r="BC117" s="355"/>
      <c r="BD117" s="355"/>
      <c r="BE117" s="355"/>
      <c r="BF117" s="355"/>
      <c r="BG117" s="355"/>
      <c r="BH117" s="355"/>
      <c r="BI117" s="73"/>
      <c r="BJ117" s="73"/>
    </row>
    <row r="118" spans="1:63" s="1" customFormat="1" ht="37.950000000000003" customHeight="1" x14ac:dyDescent="0.55000000000000004">
      <c r="A118" s="323"/>
      <c r="B118" s="323"/>
      <c r="C118" s="323"/>
      <c r="D118" s="323"/>
      <c r="E118" s="323"/>
      <c r="F118" s="323"/>
      <c r="G118" s="77"/>
      <c r="H118" s="177" t="s">
        <v>127</v>
      </c>
      <c r="I118" s="177"/>
      <c r="J118" s="177"/>
      <c r="K118" s="177"/>
      <c r="L118" s="177"/>
      <c r="M118" s="177"/>
      <c r="N118" s="177"/>
      <c r="O118" s="177"/>
      <c r="P118" s="177"/>
      <c r="Q118" s="73"/>
      <c r="R118" s="74"/>
      <c r="S118" s="74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5"/>
      <c r="AF118" s="73"/>
      <c r="AG118" s="73"/>
      <c r="AH118" s="73"/>
      <c r="AI118" s="73"/>
      <c r="AJ118" s="323"/>
      <c r="AK118" s="323"/>
      <c r="AL118" s="323"/>
      <c r="AM118" s="323"/>
      <c r="AN118" s="323"/>
      <c r="AO118" s="323"/>
      <c r="AP118" s="77"/>
      <c r="AQ118" s="177" t="s">
        <v>128</v>
      </c>
      <c r="AR118" s="177"/>
      <c r="AS118" s="177"/>
      <c r="AT118" s="177"/>
      <c r="AU118" s="177"/>
      <c r="AV118" s="177"/>
      <c r="AW118" s="177"/>
      <c r="AX118" s="177"/>
      <c r="AY118" s="177"/>
      <c r="AZ118" s="77"/>
      <c r="BA118" s="77"/>
      <c r="BB118" s="77"/>
      <c r="BC118" s="77"/>
      <c r="BD118" s="77"/>
      <c r="BE118" s="77"/>
      <c r="BF118" s="73"/>
      <c r="BG118" s="73"/>
      <c r="BH118" s="73"/>
      <c r="BI118" s="73"/>
      <c r="BJ118" s="73"/>
    </row>
    <row r="119" spans="1:63" s="1" customFormat="1" ht="37.950000000000003" customHeight="1" x14ac:dyDescent="0.55000000000000004">
      <c r="A119" s="323"/>
      <c r="B119" s="323"/>
      <c r="C119" s="323"/>
      <c r="D119" s="323"/>
      <c r="E119" s="323"/>
      <c r="F119" s="323"/>
      <c r="G119" s="77"/>
      <c r="H119" s="75"/>
      <c r="I119" s="75"/>
      <c r="J119" s="75"/>
      <c r="K119" s="75"/>
      <c r="L119" s="75"/>
      <c r="M119" s="75"/>
      <c r="N119" s="75"/>
      <c r="O119" s="75"/>
      <c r="P119" s="75"/>
      <c r="Q119" s="73"/>
      <c r="R119" s="74"/>
      <c r="S119" s="74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5"/>
      <c r="AF119" s="73"/>
      <c r="AG119" s="73"/>
      <c r="AH119" s="73"/>
      <c r="AI119" s="73"/>
      <c r="AJ119" s="323"/>
      <c r="AK119" s="323"/>
      <c r="AL119" s="323"/>
      <c r="AM119" s="323"/>
      <c r="AN119" s="323"/>
      <c r="AO119" s="323"/>
      <c r="AP119" s="77"/>
      <c r="AQ119" s="75"/>
      <c r="AR119" s="75"/>
      <c r="AS119" s="75"/>
      <c r="AT119" s="75"/>
      <c r="AU119" s="75"/>
      <c r="AV119" s="75"/>
      <c r="AW119" s="75"/>
      <c r="AX119" s="75"/>
      <c r="AY119" s="75"/>
      <c r="AZ119" s="77"/>
      <c r="BA119" s="77"/>
      <c r="BB119" s="77"/>
      <c r="BC119" s="77"/>
      <c r="BD119" s="77"/>
      <c r="BE119" s="77"/>
      <c r="BF119" s="73"/>
      <c r="BG119" s="73"/>
      <c r="BH119" s="73"/>
      <c r="BI119" s="73"/>
      <c r="BJ119" s="73"/>
    </row>
    <row r="120" spans="1:63" s="16" customFormat="1" ht="37.950000000000003" customHeight="1" x14ac:dyDescent="0.55000000000000004">
      <c r="A120" s="352"/>
      <c r="B120" s="352"/>
      <c r="C120" s="352"/>
      <c r="D120" s="352"/>
      <c r="E120" s="352"/>
      <c r="F120" s="352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4"/>
      <c r="S120" s="74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5"/>
      <c r="AF120" s="73"/>
      <c r="AG120" s="73"/>
      <c r="AH120" s="73"/>
      <c r="AI120" s="73"/>
      <c r="AJ120" s="352"/>
      <c r="AK120" s="352"/>
      <c r="AL120" s="352"/>
      <c r="AM120" s="352"/>
      <c r="AN120" s="352"/>
      <c r="AO120" s="352"/>
      <c r="AP120" s="73"/>
      <c r="AQ120" s="1"/>
      <c r="AR120" s="1"/>
      <c r="AS120" s="1"/>
      <c r="AT120" s="1"/>
      <c r="AU120" s="1"/>
      <c r="AV120" s="1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</row>
    <row r="121" spans="1:63" ht="42" customHeight="1" x14ac:dyDescent="0.55000000000000004">
      <c r="A121" s="76"/>
      <c r="B121" s="76"/>
      <c r="C121" s="76"/>
      <c r="D121" s="76"/>
      <c r="E121" s="76"/>
      <c r="F121" s="76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4"/>
      <c r="S121" s="74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5"/>
      <c r="AF121" s="73"/>
      <c r="AG121" s="73"/>
      <c r="AH121" s="73"/>
      <c r="AI121" s="73"/>
      <c r="AJ121" s="76"/>
      <c r="AK121" s="76"/>
      <c r="AL121" s="76"/>
      <c r="AM121" s="76"/>
      <c r="AN121" s="76"/>
      <c r="AO121" s="76"/>
      <c r="AP121" s="73"/>
      <c r="AQ121" s="1"/>
      <c r="AR121" s="1"/>
      <c r="AS121" s="1"/>
      <c r="AT121" s="1"/>
      <c r="AU121" s="1"/>
      <c r="AV121" s="1"/>
      <c r="AW121" s="73"/>
      <c r="AX121" s="73"/>
      <c r="AY121" s="73"/>
      <c r="AZ121" s="73"/>
      <c r="BA121" s="73"/>
      <c r="BB121" s="73"/>
      <c r="BC121" s="73"/>
      <c r="BD121" s="73"/>
      <c r="BE121" s="73"/>
      <c r="BF121" s="73"/>
      <c r="BG121" s="73"/>
      <c r="BH121" s="73"/>
      <c r="BI121" s="73"/>
      <c r="BJ121" s="73"/>
    </row>
    <row r="122" spans="1:63" s="1" customFormat="1" ht="58.5" customHeight="1" x14ac:dyDescent="0.55000000000000004">
      <c r="A122" s="177" t="s">
        <v>317</v>
      </c>
      <c r="B122" s="461"/>
      <c r="C122" s="461"/>
      <c r="D122" s="461"/>
      <c r="E122" s="461"/>
      <c r="F122" s="461"/>
      <c r="G122" s="461"/>
      <c r="H122" s="461"/>
      <c r="I122" s="461"/>
      <c r="J122" s="461"/>
      <c r="K122" s="461"/>
      <c r="L122" s="461"/>
      <c r="M122" s="461"/>
      <c r="N122" s="461"/>
      <c r="O122" s="461"/>
      <c r="P122" s="461"/>
      <c r="Q122" s="461"/>
      <c r="R122" s="461"/>
      <c r="S122" s="461"/>
      <c r="T122" s="461"/>
      <c r="U122" s="461"/>
      <c r="V122" s="461"/>
      <c r="W122" s="461"/>
      <c r="X122" s="461"/>
      <c r="Y122" s="461"/>
      <c r="Z122" s="461"/>
      <c r="AA122" s="461"/>
      <c r="AB122" s="461"/>
      <c r="AC122" s="461"/>
      <c r="AD122" s="461"/>
      <c r="AE122" s="461"/>
      <c r="AF122" s="461"/>
      <c r="AG122" s="461"/>
      <c r="AH122" s="461"/>
      <c r="AI122" s="461"/>
      <c r="AJ122" s="461"/>
      <c r="AK122" s="461"/>
      <c r="AL122" s="461"/>
      <c r="AM122" s="461"/>
      <c r="AN122" s="461"/>
      <c r="AO122" s="461"/>
      <c r="AP122" s="461"/>
      <c r="AQ122" s="461"/>
      <c r="AR122" s="461"/>
      <c r="AS122" s="461"/>
      <c r="AT122" s="461"/>
      <c r="AU122" s="461"/>
      <c r="AV122" s="461"/>
      <c r="AW122" s="461"/>
      <c r="AX122" s="461"/>
      <c r="AY122" s="461"/>
      <c r="AZ122" s="461"/>
      <c r="BA122" s="461"/>
      <c r="BB122" s="461"/>
      <c r="BC122" s="461"/>
      <c r="BD122" s="461"/>
      <c r="BE122" s="461"/>
      <c r="BF122" s="461"/>
      <c r="BG122" s="461"/>
      <c r="BH122" s="461"/>
      <c r="BI122" s="461"/>
      <c r="BJ122" s="461"/>
    </row>
    <row r="123" spans="1:63" s="1" customFormat="1" ht="57" customHeight="1" x14ac:dyDescent="0.55000000000000004">
      <c r="A123" s="177" t="s">
        <v>384</v>
      </c>
      <c r="B123" s="177"/>
      <c r="C123" s="177"/>
      <c r="D123" s="177"/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  <c r="AA123" s="177"/>
      <c r="AB123" s="177"/>
      <c r="AC123" s="177"/>
      <c r="AD123" s="177"/>
      <c r="AE123" s="177"/>
      <c r="AF123" s="177"/>
      <c r="AG123" s="177"/>
      <c r="AH123" s="177"/>
      <c r="AI123" s="177"/>
      <c r="AJ123" s="177"/>
      <c r="AK123" s="177"/>
      <c r="AL123" s="177"/>
      <c r="AM123" s="177"/>
      <c r="AN123" s="177"/>
      <c r="AO123" s="177"/>
      <c r="AP123" s="177"/>
      <c r="AQ123" s="177"/>
      <c r="AR123" s="177"/>
      <c r="AS123" s="177"/>
      <c r="AT123" s="177"/>
      <c r="AU123" s="177"/>
      <c r="AV123" s="177"/>
      <c r="AW123" s="177"/>
      <c r="AX123" s="177"/>
      <c r="AY123" s="177"/>
      <c r="AZ123" s="177"/>
      <c r="BA123" s="177"/>
      <c r="BB123" s="177"/>
      <c r="BC123" s="177"/>
      <c r="BD123" s="177"/>
      <c r="BE123" s="177"/>
      <c r="BF123" s="177"/>
      <c r="BG123" s="177"/>
      <c r="BH123" s="177"/>
      <c r="BI123" s="177"/>
      <c r="BJ123" s="177"/>
      <c r="BK123" s="78"/>
    </row>
    <row r="124" spans="1:63" s="1" customFormat="1" ht="49.5" customHeight="1" thickBot="1" x14ac:dyDescent="0.6">
      <c r="A124" s="471" t="s">
        <v>305</v>
      </c>
      <c r="B124" s="471"/>
      <c r="C124" s="471"/>
      <c r="D124" s="471"/>
      <c r="E124" s="471"/>
      <c r="F124" s="471"/>
      <c r="G124" s="471"/>
      <c r="H124" s="471"/>
      <c r="I124" s="471"/>
      <c r="J124" s="471"/>
      <c r="K124" s="471"/>
      <c r="L124" s="471"/>
      <c r="M124" s="471"/>
      <c r="N124" s="471"/>
      <c r="O124" s="471"/>
      <c r="P124" s="471"/>
      <c r="Q124" s="471"/>
      <c r="R124" s="471"/>
      <c r="S124" s="471"/>
      <c r="T124" s="471"/>
      <c r="U124" s="471"/>
      <c r="V124" s="471"/>
      <c r="W124" s="471"/>
      <c r="X124" s="471"/>
      <c r="Y124" s="471"/>
      <c r="Z124" s="471"/>
      <c r="AA124" s="471"/>
      <c r="AB124" s="471"/>
      <c r="AC124" s="471"/>
      <c r="AD124" s="471"/>
      <c r="AE124" s="471"/>
      <c r="AF124" s="471"/>
      <c r="AG124" s="471"/>
      <c r="AH124" s="471"/>
      <c r="AI124" s="471"/>
      <c r="AJ124" s="471"/>
      <c r="AK124" s="471"/>
      <c r="AL124" s="471"/>
      <c r="AM124" s="471"/>
      <c r="AN124" s="471"/>
      <c r="AO124" s="471"/>
      <c r="AP124" s="471"/>
      <c r="AQ124" s="471"/>
      <c r="AR124" s="471"/>
      <c r="AS124" s="471"/>
      <c r="AT124" s="471"/>
      <c r="AU124" s="471"/>
      <c r="AV124" s="471"/>
      <c r="AW124" s="471"/>
      <c r="AX124" s="471"/>
      <c r="AY124" s="471"/>
      <c r="AZ124" s="471"/>
      <c r="BA124" s="471"/>
      <c r="BB124" s="471"/>
      <c r="BC124" s="471"/>
      <c r="BD124" s="471"/>
      <c r="BE124" s="471"/>
      <c r="BF124" s="471"/>
      <c r="BG124" s="471"/>
      <c r="BH124" s="471"/>
      <c r="BI124" s="471"/>
      <c r="BJ124" s="471"/>
    </row>
    <row r="125" spans="1:63" s="1" customFormat="1" ht="59.25" customHeight="1" thickBot="1" x14ac:dyDescent="0.6">
      <c r="A125" s="360" t="s">
        <v>84</v>
      </c>
      <c r="B125" s="361"/>
      <c r="C125" s="361"/>
      <c r="D125" s="362"/>
      <c r="E125" s="162" t="s">
        <v>85</v>
      </c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  <c r="AA125" s="163"/>
      <c r="AB125" s="163"/>
      <c r="AC125" s="163"/>
      <c r="AD125" s="163"/>
      <c r="AE125" s="163"/>
      <c r="AF125" s="163"/>
      <c r="AG125" s="163"/>
      <c r="AH125" s="163"/>
      <c r="AI125" s="163"/>
      <c r="AJ125" s="163"/>
      <c r="AK125" s="163"/>
      <c r="AL125" s="163"/>
      <c r="AM125" s="163"/>
      <c r="AN125" s="163"/>
      <c r="AO125" s="163"/>
      <c r="AP125" s="163"/>
      <c r="AQ125" s="163"/>
      <c r="AR125" s="163"/>
      <c r="AS125" s="163"/>
      <c r="AT125" s="163"/>
      <c r="AU125" s="163"/>
      <c r="AV125" s="163"/>
      <c r="AW125" s="163"/>
      <c r="AX125" s="163"/>
      <c r="AY125" s="163"/>
      <c r="AZ125" s="163"/>
      <c r="BA125" s="163"/>
      <c r="BB125" s="163"/>
      <c r="BC125" s="163"/>
      <c r="BD125" s="163"/>
      <c r="BE125" s="164"/>
      <c r="BF125" s="476" t="s">
        <v>337</v>
      </c>
      <c r="BG125" s="361"/>
      <c r="BH125" s="361"/>
      <c r="BI125" s="361"/>
      <c r="BJ125" s="362"/>
    </row>
    <row r="126" spans="1:63" s="1" customFormat="1" ht="60" customHeight="1" x14ac:dyDescent="0.55000000000000004">
      <c r="A126" s="140" t="s">
        <v>91</v>
      </c>
      <c r="B126" s="135"/>
      <c r="C126" s="135"/>
      <c r="D126" s="136"/>
      <c r="E126" s="446" t="s">
        <v>281</v>
      </c>
      <c r="F126" s="447"/>
      <c r="G126" s="447"/>
      <c r="H126" s="447"/>
      <c r="I126" s="447"/>
      <c r="J126" s="447"/>
      <c r="K126" s="447"/>
      <c r="L126" s="447"/>
      <c r="M126" s="447"/>
      <c r="N126" s="447"/>
      <c r="O126" s="447"/>
      <c r="P126" s="447"/>
      <c r="Q126" s="447"/>
      <c r="R126" s="447"/>
      <c r="S126" s="447"/>
      <c r="T126" s="447"/>
      <c r="U126" s="447"/>
      <c r="V126" s="447"/>
      <c r="W126" s="447"/>
      <c r="X126" s="447"/>
      <c r="Y126" s="447"/>
      <c r="Z126" s="447"/>
      <c r="AA126" s="447"/>
      <c r="AB126" s="447"/>
      <c r="AC126" s="447"/>
      <c r="AD126" s="447"/>
      <c r="AE126" s="447"/>
      <c r="AF126" s="447"/>
      <c r="AG126" s="447"/>
      <c r="AH126" s="447"/>
      <c r="AI126" s="447"/>
      <c r="AJ126" s="447"/>
      <c r="AK126" s="447"/>
      <c r="AL126" s="447"/>
      <c r="AM126" s="447"/>
      <c r="AN126" s="447"/>
      <c r="AO126" s="447"/>
      <c r="AP126" s="447"/>
      <c r="AQ126" s="447"/>
      <c r="AR126" s="447"/>
      <c r="AS126" s="447"/>
      <c r="AT126" s="447"/>
      <c r="AU126" s="447"/>
      <c r="AV126" s="447"/>
      <c r="AW126" s="447"/>
      <c r="AX126" s="447"/>
      <c r="AY126" s="447"/>
      <c r="AZ126" s="447"/>
      <c r="BA126" s="447"/>
      <c r="BB126" s="447"/>
      <c r="BC126" s="447"/>
      <c r="BD126" s="447"/>
      <c r="BE126" s="448"/>
      <c r="BF126" s="473" t="s">
        <v>335</v>
      </c>
      <c r="BG126" s="474"/>
      <c r="BH126" s="474"/>
      <c r="BI126" s="474"/>
      <c r="BJ126" s="475"/>
      <c r="BK126" s="78"/>
    </row>
    <row r="127" spans="1:63" s="1" customFormat="1" ht="35.1" customHeight="1" x14ac:dyDescent="0.55000000000000004">
      <c r="A127" s="100" t="s">
        <v>92</v>
      </c>
      <c r="B127" s="98"/>
      <c r="C127" s="98"/>
      <c r="D127" s="99"/>
      <c r="E127" s="455" t="s">
        <v>154</v>
      </c>
      <c r="F127" s="456"/>
      <c r="G127" s="456"/>
      <c r="H127" s="456"/>
      <c r="I127" s="456"/>
      <c r="J127" s="456"/>
      <c r="K127" s="456"/>
      <c r="L127" s="456"/>
      <c r="M127" s="456"/>
      <c r="N127" s="456"/>
      <c r="O127" s="456"/>
      <c r="P127" s="456"/>
      <c r="Q127" s="456"/>
      <c r="R127" s="456"/>
      <c r="S127" s="456"/>
      <c r="T127" s="456"/>
      <c r="U127" s="456"/>
      <c r="V127" s="456"/>
      <c r="W127" s="456"/>
      <c r="X127" s="456"/>
      <c r="Y127" s="456"/>
      <c r="Z127" s="456"/>
      <c r="AA127" s="456"/>
      <c r="AB127" s="456"/>
      <c r="AC127" s="456"/>
      <c r="AD127" s="456"/>
      <c r="AE127" s="456"/>
      <c r="AF127" s="456"/>
      <c r="AG127" s="456"/>
      <c r="AH127" s="456"/>
      <c r="AI127" s="456"/>
      <c r="AJ127" s="456"/>
      <c r="AK127" s="456"/>
      <c r="AL127" s="456"/>
      <c r="AM127" s="456"/>
      <c r="AN127" s="456"/>
      <c r="AO127" s="456"/>
      <c r="AP127" s="456"/>
      <c r="AQ127" s="456"/>
      <c r="AR127" s="456"/>
      <c r="AS127" s="456"/>
      <c r="AT127" s="456"/>
      <c r="AU127" s="456"/>
      <c r="AV127" s="456"/>
      <c r="AW127" s="456"/>
      <c r="AX127" s="456"/>
      <c r="AY127" s="456"/>
      <c r="AZ127" s="456"/>
      <c r="BA127" s="456"/>
      <c r="BB127" s="456"/>
      <c r="BC127" s="456"/>
      <c r="BD127" s="456"/>
      <c r="BE127" s="457"/>
      <c r="BF127" s="171" t="s">
        <v>89</v>
      </c>
      <c r="BG127" s="172"/>
      <c r="BH127" s="172"/>
      <c r="BI127" s="172"/>
      <c r="BJ127" s="173"/>
    </row>
    <row r="128" spans="1:63" s="1" customFormat="1" ht="35.1" customHeight="1" x14ac:dyDescent="0.55000000000000004">
      <c r="A128" s="100" t="s">
        <v>96</v>
      </c>
      <c r="B128" s="98"/>
      <c r="C128" s="98"/>
      <c r="D128" s="99"/>
      <c r="E128" s="455" t="s">
        <v>365</v>
      </c>
      <c r="F128" s="456"/>
      <c r="G128" s="456"/>
      <c r="H128" s="456"/>
      <c r="I128" s="456"/>
      <c r="J128" s="456"/>
      <c r="K128" s="456"/>
      <c r="L128" s="456"/>
      <c r="M128" s="456"/>
      <c r="N128" s="456"/>
      <c r="O128" s="456"/>
      <c r="P128" s="456"/>
      <c r="Q128" s="456"/>
      <c r="R128" s="456"/>
      <c r="S128" s="456"/>
      <c r="T128" s="456"/>
      <c r="U128" s="456"/>
      <c r="V128" s="456"/>
      <c r="W128" s="456"/>
      <c r="X128" s="456"/>
      <c r="Y128" s="456"/>
      <c r="Z128" s="456"/>
      <c r="AA128" s="456"/>
      <c r="AB128" s="456"/>
      <c r="AC128" s="456"/>
      <c r="AD128" s="456"/>
      <c r="AE128" s="456"/>
      <c r="AF128" s="456"/>
      <c r="AG128" s="456"/>
      <c r="AH128" s="456"/>
      <c r="AI128" s="456"/>
      <c r="AJ128" s="456"/>
      <c r="AK128" s="456"/>
      <c r="AL128" s="456"/>
      <c r="AM128" s="456"/>
      <c r="AN128" s="456"/>
      <c r="AO128" s="456"/>
      <c r="AP128" s="456"/>
      <c r="AQ128" s="456"/>
      <c r="AR128" s="456"/>
      <c r="AS128" s="456"/>
      <c r="AT128" s="456"/>
      <c r="AU128" s="456"/>
      <c r="AV128" s="456"/>
      <c r="AW128" s="456"/>
      <c r="AX128" s="456"/>
      <c r="AY128" s="456"/>
      <c r="AZ128" s="456"/>
      <c r="BA128" s="456"/>
      <c r="BB128" s="456"/>
      <c r="BC128" s="456"/>
      <c r="BD128" s="456"/>
      <c r="BE128" s="457"/>
      <c r="BF128" s="171" t="s">
        <v>341</v>
      </c>
      <c r="BG128" s="172"/>
      <c r="BH128" s="172"/>
      <c r="BI128" s="172"/>
      <c r="BJ128" s="173"/>
    </row>
    <row r="129" spans="1:62" s="1" customFormat="1" ht="35.1" customHeight="1" x14ac:dyDescent="0.55000000000000004">
      <c r="A129" s="100" t="s">
        <v>97</v>
      </c>
      <c r="B129" s="98"/>
      <c r="C129" s="98"/>
      <c r="D129" s="99"/>
      <c r="E129" s="455" t="s">
        <v>350</v>
      </c>
      <c r="F129" s="456"/>
      <c r="G129" s="456"/>
      <c r="H129" s="456"/>
      <c r="I129" s="456"/>
      <c r="J129" s="456"/>
      <c r="K129" s="456"/>
      <c r="L129" s="456"/>
      <c r="M129" s="456"/>
      <c r="N129" s="456"/>
      <c r="O129" s="456"/>
      <c r="P129" s="456"/>
      <c r="Q129" s="456"/>
      <c r="R129" s="456"/>
      <c r="S129" s="456"/>
      <c r="T129" s="456"/>
      <c r="U129" s="456"/>
      <c r="V129" s="456"/>
      <c r="W129" s="456"/>
      <c r="X129" s="456"/>
      <c r="Y129" s="456"/>
      <c r="Z129" s="456"/>
      <c r="AA129" s="456"/>
      <c r="AB129" s="456"/>
      <c r="AC129" s="456"/>
      <c r="AD129" s="456"/>
      <c r="AE129" s="456"/>
      <c r="AF129" s="456"/>
      <c r="AG129" s="456"/>
      <c r="AH129" s="456"/>
      <c r="AI129" s="456"/>
      <c r="AJ129" s="456"/>
      <c r="AK129" s="456"/>
      <c r="AL129" s="456"/>
      <c r="AM129" s="456"/>
      <c r="AN129" s="456"/>
      <c r="AO129" s="456"/>
      <c r="AP129" s="456"/>
      <c r="AQ129" s="456"/>
      <c r="AR129" s="456"/>
      <c r="AS129" s="456"/>
      <c r="AT129" s="456"/>
      <c r="AU129" s="456"/>
      <c r="AV129" s="456"/>
      <c r="AW129" s="456"/>
      <c r="AX129" s="456"/>
      <c r="AY129" s="456"/>
      <c r="AZ129" s="456"/>
      <c r="BA129" s="456"/>
      <c r="BB129" s="456"/>
      <c r="BC129" s="456"/>
      <c r="BD129" s="456"/>
      <c r="BE129" s="457"/>
      <c r="BF129" s="171" t="s">
        <v>340</v>
      </c>
      <c r="BG129" s="172"/>
      <c r="BH129" s="172"/>
      <c r="BI129" s="172"/>
      <c r="BJ129" s="173"/>
    </row>
    <row r="130" spans="1:62" s="1" customFormat="1" ht="60" customHeight="1" x14ac:dyDescent="0.55000000000000004">
      <c r="A130" s="100" t="s">
        <v>101</v>
      </c>
      <c r="B130" s="98"/>
      <c r="C130" s="98"/>
      <c r="D130" s="99"/>
      <c r="E130" s="455" t="s">
        <v>363</v>
      </c>
      <c r="F130" s="456"/>
      <c r="G130" s="456"/>
      <c r="H130" s="456"/>
      <c r="I130" s="456"/>
      <c r="J130" s="456"/>
      <c r="K130" s="456"/>
      <c r="L130" s="456"/>
      <c r="M130" s="456"/>
      <c r="N130" s="456"/>
      <c r="O130" s="456"/>
      <c r="P130" s="456"/>
      <c r="Q130" s="456"/>
      <c r="R130" s="456"/>
      <c r="S130" s="456"/>
      <c r="T130" s="456"/>
      <c r="U130" s="456"/>
      <c r="V130" s="456"/>
      <c r="W130" s="456"/>
      <c r="X130" s="456"/>
      <c r="Y130" s="456"/>
      <c r="Z130" s="456"/>
      <c r="AA130" s="456"/>
      <c r="AB130" s="456"/>
      <c r="AC130" s="456"/>
      <c r="AD130" s="456"/>
      <c r="AE130" s="456"/>
      <c r="AF130" s="456"/>
      <c r="AG130" s="456"/>
      <c r="AH130" s="456"/>
      <c r="AI130" s="456"/>
      <c r="AJ130" s="456"/>
      <c r="AK130" s="456"/>
      <c r="AL130" s="456"/>
      <c r="AM130" s="456"/>
      <c r="AN130" s="456"/>
      <c r="AO130" s="456"/>
      <c r="AP130" s="456"/>
      <c r="AQ130" s="456"/>
      <c r="AR130" s="456"/>
      <c r="AS130" s="456"/>
      <c r="AT130" s="456"/>
      <c r="AU130" s="456"/>
      <c r="AV130" s="456"/>
      <c r="AW130" s="456"/>
      <c r="AX130" s="456"/>
      <c r="AY130" s="456"/>
      <c r="AZ130" s="456"/>
      <c r="BA130" s="456"/>
      <c r="BB130" s="456"/>
      <c r="BC130" s="456"/>
      <c r="BD130" s="456"/>
      <c r="BE130" s="457"/>
      <c r="BF130" s="171" t="s">
        <v>344</v>
      </c>
      <c r="BG130" s="172"/>
      <c r="BH130" s="172"/>
      <c r="BI130" s="172"/>
      <c r="BJ130" s="173"/>
    </row>
    <row r="131" spans="1:62" s="1" customFormat="1" ht="35.1" customHeight="1" x14ac:dyDescent="0.55000000000000004">
      <c r="A131" s="100" t="s">
        <v>155</v>
      </c>
      <c r="B131" s="98"/>
      <c r="C131" s="98"/>
      <c r="D131" s="99"/>
      <c r="E131" s="151" t="s">
        <v>168</v>
      </c>
      <c r="F131" s="152"/>
      <c r="G131" s="152"/>
      <c r="H131" s="152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  <c r="AA131" s="152"/>
      <c r="AB131" s="152"/>
      <c r="AC131" s="152"/>
      <c r="AD131" s="152"/>
      <c r="AE131" s="152"/>
      <c r="AF131" s="152"/>
      <c r="AG131" s="152"/>
      <c r="AH131" s="152"/>
      <c r="AI131" s="152"/>
      <c r="AJ131" s="152"/>
      <c r="AK131" s="152"/>
      <c r="AL131" s="152"/>
      <c r="AM131" s="152"/>
      <c r="AN131" s="152"/>
      <c r="AO131" s="152"/>
      <c r="AP131" s="152"/>
      <c r="AQ131" s="152"/>
      <c r="AR131" s="152"/>
      <c r="AS131" s="152"/>
      <c r="AT131" s="152"/>
      <c r="AU131" s="152"/>
      <c r="AV131" s="152"/>
      <c r="AW131" s="152"/>
      <c r="AX131" s="152"/>
      <c r="AY131" s="152"/>
      <c r="AZ131" s="152"/>
      <c r="BA131" s="152"/>
      <c r="BB131" s="152"/>
      <c r="BC131" s="152"/>
      <c r="BD131" s="152"/>
      <c r="BE131" s="153"/>
      <c r="BF131" s="174" t="s">
        <v>303</v>
      </c>
      <c r="BG131" s="175"/>
      <c r="BH131" s="175"/>
      <c r="BI131" s="175"/>
      <c r="BJ131" s="176"/>
    </row>
    <row r="132" spans="1:62" s="1" customFormat="1" ht="60" customHeight="1" x14ac:dyDescent="0.55000000000000004">
      <c r="A132" s="100" t="s">
        <v>160</v>
      </c>
      <c r="B132" s="98"/>
      <c r="C132" s="98"/>
      <c r="D132" s="99"/>
      <c r="E132" s="151" t="s">
        <v>280</v>
      </c>
      <c r="F132" s="152"/>
      <c r="G132" s="152"/>
      <c r="H132" s="152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  <c r="AG132" s="152"/>
      <c r="AH132" s="152"/>
      <c r="AI132" s="152"/>
      <c r="AJ132" s="152"/>
      <c r="AK132" s="152"/>
      <c r="AL132" s="152"/>
      <c r="AM132" s="152"/>
      <c r="AN132" s="152"/>
      <c r="AO132" s="152"/>
      <c r="AP132" s="152"/>
      <c r="AQ132" s="152"/>
      <c r="AR132" s="152"/>
      <c r="AS132" s="152"/>
      <c r="AT132" s="152"/>
      <c r="AU132" s="152"/>
      <c r="AV132" s="152"/>
      <c r="AW132" s="152"/>
      <c r="AX132" s="152"/>
      <c r="AY132" s="152"/>
      <c r="AZ132" s="152"/>
      <c r="BA132" s="152"/>
      <c r="BB132" s="152"/>
      <c r="BC132" s="152"/>
      <c r="BD132" s="152"/>
      <c r="BE132" s="153"/>
      <c r="BF132" s="171" t="s">
        <v>253</v>
      </c>
      <c r="BG132" s="172"/>
      <c r="BH132" s="172"/>
      <c r="BI132" s="172"/>
      <c r="BJ132" s="173"/>
    </row>
    <row r="133" spans="1:62" s="1" customFormat="1" ht="60" customHeight="1" x14ac:dyDescent="0.55000000000000004">
      <c r="A133" s="100" t="s">
        <v>220</v>
      </c>
      <c r="B133" s="98"/>
      <c r="C133" s="98"/>
      <c r="D133" s="99"/>
      <c r="E133" s="298" t="s">
        <v>278</v>
      </c>
      <c r="F133" s="299"/>
      <c r="G133" s="299"/>
      <c r="H133" s="299"/>
      <c r="I133" s="299"/>
      <c r="J133" s="299"/>
      <c r="K133" s="299"/>
      <c r="L133" s="299"/>
      <c r="M133" s="299"/>
      <c r="N133" s="299"/>
      <c r="O133" s="299"/>
      <c r="P133" s="299"/>
      <c r="Q133" s="299"/>
      <c r="R133" s="299"/>
      <c r="S133" s="299"/>
      <c r="T133" s="299"/>
      <c r="U133" s="299"/>
      <c r="V133" s="299"/>
      <c r="W133" s="299"/>
      <c r="X133" s="299"/>
      <c r="Y133" s="299"/>
      <c r="Z133" s="299"/>
      <c r="AA133" s="299"/>
      <c r="AB133" s="299"/>
      <c r="AC133" s="299"/>
      <c r="AD133" s="299"/>
      <c r="AE133" s="299"/>
      <c r="AF133" s="299"/>
      <c r="AG133" s="299"/>
      <c r="AH133" s="299"/>
      <c r="AI133" s="299"/>
      <c r="AJ133" s="299"/>
      <c r="AK133" s="299"/>
      <c r="AL133" s="299"/>
      <c r="AM133" s="299"/>
      <c r="AN133" s="299"/>
      <c r="AO133" s="299"/>
      <c r="AP133" s="299"/>
      <c r="AQ133" s="299"/>
      <c r="AR133" s="299"/>
      <c r="AS133" s="299"/>
      <c r="AT133" s="299"/>
      <c r="AU133" s="299"/>
      <c r="AV133" s="299"/>
      <c r="AW133" s="299"/>
      <c r="AX133" s="299"/>
      <c r="AY133" s="299"/>
      <c r="AZ133" s="299"/>
      <c r="BA133" s="299"/>
      <c r="BB133" s="299"/>
      <c r="BC133" s="299"/>
      <c r="BD133" s="299"/>
      <c r="BE133" s="300"/>
      <c r="BF133" s="171" t="s">
        <v>159</v>
      </c>
      <c r="BG133" s="172"/>
      <c r="BH133" s="172"/>
      <c r="BI133" s="172"/>
      <c r="BJ133" s="173"/>
    </row>
    <row r="134" spans="1:62" s="1" customFormat="1" ht="39.9" customHeight="1" x14ac:dyDescent="0.55000000000000004">
      <c r="A134" s="100" t="s">
        <v>221</v>
      </c>
      <c r="B134" s="98"/>
      <c r="C134" s="98"/>
      <c r="D134" s="99"/>
      <c r="E134" s="151" t="s">
        <v>279</v>
      </c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  <c r="AG134" s="152"/>
      <c r="AH134" s="152"/>
      <c r="AI134" s="152"/>
      <c r="AJ134" s="152"/>
      <c r="AK134" s="152"/>
      <c r="AL134" s="152"/>
      <c r="AM134" s="152"/>
      <c r="AN134" s="152"/>
      <c r="AO134" s="152"/>
      <c r="AP134" s="152"/>
      <c r="AQ134" s="152"/>
      <c r="AR134" s="152"/>
      <c r="AS134" s="152"/>
      <c r="AT134" s="152"/>
      <c r="AU134" s="152"/>
      <c r="AV134" s="152"/>
      <c r="AW134" s="152"/>
      <c r="AX134" s="152"/>
      <c r="AY134" s="152"/>
      <c r="AZ134" s="152"/>
      <c r="BA134" s="152"/>
      <c r="BB134" s="152"/>
      <c r="BC134" s="152"/>
      <c r="BD134" s="152"/>
      <c r="BE134" s="153"/>
      <c r="BF134" s="171" t="s">
        <v>302</v>
      </c>
      <c r="BG134" s="172"/>
      <c r="BH134" s="172"/>
      <c r="BI134" s="172"/>
      <c r="BJ134" s="173"/>
    </row>
    <row r="135" spans="1:62" s="1" customFormat="1" ht="60" customHeight="1" x14ac:dyDescent="0.55000000000000004">
      <c r="A135" s="100" t="s">
        <v>222</v>
      </c>
      <c r="B135" s="98"/>
      <c r="C135" s="98"/>
      <c r="D135" s="99"/>
      <c r="E135" s="151" t="s">
        <v>277</v>
      </c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  <c r="AA135" s="152"/>
      <c r="AB135" s="152"/>
      <c r="AC135" s="152"/>
      <c r="AD135" s="152"/>
      <c r="AE135" s="152"/>
      <c r="AF135" s="152"/>
      <c r="AG135" s="152"/>
      <c r="AH135" s="152"/>
      <c r="AI135" s="152"/>
      <c r="AJ135" s="152"/>
      <c r="AK135" s="152"/>
      <c r="AL135" s="152"/>
      <c r="AM135" s="152"/>
      <c r="AN135" s="152"/>
      <c r="AO135" s="152"/>
      <c r="AP135" s="152"/>
      <c r="AQ135" s="152"/>
      <c r="AR135" s="152"/>
      <c r="AS135" s="152"/>
      <c r="AT135" s="152"/>
      <c r="AU135" s="152"/>
      <c r="AV135" s="152"/>
      <c r="AW135" s="152"/>
      <c r="AX135" s="152"/>
      <c r="AY135" s="152"/>
      <c r="AZ135" s="152"/>
      <c r="BA135" s="152"/>
      <c r="BB135" s="152"/>
      <c r="BC135" s="152"/>
      <c r="BD135" s="152"/>
      <c r="BE135" s="153"/>
      <c r="BF135" s="171" t="s">
        <v>303</v>
      </c>
      <c r="BG135" s="172"/>
      <c r="BH135" s="172"/>
      <c r="BI135" s="172"/>
      <c r="BJ135" s="173"/>
    </row>
    <row r="136" spans="1:62" s="1" customFormat="1" ht="39.9" customHeight="1" x14ac:dyDescent="0.55000000000000004">
      <c r="A136" s="100" t="s">
        <v>130</v>
      </c>
      <c r="B136" s="98"/>
      <c r="C136" s="98"/>
      <c r="D136" s="99"/>
      <c r="E136" s="151" t="s">
        <v>351</v>
      </c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  <c r="AG136" s="152"/>
      <c r="AH136" s="152"/>
      <c r="AI136" s="152"/>
      <c r="AJ136" s="152"/>
      <c r="AK136" s="152"/>
      <c r="AL136" s="152"/>
      <c r="AM136" s="152"/>
      <c r="AN136" s="152"/>
      <c r="AO136" s="152"/>
      <c r="AP136" s="152"/>
      <c r="AQ136" s="152"/>
      <c r="AR136" s="152"/>
      <c r="AS136" s="152"/>
      <c r="AT136" s="152"/>
      <c r="AU136" s="152"/>
      <c r="AV136" s="152"/>
      <c r="AW136" s="152"/>
      <c r="AX136" s="152"/>
      <c r="AY136" s="152"/>
      <c r="AZ136" s="152"/>
      <c r="BA136" s="152"/>
      <c r="BB136" s="152"/>
      <c r="BC136" s="152"/>
      <c r="BD136" s="152"/>
      <c r="BE136" s="153"/>
      <c r="BF136" s="171" t="s">
        <v>342</v>
      </c>
      <c r="BG136" s="172"/>
      <c r="BH136" s="172"/>
      <c r="BI136" s="172"/>
      <c r="BJ136" s="173"/>
    </row>
    <row r="137" spans="1:62" s="1" customFormat="1" ht="35.1" customHeight="1" x14ac:dyDescent="0.55000000000000004">
      <c r="A137" s="100" t="s">
        <v>131</v>
      </c>
      <c r="B137" s="98"/>
      <c r="C137" s="98"/>
      <c r="D137" s="99"/>
      <c r="E137" s="151" t="s">
        <v>223</v>
      </c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  <c r="AA137" s="152"/>
      <c r="AB137" s="152"/>
      <c r="AC137" s="152"/>
      <c r="AD137" s="152"/>
      <c r="AE137" s="152"/>
      <c r="AF137" s="152"/>
      <c r="AG137" s="152"/>
      <c r="AH137" s="152"/>
      <c r="AI137" s="152"/>
      <c r="AJ137" s="152"/>
      <c r="AK137" s="152"/>
      <c r="AL137" s="152"/>
      <c r="AM137" s="152"/>
      <c r="AN137" s="152"/>
      <c r="AO137" s="152"/>
      <c r="AP137" s="152"/>
      <c r="AQ137" s="152"/>
      <c r="AR137" s="152"/>
      <c r="AS137" s="152"/>
      <c r="AT137" s="152"/>
      <c r="AU137" s="152"/>
      <c r="AV137" s="152"/>
      <c r="AW137" s="152"/>
      <c r="AX137" s="152"/>
      <c r="AY137" s="152"/>
      <c r="AZ137" s="152"/>
      <c r="BA137" s="152"/>
      <c r="BB137" s="152"/>
      <c r="BC137" s="152"/>
      <c r="BD137" s="152"/>
      <c r="BE137" s="153"/>
      <c r="BF137" s="171" t="s">
        <v>146</v>
      </c>
      <c r="BG137" s="172"/>
      <c r="BH137" s="172"/>
      <c r="BI137" s="172"/>
      <c r="BJ137" s="173"/>
    </row>
    <row r="138" spans="1:62" s="1" customFormat="1" ht="60" customHeight="1" x14ac:dyDescent="0.55000000000000004">
      <c r="A138" s="100" t="s">
        <v>156</v>
      </c>
      <c r="B138" s="98"/>
      <c r="C138" s="98"/>
      <c r="D138" s="99"/>
      <c r="E138" s="151" t="s">
        <v>263</v>
      </c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2"/>
      <c r="AL138" s="152"/>
      <c r="AM138" s="152"/>
      <c r="AN138" s="152"/>
      <c r="AO138" s="152"/>
      <c r="AP138" s="152"/>
      <c r="AQ138" s="152"/>
      <c r="AR138" s="152"/>
      <c r="AS138" s="152"/>
      <c r="AT138" s="152"/>
      <c r="AU138" s="152"/>
      <c r="AV138" s="152"/>
      <c r="AW138" s="152"/>
      <c r="AX138" s="152"/>
      <c r="AY138" s="152"/>
      <c r="AZ138" s="152"/>
      <c r="BA138" s="152"/>
      <c r="BB138" s="152"/>
      <c r="BC138" s="152"/>
      <c r="BD138" s="152"/>
      <c r="BE138" s="153"/>
      <c r="BF138" s="171" t="s">
        <v>89</v>
      </c>
      <c r="BG138" s="172"/>
      <c r="BH138" s="172"/>
      <c r="BI138" s="172"/>
      <c r="BJ138" s="173"/>
    </row>
    <row r="139" spans="1:62" s="1" customFormat="1" ht="60" customHeight="1" x14ac:dyDescent="0.55000000000000004">
      <c r="A139" s="100" t="s">
        <v>226</v>
      </c>
      <c r="B139" s="98"/>
      <c r="C139" s="98"/>
      <c r="D139" s="99"/>
      <c r="E139" s="151" t="s">
        <v>264</v>
      </c>
      <c r="F139" s="152"/>
      <c r="G139" s="152"/>
      <c r="H139" s="152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  <c r="AA139" s="152"/>
      <c r="AB139" s="152"/>
      <c r="AC139" s="152"/>
      <c r="AD139" s="152"/>
      <c r="AE139" s="152"/>
      <c r="AF139" s="152"/>
      <c r="AG139" s="152"/>
      <c r="AH139" s="152"/>
      <c r="AI139" s="152"/>
      <c r="AJ139" s="152"/>
      <c r="AK139" s="152"/>
      <c r="AL139" s="152"/>
      <c r="AM139" s="152"/>
      <c r="AN139" s="152"/>
      <c r="AO139" s="152"/>
      <c r="AP139" s="152"/>
      <c r="AQ139" s="152"/>
      <c r="AR139" s="152"/>
      <c r="AS139" s="152"/>
      <c r="AT139" s="152"/>
      <c r="AU139" s="152"/>
      <c r="AV139" s="152"/>
      <c r="AW139" s="152"/>
      <c r="AX139" s="152"/>
      <c r="AY139" s="152"/>
      <c r="AZ139" s="152"/>
      <c r="BA139" s="152"/>
      <c r="BB139" s="152"/>
      <c r="BC139" s="152"/>
      <c r="BD139" s="152"/>
      <c r="BE139" s="153"/>
      <c r="BF139" s="171" t="s">
        <v>334</v>
      </c>
      <c r="BG139" s="172"/>
      <c r="BH139" s="172"/>
      <c r="BI139" s="172"/>
      <c r="BJ139" s="173"/>
    </row>
    <row r="140" spans="1:62" s="1" customFormat="1" ht="90" customHeight="1" x14ac:dyDescent="0.55000000000000004">
      <c r="A140" s="100" t="s">
        <v>227</v>
      </c>
      <c r="B140" s="98"/>
      <c r="C140" s="98"/>
      <c r="D140" s="99"/>
      <c r="E140" s="151" t="s">
        <v>259</v>
      </c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  <c r="AA140" s="152"/>
      <c r="AB140" s="152"/>
      <c r="AC140" s="152"/>
      <c r="AD140" s="152"/>
      <c r="AE140" s="152"/>
      <c r="AF140" s="152"/>
      <c r="AG140" s="152"/>
      <c r="AH140" s="152"/>
      <c r="AI140" s="152"/>
      <c r="AJ140" s="152"/>
      <c r="AK140" s="152"/>
      <c r="AL140" s="152"/>
      <c r="AM140" s="152"/>
      <c r="AN140" s="152"/>
      <c r="AO140" s="152"/>
      <c r="AP140" s="152"/>
      <c r="AQ140" s="152"/>
      <c r="AR140" s="152"/>
      <c r="AS140" s="152"/>
      <c r="AT140" s="152"/>
      <c r="AU140" s="152"/>
      <c r="AV140" s="152"/>
      <c r="AW140" s="152"/>
      <c r="AX140" s="152"/>
      <c r="AY140" s="152"/>
      <c r="AZ140" s="152"/>
      <c r="BA140" s="152"/>
      <c r="BB140" s="152"/>
      <c r="BC140" s="152"/>
      <c r="BD140" s="152"/>
      <c r="BE140" s="153"/>
      <c r="BF140" s="171" t="s">
        <v>373</v>
      </c>
      <c r="BG140" s="172"/>
      <c r="BH140" s="172"/>
      <c r="BI140" s="172"/>
      <c r="BJ140" s="173"/>
    </row>
    <row r="141" spans="1:62" s="1" customFormat="1" ht="35.1" customHeight="1" x14ac:dyDescent="0.55000000000000004">
      <c r="A141" s="100" t="s">
        <v>103</v>
      </c>
      <c r="B141" s="98"/>
      <c r="C141" s="98"/>
      <c r="D141" s="99"/>
      <c r="E141" s="151" t="s">
        <v>266</v>
      </c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  <c r="AA141" s="152"/>
      <c r="AB141" s="152"/>
      <c r="AC141" s="152"/>
      <c r="AD141" s="152"/>
      <c r="AE141" s="152"/>
      <c r="AF141" s="152"/>
      <c r="AG141" s="152"/>
      <c r="AH141" s="152"/>
      <c r="AI141" s="152"/>
      <c r="AJ141" s="152"/>
      <c r="AK141" s="152"/>
      <c r="AL141" s="152"/>
      <c r="AM141" s="152"/>
      <c r="AN141" s="152"/>
      <c r="AO141" s="152"/>
      <c r="AP141" s="152"/>
      <c r="AQ141" s="152"/>
      <c r="AR141" s="152"/>
      <c r="AS141" s="152"/>
      <c r="AT141" s="152"/>
      <c r="AU141" s="152"/>
      <c r="AV141" s="152"/>
      <c r="AW141" s="152"/>
      <c r="AX141" s="152"/>
      <c r="AY141" s="152"/>
      <c r="AZ141" s="152"/>
      <c r="BA141" s="152"/>
      <c r="BB141" s="152"/>
      <c r="BC141" s="152"/>
      <c r="BD141" s="152"/>
      <c r="BE141" s="153"/>
      <c r="BF141" s="174" t="s">
        <v>185</v>
      </c>
      <c r="BG141" s="175"/>
      <c r="BH141" s="175"/>
      <c r="BI141" s="175"/>
      <c r="BJ141" s="176"/>
    </row>
    <row r="142" spans="1:62" s="1" customFormat="1" ht="35.1" customHeight="1" x14ac:dyDescent="0.55000000000000004">
      <c r="A142" s="100" t="s">
        <v>104</v>
      </c>
      <c r="B142" s="98"/>
      <c r="C142" s="98"/>
      <c r="D142" s="99"/>
      <c r="E142" s="151" t="s">
        <v>267</v>
      </c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  <c r="AA142" s="152"/>
      <c r="AB142" s="152"/>
      <c r="AC142" s="152"/>
      <c r="AD142" s="152"/>
      <c r="AE142" s="152"/>
      <c r="AF142" s="152"/>
      <c r="AG142" s="152"/>
      <c r="AH142" s="152"/>
      <c r="AI142" s="152"/>
      <c r="AJ142" s="152"/>
      <c r="AK142" s="152"/>
      <c r="AL142" s="152"/>
      <c r="AM142" s="152"/>
      <c r="AN142" s="152"/>
      <c r="AO142" s="152"/>
      <c r="AP142" s="152"/>
      <c r="AQ142" s="152"/>
      <c r="AR142" s="152"/>
      <c r="AS142" s="152"/>
      <c r="AT142" s="152"/>
      <c r="AU142" s="152"/>
      <c r="AV142" s="152"/>
      <c r="AW142" s="152"/>
      <c r="AX142" s="152"/>
      <c r="AY142" s="152"/>
      <c r="AZ142" s="152"/>
      <c r="BA142" s="152"/>
      <c r="BB142" s="152"/>
      <c r="BC142" s="152"/>
      <c r="BD142" s="152"/>
      <c r="BE142" s="153"/>
      <c r="BF142" s="174" t="s">
        <v>110</v>
      </c>
      <c r="BG142" s="175"/>
      <c r="BH142" s="175"/>
      <c r="BI142" s="175"/>
      <c r="BJ142" s="176"/>
    </row>
    <row r="143" spans="1:62" s="1" customFormat="1" ht="60" customHeight="1" x14ac:dyDescent="0.55000000000000004">
      <c r="A143" s="100" t="s">
        <v>105</v>
      </c>
      <c r="B143" s="98"/>
      <c r="C143" s="98"/>
      <c r="D143" s="99"/>
      <c r="E143" s="151" t="s">
        <v>268</v>
      </c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2"/>
      <c r="AC143" s="152"/>
      <c r="AD143" s="152"/>
      <c r="AE143" s="152"/>
      <c r="AF143" s="152"/>
      <c r="AG143" s="152"/>
      <c r="AH143" s="152"/>
      <c r="AI143" s="152"/>
      <c r="AJ143" s="152"/>
      <c r="AK143" s="152"/>
      <c r="AL143" s="152"/>
      <c r="AM143" s="152"/>
      <c r="AN143" s="152"/>
      <c r="AO143" s="152"/>
      <c r="AP143" s="152"/>
      <c r="AQ143" s="152"/>
      <c r="AR143" s="152"/>
      <c r="AS143" s="152"/>
      <c r="AT143" s="152"/>
      <c r="AU143" s="152"/>
      <c r="AV143" s="152"/>
      <c r="AW143" s="152"/>
      <c r="AX143" s="152"/>
      <c r="AY143" s="152"/>
      <c r="AZ143" s="152"/>
      <c r="BA143" s="152"/>
      <c r="BB143" s="152"/>
      <c r="BC143" s="152"/>
      <c r="BD143" s="152"/>
      <c r="BE143" s="153"/>
      <c r="BF143" s="174" t="s">
        <v>294</v>
      </c>
      <c r="BG143" s="175"/>
      <c r="BH143" s="175"/>
      <c r="BI143" s="175"/>
      <c r="BJ143" s="176"/>
    </row>
    <row r="144" spans="1:62" s="1" customFormat="1" ht="60" customHeight="1" x14ac:dyDescent="0.55000000000000004">
      <c r="A144" s="100" t="s">
        <v>107</v>
      </c>
      <c r="B144" s="98"/>
      <c r="C144" s="98"/>
      <c r="D144" s="99"/>
      <c r="E144" s="151" t="s">
        <v>240</v>
      </c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  <c r="AA144" s="152"/>
      <c r="AB144" s="152"/>
      <c r="AC144" s="152"/>
      <c r="AD144" s="152"/>
      <c r="AE144" s="152"/>
      <c r="AF144" s="152"/>
      <c r="AG144" s="152"/>
      <c r="AH144" s="152"/>
      <c r="AI144" s="152"/>
      <c r="AJ144" s="152"/>
      <c r="AK144" s="152"/>
      <c r="AL144" s="152"/>
      <c r="AM144" s="152"/>
      <c r="AN144" s="152"/>
      <c r="AO144" s="152"/>
      <c r="AP144" s="152"/>
      <c r="AQ144" s="152"/>
      <c r="AR144" s="152"/>
      <c r="AS144" s="152"/>
      <c r="AT144" s="152"/>
      <c r="AU144" s="152"/>
      <c r="AV144" s="152"/>
      <c r="AW144" s="152"/>
      <c r="AX144" s="152"/>
      <c r="AY144" s="152"/>
      <c r="AZ144" s="152"/>
      <c r="BA144" s="152"/>
      <c r="BB144" s="152"/>
      <c r="BC144" s="152"/>
      <c r="BD144" s="152"/>
      <c r="BE144" s="153"/>
      <c r="BF144" s="174" t="s">
        <v>295</v>
      </c>
      <c r="BG144" s="175"/>
      <c r="BH144" s="175"/>
      <c r="BI144" s="175"/>
      <c r="BJ144" s="176"/>
    </row>
    <row r="145" spans="1:62" s="1" customFormat="1" ht="35.1" customHeight="1" x14ac:dyDescent="0.55000000000000004">
      <c r="A145" s="100" t="s">
        <v>108</v>
      </c>
      <c r="B145" s="98"/>
      <c r="C145" s="98"/>
      <c r="D145" s="99"/>
      <c r="E145" s="151" t="s">
        <v>260</v>
      </c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  <c r="AA145" s="152"/>
      <c r="AB145" s="152"/>
      <c r="AC145" s="152"/>
      <c r="AD145" s="152"/>
      <c r="AE145" s="152"/>
      <c r="AF145" s="152"/>
      <c r="AG145" s="152"/>
      <c r="AH145" s="152"/>
      <c r="AI145" s="152"/>
      <c r="AJ145" s="152"/>
      <c r="AK145" s="152"/>
      <c r="AL145" s="152"/>
      <c r="AM145" s="152"/>
      <c r="AN145" s="152"/>
      <c r="AO145" s="152"/>
      <c r="AP145" s="152"/>
      <c r="AQ145" s="152"/>
      <c r="AR145" s="152"/>
      <c r="AS145" s="152"/>
      <c r="AT145" s="152"/>
      <c r="AU145" s="152"/>
      <c r="AV145" s="152"/>
      <c r="AW145" s="152"/>
      <c r="AX145" s="152"/>
      <c r="AY145" s="152"/>
      <c r="AZ145" s="152"/>
      <c r="BA145" s="152"/>
      <c r="BB145" s="152"/>
      <c r="BC145" s="152"/>
      <c r="BD145" s="152"/>
      <c r="BE145" s="153"/>
      <c r="BF145" s="171" t="s">
        <v>332</v>
      </c>
      <c r="BG145" s="172"/>
      <c r="BH145" s="172"/>
      <c r="BI145" s="172"/>
      <c r="BJ145" s="173"/>
    </row>
    <row r="146" spans="1:62" s="1" customFormat="1" ht="35.1" customHeight="1" x14ac:dyDescent="0.55000000000000004">
      <c r="A146" s="100" t="s">
        <v>109</v>
      </c>
      <c r="B146" s="98"/>
      <c r="C146" s="98"/>
      <c r="D146" s="99"/>
      <c r="E146" s="151" t="s">
        <v>224</v>
      </c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  <c r="AA146" s="152"/>
      <c r="AB146" s="152"/>
      <c r="AC146" s="152"/>
      <c r="AD146" s="152"/>
      <c r="AE146" s="152"/>
      <c r="AF146" s="152"/>
      <c r="AG146" s="152"/>
      <c r="AH146" s="152"/>
      <c r="AI146" s="152"/>
      <c r="AJ146" s="152"/>
      <c r="AK146" s="152"/>
      <c r="AL146" s="152"/>
      <c r="AM146" s="152"/>
      <c r="AN146" s="152"/>
      <c r="AO146" s="152"/>
      <c r="AP146" s="152"/>
      <c r="AQ146" s="152"/>
      <c r="AR146" s="152"/>
      <c r="AS146" s="152"/>
      <c r="AT146" s="152"/>
      <c r="AU146" s="152"/>
      <c r="AV146" s="152"/>
      <c r="AW146" s="152"/>
      <c r="AX146" s="152"/>
      <c r="AY146" s="152"/>
      <c r="AZ146" s="152"/>
      <c r="BA146" s="152"/>
      <c r="BB146" s="152"/>
      <c r="BC146" s="152"/>
      <c r="BD146" s="152"/>
      <c r="BE146" s="153"/>
      <c r="BF146" s="171" t="s">
        <v>332</v>
      </c>
      <c r="BG146" s="172"/>
      <c r="BH146" s="172"/>
      <c r="BI146" s="172"/>
      <c r="BJ146" s="173"/>
    </row>
    <row r="147" spans="1:62" s="1" customFormat="1" ht="35.1" customHeight="1" x14ac:dyDescent="0.55000000000000004">
      <c r="A147" s="100" t="s">
        <v>132</v>
      </c>
      <c r="B147" s="98"/>
      <c r="C147" s="98"/>
      <c r="D147" s="99"/>
      <c r="E147" s="151" t="s">
        <v>228</v>
      </c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  <c r="AA147" s="152"/>
      <c r="AB147" s="152"/>
      <c r="AC147" s="152"/>
      <c r="AD147" s="152"/>
      <c r="AE147" s="152"/>
      <c r="AF147" s="152"/>
      <c r="AG147" s="152"/>
      <c r="AH147" s="152"/>
      <c r="AI147" s="152"/>
      <c r="AJ147" s="152"/>
      <c r="AK147" s="152"/>
      <c r="AL147" s="152"/>
      <c r="AM147" s="152"/>
      <c r="AN147" s="152"/>
      <c r="AO147" s="152"/>
      <c r="AP147" s="152"/>
      <c r="AQ147" s="152"/>
      <c r="AR147" s="152"/>
      <c r="AS147" s="152"/>
      <c r="AT147" s="152"/>
      <c r="AU147" s="152"/>
      <c r="AV147" s="152"/>
      <c r="AW147" s="152"/>
      <c r="AX147" s="152"/>
      <c r="AY147" s="152"/>
      <c r="AZ147" s="152"/>
      <c r="BA147" s="152"/>
      <c r="BB147" s="152"/>
      <c r="BC147" s="152"/>
      <c r="BD147" s="152"/>
      <c r="BE147" s="153"/>
      <c r="BF147" s="174" t="s">
        <v>142</v>
      </c>
      <c r="BG147" s="175"/>
      <c r="BH147" s="175"/>
      <c r="BI147" s="175"/>
      <c r="BJ147" s="176"/>
    </row>
    <row r="148" spans="1:62" s="1" customFormat="1" ht="35.1" customHeight="1" x14ac:dyDescent="0.55000000000000004">
      <c r="A148" s="100" t="s">
        <v>133</v>
      </c>
      <c r="B148" s="98"/>
      <c r="C148" s="98"/>
      <c r="D148" s="99"/>
      <c r="E148" s="151" t="s">
        <v>229</v>
      </c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  <c r="AA148" s="152"/>
      <c r="AB148" s="152"/>
      <c r="AC148" s="152"/>
      <c r="AD148" s="152"/>
      <c r="AE148" s="152"/>
      <c r="AF148" s="152"/>
      <c r="AG148" s="152"/>
      <c r="AH148" s="152"/>
      <c r="AI148" s="152"/>
      <c r="AJ148" s="152"/>
      <c r="AK148" s="152"/>
      <c r="AL148" s="152"/>
      <c r="AM148" s="152"/>
      <c r="AN148" s="152"/>
      <c r="AO148" s="152"/>
      <c r="AP148" s="152"/>
      <c r="AQ148" s="152"/>
      <c r="AR148" s="152"/>
      <c r="AS148" s="152"/>
      <c r="AT148" s="152"/>
      <c r="AU148" s="152"/>
      <c r="AV148" s="152"/>
      <c r="AW148" s="152"/>
      <c r="AX148" s="152"/>
      <c r="AY148" s="152"/>
      <c r="AZ148" s="152"/>
      <c r="BA148" s="152"/>
      <c r="BB148" s="152"/>
      <c r="BC148" s="152"/>
      <c r="BD148" s="152"/>
      <c r="BE148" s="153"/>
      <c r="BF148" s="174" t="s">
        <v>99</v>
      </c>
      <c r="BG148" s="175"/>
      <c r="BH148" s="175"/>
      <c r="BI148" s="175"/>
      <c r="BJ148" s="176"/>
    </row>
    <row r="149" spans="1:62" s="1" customFormat="1" ht="35.1" customHeight="1" x14ac:dyDescent="0.55000000000000004">
      <c r="A149" s="100" t="s">
        <v>134</v>
      </c>
      <c r="B149" s="98"/>
      <c r="C149" s="98"/>
      <c r="D149" s="99"/>
      <c r="E149" s="151" t="s">
        <v>225</v>
      </c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  <c r="AA149" s="152"/>
      <c r="AB149" s="152"/>
      <c r="AC149" s="152"/>
      <c r="AD149" s="152"/>
      <c r="AE149" s="152"/>
      <c r="AF149" s="152"/>
      <c r="AG149" s="152"/>
      <c r="AH149" s="152"/>
      <c r="AI149" s="152"/>
      <c r="AJ149" s="152"/>
      <c r="AK149" s="152"/>
      <c r="AL149" s="152"/>
      <c r="AM149" s="152"/>
      <c r="AN149" s="152"/>
      <c r="AO149" s="152"/>
      <c r="AP149" s="152"/>
      <c r="AQ149" s="152"/>
      <c r="AR149" s="152"/>
      <c r="AS149" s="152"/>
      <c r="AT149" s="152"/>
      <c r="AU149" s="152"/>
      <c r="AV149" s="152"/>
      <c r="AW149" s="152"/>
      <c r="AX149" s="152"/>
      <c r="AY149" s="152"/>
      <c r="AZ149" s="152"/>
      <c r="BA149" s="152"/>
      <c r="BB149" s="152"/>
      <c r="BC149" s="152"/>
      <c r="BD149" s="152"/>
      <c r="BE149" s="153"/>
      <c r="BF149" s="171" t="s">
        <v>333</v>
      </c>
      <c r="BG149" s="172"/>
      <c r="BH149" s="172"/>
      <c r="BI149" s="172"/>
      <c r="BJ149" s="173"/>
    </row>
    <row r="150" spans="1:62" s="1" customFormat="1" ht="60" customHeight="1" x14ac:dyDescent="0.55000000000000004">
      <c r="A150" s="100" t="s">
        <v>135</v>
      </c>
      <c r="B150" s="98"/>
      <c r="C150" s="98"/>
      <c r="D150" s="99"/>
      <c r="E150" s="151" t="s">
        <v>261</v>
      </c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  <c r="AA150" s="152"/>
      <c r="AB150" s="152"/>
      <c r="AC150" s="152"/>
      <c r="AD150" s="152"/>
      <c r="AE150" s="152"/>
      <c r="AF150" s="152"/>
      <c r="AG150" s="152"/>
      <c r="AH150" s="152"/>
      <c r="AI150" s="152"/>
      <c r="AJ150" s="152"/>
      <c r="AK150" s="152"/>
      <c r="AL150" s="152"/>
      <c r="AM150" s="152"/>
      <c r="AN150" s="152"/>
      <c r="AO150" s="152"/>
      <c r="AP150" s="152"/>
      <c r="AQ150" s="152"/>
      <c r="AR150" s="152"/>
      <c r="AS150" s="152"/>
      <c r="AT150" s="152"/>
      <c r="AU150" s="152"/>
      <c r="AV150" s="152"/>
      <c r="AW150" s="152"/>
      <c r="AX150" s="152"/>
      <c r="AY150" s="152"/>
      <c r="AZ150" s="152"/>
      <c r="BA150" s="152"/>
      <c r="BB150" s="152"/>
      <c r="BC150" s="152"/>
      <c r="BD150" s="152"/>
      <c r="BE150" s="153"/>
      <c r="BF150" s="171" t="s">
        <v>333</v>
      </c>
      <c r="BG150" s="172"/>
      <c r="BH150" s="172"/>
      <c r="BI150" s="172"/>
      <c r="BJ150" s="173"/>
    </row>
    <row r="151" spans="1:62" s="1" customFormat="1" ht="35.1" customHeight="1" x14ac:dyDescent="0.55000000000000004">
      <c r="A151" s="100" t="s">
        <v>139</v>
      </c>
      <c r="B151" s="98"/>
      <c r="C151" s="98"/>
      <c r="D151" s="99"/>
      <c r="E151" s="151" t="s">
        <v>230</v>
      </c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  <c r="AA151" s="152"/>
      <c r="AB151" s="152"/>
      <c r="AC151" s="152"/>
      <c r="AD151" s="152"/>
      <c r="AE151" s="152"/>
      <c r="AF151" s="152"/>
      <c r="AG151" s="152"/>
      <c r="AH151" s="152"/>
      <c r="AI151" s="152"/>
      <c r="AJ151" s="152"/>
      <c r="AK151" s="152"/>
      <c r="AL151" s="152"/>
      <c r="AM151" s="152"/>
      <c r="AN151" s="152"/>
      <c r="AO151" s="152"/>
      <c r="AP151" s="152"/>
      <c r="AQ151" s="152"/>
      <c r="AR151" s="152"/>
      <c r="AS151" s="152"/>
      <c r="AT151" s="152"/>
      <c r="AU151" s="152"/>
      <c r="AV151" s="152"/>
      <c r="AW151" s="152"/>
      <c r="AX151" s="152"/>
      <c r="AY151" s="152"/>
      <c r="AZ151" s="152"/>
      <c r="BA151" s="152"/>
      <c r="BB151" s="152"/>
      <c r="BC151" s="152"/>
      <c r="BD151" s="152"/>
      <c r="BE151" s="153"/>
      <c r="BF151" s="174" t="s">
        <v>167</v>
      </c>
      <c r="BG151" s="175"/>
      <c r="BH151" s="175"/>
      <c r="BI151" s="175"/>
      <c r="BJ151" s="176"/>
    </row>
    <row r="152" spans="1:62" s="1" customFormat="1" ht="60" customHeight="1" x14ac:dyDescent="0.55000000000000004">
      <c r="A152" s="117" t="s">
        <v>136</v>
      </c>
      <c r="B152" s="179"/>
      <c r="C152" s="179"/>
      <c r="D152" s="180"/>
      <c r="E152" s="151" t="s">
        <v>231</v>
      </c>
      <c r="F152" s="152"/>
      <c r="G152" s="152"/>
      <c r="H152" s="152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  <c r="AA152" s="152"/>
      <c r="AB152" s="152"/>
      <c r="AC152" s="152"/>
      <c r="AD152" s="152"/>
      <c r="AE152" s="152"/>
      <c r="AF152" s="152"/>
      <c r="AG152" s="152"/>
      <c r="AH152" s="152"/>
      <c r="AI152" s="152"/>
      <c r="AJ152" s="152"/>
      <c r="AK152" s="152"/>
      <c r="AL152" s="152"/>
      <c r="AM152" s="152"/>
      <c r="AN152" s="152"/>
      <c r="AO152" s="152"/>
      <c r="AP152" s="152"/>
      <c r="AQ152" s="152"/>
      <c r="AR152" s="152"/>
      <c r="AS152" s="152"/>
      <c r="AT152" s="152"/>
      <c r="AU152" s="152"/>
      <c r="AV152" s="152"/>
      <c r="AW152" s="152"/>
      <c r="AX152" s="152"/>
      <c r="AY152" s="152"/>
      <c r="AZ152" s="152"/>
      <c r="BA152" s="152"/>
      <c r="BB152" s="152"/>
      <c r="BC152" s="152"/>
      <c r="BD152" s="152"/>
      <c r="BE152" s="153"/>
      <c r="BF152" s="174" t="s">
        <v>293</v>
      </c>
      <c r="BG152" s="175"/>
      <c r="BH152" s="175"/>
      <c r="BI152" s="175"/>
      <c r="BJ152" s="176"/>
    </row>
    <row r="153" spans="1:62" s="1" customFormat="1" ht="35.1" customHeight="1" x14ac:dyDescent="0.55000000000000004">
      <c r="A153" s="117" t="s">
        <v>137</v>
      </c>
      <c r="B153" s="179"/>
      <c r="C153" s="179"/>
      <c r="D153" s="180"/>
      <c r="E153" s="151" t="s">
        <v>296</v>
      </c>
      <c r="F153" s="152"/>
      <c r="G153" s="152"/>
      <c r="H153" s="152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  <c r="AA153" s="152"/>
      <c r="AB153" s="152"/>
      <c r="AC153" s="152"/>
      <c r="AD153" s="152"/>
      <c r="AE153" s="152"/>
      <c r="AF153" s="152"/>
      <c r="AG153" s="152"/>
      <c r="AH153" s="152"/>
      <c r="AI153" s="152"/>
      <c r="AJ153" s="152"/>
      <c r="AK153" s="152"/>
      <c r="AL153" s="152"/>
      <c r="AM153" s="152"/>
      <c r="AN153" s="152"/>
      <c r="AO153" s="152"/>
      <c r="AP153" s="152"/>
      <c r="AQ153" s="152"/>
      <c r="AR153" s="152"/>
      <c r="AS153" s="152"/>
      <c r="AT153" s="152"/>
      <c r="AU153" s="152"/>
      <c r="AV153" s="152"/>
      <c r="AW153" s="152"/>
      <c r="AX153" s="152"/>
      <c r="AY153" s="152"/>
      <c r="AZ153" s="152"/>
      <c r="BA153" s="152"/>
      <c r="BB153" s="152"/>
      <c r="BC153" s="152"/>
      <c r="BD153" s="152"/>
      <c r="BE153" s="153"/>
      <c r="BF153" s="174" t="s">
        <v>293</v>
      </c>
      <c r="BG153" s="175"/>
      <c r="BH153" s="175"/>
      <c r="BI153" s="175"/>
      <c r="BJ153" s="176"/>
    </row>
    <row r="154" spans="1:62" s="1" customFormat="1" ht="60" customHeight="1" x14ac:dyDescent="0.55000000000000004">
      <c r="A154" s="117" t="s">
        <v>140</v>
      </c>
      <c r="B154" s="179"/>
      <c r="C154" s="179"/>
      <c r="D154" s="180"/>
      <c r="E154" s="151" t="s">
        <v>304</v>
      </c>
      <c r="F154" s="152"/>
      <c r="G154" s="152"/>
      <c r="H154" s="152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  <c r="AA154" s="152"/>
      <c r="AB154" s="152"/>
      <c r="AC154" s="152"/>
      <c r="AD154" s="152"/>
      <c r="AE154" s="152"/>
      <c r="AF154" s="152"/>
      <c r="AG154" s="152"/>
      <c r="AH154" s="152"/>
      <c r="AI154" s="152"/>
      <c r="AJ154" s="152"/>
      <c r="AK154" s="152"/>
      <c r="AL154" s="152"/>
      <c r="AM154" s="152"/>
      <c r="AN154" s="152"/>
      <c r="AO154" s="152"/>
      <c r="AP154" s="152"/>
      <c r="AQ154" s="152"/>
      <c r="AR154" s="152"/>
      <c r="AS154" s="152"/>
      <c r="AT154" s="152"/>
      <c r="AU154" s="152"/>
      <c r="AV154" s="152"/>
      <c r="AW154" s="152"/>
      <c r="AX154" s="152"/>
      <c r="AY154" s="152"/>
      <c r="AZ154" s="152"/>
      <c r="BA154" s="152"/>
      <c r="BB154" s="152"/>
      <c r="BC154" s="152"/>
      <c r="BD154" s="152"/>
      <c r="BE154" s="153"/>
      <c r="BF154" s="174" t="s">
        <v>336</v>
      </c>
      <c r="BG154" s="175"/>
      <c r="BH154" s="175"/>
      <c r="BI154" s="175"/>
      <c r="BJ154" s="176"/>
    </row>
    <row r="155" spans="1:62" s="1" customFormat="1" ht="60" customHeight="1" x14ac:dyDescent="0.55000000000000004">
      <c r="A155" s="117" t="s">
        <v>141</v>
      </c>
      <c r="B155" s="179"/>
      <c r="C155" s="179"/>
      <c r="D155" s="180"/>
      <c r="E155" s="151" t="s">
        <v>232</v>
      </c>
      <c r="F155" s="152"/>
      <c r="G155" s="152"/>
      <c r="H155" s="152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  <c r="AA155" s="152"/>
      <c r="AB155" s="152"/>
      <c r="AC155" s="152"/>
      <c r="AD155" s="152"/>
      <c r="AE155" s="152"/>
      <c r="AF155" s="152"/>
      <c r="AG155" s="152"/>
      <c r="AH155" s="152"/>
      <c r="AI155" s="152"/>
      <c r="AJ155" s="152"/>
      <c r="AK155" s="152"/>
      <c r="AL155" s="152"/>
      <c r="AM155" s="152"/>
      <c r="AN155" s="152"/>
      <c r="AO155" s="152"/>
      <c r="AP155" s="152"/>
      <c r="AQ155" s="152"/>
      <c r="AR155" s="152"/>
      <c r="AS155" s="152"/>
      <c r="AT155" s="152"/>
      <c r="AU155" s="152"/>
      <c r="AV155" s="152"/>
      <c r="AW155" s="152"/>
      <c r="AX155" s="152"/>
      <c r="AY155" s="152"/>
      <c r="AZ155" s="152"/>
      <c r="BA155" s="152"/>
      <c r="BB155" s="152"/>
      <c r="BC155" s="152"/>
      <c r="BD155" s="152"/>
      <c r="BE155" s="153"/>
      <c r="BF155" s="174" t="s">
        <v>289</v>
      </c>
      <c r="BG155" s="175"/>
      <c r="BH155" s="175"/>
      <c r="BI155" s="175"/>
      <c r="BJ155" s="176"/>
    </row>
    <row r="156" spans="1:62" s="1" customFormat="1" ht="35.1" customHeight="1" x14ac:dyDescent="0.55000000000000004">
      <c r="A156" s="117" t="s">
        <v>138</v>
      </c>
      <c r="B156" s="179"/>
      <c r="C156" s="179"/>
      <c r="D156" s="180"/>
      <c r="E156" s="151" t="s">
        <v>233</v>
      </c>
      <c r="F156" s="152"/>
      <c r="G156" s="152"/>
      <c r="H156" s="152"/>
      <c r="I156" s="152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  <c r="AA156" s="152"/>
      <c r="AB156" s="152"/>
      <c r="AC156" s="152"/>
      <c r="AD156" s="152"/>
      <c r="AE156" s="152"/>
      <c r="AF156" s="152"/>
      <c r="AG156" s="152"/>
      <c r="AH156" s="152"/>
      <c r="AI156" s="152"/>
      <c r="AJ156" s="152"/>
      <c r="AK156" s="152"/>
      <c r="AL156" s="152"/>
      <c r="AM156" s="152"/>
      <c r="AN156" s="152"/>
      <c r="AO156" s="152"/>
      <c r="AP156" s="152"/>
      <c r="AQ156" s="152"/>
      <c r="AR156" s="152"/>
      <c r="AS156" s="152"/>
      <c r="AT156" s="152"/>
      <c r="AU156" s="152"/>
      <c r="AV156" s="152"/>
      <c r="AW156" s="152"/>
      <c r="AX156" s="152"/>
      <c r="AY156" s="152"/>
      <c r="AZ156" s="152"/>
      <c r="BA156" s="152"/>
      <c r="BB156" s="152"/>
      <c r="BC156" s="152"/>
      <c r="BD156" s="152"/>
      <c r="BE156" s="153"/>
      <c r="BF156" s="174" t="s">
        <v>290</v>
      </c>
      <c r="BG156" s="175"/>
      <c r="BH156" s="175"/>
      <c r="BI156" s="175"/>
      <c r="BJ156" s="176"/>
    </row>
    <row r="157" spans="1:62" s="1" customFormat="1" ht="60" customHeight="1" x14ac:dyDescent="0.55000000000000004">
      <c r="A157" s="117" t="s">
        <v>234</v>
      </c>
      <c r="B157" s="179"/>
      <c r="C157" s="179"/>
      <c r="D157" s="180"/>
      <c r="E157" s="151" t="s">
        <v>265</v>
      </c>
      <c r="F157" s="152"/>
      <c r="G157" s="152"/>
      <c r="H157" s="152"/>
      <c r="I157" s="152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  <c r="AA157" s="152"/>
      <c r="AB157" s="152"/>
      <c r="AC157" s="152"/>
      <c r="AD157" s="152"/>
      <c r="AE157" s="152"/>
      <c r="AF157" s="152"/>
      <c r="AG157" s="152"/>
      <c r="AH157" s="152"/>
      <c r="AI157" s="152"/>
      <c r="AJ157" s="152"/>
      <c r="AK157" s="152"/>
      <c r="AL157" s="152"/>
      <c r="AM157" s="152"/>
      <c r="AN157" s="152"/>
      <c r="AO157" s="152"/>
      <c r="AP157" s="152"/>
      <c r="AQ157" s="152"/>
      <c r="AR157" s="152"/>
      <c r="AS157" s="152"/>
      <c r="AT157" s="152"/>
      <c r="AU157" s="152"/>
      <c r="AV157" s="152"/>
      <c r="AW157" s="152"/>
      <c r="AX157" s="152"/>
      <c r="AY157" s="152"/>
      <c r="AZ157" s="152"/>
      <c r="BA157" s="152"/>
      <c r="BB157" s="152"/>
      <c r="BC157" s="152"/>
      <c r="BD157" s="152"/>
      <c r="BE157" s="153"/>
      <c r="BF157" s="174" t="s">
        <v>291</v>
      </c>
      <c r="BG157" s="175"/>
      <c r="BH157" s="175"/>
      <c r="BI157" s="175"/>
      <c r="BJ157" s="176"/>
    </row>
    <row r="158" spans="1:62" s="1" customFormat="1" ht="35.1" customHeight="1" x14ac:dyDescent="0.55000000000000004">
      <c r="A158" s="117" t="s">
        <v>235</v>
      </c>
      <c r="B158" s="179"/>
      <c r="C158" s="179"/>
      <c r="D158" s="180"/>
      <c r="E158" s="151" t="s">
        <v>239</v>
      </c>
      <c r="F158" s="152"/>
      <c r="G158" s="152"/>
      <c r="H158" s="152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  <c r="AA158" s="152"/>
      <c r="AB158" s="152"/>
      <c r="AC158" s="152"/>
      <c r="AD158" s="152"/>
      <c r="AE158" s="152"/>
      <c r="AF158" s="152"/>
      <c r="AG158" s="152"/>
      <c r="AH158" s="152"/>
      <c r="AI158" s="152"/>
      <c r="AJ158" s="152"/>
      <c r="AK158" s="152"/>
      <c r="AL158" s="152"/>
      <c r="AM158" s="152"/>
      <c r="AN158" s="152"/>
      <c r="AO158" s="152"/>
      <c r="AP158" s="152"/>
      <c r="AQ158" s="152"/>
      <c r="AR158" s="152"/>
      <c r="AS158" s="152"/>
      <c r="AT158" s="152"/>
      <c r="AU158" s="152"/>
      <c r="AV158" s="152"/>
      <c r="AW158" s="152"/>
      <c r="AX158" s="152"/>
      <c r="AY158" s="152"/>
      <c r="AZ158" s="152"/>
      <c r="BA158" s="152"/>
      <c r="BB158" s="152"/>
      <c r="BC158" s="152"/>
      <c r="BD158" s="152"/>
      <c r="BE158" s="153"/>
      <c r="BF158" s="174" t="s">
        <v>292</v>
      </c>
      <c r="BG158" s="175"/>
      <c r="BH158" s="175"/>
      <c r="BI158" s="175"/>
      <c r="BJ158" s="176"/>
    </row>
    <row r="159" spans="1:62" s="1" customFormat="1" ht="35.1" customHeight="1" x14ac:dyDescent="0.55000000000000004">
      <c r="A159" s="117" t="s">
        <v>236</v>
      </c>
      <c r="B159" s="179"/>
      <c r="C159" s="179"/>
      <c r="D159" s="180"/>
      <c r="E159" s="151" t="s">
        <v>269</v>
      </c>
      <c r="F159" s="152"/>
      <c r="G159" s="152"/>
      <c r="H159" s="152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  <c r="AA159" s="152"/>
      <c r="AB159" s="152"/>
      <c r="AC159" s="152"/>
      <c r="AD159" s="152"/>
      <c r="AE159" s="152"/>
      <c r="AF159" s="152"/>
      <c r="AG159" s="152"/>
      <c r="AH159" s="152"/>
      <c r="AI159" s="152"/>
      <c r="AJ159" s="152"/>
      <c r="AK159" s="152"/>
      <c r="AL159" s="152"/>
      <c r="AM159" s="152"/>
      <c r="AN159" s="152"/>
      <c r="AO159" s="152"/>
      <c r="AP159" s="152"/>
      <c r="AQ159" s="152"/>
      <c r="AR159" s="152"/>
      <c r="AS159" s="152"/>
      <c r="AT159" s="152"/>
      <c r="AU159" s="152"/>
      <c r="AV159" s="152"/>
      <c r="AW159" s="152"/>
      <c r="AX159" s="152"/>
      <c r="AY159" s="152"/>
      <c r="AZ159" s="152"/>
      <c r="BA159" s="152"/>
      <c r="BB159" s="152"/>
      <c r="BC159" s="152"/>
      <c r="BD159" s="152"/>
      <c r="BE159" s="153"/>
      <c r="BF159" s="174" t="s">
        <v>150</v>
      </c>
      <c r="BG159" s="175"/>
      <c r="BH159" s="175"/>
      <c r="BI159" s="175"/>
      <c r="BJ159" s="176"/>
    </row>
    <row r="160" spans="1:62" s="1" customFormat="1" ht="35.1" customHeight="1" x14ac:dyDescent="0.55000000000000004">
      <c r="A160" s="117" t="s">
        <v>237</v>
      </c>
      <c r="B160" s="179"/>
      <c r="C160" s="179"/>
      <c r="D160" s="180"/>
      <c r="E160" s="151" t="s">
        <v>241</v>
      </c>
      <c r="F160" s="152"/>
      <c r="G160" s="152"/>
      <c r="H160" s="152"/>
      <c r="I160" s="152"/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  <c r="AA160" s="152"/>
      <c r="AB160" s="152"/>
      <c r="AC160" s="152"/>
      <c r="AD160" s="152"/>
      <c r="AE160" s="152"/>
      <c r="AF160" s="152"/>
      <c r="AG160" s="152"/>
      <c r="AH160" s="152"/>
      <c r="AI160" s="152"/>
      <c r="AJ160" s="152"/>
      <c r="AK160" s="152"/>
      <c r="AL160" s="152"/>
      <c r="AM160" s="152"/>
      <c r="AN160" s="152"/>
      <c r="AO160" s="152"/>
      <c r="AP160" s="152"/>
      <c r="AQ160" s="152"/>
      <c r="AR160" s="152"/>
      <c r="AS160" s="152"/>
      <c r="AT160" s="152"/>
      <c r="AU160" s="152"/>
      <c r="AV160" s="152"/>
      <c r="AW160" s="152"/>
      <c r="AX160" s="152"/>
      <c r="AY160" s="152"/>
      <c r="AZ160" s="152"/>
      <c r="BA160" s="152"/>
      <c r="BB160" s="152"/>
      <c r="BC160" s="152"/>
      <c r="BD160" s="152"/>
      <c r="BE160" s="153"/>
      <c r="BF160" s="174" t="s">
        <v>150</v>
      </c>
      <c r="BG160" s="175"/>
      <c r="BH160" s="175"/>
      <c r="BI160" s="175"/>
      <c r="BJ160" s="176"/>
    </row>
    <row r="161" spans="1:62" s="1" customFormat="1" ht="60" customHeight="1" x14ac:dyDescent="0.55000000000000004">
      <c r="A161" s="117" t="s">
        <v>238</v>
      </c>
      <c r="B161" s="179"/>
      <c r="C161" s="179"/>
      <c r="D161" s="180"/>
      <c r="E161" s="151" t="s">
        <v>242</v>
      </c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  <c r="AA161" s="152"/>
      <c r="AB161" s="152"/>
      <c r="AC161" s="152"/>
      <c r="AD161" s="152"/>
      <c r="AE161" s="152"/>
      <c r="AF161" s="152"/>
      <c r="AG161" s="152"/>
      <c r="AH161" s="152"/>
      <c r="AI161" s="152"/>
      <c r="AJ161" s="152"/>
      <c r="AK161" s="152"/>
      <c r="AL161" s="152"/>
      <c r="AM161" s="152"/>
      <c r="AN161" s="152"/>
      <c r="AO161" s="152"/>
      <c r="AP161" s="152"/>
      <c r="AQ161" s="152"/>
      <c r="AR161" s="152"/>
      <c r="AS161" s="152"/>
      <c r="AT161" s="152"/>
      <c r="AU161" s="152"/>
      <c r="AV161" s="152"/>
      <c r="AW161" s="152"/>
      <c r="AX161" s="152"/>
      <c r="AY161" s="152"/>
      <c r="AZ161" s="152"/>
      <c r="BA161" s="152"/>
      <c r="BB161" s="152"/>
      <c r="BC161" s="152"/>
      <c r="BD161" s="152"/>
      <c r="BE161" s="153"/>
      <c r="BF161" s="174" t="s">
        <v>152</v>
      </c>
      <c r="BG161" s="175"/>
      <c r="BH161" s="175"/>
      <c r="BI161" s="175"/>
      <c r="BJ161" s="176"/>
    </row>
    <row r="162" spans="1:62" s="1" customFormat="1" ht="35.1" customHeight="1" x14ac:dyDescent="0.55000000000000004">
      <c r="A162" s="117" t="s">
        <v>298</v>
      </c>
      <c r="B162" s="179"/>
      <c r="C162" s="179"/>
      <c r="D162" s="180"/>
      <c r="E162" s="151" t="s">
        <v>243</v>
      </c>
      <c r="F162" s="152"/>
      <c r="G162" s="152"/>
      <c r="H162" s="152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  <c r="AA162" s="152"/>
      <c r="AB162" s="152"/>
      <c r="AC162" s="152"/>
      <c r="AD162" s="152"/>
      <c r="AE162" s="152"/>
      <c r="AF162" s="152"/>
      <c r="AG162" s="152"/>
      <c r="AH162" s="152"/>
      <c r="AI162" s="152"/>
      <c r="AJ162" s="152"/>
      <c r="AK162" s="152"/>
      <c r="AL162" s="152"/>
      <c r="AM162" s="152"/>
      <c r="AN162" s="152"/>
      <c r="AO162" s="152"/>
      <c r="AP162" s="152"/>
      <c r="AQ162" s="152"/>
      <c r="AR162" s="152"/>
      <c r="AS162" s="152"/>
      <c r="AT162" s="152"/>
      <c r="AU162" s="152"/>
      <c r="AV162" s="152"/>
      <c r="AW162" s="152"/>
      <c r="AX162" s="152"/>
      <c r="AY162" s="152"/>
      <c r="AZ162" s="152"/>
      <c r="BA162" s="152"/>
      <c r="BB162" s="152"/>
      <c r="BC162" s="152"/>
      <c r="BD162" s="152"/>
      <c r="BE162" s="153"/>
      <c r="BF162" s="174" t="s">
        <v>153</v>
      </c>
      <c r="BG162" s="175"/>
      <c r="BH162" s="175"/>
      <c r="BI162" s="175"/>
      <c r="BJ162" s="176"/>
    </row>
    <row r="163" spans="1:62" s="16" customFormat="1" ht="35.1" customHeight="1" x14ac:dyDescent="0.55000000000000004">
      <c r="A163" s="117" t="s">
        <v>297</v>
      </c>
      <c r="B163" s="179"/>
      <c r="C163" s="179"/>
      <c r="D163" s="180"/>
      <c r="E163" s="151" t="s">
        <v>244</v>
      </c>
      <c r="F163" s="152"/>
      <c r="G163" s="152"/>
      <c r="H163" s="152"/>
      <c r="I163" s="152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  <c r="AA163" s="152"/>
      <c r="AB163" s="152"/>
      <c r="AC163" s="152"/>
      <c r="AD163" s="152"/>
      <c r="AE163" s="152"/>
      <c r="AF163" s="152"/>
      <c r="AG163" s="152"/>
      <c r="AH163" s="152"/>
      <c r="AI163" s="152"/>
      <c r="AJ163" s="152"/>
      <c r="AK163" s="152"/>
      <c r="AL163" s="152"/>
      <c r="AM163" s="152"/>
      <c r="AN163" s="152"/>
      <c r="AO163" s="152"/>
      <c r="AP163" s="152"/>
      <c r="AQ163" s="152"/>
      <c r="AR163" s="152"/>
      <c r="AS163" s="152"/>
      <c r="AT163" s="152"/>
      <c r="AU163" s="152"/>
      <c r="AV163" s="152"/>
      <c r="AW163" s="152"/>
      <c r="AX163" s="152"/>
      <c r="AY163" s="152"/>
      <c r="AZ163" s="152"/>
      <c r="BA163" s="152"/>
      <c r="BB163" s="152"/>
      <c r="BC163" s="152"/>
      <c r="BD163" s="152"/>
      <c r="BE163" s="153"/>
      <c r="BF163" s="174" t="s">
        <v>366</v>
      </c>
      <c r="BG163" s="175"/>
      <c r="BH163" s="175"/>
      <c r="BI163" s="175"/>
      <c r="BJ163" s="176"/>
    </row>
    <row r="164" spans="1:62" s="11" customFormat="1" ht="60" customHeight="1" x14ac:dyDescent="0.55000000000000004">
      <c r="A164" s="117" t="s">
        <v>299</v>
      </c>
      <c r="B164" s="179"/>
      <c r="C164" s="179"/>
      <c r="D164" s="180"/>
      <c r="E164" s="151" t="s">
        <v>270</v>
      </c>
      <c r="F164" s="152"/>
      <c r="G164" s="152"/>
      <c r="H164" s="152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  <c r="AA164" s="152"/>
      <c r="AB164" s="152"/>
      <c r="AC164" s="152"/>
      <c r="AD164" s="152"/>
      <c r="AE164" s="152"/>
      <c r="AF164" s="152"/>
      <c r="AG164" s="152"/>
      <c r="AH164" s="152"/>
      <c r="AI164" s="152"/>
      <c r="AJ164" s="152"/>
      <c r="AK164" s="152"/>
      <c r="AL164" s="152"/>
      <c r="AM164" s="152"/>
      <c r="AN164" s="152"/>
      <c r="AO164" s="152"/>
      <c r="AP164" s="152"/>
      <c r="AQ164" s="152"/>
      <c r="AR164" s="152"/>
      <c r="AS164" s="152"/>
      <c r="AT164" s="152"/>
      <c r="AU164" s="152"/>
      <c r="AV164" s="152"/>
      <c r="AW164" s="152"/>
      <c r="AX164" s="152"/>
      <c r="AY164" s="152"/>
      <c r="AZ164" s="152"/>
      <c r="BA164" s="152"/>
      <c r="BB164" s="152"/>
      <c r="BC164" s="152"/>
      <c r="BD164" s="152"/>
      <c r="BE164" s="153"/>
      <c r="BF164" s="174" t="s">
        <v>372</v>
      </c>
      <c r="BG164" s="175"/>
      <c r="BH164" s="175"/>
      <c r="BI164" s="175"/>
      <c r="BJ164" s="176"/>
    </row>
    <row r="165" spans="1:62" s="16" customFormat="1" ht="60" customHeight="1" thickBot="1" x14ac:dyDescent="0.6">
      <c r="A165" s="108" t="s">
        <v>300</v>
      </c>
      <c r="B165" s="166"/>
      <c r="C165" s="166"/>
      <c r="D165" s="178"/>
      <c r="E165" s="154" t="s">
        <v>258</v>
      </c>
      <c r="F165" s="155"/>
      <c r="G165" s="155"/>
      <c r="H165" s="155"/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  <c r="AF165" s="155"/>
      <c r="AG165" s="155"/>
      <c r="AH165" s="155"/>
      <c r="AI165" s="155"/>
      <c r="AJ165" s="155"/>
      <c r="AK165" s="155"/>
      <c r="AL165" s="155"/>
      <c r="AM165" s="155"/>
      <c r="AN165" s="155"/>
      <c r="AO165" s="155"/>
      <c r="AP165" s="155"/>
      <c r="AQ165" s="155"/>
      <c r="AR165" s="155"/>
      <c r="AS165" s="155"/>
      <c r="AT165" s="155"/>
      <c r="AU165" s="155"/>
      <c r="AV165" s="155"/>
      <c r="AW165" s="155"/>
      <c r="AX165" s="155"/>
      <c r="AY165" s="155"/>
      <c r="AZ165" s="155"/>
      <c r="BA165" s="155"/>
      <c r="BB165" s="155"/>
      <c r="BC165" s="155"/>
      <c r="BD165" s="155"/>
      <c r="BE165" s="156"/>
      <c r="BF165" s="356" t="s">
        <v>372</v>
      </c>
      <c r="BG165" s="357"/>
      <c r="BH165" s="357"/>
      <c r="BI165" s="357"/>
      <c r="BJ165" s="358"/>
    </row>
    <row r="166" spans="1:62" s="1" customFormat="1" ht="54.9" customHeight="1" x14ac:dyDescent="0.55000000000000004">
      <c r="A166" s="268" t="s">
        <v>316</v>
      </c>
      <c r="B166" s="268"/>
      <c r="C166" s="268"/>
      <c r="D166" s="268"/>
      <c r="E166" s="268"/>
      <c r="F166" s="268"/>
      <c r="G166" s="268"/>
      <c r="H166" s="268"/>
      <c r="I166" s="268"/>
      <c r="J166" s="268"/>
      <c r="K166" s="268"/>
      <c r="L166" s="268"/>
      <c r="M166" s="268"/>
      <c r="N166" s="268"/>
      <c r="O166" s="268"/>
      <c r="P166" s="268"/>
      <c r="Q166" s="268"/>
      <c r="R166" s="268"/>
      <c r="S166" s="268"/>
      <c r="T166" s="268"/>
      <c r="U166" s="268"/>
      <c r="V166" s="268"/>
      <c r="W166" s="268"/>
      <c r="X166" s="268"/>
      <c r="Y166" s="268"/>
      <c r="Z166" s="268"/>
      <c r="AA166" s="268"/>
      <c r="AB166" s="268"/>
      <c r="AC166" s="268"/>
      <c r="AD166" s="268"/>
      <c r="AE166" s="268"/>
      <c r="AF166" s="268"/>
      <c r="AG166" s="268"/>
      <c r="AH166" s="268"/>
      <c r="AI166" s="268"/>
      <c r="AJ166" s="268"/>
      <c r="AK166" s="268"/>
      <c r="AL166" s="268"/>
      <c r="AM166" s="268"/>
      <c r="AN166" s="268"/>
      <c r="AO166" s="268"/>
      <c r="AP166" s="268"/>
      <c r="AQ166" s="268"/>
      <c r="AR166" s="268"/>
      <c r="AS166" s="268"/>
      <c r="AT166" s="268"/>
      <c r="AU166" s="268"/>
      <c r="AV166" s="268"/>
      <c r="AW166" s="268"/>
      <c r="AX166" s="268"/>
      <c r="AY166" s="268"/>
      <c r="AZ166" s="268"/>
      <c r="BA166" s="268"/>
      <c r="BB166" s="268"/>
      <c r="BC166" s="268"/>
      <c r="BD166" s="268"/>
      <c r="BE166" s="268"/>
      <c r="BF166" s="268"/>
      <c r="BG166" s="268"/>
      <c r="BH166" s="268"/>
      <c r="BI166" s="268"/>
      <c r="BJ166" s="268"/>
    </row>
    <row r="167" spans="1:62" s="1" customFormat="1" ht="120" customHeight="1" x14ac:dyDescent="0.55000000000000004">
      <c r="A167" s="269" t="s">
        <v>349</v>
      </c>
      <c r="B167" s="270"/>
      <c r="C167" s="270"/>
      <c r="D167" s="270"/>
      <c r="E167" s="270"/>
      <c r="F167" s="270"/>
      <c r="G167" s="270"/>
      <c r="H167" s="270"/>
      <c r="I167" s="270"/>
      <c r="J167" s="270"/>
      <c r="K167" s="270"/>
      <c r="L167" s="270"/>
      <c r="M167" s="270"/>
      <c r="N167" s="270"/>
      <c r="O167" s="270"/>
      <c r="P167" s="270"/>
      <c r="Q167" s="270"/>
      <c r="R167" s="270"/>
      <c r="S167" s="270"/>
      <c r="T167" s="270"/>
      <c r="U167" s="270"/>
      <c r="V167" s="270"/>
      <c r="W167" s="270"/>
      <c r="X167" s="270"/>
      <c r="Y167" s="270"/>
      <c r="Z167" s="270"/>
      <c r="AA167" s="270"/>
      <c r="AB167" s="270"/>
      <c r="AC167" s="270"/>
      <c r="AD167" s="270"/>
      <c r="AE167" s="270"/>
      <c r="AF167" s="270"/>
      <c r="AG167" s="270"/>
      <c r="AH167" s="270"/>
      <c r="AI167" s="270"/>
      <c r="AJ167" s="270"/>
      <c r="AK167" s="270"/>
      <c r="AL167" s="270"/>
      <c r="AM167" s="270"/>
      <c r="AN167" s="270"/>
      <c r="AO167" s="270"/>
      <c r="AP167" s="270"/>
      <c r="AQ167" s="270"/>
      <c r="AR167" s="270"/>
      <c r="AS167" s="270"/>
      <c r="AT167" s="270"/>
      <c r="AU167" s="270"/>
      <c r="AV167" s="270"/>
      <c r="AW167" s="270"/>
      <c r="AX167" s="270"/>
      <c r="AY167" s="270"/>
      <c r="AZ167" s="270"/>
      <c r="BA167" s="270"/>
      <c r="BB167" s="270"/>
      <c r="BC167" s="270"/>
      <c r="BD167" s="270"/>
      <c r="BE167" s="270"/>
      <c r="BF167" s="270"/>
      <c r="BG167" s="270"/>
      <c r="BH167" s="270"/>
      <c r="BI167" s="270"/>
      <c r="BJ167" s="270"/>
    </row>
    <row r="168" spans="1:62" s="1" customFormat="1" ht="99.9" customHeight="1" x14ac:dyDescent="0.55000000000000004">
      <c r="A168" s="271" t="s">
        <v>397</v>
      </c>
      <c r="B168" s="272"/>
      <c r="C168" s="272"/>
      <c r="D168" s="272"/>
      <c r="E168" s="272"/>
      <c r="F168" s="272"/>
      <c r="G168" s="272"/>
      <c r="H168" s="272"/>
      <c r="I168" s="272"/>
      <c r="J168" s="272"/>
      <c r="K168" s="272"/>
      <c r="L168" s="272"/>
      <c r="M168" s="272"/>
      <c r="N168" s="272"/>
      <c r="O168" s="272"/>
      <c r="P168" s="272"/>
      <c r="Q168" s="272"/>
      <c r="R168" s="272"/>
      <c r="S168" s="272"/>
      <c r="T168" s="272"/>
      <c r="U168" s="272"/>
      <c r="V168" s="272"/>
      <c r="W168" s="272"/>
      <c r="X168" s="272"/>
      <c r="Y168" s="272"/>
      <c r="Z168" s="272"/>
      <c r="AA168" s="272"/>
      <c r="AB168" s="272"/>
      <c r="AC168" s="272"/>
      <c r="AD168" s="272"/>
      <c r="AE168" s="272"/>
      <c r="AF168" s="272"/>
      <c r="AG168" s="272"/>
      <c r="AH168" s="272"/>
      <c r="AI168" s="272"/>
      <c r="AJ168" s="272"/>
      <c r="AK168" s="272"/>
      <c r="AL168" s="272"/>
      <c r="AM168" s="272"/>
      <c r="AN168" s="272"/>
      <c r="AO168" s="272"/>
      <c r="AP168" s="272"/>
      <c r="AQ168" s="272"/>
      <c r="AR168" s="272"/>
      <c r="AS168" s="272"/>
      <c r="AT168" s="272"/>
      <c r="AU168" s="272"/>
      <c r="AV168" s="272"/>
      <c r="AW168" s="272"/>
      <c r="AX168" s="272"/>
      <c r="AY168" s="272"/>
      <c r="AZ168" s="272"/>
      <c r="BA168" s="272"/>
      <c r="BB168" s="272"/>
      <c r="BC168" s="272"/>
      <c r="BD168" s="272"/>
      <c r="BE168" s="272"/>
      <c r="BF168" s="272"/>
      <c r="BG168" s="272"/>
      <c r="BH168" s="272"/>
      <c r="BI168" s="272"/>
      <c r="BJ168" s="272"/>
    </row>
    <row r="169" spans="1:62" s="1" customFormat="1" ht="39.6" customHeight="1" x14ac:dyDescent="0.55000000000000004">
      <c r="A169" s="8" t="s">
        <v>93</v>
      </c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4"/>
      <c r="S169" s="74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5"/>
      <c r="AG169" s="73"/>
      <c r="AH169" s="73"/>
      <c r="AI169" s="73"/>
      <c r="AJ169" s="8" t="s">
        <v>93</v>
      </c>
      <c r="AK169" s="73"/>
      <c r="AL169" s="73"/>
      <c r="AM169" s="73"/>
      <c r="AN169" s="73"/>
      <c r="AO169" s="73"/>
      <c r="AP169" s="73"/>
      <c r="AQ169" s="73"/>
      <c r="AR169" s="73"/>
      <c r="AS169" s="73"/>
      <c r="AT169" s="73"/>
      <c r="AU169" s="73"/>
      <c r="AV169" s="73"/>
      <c r="AW169" s="73"/>
      <c r="AX169" s="73"/>
      <c r="AY169" s="73"/>
      <c r="AZ169" s="73"/>
      <c r="BA169" s="73"/>
      <c r="BB169" s="73"/>
      <c r="BC169" s="73"/>
      <c r="BD169" s="73"/>
      <c r="BE169" s="73"/>
      <c r="BF169" s="73"/>
      <c r="BG169" s="73"/>
      <c r="BH169" s="73"/>
      <c r="BI169" s="73"/>
      <c r="BJ169" s="73"/>
    </row>
    <row r="170" spans="1:62" s="1" customFormat="1" ht="30" customHeight="1" x14ac:dyDescent="0.55000000000000004">
      <c r="A170" s="177" t="s">
        <v>250</v>
      </c>
      <c r="B170" s="177"/>
      <c r="C170" s="177"/>
      <c r="D170" s="177"/>
      <c r="E170" s="177"/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  <c r="AA170" s="177"/>
      <c r="AB170" s="177"/>
      <c r="AC170" s="177"/>
      <c r="AD170" s="73"/>
      <c r="AE170" s="75"/>
      <c r="AF170" s="73"/>
      <c r="AG170" s="73"/>
      <c r="AH170" s="73"/>
      <c r="AI170" s="73"/>
      <c r="AJ170" s="355" t="s">
        <v>126</v>
      </c>
      <c r="AK170" s="355"/>
      <c r="AL170" s="355"/>
      <c r="AM170" s="355"/>
      <c r="AN170" s="355"/>
      <c r="AO170" s="355"/>
      <c r="AP170" s="355"/>
      <c r="AQ170" s="355"/>
      <c r="AR170" s="355"/>
      <c r="AS170" s="355"/>
      <c r="AT170" s="355"/>
      <c r="AU170" s="355"/>
      <c r="AV170" s="355"/>
      <c r="AW170" s="355"/>
      <c r="AX170" s="355"/>
      <c r="AY170" s="355"/>
      <c r="AZ170" s="355"/>
      <c r="BA170" s="355"/>
      <c r="BB170" s="355"/>
      <c r="BC170" s="355"/>
      <c r="BD170" s="355"/>
      <c r="BE170" s="355"/>
      <c r="BF170" s="355"/>
      <c r="BG170" s="355"/>
      <c r="BH170" s="355"/>
      <c r="BI170" s="73"/>
      <c r="BJ170" s="73"/>
    </row>
    <row r="171" spans="1:62" s="1" customFormat="1" ht="30" customHeight="1" x14ac:dyDescent="0.55000000000000004">
      <c r="A171" s="352"/>
      <c r="B171" s="352"/>
      <c r="C171" s="352"/>
      <c r="D171" s="352"/>
      <c r="E171" s="352"/>
      <c r="F171" s="352"/>
      <c r="G171" s="352"/>
      <c r="H171" s="352"/>
      <c r="I171" s="352"/>
      <c r="J171" s="352"/>
      <c r="K171" s="352"/>
      <c r="L171" s="352"/>
      <c r="M171" s="352"/>
      <c r="N171" s="352"/>
      <c r="O171" s="352"/>
      <c r="P171" s="352"/>
      <c r="Q171" s="352"/>
      <c r="R171" s="352"/>
      <c r="S171" s="352"/>
      <c r="T171" s="352"/>
      <c r="U171" s="352"/>
      <c r="V171" s="352"/>
      <c r="W171" s="352"/>
      <c r="X171" s="352"/>
      <c r="Y171" s="352"/>
      <c r="Z171" s="352"/>
      <c r="AA171" s="352"/>
      <c r="AB171" s="352"/>
      <c r="AC171" s="352"/>
      <c r="AD171" s="73"/>
      <c r="AE171" s="75"/>
      <c r="AF171" s="73"/>
      <c r="AG171" s="73"/>
      <c r="AH171" s="73"/>
      <c r="AI171" s="73"/>
      <c r="AJ171" s="355"/>
      <c r="AK171" s="355"/>
      <c r="AL171" s="355"/>
      <c r="AM171" s="355"/>
      <c r="AN171" s="355"/>
      <c r="AO171" s="355"/>
      <c r="AP171" s="355"/>
      <c r="AQ171" s="355"/>
      <c r="AR171" s="355"/>
      <c r="AS171" s="355"/>
      <c r="AT171" s="355"/>
      <c r="AU171" s="355"/>
      <c r="AV171" s="355"/>
      <c r="AW171" s="355"/>
      <c r="AX171" s="355"/>
      <c r="AY171" s="355"/>
      <c r="AZ171" s="355"/>
      <c r="BA171" s="355"/>
      <c r="BB171" s="355"/>
      <c r="BC171" s="355"/>
      <c r="BD171" s="355"/>
      <c r="BE171" s="355"/>
      <c r="BF171" s="355"/>
      <c r="BG171" s="355"/>
      <c r="BH171" s="355"/>
      <c r="BI171" s="73"/>
      <c r="BJ171" s="73"/>
    </row>
    <row r="172" spans="1:62" s="1" customFormat="1" ht="32.25" customHeight="1" x14ac:dyDescent="0.55000000000000004">
      <c r="A172" s="352"/>
      <c r="B172" s="352"/>
      <c r="C172" s="352"/>
      <c r="D172" s="352"/>
      <c r="E172" s="352"/>
      <c r="F172" s="352"/>
      <c r="G172" s="73"/>
      <c r="H172" s="352" t="s">
        <v>251</v>
      </c>
      <c r="I172" s="352"/>
      <c r="J172" s="352"/>
      <c r="K172" s="352"/>
      <c r="L172" s="352"/>
      <c r="M172" s="352"/>
      <c r="N172" s="352"/>
      <c r="O172" s="352"/>
      <c r="P172" s="352"/>
      <c r="Q172" s="73"/>
      <c r="R172" s="74"/>
      <c r="S172" s="74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5"/>
      <c r="AF172" s="73"/>
      <c r="AG172" s="73"/>
      <c r="AH172" s="73"/>
      <c r="AI172" s="73"/>
      <c r="AJ172" s="352"/>
      <c r="AK172" s="352"/>
      <c r="AL172" s="352"/>
      <c r="AM172" s="352"/>
      <c r="AN172" s="352"/>
      <c r="AO172" s="352"/>
      <c r="AP172" s="77"/>
      <c r="AQ172" s="177" t="s">
        <v>127</v>
      </c>
      <c r="AR172" s="177"/>
      <c r="AS172" s="177"/>
      <c r="AT172" s="177"/>
      <c r="AU172" s="177"/>
      <c r="AV172" s="177"/>
      <c r="AW172" s="177"/>
      <c r="AX172" s="177"/>
      <c r="AY172" s="177"/>
      <c r="AZ172" s="77"/>
      <c r="BA172" s="77"/>
      <c r="BB172" s="77"/>
      <c r="BC172" s="77"/>
      <c r="BD172" s="77"/>
      <c r="BE172" s="77"/>
      <c r="BF172" s="73"/>
      <c r="BG172" s="73"/>
      <c r="BH172" s="73"/>
      <c r="BI172" s="73"/>
      <c r="BJ172" s="73"/>
    </row>
    <row r="173" spans="1:62" s="1" customFormat="1" ht="30.6" customHeight="1" x14ac:dyDescent="0.55000000000000004">
      <c r="A173" s="79"/>
      <c r="B173" s="267" t="s">
        <v>308</v>
      </c>
      <c r="C173" s="267"/>
      <c r="D173" s="79"/>
      <c r="E173" s="79"/>
      <c r="F173" s="79"/>
      <c r="G173" s="73"/>
      <c r="H173" s="76"/>
      <c r="I173" s="76"/>
      <c r="J173" s="76"/>
      <c r="K173" s="76"/>
      <c r="L173" s="76"/>
      <c r="M173" s="76"/>
      <c r="N173" s="76"/>
      <c r="O173" s="76"/>
      <c r="P173" s="76"/>
      <c r="Q173" s="73"/>
      <c r="R173" s="74"/>
      <c r="S173" s="74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5"/>
      <c r="AF173" s="73"/>
      <c r="AG173" s="73"/>
      <c r="AH173" s="73"/>
      <c r="AI173" s="73"/>
      <c r="AJ173" s="79"/>
      <c r="AK173" s="79"/>
      <c r="AL173" s="79"/>
      <c r="AM173" s="79"/>
      <c r="AN173" s="79"/>
      <c r="AO173" s="79"/>
      <c r="AP173" s="77"/>
      <c r="AQ173" s="75"/>
      <c r="AR173" s="75"/>
      <c r="AS173" s="75"/>
      <c r="AT173" s="75"/>
      <c r="AU173" s="75"/>
      <c r="AV173" s="75"/>
      <c r="AW173" s="75"/>
      <c r="AX173" s="75"/>
      <c r="AY173" s="75"/>
      <c r="AZ173" s="77"/>
      <c r="BA173" s="77"/>
      <c r="BB173" s="77"/>
      <c r="BC173" s="77"/>
      <c r="BD173" s="77"/>
      <c r="BE173" s="77"/>
      <c r="BF173" s="73"/>
      <c r="BG173" s="73"/>
      <c r="BH173" s="73"/>
      <c r="BI173" s="73"/>
      <c r="BJ173" s="73"/>
    </row>
    <row r="174" spans="1:62" s="1" customFormat="1" ht="30.6" customHeight="1" x14ac:dyDescent="0.55000000000000004">
      <c r="A174" s="323"/>
      <c r="B174" s="323"/>
      <c r="C174" s="323"/>
      <c r="D174" s="323"/>
      <c r="E174" s="323"/>
      <c r="F174" s="32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4"/>
      <c r="S174" s="74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5"/>
      <c r="AF174" s="73"/>
      <c r="AG174" s="73"/>
      <c r="AH174" s="73"/>
      <c r="AI174" s="73"/>
      <c r="AJ174" s="323"/>
      <c r="AK174" s="323"/>
      <c r="AL174" s="323"/>
      <c r="AM174" s="323"/>
      <c r="AN174" s="323"/>
      <c r="AO174" s="323"/>
      <c r="AP174" s="73"/>
      <c r="AW174" s="73"/>
      <c r="AX174" s="73"/>
      <c r="AY174" s="73"/>
      <c r="AZ174" s="73"/>
      <c r="BA174" s="73"/>
      <c r="BB174" s="73"/>
      <c r="BC174" s="73"/>
      <c r="BD174" s="73"/>
      <c r="BE174" s="73"/>
      <c r="BF174" s="73"/>
      <c r="BG174" s="73"/>
      <c r="BH174" s="73"/>
      <c r="BI174" s="73"/>
      <c r="BJ174" s="73"/>
    </row>
    <row r="175" spans="1:62" s="1" customFormat="1" ht="23.4" customHeight="1" x14ac:dyDescent="0.55000000000000004">
      <c r="A175" s="353"/>
      <c r="B175" s="353"/>
      <c r="C175" s="353"/>
      <c r="D175" s="353"/>
      <c r="E175" s="353"/>
      <c r="F175" s="35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4"/>
      <c r="S175" s="74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5"/>
      <c r="AF175" s="73"/>
      <c r="AG175" s="73"/>
      <c r="AH175" s="73"/>
      <c r="AI175" s="73"/>
      <c r="AJ175" s="353"/>
      <c r="AK175" s="353"/>
      <c r="AL175" s="353"/>
      <c r="AM175" s="353"/>
      <c r="AN175" s="353"/>
      <c r="AO175" s="353"/>
      <c r="AP175" s="73"/>
      <c r="AQ175" s="73"/>
      <c r="AR175" s="73"/>
      <c r="AS175" s="73"/>
      <c r="AT175" s="73"/>
      <c r="AU175" s="73"/>
      <c r="AV175" s="73"/>
      <c r="AW175" s="73"/>
      <c r="AX175" s="73"/>
      <c r="AY175" s="73"/>
      <c r="AZ175" s="73"/>
      <c r="BA175" s="73"/>
      <c r="BB175" s="73"/>
      <c r="BC175" s="73"/>
      <c r="BD175" s="73"/>
      <c r="BE175" s="73"/>
      <c r="BF175" s="73"/>
      <c r="BG175" s="73"/>
      <c r="BH175" s="73"/>
      <c r="BI175" s="73"/>
      <c r="BJ175" s="73"/>
    </row>
    <row r="176" spans="1:62" s="1" customFormat="1" ht="23.4" customHeight="1" x14ac:dyDescent="0.55000000000000004">
      <c r="A176" s="80"/>
      <c r="B176" s="80"/>
      <c r="C176" s="80"/>
      <c r="D176" s="80"/>
      <c r="E176" s="80"/>
      <c r="F176" s="80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4"/>
      <c r="S176" s="74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5"/>
      <c r="AF176" s="73"/>
      <c r="AG176" s="73"/>
      <c r="AH176" s="73"/>
      <c r="AI176" s="73"/>
      <c r="AJ176" s="80"/>
      <c r="AK176" s="80"/>
      <c r="AL176" s="80"/>
      <c r="AM176" s="80"/>
      <c r="AN176" s="80"/>
      <c r="AO176" s="80"/>
      <c r="AP176" s="73"/>
      <c r="AQ176" s="73"/>
      <c r="AR176" s="73"/>
      <c r="AS176" s="73"/>
      <c r="AT176" s="73"/>
      <c r="AU176" s="73"/>
      <c r="AV176" s="73"/>
      <c r="AW176" s="73"/>
      <c r="AX176" s="73"/>
      <c r="AY176" s="73"/>
      <c r="AZ176" s="73"/>
      <c r="BA176" s="73"/>
      <c r="BB176" s="73"/>
      <c r="BC176" s="73"/>
      <c r="BD176" s="73"/>
      <c r="BE176" s="73"/>
      <c r="BF176" s="73"/>
      <c r="BG176" s="73"/>
      <c r="BH176" s="73"/>
      <c r="BI176" s="73"/>
      <c r="BJ176" s="73"/>
    </row>
    <row r="177" spans="1:62" s="1" customFormat="1" ht="39" customHeight="1" x14ac:dyDescent="0.55000000000000004">
      <c r="A177" s="355" t="s">
        <v>248</v>
      </c>
      <c r="B177" s="355"/>
      <c r="C177" s="355"/>
      <c r="D177" s="355"/>
      <c r="E177" s="355"/>
      <c r="F177" s="355"/>
      <c r="G177" s="355"/>
      <c r="H177" s="355"/>
      <c r="I177" s="355"/>
      <c r="J177" s="355"/>
      <c r="K177" s="355"/>
      <c r="L177" s="355"/>
      <c r="M177" s="355"/>
      <c r="N177" s="355"/>
      <c r="O177" s="355"/>
      <c r="P177" s="355"/>
      <c r="Q177" s="355"/>
      <c r="R177" s="355"/>
      <c r="S177" s="355"/>
      <c r="T177" s="355"/>
      <c r="U177" s="81"/>
      <c r="V177" s="81"/>
      <c r="W177" s="81"/>
      <c r="X177" s="81"/>
      <c r="Y177" s="81"/>
      <c r="Z177" s="81"/>
      <c r="AA177" s="81"/>
      <c r="AB177" s="81"/>
      <c r="AC177" s="81"/>
      <c r="AD177" s="73"/>
      <c r="AE177" s="75"/>
      <c r="AF177" s="73"/>
      <c r="AG177" s="73"/>
      <c r="AH177" s="73"/>
      <c r="AI177" s="73"/>
      <c r="AJ177" s="355" t="s">
        <v>376</v>
      </c>
      <c r="AK177" s="355"/>
      <c r="AL177" s="355"/>
      <c r="AM177" s="355"/>
      <c r="AN177" s="355"/>
      <c r="AO177" s="355"/>
      <c r="AP177" s="355"/>
      <c r="AQ177" s="355"/>
      <c r="AR177" s="355"/>
      <c r="AS177" s="355"/>
      <c r="AT177" s="355"/>
      <c r="AU177" s="355"/>
      <c r="AV177" s="355"/>
      <c r="AW177" s="355"/>
      <c r="AX177" s="355"/>
      <c r="AY177" s="355"/>
      <c r="AZ177" s="355"/>
      <c r="BA177" s="355"/>
      <c r="BB177" s="355"/>
      <c r="BC177" s="355"/>
      <c r="BD177" s="355"/>
      <c r="BE177" s="355"/>
      <c r="BF177" s="355"/>
      <c r="BG177" s="355"/>
      <c r="BH177" s="355"/>
      <c r="BI177" s="73"/>
      <c r="BJ177" s="73"/>
    </row>
    <row r="178" spans="1:62" s="1" customFormat="1" ht="30.6" customHeight="1" x14ac:dyDescent="0.55000000000000004">
      <c r="A178" s="355"/>
      <c r="B178" s="355"/>
      <c r="C178" s="355"/>
      <c r="D178" s="355"/>
      <c r="E178" s="355"/>
      <c r="F178" s="355"/>
      <c r="G178" s="355"/>
      <c r="H178" s="355"/>
      <c r="I178" s="355"/>
      <c r="J178" s="355"/>
      <c r="K178" s="355"/>
      <c r="L178" s="355"/>
      <c r="M178" s="355"/>
      <c r="N178" s="355"/>
      <c r="O178" s="355"/>
      <c r="P178" s="355"/>
      <c r="Q178" s="355"/>
      <c r="R178" s="355"/>
      <c r="S178" s="355"/>
      <c r="T178" s="355"/>
      <c r="U178" s="81"/>
      <c r="V178" s="81"/>
      <c r="W178" s="81"/>
      <c r="X178" s="81"/>
      <c r="Y178" s="81"/>
      <c r="Z178" s="81"/>
      <c r="AA178" s="81"/>
      <c r="AB178" s="81"/>
      <c r="AC178" s="81"/>
      <c r="AD178" s="73"/>
      <c r="AE178" s="75"/>
      <c r="AF178" s="73"/>
      <c r="AG178" s="73"/>
      <c r="AH178" s="73"/>
      <c r="AI178" s="73"/>
      <c r="AJ178" s="355"/>
      <c r="AK178" s="355"/>
      <c r="AL178" s="355"/>
      <c r="AM178" s="355"/>
      <c r="AN178" s="355"/>
      <c r="AO178" s="355"/>
      <c r="AP178" s="355"/>
      <c r="AQ178" s="355"/>
      <c r="AR178" s="355"/>
      <c r="AS178" s="355"/>
      <c r="AT178" s="355"/>
      <c r="AU178" s="355"/>
      <c r="AV178" s="355"/>
      <c r="AW178" s="355"/>
      <c r="AX178" s="355"/>
      <c r="AY178" s="355"/>
      <c r="AZ178" s="355"/>
      <c r="BA178" s="355"/>
      <c r="BB178" s="355"/>
      <c r="BC178" s="355"/>
      <c r="BD178" s="355"/>
      <c r="BE178" s="355"/>
      <c r="BF178" s="355"/>
      <c r="BG178" s="355"/>
      <c r="BH178" s="355"/>
      <c r="BI178" s="73"/>
      <c r="BJ178" s="73"/>
    </row>
    <row r="179" spans="1:62" s="1" customFormat="1" ht="39" customHeight="1" x14ac:dyDescent="0.55000000000000004">
      <c r="A179" s="355"/>
      <c r="B179" s="355"/>
      <c r="C179" s="355"/>
      <c r="D179" s="355"/>
      <c r="E179" s="355"/>
      <c r="F179" s="355"/>
      <c r="G179" s="355"/>
      <c r="H179" s="355"/>
      <c r="I179" s="355"/>
      <c r="J179" s="355"/>
      <c r="K179" s="355"/>
      <c r="L179" s="355"/>
      <c r="M179" s="355"/>
      <c r="N179" s="355"/>
      <c r="O179" s="355"/>
      <c r="P179" s="355"/>
      <c r="Q179" s="355"/>
      <c r="R179" s="355"/>
      <c r="S179" s="355"/>
      <c r="T179" s="355"/>
      <c r="U179" s="76"/>
      <c r="V179" s="76"/>
      <c r="W179" s="76"/>
      <c r="X179" s="76"/>
      <c r="Y179" s="76"/>
      <c r="Z179" s="76"/>
      <c r="AA179" s="76"/>
      <c r="AB179" s="76"/>
      <c r="AC179" s="76"/>
      <c r="AD179" s="73"/>
      <c r="AE179" s="75"/>
      <c r="AF179" s="73"/>
      <c r="AG179" s="73"/>
      <c r="AH179" s="73"/>
      <c r="AI179" s="73"/>
      <c r="AJ179" s="355"/>
      <c r="AK179" s="355"/>
      <c r="AL179" s="355"/>
      <c r="AM179" s="355"/>
      <c r="AN179" s="355"/>
      <c r="AO179" s="355"/>
      <c r="AP179" s="355"/>
      <c r="AQ179" s="355"/>
      <c r="AR179" s="355"/>
      <c r="AS179" s="355"/>
      <c r="AT179" s="355"/>
      <c r="AU179" s="355"/>
      <c r="AV179" s="355"/>
      <c r="AW179" s="355"/>
      <c r="AX179" s="355"/>
      <c r="AY179" s="355"/>
      <c r="AZ179" s="355"/>
      <c r="BA179" s="355"/>
      <c r="BB179" s="355"/>
      <c r="BC179" s="355"/>
      <c r="BD179" s="355"/>
      <c r="BE179" s="355"/>
      <c r="BF179" s="355"/>
      <c r="BG179" s="355"/>
      <c r="BH179" s="355"/>
      <c r="BI179" s="73"/>
      <c r="BJ179" s="73"/>
    </row>
    <row r="180" spans="1:62" s="1" customFormat="1" ht="25.5" customHeight="1" x14ac:dyDescent="0.55000000000000004">
      <c r="A180" s="323"/>
      <c r="B180" s="323"/>
      <c r="C180" s="323"/>
      <c r="D180" s="323"/>
      <c r="E180" s="323"/>
      <c r="F180" s="323"/>
      <c r="G180" s="73"/>
      <c r="H180" s="177" t="s">
        <v>249</v>
      </c>
      <c r="I180" s="177"/>
      <c r="J180" s="177"/>
      <c r="K180" s="177"/>
      <c r="L180" s="177"/>
      <c r="M180" s="177"/>
      <c r="N180" s="177"/>
      <c r="O180" s="177"/>
      <c r="P180" s="177"/>
      <c r="Q180" s="73"/>
      <c r="R180" s="74"/>
      <c r="S180" s="74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5"/>
      <c r="AF180" s="73"/>
      <c r="AG180" s="73"/>
      <c r="AH180" s="73"/>
      <c r="AI180" s="73"/>
      <c r="AJ180" s="323"/>
      <c r="AK180" s="323"/>
      <c r="AL180" s="323"/>
      <c r="AM180" s="323"/>
      <c r="AN180" s="323"/>
      <c r="AO180" s="323"/>
      <c r="AP180" s="73"/>
      <c r="AQ180" s="352" t="s">
        <v>128</v>
      </c>
      <c r="AR180" s="352"/>
      <c r="AS180" s="352"/>
      <c r="AT180" s="352"/>
      <c r="AU180" s="352"/>
      <c r="AV180" s="352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</row>
    <row r="181" spans="1:62" s="1" customFormat="1" ht="30.6" customHeight="1" x14ac:dyDescent="0.55000000000000004">
      <c r="A181" s="12"/>
      <c r="B181" s="73"/>
      <c r="C181" s="73"/>
      <c r="D181" s="73"/>
      <c r="E181" s="73"/>
      <c r="F181" s="73"/>
      <c r="G181" s="73"/>
      <c r="H181" s="12"/>
      <c r="I181" s="73"/>
      <c r="J181" s="73"/>
      <c r="K181" s="73"/>
      <c r="L181" s="73"/>
      <c r="M181" s="73"/>
      <c r="N181" s="73"/>
      <c r="O181" s="73"/>
      <c r="P181" s="73"/>
      <c r="Q181" s="73"/>
      <c r="R181" s="74"/>
      <c r="S181" s="74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5"/>
      <c r="AF181" s="73"/>
      <c r="AG181" s="73"/>
      <c r="AH181" s="73"/>
      <c r="AI181" s="73"/>
      <c r="AJ181" s="12"/>
      <c r="AK181" s="73"/>
      <c r="AL181" s="267" t="s">
        <v>308</v>
      </c>
      <c r="AM181" s="267"/>
      <c r="AN181" s="73"/>
      <c r="AO181" s="73"/>
      <c r="AP181" s="73"/>
      <c r="AQ181" s="82"/>
      <c r="AR181" s="82"/>
      <c r="AS181" s="82"/>
      <c r="AT181" s="82"/>
      <c r="AU181" s="82"/>
      <c r="AV181" s="82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73"/>
    </row>
    <row r="182" spans="1:62" s="1" customFormat="1" ht="30.6" customHeight="1" x14ac:dyDescent="0.55000000000000004">
      <c r="A182" s="83"/>
      <c r="B182" s="83"/>
      <c r="C182" s="83"/>
      <c r="D182" s="83"/>
      <c r="E182" s="83"/>
      <c r="F182" s="8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4"/>
      <c r="S182" s="74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5"/>
      <c r="AF182" s="73"/>
      <c r="AG182" s="73"/>
      <c r="AH182" s="73"/>
      <c r="AI182" s="73"/>
      <c r="AJ182" s="323"/>
      <c r="AK182" s="323"/>
      <c r="AL182" s="323"/>
      <c r="AM182" s="323"/>
      <c r="AN182" s="323"/>
      <c r="AO182" s="32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</row>
    <row r="183" spans="1:62" s="1" customFormat="1" ht="27" customHeight="1" x14ac:dyDescent="0.55000000000000004">
      <c r="A183" s="84"/>
      <c r="B183" s="84"/>
      <c r="C183" s="84"/>
      <c r="D183" s="84"/>
      <c r="E183" s="84"/>
      <c r="F183" s="84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R183" s="7"/>
      <c r="S183" s="7"/>
      <c r="AD183" s="73"/>
      <c r="AE183" s="75"/>
      <c r="AF183" s="73"/>
      <c r="AG183" s="73"/>
      <c r="AH183" s="73"/>
      <c r="AI183" s="73"/>
      <c r="AJ183" s="353"/>
      <c r="AK183" s="353"/>
      <c r="AL183" s="353"/>
      <c r="AM183" s="353"/>
      <c r="AN183" s="353"/>
      <c r="AO183" s="353"/>
      <c r="AP183" s="73"/>
      <c r="AQ183" s="73"/>
      <c r="AR183" s="73"/>
      <c r="AS183" s="73"/>
      <c r="AT183" s="73"/>
      <c r="AU183" s="73"/>
      <c r="AV183" s="73"/>
      <c r="AW183" s="73"/>
      <c r="AX183" s="73"/>
      <c r="AY183" s="73"/>
      <c r="AZ183" s="73"/>
      <c r="BA183" s="73"/>
      <c r="BB183" s="73"/>
      <c r="BC183" s="73"/>
      <c r="BD183" s="73"/>
      <c r="BE183" s="73"/>
      <c r="BF183" s="73"/>
      <c r="BG183" s="73"/>
      <c r="BH183" s="73"/>
      <c r="BI183" s="73"/>
      <c r="BJ183" s="73"/>
    </row>
    <row r="184" spans="1:62" s="1" customFormat="1" ht="27" customHeight="1" x14ac:dyDescent="0.55000000000000004">
      <c r="A184" s="355" t="s">
        <v>252</v>
      </c>
      <c r="B184" s="355"/>
      <c r="C184" s="355"/>
      <c r="D184" s="355"/>
      <c r="E184" s="355"/>
      <c r="F184" s="355"/>
      <c r="G184" s="355"/>
      <c r="H184" s="355"/>
      <c r="I184" s="355"/>
      <c r="J184" s="355"/>
      <c r="K184" s="355"/>
      <c r="L184" s="355"/>
      <c r="M184" s="355"/>
      <c r="N184" s="355"/>
      <c r="O184" s="355"/>
      <c r="P184" s="355"/>
      <c r="Q184" s="355"/>
      <c r="R184" s="355"/>
      <c r="S184" s="355"/>
      <c r="T184" s="355"/>
      <c r="U184" s="355"/>
      <c r="V184" s="355"/>
      <c r="W184" s="355"/>
      <c r="X184" s="355"/>
      <c r="Y184" s="355"/>
      <c r="Z184" s="77"/>
      <c r="AA184" s="77"/>
      <c r="AB184" s="77"/>
      <c r="AC184" s="81"/>
      <c r="AD184" s="75"/>
      <c r="AE184" s="75"/>
      <c r="AF184" s="73"/>
      <c r="AG184" s="73"/>
      <c r="AH184" s="73"/>
      <c r="AI184" s="73"/>
      <c r="AJ184" s="354" t="s">
        <v>94</v>
      </c>
      <c r="AK184" s="354"/>
      <c r="AL184" s="354"/>
      <c r="AM184" s="354"/>
      <c r="AN184" s="354"/>
      <c r="AO184" s="354"/>
      <c r="AP184" s="354"/>
      <c r="AQ184" s="354"/>
      <c r="AR184" s="354"/>
      <c r="AS184" s="354"/>
      <c r="AT184" s="354"/>
      <c r="AU184" s="354"/>
      <c r="AV184" s="354"/>
      <c r="AW184" s="354"/>
      <c r="AX184" s="354"/>
      <c r="AY184" s="354"/>
      <c r="AZ184" s="354"/>
      <c r="BA184" s="354"/>
      <c r="BB184" s="354"/>
      <c r="BC184" s="354"/>
      <c r="BD184" s="85"/>
      <c r="BE184" s="85"/>
      <c r="BF184" s="73"/>
      <c r="BG184" s="73"/>
      <c r="BH184" s="73"/>
      <c r="BI184" s="73"/>
      <c r="BJ184" s="73"/>
    </row>
    <row r="185" spans="1:62" s="1" customFormat="1" ht="29.25" customHeight="1" x14ac:dyDescent="0.55000000000000004">
      <c r="A185" s="355"/>
      <c r="B185" s="355"/>
      <c r="C185" s="355"/>
      <c r="D185" s="355"/>
      <c r="E185" s="355"/>
      <c r="F185" s="355"/>
      <c r="G185" s="355"/>
      <c r="H185" s="355"/>
      <c r="I185" s="355"/>
      <c r="J185" s="355"/>
      <c r="K185" s="355"/>
      <c r="L185" s="355"/>
      <c r="M185" s="355"/>
      <c r="N185" s="355"/>
      <c r="O185" s="355"/>
      <c r="P185" s="355"/>
      <c r="Q185" s="355"/>
      <c r="R185" s="355"/>
      <c r="S185" s="355"/>
      <c r="T185" s="355"/>
      <c r="U185" s="355"/>
      <c r="V185" s="355"/>
      <c r="W185" s="355"/>
      <c r="X185" s="355"/>
      <c r="Y185" s="355"/>
      <c r="Z185" s="80"/>
      <c r="AA185" s="80"/>
      <c r="AB185" s="80"/>
      <c r="AC185" s="76"/>
      <c r="AD185" s="75"/>
      <c r="AE185" s="75"/>
      <c r="AF185" s="73"/>
      <c r="AG185" s="73"/>
      <c r="AH185" s="73"/>
      <c r="AI185" s="73"/>
      <c r="AJ185" s="323"/>
      <c r="AK185" s="323"/>
      <c r="AL185" s="323"/>
      <c r="AM185" s="323"/>
      <c r="AN185" s="323"/>
      <c r="AO185" s="323"/>
      <c r="AP185" s="73"/>
      <c r="AQ185" s="352" t="s">
        <v>306</v>
      </c>
      <c r="AR185" s="352"/>
      <c r="AS185" s="352"/>
      <c r="AT185" s="352"/>
      <c r="AU185" s="352"/>
      <c r="AV185" s="352"/>
      <c r="AW185" s="352"/>
      <c r="AX185" s="352"/>
      <c r="AY185" s="73"/>
      <c r="AZ185" s="73"/>
      <c r="BA185" s="73"/>
      <c r="BB185" s="73"/>
      <c r="BC185" s="73"/>
      <c r="BD185" s="73"/>
      <c r="BE185" s="73"/>
      <c r="BF185" s="73"/>
      <c r="BG185" s="73"/>
      <c r="BH185" s="73"/>
      <c r="BI185" s="73"/>
      <c r="BJ185" s="73"/>
    </row>
    <row r="186" spans="1:62" s="1" customFormat="1" ht="27" customHeight="1" x14ac:dyDescent="0.55000000000000004">
      <c r="A186" s="355"/>
      <c r="B186" s="355"/>
      <c r="C186" s="355"/>
      <c r="D186" s="355"/>
      <c r="E186" s="355"/>
      <c r="F186" s="355"/>
      <c r="G186" s="355"/>
      <c r="H186" s="355"/>
      <c r="I186" s="355"/>
      <c r="J186" s="355"/>
      <c r="K186" s="355"/>
      <c r="L186" s="355"/>
      <c r="M186" s="355"/>
      <c r="N186" s="355"/>
      <c r="O186" s="355"/>
      <c r="P186" s="355"/>
      <c r="Q186" s="355"/>
      <c r="R186" s="355"/>
      <c r="S186" s="355"/>
      <c r="T186" s="355"/>
      <c r="U186" s="355"/>
      <c r="V186" s="355"/>
      <c r="W186" s="355"/>
      <c r="X186" s="355"/>
      <c r="Y186" s="355"/>
      <c r="AC186" s="77"/>
      <c r="AD186" s="75"/>
      <c r="AE186" s="75"/>
      <c r="AF186" s="73"/>
      <c r="AG186" s="73"/>
      <c r="AH186" s="73"/>
      <c r="AI186" s="73"/>
      <c r="AJ186" s="353"/>
      <c r="AK186" s="353"/>
      <c r="AL186" s="353"/>
      <c r="AM186" s="353"/>
      <c r="AN186" s="353"/>
      <c r="AO186" s="353"/>
      <c r="AP186" s="73"/>
      <c r="AQ186" s="12"/>
      <c r="AR186" s="73"/>
      <c r="AS186" s="73"/>
      <c r="AT186" s="73"/>
      <c r="AU186" s="73"/>
      <c r="AV186" s="73"/>
      <c r="AW186" s="73"/>
      <c r="AX186" s="73"/>
      <c r="AY186" s="73"/>
      <c r="AZ186" s="73"/>
      <c r="BA186" s="73"/>
      <c r="BB186" s="73"/>
      <c r="BC186" s="73"/>
      <c r="BD186" s="73"/>
      <c r="BE186" s="73"/>
      <c r="BF186" s="73"/>
      <c r="BG186" s="73"/>
      <c r="BH186" s="73"/>
      <c r="BI186" s="73"/>
      <c r="BJ186" s="73"/>
    </row>
    <row r="187" spans="1:62" s="1" customFormat="1" ht="18.75" customHeight="1" x14ac:dyDescent="0.55000000000000004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86"/>
      <c r="S187" s="86"/>
      <c r="T187" s="16"/>
      <c r="U187" s="16"/>
      <c r="V187" s="16"/>
      <c r="W187" s="16"/>
      <c r="X187" s="16"/>
      <c r="Y187" s="16"/>
      <c r="Z187" s="16"/>
      <c r="AA187" s="16"/>
      <c r="AB187" s="16"/>
      <c r="AC187" s="80"/>
      <c r="AD187" s="75"/>
      <c r="AE187" s="75"/>
      <c r="AF187" s="73"/>
      <c r="AG187" s="73"/>
      <c r="AH187" s="73"/>
      <c r="AI187" s="73"/>
      <c r="AJ187" s="323"/>
      <c r="AK187" s="323"/>
      <c r="AL187" s="323"/>
      <c r="AM187" s="323"/>
      <c r="AN187" s="323"/>
      <c r="AO187" s="323"/>
      <c r="AP187" s="73"/>
      <c r="AQ187" s="73"/>
      <c r="AR187" s="73"/>
      <c r="AS187" s="73"/>
      <c r="AT187" s="73"/>
      <c r="AU187" s="73"/>
      <c r="AV187" s="73"/>
      <c r="AW187" s="73"/>
      <c r="AX187" s="73"/>
      <c r="AY187" s="73"/>
      <c r="AZ187" s="73"/>
      <c r="BF187" s="9"/>
      <c r="BG187" s="9"/>
      <c r="BH187" s="9"/>
      <c r="BI187" s="9"/>
      <c r="BJ187" s="9"/>
    </row>
    <row r="188" spans="1:62" s="16" customFormat="1" ht="27" customHeight="1" x14ac:dyDescent="0.55000000000000004">
      <c r="A188" s="359" t="s">
        <v>380</v>
      </c>
      <c r="B188" s="359"/>
      <c r="C188" s="359"/>
      <c r="D188" s="359"/>
      <c r="E188" s="359"/>
      <c r="F188" s="359"/>
      <c r="G188" s="359"/>
      <c r="H188" s="359"/>
      <c r="I188" s="359"/>
      <c r="J188" s="359"/>
      <c r="K188" s="359"/>
      <c r="L188" s="359"/>
      <c r="M188" s="359"/>
      <c r="N188" s="359"/>
      <c r="O188" s="359"/>
      <c r="P188" s="359"/>
      <c r="Q188" s="359"/>
      <c r="R188" s="359"/>
      <c r="S188" s="359"/>
      <c r="T188" s="359"/>
      <c r="U188" s="359"/>
      <c r="V188" s="359"/>
      <c r="W188" s="359"/>
      <c r="X188" s="359"/>
      <c r="Y188" s="359"/>
      <c r="Z188" s="359"/>
      <c r="AA188" s="359"/>
      <c r="AB188" s="359"/>
      <c r="AC188" s="12"/>
      <c r="AD188" s="75"/>
      <c r="AE188" s="75"/>
      <c r="AF188" s="73"/>
      <c r="AG188" s="73"/>
      <c r="AH188" s="73"/>
      <c r="AI188" s="73"/>
      <c r="AJ188" s="353"/>
      <c r="AK188" s="353"/>
      <c r="AL188" s="353"/>
      <c r="AM188" s="353"/>
      <c r="AN188" s="353"/>
      <c r="AO188" s="353"/>
      <c r="AP188" s="73"/>
      <c r="AQ188" s="73"/>
      <c r="AR188" s="73"/>
      <c r="AS188" s="73"/>
      <c r="AT188" s="73"/>
      <c r="AU188" s="73"/>
      <c r="AV188" s="73"/>
      <c r="AW188" s="73"/>
      <c r="AX188" s="73"/>
      <c r="AY188" s="73"/>
      <c r="AZ188" s="73"/>
      <c r="BA188" s="1"/>
      <c r="BB188" s="1"/>
      <c r="BC188" s="1"/>
      <c r="BD188" s="1"/>
      <c r="BE188" s="1"/>
      <c r="BF188" s="9"/>
      <c r="BG188" s="9"/>
      <c r="BH188" s="9"/>
      <c r="BI188" s="9"/>
      <c r="BJ188" s="9"/>
    </row>
    <row r="189" spans="1:62" s="16" customFormat="1" ht="30.6" customHeight="1" x14ac:dyDescent="0.55000000000000004">
      <c r="R189" s="86"/>
      <c r="S189" s="86"/>
      <c r="AE189" s="75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  <c r="AR189" s="73"/>
      <c r="AS189" s="73"/>
      <c r="AT189" s="73"/>
      <c r="AU189" s="73"/>
      <c r="AV189" s="73"/>
      <c r="AW189" s="73"/>
      <c r="AX189" s="73"/>
      <c r="AY189" s="73"/>
      <c r="AZ189" s="73"/>
      <c r="BA189" s="1"/>
      <c r="BB189" s="1"/>
      <c r="BC189" s="1"/>
      <c r="BD189" s="1"/>
      <c r="BE189" s="1"/>
      <c r="BF189" s="9"/>
      <c r="BG189" s="9"/>
      <c r="BH189" s="9"/>
      <c r="BI189" s="9"/>
      <c r="BJ189" s="9"/>
    </row>
    <row r="190" spans="1:62" s="1" customFormat="1" ht="30" customHeight="1" x14ac:dyDescent="0.55000000000000004">
      <c r="A190" s="441"/>
      <c r="B190" s="442"/>
      <c r="C190" s="442"/>
      <c r="D190" s="442"/>
      <c r="E190" s="442"/>
      <c r="F190" s="442"/>
      <c r="G190" s="442"/>
      <c r="H190" s="442"/>
      <c r="I190" s="442"/>
      <c r="J190" s="442"/>
      <c r="K190" s="442"/>
      <c r="L190" s="442"/>
      <c r="M190" s="442"/>
      <c r="N190" s="442"/>
      <c r="O190" s="442"/>
      <c r="P190" s="442"/>
      <c r="Q190" s="442"/>
      <c r="R190" s="442"/>
      <c r="S190" s="442"/>
      <c r="T190" s="442"/>
      <c r="U190" s="442"/>
      <c r="V190" s="81"/>
      <c r="W190" s="81"/>
      <c r="X190" s="81"/>
      <c r="Y190" s="81"/>
      <c r="Z190" s="81"/>
      <c r="AA190" s="81"/>
      <c r="AB190" s="81"/>
      <c r="AC190" s="81"/>
      <c r="AD190" s="81"/>
      <c r="AE190" s="75"/>
      <c r="AF190" s="73"/>
      <c r="AG190" s="73"/>
      <c r="AH190" s="73"/>
      <c r="BF190" s="9"/>
      <c r="BG190" s="9"/>
      <c r="BH190" s="9"/>
      <c r="BI190" s="9"/>
      <c r="BJ190" s="9"/>
    </row>
    <row r="191" spans="1:62" ht="30.6" x14ac:dyDescent="0.55000000000000004">
      <c r="A191" s="81"/>
      <c r="B191" s="81"/>
      <c r="C191" s="81"/>
      <c r="D191" s="81"/>
      <c r="E191" s="81"/>
      <c r="F191" s="81"/>
      <c r="G191" s="87"/>
      <c r="H191" s="87"/>
      <c r="I191" s="87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5"/>
      <c r="AE191" s="75"/>
      <c r="AF191" s="75"/>
      <c r="AG191" s="75"/>
      <c r="AH191" s="75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88"/>
      <c r="BG191" s="88"/>
      <c r="BH191" s="88"/>
      <c r="BI191" s="88"/>
      <c r="BJ191" s="88"/>
    </row>
    <row r="192" spans="1:62" ht="30.6" x14ac:dyDescent="0.55000000000000004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82"/>
      <c r="AD192" s="82"/>
      <c r="AE192" s="82"/>
      <c r="AF192" s="82"/>
      <c r="AG192" s="82"/>
      <c r="AH192" s="82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88"/>
      <c r="BG192" s="88"/>
      <c r="BH192" s="88"/>
      <c r="BI192" s="88"/>
      <c r="BJ192" s="88"/>
    </row>
    <row r="193" spans="1:62" ht="30.6" x14ac:dyDescent="0.4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89"/>
      <c r="S193" s="89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85"/>
      <c r="BG193" s="85"/>
      <c r="BH193" s="85"/>
      <c r="BI193" s="85"/>
      <c r="BJ193" s="85"/>
    </row>
    <row r="194" spans="1:62" ht="30.6" x14ac:dyDescent="0.55000000000000004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7"/>
      <c r="S194" s="7"/>
      <c r="T194" s="1"/>
      <c r="U194" s="1"/>
      <c r="V194" s="1"/>
      <c r="W194" s="1"/>
      <c r="X194" s="1"/>
    </row>
  </sheetData>
  <mergeCells count="1503">
    <mergeCell ref="BB89:BC89"/>
    <mergeCell ref="BF89:BJ89"/>
    <mergeCell ref="B89:O89"/>
    <mergeCell ref="P89:Q89"/>
    <mergeCell ref="R89:S89"/>
    <mergeCell ref="T89:U89"/>
    <mergeCell ref="V89:W89"/>
    <mergeCell ref="X89:Y89"/>
    <mergeCell ref="Z89:AA89"/>
    <mergeCell ref="AB89:AC89"/>
    <mergeCell ref="AD89:AE89"/>
    <mergeCell ref="BF92:BJ92"/>
    <mergeCell ref="A124:BJ124"/>
    <mergeCell ref="AD99:AE99"/>
    <mergeCell ref="A129:D129"/>
    <mergeCell ref="BF84:BJ84"/>
    <mergeCell ref="BF100:BJ100"/>
    <mergeCell ref="AX98:BC98"/>
    <mergeCell ref="AX99:BC99"/>
    <mergeCell ref="AR100:AW100"/>
    <mergeCell ref="BF126:BJ126"/>
    <mergeCell ref="AV88:AW88"/>
    <mergeCell ref="V88:W88"/>
    <mergeCell ref="AN94:AO94"/>
    <mergeCell ref="AP94:AQ94"/>
    <mergeCell ref="AV87:AW87"/>
    <mergeCell ref="AZ88:BA88"/>
    <mergeCell ref="AZ93:BA93"/>
    <mergeCell ref="AN93:AO93"/>
    <mergeCell ref="AL93:AM93"/>
    <mergeCell ref="BB91:BC91"/>
    <mergeCell ref="BF125:BJ125"/>
    <mergeCell ref="AJ175:AO175"/>
    <mergeCell ref="AJ174:AO174"/>
    <mergeCell ref="AX92:AY92"/>
    <mergeCell ref="AT91:AU91"/>
    <mergeCell ref="AH91:AI91"/>
    <mergeCell ref="AJ91:AK91"/>
    <mergeCell ref="AH92:AI92"/>
    <mergeCell ref="AX91:AY91"/>
    <mergeCell ref="V90:W90"/>
    <mergeCell ref="X90:Y90"/>
    <mergeCell ref="B90:O90"/>
    <mergeCell ref="P90:Q90"/>
    <mergeCell ref="R90:S90"/>
    <mergeCell ref="AT90:AU90"/>
    <mergeCell ref="R91:S91"/>
    <mergeCell ref="Z91:AA91"/>
    <mergeCell ref="AZ89:BA89"/>
    <mergeCell ref="T100:U100"/>
    <mergeCell ref="AB101:AC101"/>
    <mergeCell ref="V99:W99"/>
    <mergeCell ref="T97:U97"/>
    <mergeCell ref="Z97:AA97"/>
    <mergeCell ref="A151:D151"/>
    <mergeCell ref="A96:S96"/>
    <mergeCell ref="AR101:AW101"/>
    <mergeCell ref="A164:D164"/>
    <mergeCell ref="A161:D161"/>
    <mergeCell ref="AF99:AK99"/>
    <mergeCell ref="AL101:AQ101"/>
    <mergeCell ref="AX100:BC100"/>
    <mergeCell ref="A140:D140"/>
    <mergeCell ref="A127:D127"/>
    <mergeCell ref="BF94:BJ94"/>
    <mergeCell ref="Z98:AA98"/>
    <mergeCell ref="AB93:AC93"/>
    <mergeCell ref="AD97:AE97"/>
    <mergeCell ref="AH96:AI96"/>
    <mergeCell ref="AV94:AW94"/>
    <mergeCell ref="X92:Y92"/>
    <mergeCell ref="AV93:AW93"/>
    <mergeCell ref="AP93:AQ93"/>
    <mergeCell ref="AB109:AH109"/>
    <mergeCell ref="AL98:AQ98"/>
    <mergeCell ref="BF131:BJ131"/>
    <mergeCell ref="P91:Q91"/>
    <mergeCell ref="R92:S92"/>
    <mergeCell ref="B92:O92"/>
    <mergeCell ref="A99:S99"/>
    <mergeCell ref="AX101:BC101"/>
    <mergeCell ref="AJ118:AO118"/>
    <mergeCell ref="A120:F120"/>
    <mergeCell ref="AJ120:AO120"/>
    <mergeCell ref="A116:W117"/>
    <mergeCell ref="A122:BJ122"/>
    <mergeCell ref="AB108:AH108"/>
    <mergeCell ref="T101:U101"/>
    <mergeCell ref="V101:W101"/>
    <mergeCell ref="X101:Y101"/>
    <mergeCell ref="AL97:AQ97"/>
    <mergeCell ref="Z96:AA96"/>
    <mergeCell ref="AL95:AM95"/>
    <mergeCell ref="AN95:AO95"/>
    <mergeCell ref="AP95:AQ95"/>
    <mergeCell ref="AR95:AS95"/>
    <mergeCell ref="BF160:BJ160"/>
    <mergeCell ref="BF149:BJ149"/>
    <mergeCell ref="BF150:BJ150"/>
    <mergeCell ref="BF144:BJ144"/>
    <mergeCell ref="AL96:AM96"/>
    <mergeCell ref="AN96:AO96"/>
    <mergeCell ref="BF132:BJ132"/>
    <mergeCell ref="BF130:BJ130"/>
    <mergeCell ref="A128:D128"/>
    <mergeCell ref="BF99:BJ99"/>
    <mergeCell ref="AT95:AU95"/>
    <mergeCell ref="AV95:AW95"/>
    <mergeCell ref="T98:U98"/>
    <mergeCell ref="V100:W100"/>
    <mergeCell ref="AD98:AE98"/>
    <mergeCell ref="X99:Y99"/>
    <mergeCell ref="V98:W98"/>
    <mergeCell ref="E126:BE126"/>
    <mergeCell ref="E127:BE127"/>
    <mergeCell ref="E128:BE128"/>
    <mergeCell ref="E129:BE129"/>
    <mergeCell ref="E130:BE130"/>
    <mergeCell ref="E131:BE131"/>
    <mergeCell ref="E132:BE132"/>
    <mergeCell ref="E159:BE159"/>
    <mergeCell ref="E160:BE160"/>
    <mergeCell ref="E125:BE125"/>
    <mergeCell ref="AJ119:AO119"/>
    <mergeCell ref="AJ116:BH117"/>
    <mergeCell ref="A190:U190"/>
    <mergeCell ref="H172:P172"/>
    <mergeCell ref="AX93:AY93"/>
    <mergeCell ref="AR96:AS96"/>
    <mergeCell ref="AT96:AU96"/>
    <mergeCell ref="AV96:AW96"/>
    <mergeCell ref="AR97:AW97"/>
    <mergeCell ref="AB91:AC91"/>
    <mergeCell ref="AD91:AE91"/>
    <mergeCell ref="AR91:AS91"/>
    <mergeCell ref="AL91:AM91"/>
    <mergeCell ref="AN91:AO91"/>
    <mergeCell ref="AP91:AQ91"/>
    <mergeCell ref="A97:S97"/>
    <mergeCell ref="AD93:AE93"/>
    <mergeCell ref="AR99:AW99"/>
    <mergeCell ref="A150:D150"/>
    <mergeCell ref="AR98:AW98"/>
    <mergeCell ref="T99:U99"/>
    <mergeCell ref="B93:O93"/>
    <mergeCell ref="AJ177:BH179"/>
    <mergeCell ref="A174:F174"/>
    <mergeCell ref="BF137:BJ137"/>
    <mergeCell ref="AF101:AK101"/>
    <mergeCell ref="V94:W94"/>
    <mergeCell ref="R93:S93"/>
    <mergeCell ref="AJ182:AO182"/>
    <mergeCell ref="A119:F119"/>
    <mergeCell ref="P93:Q93"/>
    <mergeCell ref="V96:W96"/>
    <mergeCell ref="V93:W93"/>
    <mergeCell ref="AL94:AM94"/>
    <mergeCell ref="AT66:AU66"/>
    <mergeCell ref="AZ96:BA96"/>
    <mergeCell ref="BB96:BC96"/>
    <mergeCell ref="AX97:BC97"/>
    <mergeCell ref="AL92:AM92"/>
    <mergeCell ref="AF93:AG93"/>
    <mergeCell ref="AH93:AI93"/>
    <mergeCell ref="AJ93:AK93"/>
    <mergeCell ref="AT64:AU64"/>
    <mergeCell ref="BF64:BJ64"/>
    <mergeCell ref="AL61:AM61"/>
    <mergeCell ref="AX82:AY82"/>
    <mergeCell ref="BB85:BC85"/>
    <mergeCell ref="BB80:BC80"/>
    <mergeCell ref="BD79:BE79"/>
    <mergeCell ref="AV92:AW92"/>
    <mergeCell ref="AF83:AG83"/>
    <mergeCell ref="AR79:AS79"/>
    <mergeCell ref="AP66:AQ66"/>
    <mergeCell ref="AR80:AS80"/>
    <mergeCell ref="AP85:AQ85"/>
    <mergeCell ref="AN92:AO92"/>
    <mergeCell ref="BB92:BC92"/>
    <mergeCell ref="AV90:AW90"/>
    <mergeCell ref="AX94:AY94"/>
    <mergeCell ref="AZ61:BA61"/>
    <mergeCell ref="BB79:BC79"/>
    <mergeCell ref="AF94:AG94"/>
    <mergeCell ref="AH94:AI94"/>
    <mergeCell ref="AJ94:AK94"/>
    <mergeCell ref="BF90:BJ90"/>
    <mergeCell ref="BB90:BC90"/>
    <mergeCell ref="BF51:BJ51"/>
    <mergeCell ref="BF52:BJ52"/>
    <mergeCell ref="BB52:BC52"/>
    <mergeCell ref="AX51:AY51"/>
    <mergeCell ref="B62:O62"/>
    <mergeCell ref="AL51:AM51"/>
    <mergeCell ref="AX62:AY62"/>
    <mergeCell ref="AT79:AU79"/>
    <mergeCell ref="AR71:AS71"/>
    <mergeCell ref="AT71:AU71"/>
    <mergeCell ref="AV71:AW71"/>
    <mergeCell ref="AX71:AY71"/>
    <mergeCell ref="AZ71:BA71"/>
    <mergeCell ref="BB71:BC71"/>
    <mergeCell ref="AZ62:BA62"/>
    <mergeCell ref="BB65:BC65"/>
    <mergeCell ref="AV63:AW63"/>
    <mergeCell ref="AT78:AU78"/>
    <mergeCell ref="AR78:AS78"/>
    <mergeCell ref="BD65:BE65"/>
    <mergeCell ref="BD66:BE66"/>
    <mergeCell ref="AX64:AY64"/>
    <mergeCell ref="AZ64:BA64"/>
    <mergeCell ref="BB64:BC64"/>
    <mergeCell ref="BD78:BE78"/>
    <mergeCell ref="AZ65:BA65"/>
    <mergeCell ref="BF67:BJ67"/>
    <mergeCell ref="AT67:AU67"/>
    <mergeCell ref="AZ63:BA63"/>
    <mergeCell ref="AZ79:BA79"/>
    <mergeCell ref="AZ78:BA78"/>
    <mergeCell ref="AX78:AY78"/>
    <mergeCell ref="AT62:AU62"/>
    <mergeCell ref="BF60:BJ60"/>
    <mergeCell ref="B53:O53"/>
    <mergeCell ref="P61:Q61"/>
    <mergeCell ref="AJ52:AK52"/>
    <mergeCell ref="AN52:AO52"/>
    <mergeCell ref="P64:Q64"/>
    <mergeCell ref="BF57:BJ57"/>
    <mergeCell ref="BB58:BC58"/>
    <mergeCell ref="AX59:AY59"/>
    <mergeCell ref="R62:S62"/>
    <mergeCell ref="AN62:AO62"/>
    <mergeCell ref="AP62:AQ62"/>
    <mergeCell ref="AT52:AU52"/>
    <mergeCell ref="V52:W52"/>
    <mergeCell ref="AF53:AG53"/>
    <mergeCell ref="AD54:AE54"/>
    <mergeCell ref="AR57:AS57"/>
    <mergeCell ref="X60:Y60"/>
    <mergeCell ref="AB57:AC57"/>
    <mergeCell ref="X57:Y57"/>
    <mergeCell ref="X53:Y53"/>
    <mergeCell ref="AH53:AI53"/>
    <mergeCell ref="AV53:AW53"/>
    <mergeCell ref="AX58:AY58"/>
    <mergeCell ref="AF58:AG58"/>
    <mergeCell ref="T58:U58"/>
    <mergeCell ref="AJ58:AK58"/>
    <mergeCell ref="AB61:AC61"/>
    <mergeCell ref="AD61:AE61"/>
    <mergeCell ref="AF61:AG61"/>
    <mergeCell ref="T60:U60"/>
    <mergeCell ref="AJ43:AK43"/>
    <mergeCell ref="AF43:AG43"/>
    <mergeCell ref="AN43:AO43"/>
    <mergeCell ref="BB66:BC66"/>
    <mergeCell ref="AV64:AW64"/>
    <mergeCell ref="AV59:AW59"/>
    <mergeCell ref="AT57:AU57"/>
    <mergeCell ref="AT61:AU61"/>
    <mergeCell ref="AT60:AU60"/>
    <mergeCell ref="BF54:BJ54"/>
    <mergeCell ref="BF63:BJ63"/>
    <mergeCell ref="AX63:AY63"/>
    <mergeCell ref="BB62:BC62"/>
    <mergeCell ref="AZ56:BA56"/>
    <mergeCell ref="BB56:BC56"/>
    <mergeCell ref="AV66:AW66"/>
    <mergeCell ref="BB55:BC55"/>
    <mergeCell ref="BB61:BC61"/>
    <mergeCell ref="BB60:BC60"/>
    <mergeCell ref="AZ54:BA54"/>
    <mergeCell ref="AX56:AY56"/>
    <mergeCell ref="BB59:BC59"/>
    <mergeCell ref="BF56:BJ56"/>
    <mergeCell ref="AV58:AW58"/>
    <mergeCell ref="BD64:BE64"/>
    <mergeCell ref="AX60:AY60"/>
    <mergeCell ref="BF65:BJ65"/>
    <mergeCell ref="BF66:BJ66"/>
    <mergeCell ref="AV57:AW57"/>
    <mergeCell ref="AT58:AU58"/>
    <mergeCell ref="BB54:BC54"/>
    <mergeCell ref="AT63:AU63"/>
    <mergeCell ref="AT56:AU56"/>
    <mergeCell ref="P62:Q62"/>
    <mergeCell ref="AR58:AS58"/>
    <mergeCell ref="AS22:AT23"/>
    <mergeCell ref="AL44:AM44"/>
    <mergeCell ref="B49:O49"/>
    <mergeCell ref="X44:Y44"/>
    <mergeCell ref="AF46:AG46"/>
    <mergeCell ref="P49:Q49"/>
    <mergeCell ref="AF51:AG51"/>
    <mergeCell ref="Z55:AA55"/>
    <mergeCell ref="AR52:AS52"/>
    <mergeCell ref="AR50:AS50"/>
    <mergeCell ref="AH55:AI55"/>
    <mergeCell ref="X55:Y55"/>
    <mergeCell ref="P54:Q54"/>
    <mergeCell ref="AR45:AS45"/>
    <mergeCell ref="T54:U54"/>
    <mergeCell ref="T22:V22"/>
    <mergeCell ref="AL59:AM59"/>
    <mergeCell ref="AL57:AM57"/>
    <mergeCell ref="B57:O57"/>
    <mergeCell ref="T57:U57"/>
    <mergeCell ref="B52:O52"/>
    <mergeCell ref="AP52:AQ52"/>
    <mergeCell ref="AB52:AC52"/>
    <mergeCell ref="X52:Y52"/>
    <mergeCell ref="T55:U55"/>
    <mergeCell ref="AF54:AG54"/>
    <mergeCell ref="AT55:AU55"/>
    <mergeCell ref="AF55:AG55"/>
    <mergeCell ref="AH43:AI43"/>
    <mergeCell ref="P51:Q51"/>
    <mergeCell ref="AN64:AO64"/>
    <mergeCell ref="AP64:AQ64"/>
    <mergeCell ref="AN65:AO65"/>
    <mergeCell ref="AP65:AQ65"/>
    <mergeCell ref="X59:Y59"/>
    <mergeCell ref="AJ65:AK65"/>
    <mergeCell ref="Z56:AA56"/>
    <mergeCell ref="AH62:AI62"/>
    <mergeCell ref="AB64:AC64"/>
    <mergeCell ref="AD64:AE64"/>
    <mergeCell ref="V59:W59"/>
    <mergeCell ref="AD58:AE58"/>
    <mergeCell ref="AL64:AM64"/>
    <mergeCell ref="R57:S57"/>
    <mergeCell ref="AJ60:AK60"/>
    <mergeCell ref="AJ62:AK62"/>
    <mergeCell ref="V51:W51"/>
    <mergeCell ref="X51:Y51"/>
    <mergeCell ref="Z52:AA52"/>
    <mergeCell ref="V62:W62"/>
    <mergeCell ref="X58:Y58"/>
    <mergeCell ref="AP60:AQ60"/>
    <mergeCell ref="AJ61:AK61"/>
    <mergeCell ref="AJ59:AK59"/>
    <mergeCell ref="AF59:AG59"/>
    <mergeCell ref="AB58:AC58"/>
    <mergeCell ref="AP45:AQ45"/>
    <mergeCell ref="P52:Q52"/>
    <mergeCell ref="R53:S53"/>
    <mergeCell ref="Z53:AA53"/>
    <mergeCell ref="AB53:AC53"/>
    <mergeCell ref="T53:U53"/>
    <mergeCell ref="R52:S52"/>
    <mergeCell ref="AD53:AE53"/>
    <mergeCell ref="B65:O65"/>
    <mergeCell ref="P56:Q56"/>
    <mergeCell ref="B48:O48"/>
    <mergeCell ref="B58:O58"/>
    <mergeCell ref="B51:O51"/>
    <mergeCell ref="T65:U65"/>
    <mergeCell ref="V54:W54"/>
    <mergeCell ref="B60:O60"/>
    <mergeCell ref="AN61:AO61"/>
    <mergeCell ref="AP61:AQ61"/>
    <mergeCell ref="R60:S60"/>
    <mergeCell ref="AP56:AQ56"/>
    <mergeCell ref="P53:Q53"/>
    <mergeCell ref="V53:W53"/>
    <mergeCell ref="Z48:AA48"/>
    <mergeCell ref="AB49:AC49"/>
    <mergeCell ref="V49:W49"/>
    <mergeCell ref="AF64:AG64"/>
    <mergeCell ref="AD55:AE55"/>
    <mergeCell ref="R46:S46"/>
    <mergeCell ref="V46:W46"/>
    <mergeCell ref="R49:S49"/>
    <mergeCell ref="AD65:AE65"/>
    <mergeCell ref="AD59:AE59"/>
    <mergeCell ref="AB6:AW7"/>
    <mergeCell ref="AB8:AW10"/>
    <mergeCell ref="B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F47:AG47"/>
    <mergeCell ref="AH47:AI47"/>
    <mergeCell ref="AJ47:AK47"/>
    <mergeCell ref="AL47:AM47"/>
    <mergeCell ref="AN47:AO47"/>
    <mergeCell ref="AT44:AU44"/>
    <mergeCell ref="AL45:AM45"/>
    <mergeCell ref="AN45:AO45"/>
    <mergeCell ref="P45:Q45"/>
    <mergeCell ref="S22:S23"/>
    <mergeCell ref="J22:J23"/>
    <mergeCell ref="F22:F23"/>
    <mergeCell ref="B22:E22"/>
    <mergeCell ref="G22:I22"/>
    <mergeCell ref="K22:N22"/>
    <mergeCell ref="O22:R22"/>
    <mergeCell ref="V44:W44"/>
    <mergeCell ref="B46:O46"/>
    <mergeCell ref="P46:Q46"/>
    <mergeCell ref="B44:O44"/>
    <mergeCell ref="P44:Q44"/>
    <mergeCell ref="AS25:AT25"/>
    <mergeCell ref="AU22:AW22"/>
    <mergeCell ref="V55:W55"/>
    <mergeCell ref="AN54:AO54"/>
    <mergeCell ref="AF56:AG56"/>
    <mergeCell ref="AH56:AI56"/>
    <mergeCell ref="AL54:AM54"/>
    <mergeCell ref="AP55:AQ55"/>
    <mergeCell ref="AR55:AS55"/>
    <mergeCell ref="AL55:AM55"/>
    <mergeCell ref="R51:S51"/>
    <mergeCell ref="T51:U51"/>
    <mergeCell ref="AF50:AG50"/>
    <mergeCell ref="AH52:AI52"/>
    <mergeCell ref="AR51:AS51"/>
    <mergeCell ref="AT51:AU51"/>
    <mergeCell ref="T48:U48"/>
    <mergeCell ref="AL53:AM53"/>
    <mergeCell ref="AN53:AO53"/>
    <mergeCell ref="AV54:AW54"/>
    <mergeCell ref="AN42:AO42"/>
    <mergeCell ref="AP42:AQ42"/>
    <mergeCell ref="AL43:AM43"/>
    <mergeCell ref="AB56:AC56"/>
    <mergeCell ref="AJ56:AK56"/>
    <mergeCell ref="AL56:AM56"/>
    <mergeCell ref="AV52:AW52"/>
    <mergeCell ref="AN50:AO50"/>
    <mergeCell ref="AP53:AQ53"/>
    <mergeCell ref="R44:S44"/>
    <mergeCell ref="T44:U44"/>
    <mergeCell ref="AV43:AW43"/>
    <mergeCell ref="AZ47:BA47"/>
    <mergeCell ref="AB48:AC48"/>
    <mergeCell ref="AV51:AW51"/>
    <mergeCell ref="AJ50:AK50"/>
    <mergeCell ref="AV50:AW50"/>
    <mergeCell ref="AX53:AY53"/>
    <mergeCell ref="AT49:AU49"/>
    <mergeCell ref="AV49:AW49"/>
    <mergeCell ref="X50:Y50"/>
    <mergeCell ref="AD51:AE51"/>
    <mergeCell ref="AP50:AQ50"/>
    <mergeCell ref="AF52:AG52"/>
    <mergeCell ref="AD50:AE50"/>
    <mergeCell ref="AH50:AI50"/>
    <mergeCell ref="AT50:AU50"/>
    <mergeCell ref="AL50:AM50"/>
    <mergeCell ref="AT53:AU53"/>
    <mergeCell ref="AR53:AS53"/>
    <mergeCell ref="AB50:AC50"/>
    <mergeCell ref="AX55:AY55"/>
    <mergeCell ref="AZ55:BA55"/>
    <mergeCell ref="BB53:BC53"/>
    <mergeCell ref="AX54:AY54"/>
    <mergeCell ref="AZ51:BA51"/>
    <mergeCell ref="AT54:AU54"/>
    <mergeCell ref="AZ48:BA48"/>
    <mergeCell ref="AD48:AE48"/>
    <mergeCell ref="AR54:AS54"/>
    <mergeCell ref="AZ49:BA49"/>
    <mergeCell ref="AT48:AU48"/>
    <mergeCell ref="AX50:AY50"/>
    <mergeCell ref="AV55:AW55"/>
    <mergeCell ref="Z51:AA51"/>
    <mergeCell ref="T49:U49"/>
    <mergeCell ref="Z49:AA49"/>
    <mergeCell ref="AL49:AM49"/>
    <mergeCell ref="AN49:AO49"/>
    <mergeCell ref="AP49:AQ49"/>
    <mergeCell ref="V48:W48"/>
    <mergeCell ref="AP51:AQ51"/>
    <mergeCell ref="AZ53:BA53"/>
    <mergeCell ref="AZ50:BA50"/>
    <mergeCell ref="B56:O56"/>
    <mergeCell ref="B54:O54"/>
    <mergeCell ref="AB54:AC54"/>
    <mergeCell ref="B55:O55"/>
    <mergeCell ref="X54:Y54"/>
    <mergeCell ref="V56:W56"/>
    <mergeCell ref="X56:Y56"/>
    <mergeCell ref="AH59:AI59"/>
    <mergeCell ref="P57:Q57"/>
    <mergeCell ref="AX80:AY80"/>
    <mergeCell ref="AT80:AU80"/>
    <mergeCell ref="AV80:AW80"/>
    <mergeCell ref="AT82:AU82"/>
    <mergeCell ref="AL58:AM58"/>
    <mergeCell ref="AH57:AI57"/>
    <mergeCell ref="V58:W58"/>
    <mergeCell ref="V57:W57"/>
    <mergeCell ref="V61:W61"/>
    <mergeCell ref="P58:Q58"/>
    <mergeCell ref="X67:Y67"/>
    <mergeCell ref="AR62:AS62"/>
    <mergeCell ref="AR63:AS63"/>
    <mergeCell ref="AR64:AS64"/>
    <mergeCell ref="AR61:AS61"/>
    <mergeCell ref="R58:S58"/>
    <mergeCell ref="T63:U63"/>
    <mergeCell ref="AB59:AC59"/>
    <mergeCell ref="T59:U59"/>
    <mergeCell ref="AF57:AG57"/>
    <mergeCell ref="AR59:AS59"/>
    <mergeCell ref="AT59:AU59"/>
    <mergeCell ref="P55:Q55"/>
    <mergeCell ref="AH82:AI82"/>
    <mergeCell ref="BF140:BJ140"/>
    <mergeCell ref="BF129:BJ129"/>
    <mergeCell ref="AN85:AO85"/>
    <mergeCell ref="BB86:BC86"/>
    <mergeCell ref="AP78:AQ78"/>
    <mergeCell ref="BB83:BC83"/>
    <mergeCell ref="BB81:BC81"/>
    <mergeCell ref="BF79:BJ79"/>
    <mergeCell ref="BF78:BJ78"/>
    <mergeCell ref="AZ80:BA80"/>
    <mergeCell ref="AB85:AC85"/>
    <mergeCell ref="BF81:BJ81"/>
    <mergeCell ref="AB97:AC97"/>
    <mergeCell ref="AF85:AG85"/>
    <mergeCell ref="AZ94:BA94"/>
    <mergeCell ref="BB94:BC94"/>
    <mergeCell ref="AT87:AU87"/>
    <mergeCell ref="BF82:BJ82"/>
    <mergeCell ref="AZ85:BA85"/>
    <mergeCell ref="AH87:AI87"/>
    <mergeCell ref="AJ87:AK87"/>
    <mergeCell ref="AV91:AW91"/>
    <mergeCell ref="AD79:AE79"/>
    <mergeCell ref="AF80:AG80"/>
    <mergeCell ref="AH80:AI80"/>
    <mergeCell ref="AH83:AI83"/>
    <mergeCell ref="AJ83:AK83"/>
    <mergeCell ref="AD81:AE81"/>
    <mergeCell ref="AD85:AE85"/>
    <mergeCell ref="AD83:AE83"/>
    <mergeCell ref="AL82:AM82"/>
    <mergeCell ref="AZ60:BA60"/>
    <mergeCell ref="BF62:BJ62"/>
    <mergeCell ref="AN57:AO57"/>
    <mergeCell ref="AP57:AQ57"/>
    <mergeCell ref="AP87:AQ87"/>
    <mergeCell ref="AX88:AY88"/>
    <mergeCell ref="BF80:BJ80"/>
    <mergeCell ref="BF91:BJ91"/>
    <mergeCell ref="BB87:BC87"/>
    <mergeCell ref="BF127:BJ127"/>
    <mergeCell ref="BB82:BC82"/>
    <mergeCell ref="AV86:AW86"/>
    <mergeCell ref="BF101:BJ101"/>
    <mergeCell ref="AP86:AQ86"/>
    <mergeCell ref="AB55:AC55"/>
    <mergeCell ref="BF88:BJ88"/>
    <mergeCell ref="AN88:AO88"/>
    <mergeCell ref="BF87:BJ87"/>
    <mergeCell ref="AL86:AM86"/>
    <mergeCell ref="AV79:AW79"/>
    <mergeCell ref="AT65:AU65"/>
    <mergeCell ref="AV65:AW65"/>
    <mergeCell ref="AX81:AY81"/>
    <mergeCell ref="AX66:AY66"/>
    <mergeCell ref="AZ66:BA66"/>
    <mergeCell ref="BF59:BJ59"/>
    <mergeCell ref="AZ83:BA83"/>
    <mergeCell ref="AJ85:AK85"/>
    <mergeCell ref="AX61:AY61"/>
    <mergeCell ref="AZ86:BA86"/>
    <mergeCell ref="AL67:AM67"/>
    <mergeCell ref="AR86:AS86"/>
    <mergeCell ref="BF58:BJ58"/>
    <mergeCell ref="AZ46:BA46"/>
    <mergeCell ref="BB67:BC67"/>
    <mergeCell ref="AV61:AW61"/>
    <mergeCell ref="AV60:AW60"/>
    <mergeCell ref="BB63:BC63"/>
    <mergeCell ref="AX67:AY67"/>
    <mergeCell ref="R67:S67"/>
    <mergeCell ref="T66:U66"/>
    <mergeCell ref="AX46:AY46"/>
    <mergeCell ref="AV46:AW46"/>
    <mergeCell ref="AX57:AY57"/>
    <mergeCell ref="AZ57:BA57"/>
    <mergeCell ref="BB57:BC57"/>
    <mergeCell ref="AZ67:BA67"/>
    <mergeCell ref="AX52:AY52"/>
    <mergeCell ref="AZ52:BA52"/>
    <mergeCell ref="BB51:BC51"/>
    <mergeCell ref="AV67:AW67"/>
    <mergeCell ref="AV62:AW62"/>
    <mergeCell ref="T67:U67"/>
    <mergeCell ref="BB50:BC50"/>
    <mergeCell ref="AD49:AE49"/>
    <mergeCell ref="AR49:AS49"/>
    <mergeCell ref="BF55:BJ55"/>
    <mergeCell ref="AZ58:BA58"/>
    <mergeCell ref="AP58:AQ58"/>
    <mergeCell ref="BD62:BE62"/>
    <mergeCell ref="BD63:BE63"/>
    <mergeCell ref="AN63:AO63"/>
    <mergeCell ref="AP63:AQ63"/>
    <mergeCell ref="AZ59:BA59"/>
    <mergeCell ref="AL88:AM88"/>
    <mergeCell ref="AP59:AQ59"/>
    <mergeCell ref="AN59:AO59"/>
    <mergeCell ref="AF96:AG96"/>
    <mergeCell ref="AF89:AG89"/>
    <mergeCell ref="AH89:AI89"/>
    <mergeCell ref="AJ89:AK89"/>
    <mergeCell ref="AL89:AM89"/>
    <mergeCell ref="AB82:AC82"/>
    <mergeCell ref="V83:W83"/>
    <mergeCell ref="V81:W81"/>
    <mergeCell ref="AX90:AY90"/>
    <mergeCell ref="BF83:BJ83"/>
    <mergeCell ref="AN83:AO83"/>
    <mergeCell ref="BB78:BC78"/>
    <mergeCell ref="X61:Y61"/>
    <mergeCell ref="AX79:AY79"/>
    <mergeCell ref="AX65:AY65"/>
    <mergeCell ref="V67:W67"/>
    <mergeCell ref="AX87:AY87"/>
    <mergeCell ref="AN86:AO86"/>
    <mergeCell ref="AL80:AM80"/>
    <mergeCell ref="BF61:BJ61"/>
    <mergeCell ref="AV85:AW85"/>
    <mergeCell ref="AX85:AY85"/>
    <mergeCell ref="BB88:BC88"/>
    <mergeCell ref="AP83:AQ83"/>
    <mergeCell ref="AR83:AS83"/>
    <mergeCell ref="AT83:AU83"/>
    <mergeCell ref="AN80:AO80"/>
    <mergeCell ref="BF85:BJ85"/>
    <mergeCell ref="AN82:AO82"/>
    <mergeCell ref="A22:A23"/>
    <mergeCell ref="AJ22:AJ23"/>
    <mergeCell ref="AF22:AF23"/>
    <mergeCell ref="AA22:AA23"/>
    <mergeCell ref="W22:W23"/>
    <mergeCell ref="AG22:AI22"/>
    <mergeCell ref="X22:Z22"/>
    <mergeCell ref="AB22:AE22"/>
    <mergeCell ref="AF39:BC39"/>
    <mergeCell ref="Z41:AA42"/>
    <mergeCell ref="AB41:AC42"/>
    <mergeCell ref="AD41:AE42"/>
    <mergeCell ref="AB43:AC43"/>
    <mergeCell ref="AD43:AE43"/>
    <mergeCell ref="AF48:AG48"/>
    <mergeCell ref="P39:Q42"/>
    <mergeCell ref="AZ42:BA42"/>
    <mergeCell ref="AJ45:AK45"/>
    <mergeCell ref="AH45:AI45"/>
    <mergeCell ref="AL46:AM46"/>
    <mergeCell ref="AN46:AO46"/>
    <mergeCell ref="AP46:AQ46"/>
    <mergeCell ref="AL48:AM48"/>
    <mergeCell ref="AN48:AO48"/>
    <mergeCell ref="AJ46:AK46"/>
    <mergeCell ref="AH48:AI48"/>
    <mergeCell ref="BB46:BC46"/>
    <mergeCell ref="BB48:BC48"/>
    <mergeCell ref="AZ45:BA45"/>
    <mergeCell ref="AR48:AS48"/>
    <mergeCell ref="AV47:AW47"/>
    <mergeCell ref="AS24:AT24"/>
    <mergeCell ref="A39:A42"/>
    <mergeCell ref="AX42:AY42"/>
    <mergeCell ref="B39:O42"/>
    <mergeCell ref="B43:O43"/>
    <mergeCell ref="P43:Q43"/>
    <mergeCell ref="R43:S43"/>
    <mergeCell ref="AT45:AU45"/>
    <mergeCell ref="AV45:AW45"/>
    <mergeCell ref="AV48:AW48"/>
    <mergeCell ref="AR46:AS46"/>
    <mergeCell ref="AT46:AU46"/>
    <mergeCell ref="AP44:AQ44"/>
    <mergeCell ref="AR43:AS43"/>
    <mergeCell ref="AR47:AS47"/>
    <mergeCell ref="AT47:AU47"/>
    <mergeCell ref="AJ48:AK48"/>
    <mergeCell ref="AF45:AG45"/>
    <mergeCell ref="AV44:AW44"/>
    <mergeCell ref="AD44:AE44"/>
    <mergeCell ref="B45:O45"/>
    <mergeCell ref="AR44:AS44"/>
    <mergeCell ref="T45:U45"/>
    <mergeCell ref="AN44:AO44"/>
    <mergeCell ref="T40:U42"/>
    <mergeCell ref="R39:S42"/>
    <mergeCell ref="AX45:AY45"/>
    <mergeCell ref="T46:U46"/>
    <mergeCell ref="AP43:AQ43"/>
    <mergeCell ref="AH46:AI46"/>
    <mergeCell ref="AX48:AY48"/>
    <mergeCell ref="X48:Y48"/>
    <mergeCell ref="AP47:AQ47"/>
    <mergeCell ref="AX25:AY25"/>
    <mergeCell ref="AD101:AE101"/>
    <mergeCell ref="X94:Y94"/>
    <mergeCell ref="B94:O94"/>
    <mergeCell ref="Z80:AA80"/>
    <mergeCell ref="AF88:AG88"/>
    <mergeCell ref="B91:O91"/>
    <mergeCell ref="P83:Q83"/>
    <mergeCell ref="R83:S83"/>
    <mergeCell ref="T83:U83"/>
    <mergeCell ref="AB88:AC88"/>
    <mergeCell ref="AD88:AE88"/>
    <mergeCell ref="T85:U85"/>
    <mergeCell ref="V85:W85"/>
    <mergeCell ref="X85:Y85"/>
    <mergeCell ref="B83:O83"/>
    <mergeCell ref="X88:Y88"/>
    <mergeCell ref="X86:Y86"/>
    <mergeCell ref="T80:U80"/>
    <mergeCell ref="AH78:AI78"/>
    <mergeCell ref="Z87:AA87"/>
    <mergeCell ref="X87:Y87"/>
    <mergeCell ref="AH67:AI67"/>
    <mergeCell ref="AL65:AM65"/>
    <mergeCell ref="AL78:AM78"/>
    <mergeCell ref="AF78:AG78"/>
    <mergeCell ref="R79:S79"/>
    <mergeCell ref="P79:Q79"/>
    <mergeCell ref="AB81:AC81"/>
    <mergeCell ref="P88:Q88"/>
    <mergeCell ref="R88:S88"/>
    <mergeCell ref="P87:Q87"/>
    <mergeCell ref="BF22:BF23"/>
    <mergeCell ref="AR40:BC40"/>
    <mergeCell ref="AF40:AQ40"/>
    <mergeCell ref="AF41:AK41"/>
    <mergeCell ref="AL41:AQ41"/>
    <mergeCell ref="AO22:AR22"/>
    <mergeCell ref="AH42:AI42"/>
    <mergeCell ref="AJ42:AK42"/>
    <mergeCell ref="AF42:AG42"/>
    <mergeCell ref="AR42:AS42"/>
    <mergeCell ref="X40:AE40"/>
    <mergeCell ref="AT42:AU42"/>
    <mergeCell ref="AV42:AW42"/>
    <mergeCell ref="BF39:BJ42"/>
    <mergeCell ref="V40:W42"/>
    <mergeCell ref="AR41:AW41"/>
    <mergeCell ref="BB42:BC42"/>
    <mergeCell ref="X41:Y42"/>
    <mergeCell ref="BJ22:BJ23"/>
    <mergeCell ref="BG22:BG23"/>
    <mergeCell ref="BH22:BH23"/>
    <mergeCell ref="AK22:AN22"/>
    <mergeCell ref="AL42:AM42"/>
    <mergeCell ref="BI22:BI23"/>
    <mergeCell ref="AX41:BC41"/>
    <mergeCell ref="T39:AE39"/>
    <mergeCell ref="BD22:BD23"/>
    <mergeCell ref="BE22:BE23"/>
    <mergeCell ref="BD39:BE42"/>
    <mergeCell ref="AZ22:BC22"/>
    <mergeCell ref="AX22:AY23"/>
    <mergeCell ref="AX24:AY24"/>
    <mergeCell ref="P48:Q48"/>
    <mergeCell ref="R48:S48"/>
    <mergeCell ref="V43:W43"/>
    <mergeCell ref="X43:Y43"/>
    <mergeCell ref="Z43:AA43"/>
    <mergeCell ref="AJ44:AK44"/>
    <mergeCell ref="B79:O79"/>
    <mergeCell ref="AH79:AI79"/>
    <mergeCell ref="B82:O82"/>
    <mergeCell ref="R54:S54"/>
    <mergeCell ref="Z58:AA58"/>
    <mergeCell ref="V64:W64"/>
    <mergeCell ref="X64:Y64"/>
    <mergeCell ref="Z64:AA64"/>
    <mergeCell ref="AH64:AI64"/>
    <mergeCell ref="T61:U61"/>
    <mergeCell ref="AD62:AE62"/>
    <mergeCell ref="AB79:AC79"/>
    <mergeCell ref="V80:W80"/>
    <mergeCell ref="AF49:AG49"/>
    <mergeCell ref="R78:S78"/>
    <mergeCell ref="Z63:AA63"/>
    <mergeCell ref="T43:U43"/>
    <mergeCell ref="X49:Y49"/>
    <mergeCell ref="AJ67:AK67"/>
    <mergeCell ref="R81:S81"/>
    <mergeCell ref="Z66:AA66"/>
    <mergeCell ref="X45:Y45"/>
    <mergeCell ref="B61:O61"/>
    <mergeCell ref="R63:S63"/>
    <mergeCell ref="R82:S82"/>
    <mergeCell ref="X79:Y79"/>
    <mergeCell ref="BB45:BC45"/>
    <mergeCell ref="AT43:AU43"/>
    <mergeCell ref="BF46:BJ46"/>
    <mergeCell ref="AX43:AY43"/>
    <mergeCell ref="BF47:BJ47"/>
    <mergeCell ref="AX47:AY47"/>
    <mergeCell ref="AD57:AE57"/>
    <mergeCell ref="R56:S56"/>
    <mergeCell ref="AN56:AO56"/>
    <mergeCell ref="Z57:AA57"/>
    <mergeCell ref="AH44:AI44"/>
    <mergeCell ref="AF44:AG44"/>
    <mergeCell ref="Z44:AA44"/>
    <mergeCell ref="AB44:AC44"/>
    <mergeCell ref="AD46:AE46"/>
    <mergeCell ref="AB46:AC46"/>
    <mergeCell ref="X46:Y46"/>
    <mergeCell ref="AH49:AI49"/>
    <mergeCell ref="AD56:AE56"/>
    <mergeCell ref="AD52:AE52"/>
    <mergeCell ref="T52:U52"/>
    <mergeCell ref="R55:S55"/>
    <mergeCell ref="BF45:BJ45"/>
    <mergeCell ref="AB45:AC45"/>
    <mergeCell ref="BF49:BJ49"/>
    <mergeCell ref="AV56:AW56"/>
    <mergeCell ref="AX49:AY49"/>
    <mergeCell ref="AZ43:BA43"/>
    <mergeCell ref="BB43:BC43"/>
    <mergeCell ref="BB47:BC47"/>
    <mergeCell ref="BB49:BC49"/>
    <mergeCell ref="AL52:AM52"/>
    <mergeCell ref="AL181:AM181"/>
    <mergeCell ref="A188:AB188"/>
    <mergeCell ref="A184:Y186"/>
    <mergeCell ref="AQ185:AX185"/>
    <mergeCell ref="P63:Q63"/>
    <mergeCell ref="BF138:BJ138"/>
    <mergeCell ref="BF139:BJ139"/>
    <mergeCell ref="AJ57:AK57"/>
    <mergeCell ref="A126:D126"/>
    <mergeCell ref="A125:D125"/>
    <mergeCell ref="A134:D134"/>
    <mergeCell ref="BF136:BJ136"/>
    <mergeCell ref="BF134:BJ134"/>
    <mergeCell ref="A130:D130"/>
    <mergeCell ref="A98:S98"/>
    <mergeCell ref="AB100:AC100"/>
    <mergeCell ref="AB98:AC98"/>
    <mergeCell ref="Z65:AA65"/>
    <mergeCell ref="B67:O67"/>
    <mergeCell ref="AJ187:AO187"/>
    <mergeCell ref="AJ188:AO188"/>
    <mergeCell ref="BF162:BJ162"/>
    <mergeCell ref="BF154:BJ154"/>
    <mergeCell ref="BF147:BJ147"/>
    <mergeCell ref="B80:O80"/>
    <mergeCell ref="X65:Y65"/>
    <mergeCell ref="Z86:AA86"/>
    <mergeCell ref="AB86:AC86"/>
    <mergeCell ref="R86:S86"/>
    <mergeCell ref="T86:U86"/>
    <mergeCell ref="V86:W86"/>
    <mergeCell ref="AJ82:AK82"/>
    <mergeCell ref="AQ180:AV180"/>
    <mergeCell ref="AJ186:AO186"/>
    <mergeCell ref="AJ184:BC184"/>
    <mergeCell ref="AJ180:AO180"/>
    <mergeCell ref="A172:F172"/>
    <mergeCell ref="A170:AC170"/>
    <mergeCell ref="H180:P180"/>
    <mergeCell ref="A177:T179"/>
    <mergeCell ref="A160:D160"/>
    <mergeCell ref="A171:AC171"/>
    <mergeCell ref="AJ183:AO183"/>
    <mergeCell ref="A138:D138"/>
    <mergeCell ref="A180:F180"/>
    <mergeCell ref="AJ172:AO172"/>
    <mergeCell ref="A175:F175"/>
    <mergeCell ref="A139:D139"/>
    <mergeCell ref="AJ170:BH171"/>
    <mergeCell ref="AQ172:AY172"/>
    <mergeCell ref="BF163:BJ163"/>
    <mergeCell ref="BF164:BJ164"/>
    <mergeCell ref="BF165:BJ165"/>
    <mergeCell ref="A154:D154"/>
    <mergeCell ref="A153:D153"/>
    <mergeCell ref="AJ185:AO185"/>
    <mergeCell ref="BF145:BJ145"/>
    <mergeCell ref="A149:D149"/>
    <mergeCell ref="A146:D146"/>
    <mergeCell ref="A145:D145"/>
    <mergeCell ref="A162:D162"/>
    <mergeCell ref="BF156:BJ156"/>
    <mergeCell ref="A157:D157"/>
    <mergeCell ref="BF148:BJ148"/>
    <mergeCell ref="BC2:BJ2"/>
    <mergeCell ref="B81:O81"/>
    <mergeCell ref="P81:Q81"/>
    <mergeCell ref="AN78:AO78"/>
    <mergeCell ref="AN81:AO81"/>
    <mergeCell ref="AP81:AQ81"/>
    <mergeCell ref="AR81:AS81"/>
    <mergeCell ref="AT81:AU81"/>
    <mergeCell ref="AV81:AW81"/>
    <mergeCell ref="AN51:AO51"/>
    <mergeCell ref="T56:U56"/>
    <mergeCell ref="R65:S65"/>
    <mergeCell ref="Z62:AA62"/>
    <mergeCell ref="BF43:BJ43"/>
    <mergeCell ref="BF53:BJ53"/>
    <mergeCell ref="BF48:BJ48"/>
    <mergeCell ref="BF50:BJ50"/>
    <mergeCell ref="P50:Q50"/>
    <mergeCell ref="R50:S50"/>
    <mergeCell ref="T50:U50"/>
    <mergeCell ref="V50:W50"/>
    <mergeCell ref="R45:S45"/>
    <mergeCell ref="AD45:AE45"/>
    <mergeCell ref="Z45:AA45"/>
    <mergeCell ref="V45:W45"/>
    <mergeCell ref="P80:Q80"/>
    <mergeCell ref="B50:O50"/>
    <mergeCell ref="BF44:BJ44"/>
    <mergeCell ref="AP48:AQ48"/>
    <mergeCell ref="AX44:AY44"/>
    <mergeCell ref="AZ44:BA44"/>
    <mergeCell ref="BB44:BC44"/>
    <mergeCell ref="B64:O64"/>
    <mergeCell ref="R61:S61"/>
    <mergeCell ref="AB62:AC62"/>
    <mergeCell ref="V60:W60"/>
    <mergeCell ref="P60:Q60"/>
    <mergeCell ref="T79:U79"/>
    <mergeCell ref="B63:O63"/>
    <mergeCell ref="P65:Q65"/>
    <mergeCell ref="P59:Q59"/>
    <mergeCell ref="P67:Q67"/>
    <mergeCell ref="R59:S59"/>
    <mergeCell ref="X62:Y62"/>
    <mergeCell ref="P78:Q78"/>
    <mergeCell ref="R80:S80"/>
    <mergeCell ref="T62:U62"/>
    <mergeCell ref="AB65:AC65"/>
    <mergeCell ref="B66:O66"/>
    <mergeCell ref="B59:O59"/>
    <mergeCell ref="B78:O78"/>
    <mergeCell ref="B76:O76"/>
    <mergeCell ref="P76:Q76"/>
    <mergeCell ref="R76:S76"/>
    <mergeCell ref="T76:U76"/>
    <mergeCell ref="V76:W76"/>
    <mergeCell ref="X76:Y76"/>
    <mergeCell ref="V63:W63"/>
    <mergeCell ref="X63:Y63"/>
    <mergeCell ref="AB63:AC63"/>
    <mergeCell ref="V78:W78"/>
    <mergeCell ref="V65:W65"/>
    <mergeCell ref="R66:S66"/>
    <mergeCell ref="V79:W79"/>
    <mergeCell ref="Z46:AA46"/>
    <mergeCell ref="Z59:AA59"/>
    <mergeCell ref="AB67:AC67"/>
    <mergeCell ref="AB66:AC66"/>
    <mergeCell ref="AD66:AE66"/>
    <mergeCell ref="AN58:AO58"/>
    <mergeCell ref="AL62:AM62"/>
    <mergeCell ref="AH61:AI61"/>
    <mergeCell ref="AH58:AI58"/>
    <mergeCell ref="AJ66:AK66"/>
    <mergeCell ref="AL63:AM63"/>
    <mergeCell ref="AF66:AG66"/>
    <mergeCell ref="AF60:AG60"/>
    <mergeCell ref="AJ49:AK49"/>
    <mergeCell ref="AH51:AI51"/>
    <mergeCell ref="AJ51:AK51"/>
    <mergeCell ref="AJ53:AK53"/>
    <mergeCell ref="Z50:AA50"/>
    <mergeCell ref="AL60:AM60"/>
    <mergeCell ref="AD63:AE63"/>
    <mergeCell ref="AJ63:AK63"/>
    <mergeCell ref="AF63:AG63"/>
    <mergeCell ref="AH63:AI63"/>
    <mergeCell ref="AJ64:AK64"/>
    <mergeCell ref="AF65:AG65"/>
    <mergeCell ref="AH54:AI54"/>
    <mergeCell ref="AB51:AC51"/>
    <mergeCell ref="AJ54:AK54"/>
    <mergeCell ref="AJ55:AK55"/>
    <mergeCell ref="X66:Y66"/>
    <mergeCell ref="V66:W66"/>
    <mergeCell ref="AD60:AE60"/>
    <mergeCell ref="AH60:AI60"/>
    <mergeCell ref="P66:Q66"/>
    <mergeCell ref="X78:Y78"/>
    <mergeCell ref="R64:S64"/>
    <mergeCell ref="T64:U64"/>
    <mergeCell ref="AF62:AG62"/>
    <mergeCell ref="AR60:AS60"/>
    <mergeCell ref="Z54:AA54"/>
    <mergeCell ref="AN60:AO60"/>
    <mergeCell ref="AL66:AM66"/>
    <mergeCell ref="AR56:AS56"/>
    <mergeCell ref="AP54:AQ54"/>
    <mergeCell ref="AN55:AO55"/>
    <mergeCell ref="AR67:AS67"/>
    <mergeCell ref="AR65:AS65"/>
    <mergeCell ref="AR66:AS66"/>
    <mergeCell ref="V72:W72"/>
    <mergeCell ref="X72:Y72"/>
    <mergeCell ref="AR72:AS72"/>
    <mergeCell ref="AL79:AM79"/>
    <mergeCell ref="Z78:AA78"/>
    <mergeCell ref="AN67:AO67"/>
    <mergeCell ref="AP67:AQ67"/>
    <mergeCell ref="AJ78:AK78"/>
    <mergeCell ref="AF74:AG74"/>
    <mergeCell ref="AH74:AI74"/>
    <mergeCell ref="AJ74:AK74"/>
    <mergeCell ref="AL74:AM74"/>
    <mergeCell ref="AN74:AO74"/>
    <mergeCell ref="AP74:AQ74"/>
    <mergeCell ref="Z76:AA76"/>
    <mergeCell ref="Z61:AA61"/>
    <mergeCell ref="AB60:AC60"/>
    <mergeCell ref="Z60:AA60"/>
    <mergeCell ref="AF67:AG67"/>
    <mergeCell ref="AH66:AI66"/>
    <mergeCell ref="AD67:AE67"/>
    <mergeCell ref="AN66:AO66"/>
    <mergeCell ref="AH65:AI65"/>
    <mergeCell ref="Z72:AA72"/>
    <mergeCell ref="AB72:AC72"/>
    <mergeCell ref="AD72:AE72"/>
    <mergeCell ref="AF72:AG72"/>
    <mergeCell ref="AH72:AI72"/>
    <mergeCell ref="AJ72:AK72"/>
    <mergeCell ref="AL72:AM72"/>
    <mergeCell ref="AN72:AO72"/>
    <mergeCell ref="AP72:AQ72"/>
    <mergeCell ref="AV78:AW78"/>
    <mergeCell ref="AP92:AQ92"/>
    <mergeCell ref="AZ87:BA87"/>
    <mergeCell ref="AP88:AQ88"/>
    <mergeCell ref="AT86:AU86"/>
    <mergeCell ref="X93:Y93"/>
    <mergeCell ref="Z93:AA93"/>
    <mergeCell ref="AP82:AQ82"/>
    <mergeCell ref="AF86:AG86"/>
    <mergeCell ref="AH86:AI86"/>
    <mergeCell ref="AB96:AC96"/>
    <mergeCell ref="AD78:AE78"/>
    <mergeCell ref="T92:U92"/>
    <mergeCell ref="V92:W92"/>
    <mergeCell ref="X96:Y96"/>
    <mergeCell ref="T96:U96"/>
    <mergeCell ref="AX96:AY96"/>
    <mergeCell ref="AD96:AE96"/>
    <mergeCell ref="Z94:AA94"/>
    <mergeCell ref="AB92:AC92"/>
    <mergeCell ref="AP96:AQ96"/>
    <mergeCell ref="AR92:AS92"/>
    <mergeCell ref="AT92:AU92"/>
    <mergeCell ref="AF91:AG91"/>
    <mergeCell ref="AJ96:AK96"/>
    <mergeCell ref="AZ82:BA82"/>
    <mergeCell ref="AJ80:AK80"/>
    <mergeCell ref="T81:U81"/>
    <mergeCell ref="AD80:AE80"/>
    <mergeCell ref="AX86:AY86"/>
    <mergeCell ref="AD86:AE86"/>
    <mergeCell ref="AN79:AO79"/>
    <mergeCell ref="BF161:BJ161"/>
    <mergeCell ref="A158:D158"/>
    <mergeCell ref="BF158:BJ158"/>
    <mergeCell ref="A141:D141"/>
    <mergeCell ref="BF141:BJ141"/>
    <mergeCell ref="A142:D142"/>
    <mergeCell ref="BF142:BJ142"/>
    <mergeCell ref="A143:D143"/>
    <mergeCell ref="BF143:BJ143"/>
    <mergeCell ref="A144:D144"/>
    <mergeCell ref="A159:D159"/>
    <mergeCell ref="BF159:BJ159"/>
    <mergeCell ref="BF151:BJ151"/>
    <mergeCell ref="BF152:BJ152"/>
    <mergeCell ref="AL90:AM90"/>
    <mergeCell ref="AN90:AO90"/>
    <mergeCell ref="AP90:AQ90"/>
    <mergeCell ref="P94:Q94"/>
    <mergeCell ref="A137:D137"/>
    <mergeCell ref="A136:D136"/>
    <mergeCell ref="X97:Y97"/>
    <mergeCell ref="P92:Q92"/>
    <mergeCell ref="BF98:BJ98"/>
    <mergeCell ref="BF96:BJ96"/>
    <mergeCell ref="BF97:BJ97"/>
    <mergeCell ref="X100:Y100"/>
    <mergeCell ref="BF157:BJ157"/>
    <mergeCell ref="BF146:BJ146"/>
    <mergeCell ref="BF128:BJ128"/>
    <mergeCell ref="AF100:AK100"/>
    <mergeCell ref="A118:F118"/>
    <mergeCell ref="H118:P118"/>
    <mergeCell ref="AT89:AU89"/>
    <mergeCell ref="AV89:AW89"/>
    <mergeCell ref="AX89:AY89"/>
    <mergeCell ref="AF90:AG90"/>
    <mergeCell ref="AT93:AU93"/>
    <mergeCell ref="T93:U93"/>
    <mergeCell ref="AD100:AE100"/>
    <mergeCell ref="AF97:AK97"/>
    <mergeCell ref="AH90:AI90"/>
    <mergeCell ref="AJ90:AK90"/>
    <mergeCell ref="AR90:AS90"/>
    <mergeCell ref="AZ81:BA81"/>
    <mergeCell ref="A133:D133"/>
    <mergeCell ref="V97:W97"/>
    <mergeCell ref="R85:S85"/>
    <mergeCell ref="AL87:AM87"/>
    <mergeCell ref="AF92:AG92"/>
    <mergeCell ref="AF82:AG82"/>
    <mergeCell ref="Z81:AA81"/>
    <mergeCell ref="Z83:AA83"/>
    <mergeCell ref="AL83:AM83"/>
    <mergeCell ref="AX83:AY83"/>
    <mergeCell ref="P82:Q82"/>
    <mergeCell ref="X82:Y82"/>
    <mergeCell ref="AD82:AE82"/>
    <mergeCell ref="Z82:AA82"/>
    <mergeCell ref="T82:U82"/>
    <mergeCell ref="V82:W82"/>
    <mergeCell ref="AF81:AG81"/>
    <mergeCell ref="AH81:AI81"/>
    <mergeCell ref="AH88:AI88"/>
    <mergeCell ref="AJ88:AK88"/>
    <mergeCell ref="AL81:AM81"/>
    <mergeCell ref="AP80:AQ80"/>
    <mergeCell ref="R87:S87"/>
    <mergeCell ref="AB80:AC80"/>
    <mergeCell ref="AF87:AG87"/>
    <mergeCell ref="P86:Q86"/>
    <mergeCell ref="AN87:AO87"/>
    <mergeCell ref="Z79:AA79"/>
    <mergeCell ref="X81:Y81"/>
    <mergeCell ref="B87:O87"/>
    <mergeCell ref="B86:O86"/>
    <mergeCell ref="T87:U87"/>
    <mergeCell ref="Z67:AA67"/>
    <mergeCell ref="X83:Y83"/>
    <mergeCell ref="AJ81:AK81"/>
    <mergeCell ref="AB83:AC83"/>
    <mergeCell ref="AR82:AS82"/>
    <mergeCell ref="T74:U74"/>
    <mergeCell ref="V74:W74"/>
    <mergeCell ref="X74:Y74"/>
    <mergeCell ref="Z74:AA74"/>
    <mergeCell ref="AB74:AC74"/>
    <mergeCell ref="AD74:AE74"/>
    <mergeCell ref="T78:U78"/>
    <mergeCell ref="AP79:AQ79"/>
    <mergeCell ref="AB78:AC78"/>
    <mergeCell ref="AF79:AG79"/>
    <mergeCell ref="AJ79:AK79"/>
    <mergeCell ref="B72:O72"/>
    <mergeCell ref="P72:Q72"/>
    <mergeCell ref="R72:S72"/>
    <mergeCell ref="T72:U72"/>
    <mergeCell ref="A163:D163"/>
    <mergeCell ref="T91:U91"/>
    <mergeCell ref="A156:D156"/>
    <mergeCell ref="AJ92:AK92"/>
    <mergeCell ref="AR88:AS88"/>
    <mergeCell ref="AT88:AU88"/>
    <mergeCell ref="AJ86:AK86"/>
    <mergeCell ref="AR93:AS93"/>
    <mergeCell ref="V87:W87"/>
    <mergeCell ref="AB87:AC87"/>
    <mergeCell ref="Z85:AA85"/>
    <mergeCell ref="Z92:AA92"/>
    <mergeCell ref="A155:D155"/>
    <mergeCell ref="E147:BE147"/>
    <mergeCell ref="E148:BE148"/>
    <mergeCell ref="E149:BE149"/>
    <mergeCell ref="E150:BE150"/>
    <mergeCell ref="E151:BE151"/>
    <mergeCell ref="A109:I109"/>
    <mergeCell ref="J108:M108"/>
    <mergeCell ref="J109:M109"/>
    <mergeCell ref="AF98:AK98"/>
    <mergeCell ref="X98:Y98"/>
    <mergeCell ref="E133:BE133"/>
    <mergeCell ref="E134:BE134"/>
    <mergeCell ref="AZ91:BA91"/>
    <mergeCell ref="B88:O88"/>
    <mergeCell ref="A100:S100"/>
    <mergeCell ref="T88:U88"/>
    <mergeCell ref="A132:D132"/>
    <mergeCell ref="A148:D148"/>
    <mergeCell ref="E156:BE156"/>
    <mergeCell ref="BD88:BE88"/>
    <mergeCell ref="BD92:BE92"/>
    <mergeCell ref="BD91:BE91"/>
    <mergeCell ref="BD96:BE96"/>
    <mergeCell ref="BD97:BE97"/>
    <mergeCell ref="BD98:BE98"/>
    <mergeCell ref="BD99:BE99"/>
    <mergeCell ref="BD100:BE100"/>
    <mergeCell ref="BD101:BE101"/>
    <mergeCell ref="A108:I108"/>
    <mergeCell ref="AQ118:AY118"/>
    <mergeCell ref="E154:BE154"/>
    <mergeCell ref="E155:BE155"/>
    <mergeCell ref="X91:Y91"/>
    <mergeCell ref="AZ92:BA92"/>
    <mergeCell ref="A135:D135"/>
    <mergeCell ref="R94:S94"/>
    <mergeCell ref="T94:U94"/>
    <mergeCell ref="AB94:AC94"/>
    <mergeCell ref="AD94:AE94"/>
    <mergeCell ref="AR94:AS94"/>
    <mergeCell ref="AT94:AU94"/>
    <mergeCell ref="AL99:AQ99"/>
    <mergeCell ref="Z88:AA88"/>
    <mergeCell ref="AD92:AE92"/>
    <mergeCell ref="Z90:AA90"/>
    <mergeCell ref="AB90:AC90"/>
    <mergeCell ref="AD90:AE90"/>
    <mergeCell ref="AZ90:BA90"/>
    <mergeCell ref="AN89:AO89"/>
    <mergeCell ref="AP89:AQ89"/>
    <mergeCell ref="AR89:AS89"/>
    <mergeCell ref="B173:C173"/>
    <mergeCell ref="A166:BJ166"/>
    <mergeCell ref="A167:BJ167"/>
    <mergeCell ref="A168:BJ168"/>
    <mergeCell ref="BF93:BJ93"/>
    <mergeCell ref="AL100:AQ100"/>
    <mergeCell ref="B95:O95"/>
    <mergeCell ref="P95:Q95"/>
    <mergeCell ref="R95:S95"/>
    <mergeCell ref="T95:U95"/>
    <mergeCell ref="V95:W95"/>
    <mergeCell ref="X95:Y95"/>
    <mergeCell ref="Z95:AA95"/>
    <mergeCell ref="AB95:AC95"/>
    <mergeCell ref="AD95:AE95"/>
    <mergeCell ref="AF95:AG95"/>
    <mergeCell ref="AH95:AI95"/>
    <mergeCell ref="AJ95:AK95"/>
    <mergeCell ref="AX95:AY95"/>
    <mergeCell ref="Z99:AA99"/>
    <mergeCell ref="AB99:AC99"/>
    <mergeCell ref="Z100:AA100"/>
    <mergeCell ref="BB93:BC93"/>
    <mergeCell ref="AZ95:BA95"/>
    <mergeCell ref="BB95:BC95"/>
    <mergeCell ref="BF95:BJ95"/>
    <mergeCell ref="A131:D131"/>
    <mergeCell ref="BD93:BE93"/>
    <mergeCell ref="BD94:BE94"/>
    <mergeCell ref="BD95:BE95"/>
    <mergeCell ref="E152:BE152"/>
    <mergeCell ref="E153:BE153"/>
    <mergeCell ref="BF68:BJ71"/>
    <mergeCell ref="T69:U71"/>
    <mergeCell ref="V69:W71"/>
    <mergeCell ref="X69:AE69"/>
    <mergeCell ref="AF69:AQ69"/>
    <mergeCell ref="AR69:BC69"/>
    <mergeCell ref="X70:Y71"/>
    <mergeCell ref="Z70:AA71"/>
    <mergeCell ref="AB70:AC71"/>
    <mergeCell ref="AD70:AE71"/>
    <mergeCell ref="AF70:AK70"/>
    <mergeCell ref="AL70:AQ70"/>
    <mergeCell ref="AR70:AW70"/>
    <mergeCell ref="AX70:BC70"/>
    <mergeCell ref="AF71:AG71"/>
    <mergeCell ref="AH71:AI71"/>
    <mergeCell ref="AJ71:AK71"/>
    <mergeCell ref="AL71:AM71"/>
    <mergeCell ref="AN71:AO71"/>
    <mergeCell ref="AP71:AQ71"/>
    <mergeCell ref="BD68:BE71"/>
    <mergeCell ref="BD43:BE43"/>
    <mergeCell ref="BD44:BE44"/>
    <mergeCell ref="BD45:BE45"/>
    <mergeCell ref="BD46:BE46"/>
    <mergeCell ref="BD48:BE48"/>
    <mergeCell ref="BD49:BE49"/>
    <mergeCell ref="BD50:BE50"/>
    <mergeCell ref="BD51:BE51"/>
    <mergeCell ref="BD54:BE54"/>
    <mergeCell ref="BD56:BE56"/>
    <mergeCell ref="BD57:BE57"/>
    <mergeCell ref="BD58:BE58"/>
    <mergeCell ref="BD59:BE59"/>
    <mergeCell ref="BD60:BE60"/>
    <mergeCell ref="BD61:BE61"/>
    <mergeCell ref="BD47:BE47"/>
    <mergeCell ref="BD52:BE52"/>
    <mergeCell ref="BD53:BE53"/>
    <mergeCell ref="BD55:BE55"/>
    <mergeCell ref="A68:A71"/>
    <mergeCell ref="B68:O71"/>
    <mergeCell ref="P68:Q71"/>
    <mergeCell ref="R68:S71"/>
    <mergeCell ref="T68:AE68"/>
    <mergeCell ref="AF68:BC68"/>
    <mergeCell ref="Z101:AA101"/>
    <mergeCell ref="A101:S101"/>
    <mergeCell ref="AR87:AS87"/>
    <mergeCell ref="AV82:AW82"/>
    <mergeCell ref="E157:BE157"/>
    <mergeCell ref="E158:BE158"/>
    <mergeCell ref="BD67:BE67"/>
    <mergeCell ref="BD80:BE80"/>
    <mergeCell ref="BD81:BE81"/>
    <mergeCell ref="BD82:BE82"/>
    <mergeCell ref="BD83:BE83"/>
    <mergeCell ref="BD85:BE85"/>
    <mergeCell ref="BD86:BE86"/>
    <mergeCell ref="E143:BE143"/>
    <mergeCell ref="E144:BE144"/>
    <mergeCell ref="E145:BE145"/>
    <mergeCell ref="E146:BE146"/>
    <mergeCell ref="AD87:AE87"/>
    <mergeCell ref="X80:Y80"/>
    <mergeCell ref="AV83:AW83"/>
    <mergeCell ref="V91:W91"/>
    <mergeCell ref="A147:D147"/>
    <mergeCell ref="T90:U90"/>
    <mergeCell ref="BD89:BE89"/>
    <mergeCell ref="BD90:BE90"/>
    <mergeCell ref="BD87:BE87"/>
    <mergeCell ref="E161:BE161"/>
    <mergeCell ref="E162:BE162"/>
    <mergeCell ref="E163:BE163"/>
    <mergeCell ref="E164:BE164"/>
    <mergeCell ref="E165:BE165"/>
    <mergeCell ref="AR107:BJ107"/>
    <mergeCell ref="AR108:BJ109"/>
    <mergeCell ref="AI108:AQ108"/>
    <mergeCell ref="AI109:AQ109"/>
    <mergeCell ref="V107:AQ107"/>
    <mergeCell ref="V108:AA108"/>
    <mergeCell ref="V109:AA109"/>
    <mergeCell ref="A107:U107"/>
    <mergeCell ref="Q108:U108"/>
    <mergeCell ref="Q109:U109"/>
    <mergeCell ref="E135:BE135"/>
    <mergeCell ref="E136:BE136"/>
    <mergeCell ref="E137:BE137"/>
    <mergeCell ref="E138:BE138"/>
    <mergeCell ref="E139:BE139"/>
    <mergeCell ref="BF135:BJ135"/>
    <mergeCell ref="BF153:BJ153"/>
    <mergeCell ref="BF155:BJ155"/>
    <mergeCell ref="E140:BE140"/>
    <mergeCell ref="E141:BE141"/>
    <mergeCell ref="E142:BE142"/>
    <mergeCell ref="BF133:BJ133"/>
    <mergeCell ref="A123:BJ123"/>
    <mergeCell ref="A165:D165"/>
    <mergeCell ref="A152:D152"/>
    <mergeCell ref="N108:P108"/>
    <mergeCell ref="N109:P109"/>
    <mergeCell ref="BF86:BJ86"/>
    <mergeCell ref="B84:O84"/>
    <mergeCell ref="P84:Q84"/>
    <mergeCell ref="R84:S84"/>
    <mergeCell ref="T84:U84"/>
    <mergeCell ref="V84:W84"/>
    <mergeCell ref="X84:Y84"/>
    <mergeCell ref="Z84:AA84"/>
    <mergeCell ref="AB84:AC84"/>
    <mergeCell ref="AD84:AE84"/>
    <mergeCell ref="AF84:AG84"/>
    <mergeCell ref="AH84:AI84"/>
    <mergeCell ref="AJ84:AK84"/>
    <mergeCell ref="AL84:AM84"/>
    <mergeCell ref="AN84:AO84"/>
    <mergeCell ref="AP84:AQ84"/>
    <mergeCell ref="AR84:AS84"/>
    <mergeCell ref="AT84:AU84"/>
    <mergeCell ref="P85:Q85"/>
    <mergeCell ref="AV84:AW84"/>
    <mergeCell ref="AX84:AY84"/>
    <mergeCell ref="AZ84:BA84"/>
    <mergeCell ref="BB84:BC84"/>
    <mergeCell ref="BD84:BE84"/>
    <mergeCell ref="AL85:AM85"/>
    <mergeCell ref="AH85:AI85"/>
    <mergeCell ref="AR85:AS85"/>
    <mergeCell ref="AT85:AU85"/>
    <mergeCell ref="B85:O85"/>
    <mergeCell ref="AT72:AU72"/>
    <mergeCell ref="AV72:AW72"/>
    <mergeCell ref="AX72:AY72"/>
    <mergeCell ref="AZ72:BA72"/>
    <mergeCell ref="BB72:BC72"/>
    <mergeCell ref="BD72:BE72"/>
    <mergeCell ref="B74:O74"/>
    <mergeCell ref="P74:Q74"/>
    <mergeCell ref="R74:S74"/>
    <mergeCell ref="BF72:BJ72"/>
    <mergeCell ref="B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AJ73:AK73"/>
    <mergeCell ref="AL73:AM73"/>
    <mergeCell ref="AN73:AO73"/>
    <mergeCell ref="AP73:AQ73"/>
    <mergeCell ref="AR73:AS73"/>
    <mergeCell ref="AT73:AU73"/>
    <mergeCell ref="AV73:AW73"/>
    <mergeCell ref="AX73:AY73"/>
    <mergeCell ref="AZ73:BA73"/>
    <mergeCell ref="BB73:BC73"/>
    <mergeCell ref="BD73:BE73"/>
    <mergeCell ref="B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F75:AG75"/>
    <mergeCell ref="AH75:AI75"/>
    <mergeCell ref="AJ75:AK75"/>
    <mergeCell ref="AL75:AM75"/>
    <mergeCell ref="AN75:AO75"/>
    <mergeCell ref="AP75:AQ75"/>
    <mergeCell ref="AR75:AS75"/>
    <mergeCell ref="AT75:AU75"/>
    <mergeCell ref="AD77:AE77"/>
    <mergeCell ref="AF77:AG77"/>
    <mergeCell ref="AH77:AI77"/>
    <mergeCell ref="AJ77:AK77"/>
    <mergeCell ref="AL77:AM77"/>
    <mergeCell ref="AN77:AO77"/>
    <mergeCell ref="AP77:AQ77"/>
    <mergeCell ref="AR77:AS77"/>
    <mergeCell ref="AR74:AS74"/>
    <mergeCell ref="BF73:BJ73"/>
    <mergeCell ref="AT74:AU74"/>
    <mergeCell ref="AV74:AW74"/>
    <mergeCell ref="AX74:AY74"/>
    <mergeCell ref="AZ74:BA74"/>
    <mergeCell ref="BB74:BC74"/>
    <mergeCell ref="BD74:BE74"/>
    <mergeCell ref="BF74:BJ74"/>
    <mergeCell ref="AV75:AW75"/>
    <mergeCell ref="AX75:AY75"/>
    <mergeCell ref="AZ75:BA75"/>
    <mergeCell ref="BB75:BC75"/>
    <mergeCell ref="BD75:BE75"/>
    <mergeCell ref="BF75:BJ75"/>
    <mergeCell ref="B8:F8"/>
    <mergeCell ref="AT77:AU77"/>
    <mergeCell ref="AV77:AW77"/>
    <mergeCell ref="AX77:AY77"/>
    <mergeCell ref="AZ77:BA77"/>
    <mergeCell ref="BB77:BC77"/>
    <mergeCell ref="BD77:BE77"/>
    <mergeCell ref="BF77:BJ77"/>
    <mergeCell ref="AB76:AC76"/>
    <mergeCell ref="AD76:AE76"/>
    <mergeCell ref="AF76:AG76"/>
    <mergeCell ref="AH76:AI76"/>
    <mergeCell ref="AJ76:AK76"/>
    <mergeCell ref="AL76:AM76"/>
    <mergeCell ref="AN76:AO76"/>
    <mergeCell ref="AP76:AQ76"/>
    <mergeCell ref="AR76:AS76"/>
    <mergeCell ref="AT76:AU76"/>
    <mergeCell ref="AV76:AW76"/>
    <mergeCell ref="AX76:AY76"/>
    <mergeCell ref="AZ76:BA76"/>
    <mergeCell ref="BB76:BC76"/>
    <mergeCell ref="BD76:BE76"/>
    <mergeCell ref="BF76:BJ76"/>
    <mergeCell ref="B77:O77"/>
    <mergeCell ref="P77:Q77"/>
    <mergeCell ref="R77:S77"/>
    <mergeCell ref="T77:U77"/>
    <mergeCell ref="V77:W77"/>
    <mergeCell ref="X77:Y77"/>
    <mergeCell ref="Z77:AA77"/>
    <mergeCell ref="AB77:AC77"/>
  </mergeCells>
  <printOptions horizontalCentered="1"/>
  <pageMargins left="0.23622047244094491" right="0.23622047244094491" top="0.27559055118110237" bottom="0.15748031496062992" header="0.11811023622047245" footer="0.11811023622047245"/>
  <pageSetup paperSize="8" scale="26" fitToHeight="0" orientation="portrait" r:id="rId1"/>
  <rowBreaks count="2" manualBreakCount="2">
    <brk id="67" max="16383" man="1"/>
    <brk id="121" max="16383" man="1"/>
  </rowBreaks>
  <ignoredErrors>
    <ignoredError sqref="BF137:BF138 BF141:BJ146 BF151:BJ151 BF127:BJ127 BF132:BJ132 BG131:BJ131 BF155:BJ162 BG154:BJ154 BG130:BJ130 BG128:BJ128 BG129:BJ129 BF152:BJ153 BG165:BJ165 BG163:BJ16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Типовой уч.план АСОБД 4.04.19</vt:lpstr>
      <vt:lpstr>'Типовой уч.план АСОБД 4.04.19'!Область_печати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Михайлова Инна Николаевна</cp:lastModifiedBy>
  <cp:lastPrinted>2019-04-04T15:13:08Z</cp:lastPrinted>
  <dcterms:created xsi:type="dcterms:W3CDTF">1999-02-26T09:40:51Z</dcterms:created>
  <dcterms:modified xsi:type="dcterms:W3CDTF">2019-05-24T12:18:48Z</dcterms:modified>
</cp:coreProperties>
</file>