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480" yWindow="252" windowWidth="15600" windowHeight="11640"/>
  </bookViews>
  <sheets>
    <sheet name="Лист1" sheetId="1" r:id="rId1"/>
  </sheets>
  <definedNames>
    <definedName name="_xlnm.Print_Area" localSheetId="0">Лист1!$A$1:$BJ$96</definedName>
  </definedNames>
  <calcPr calcId="152511"/>
</workbook>
</file>

<file path=xl/calcChain.xml><?xml version="1.0" encoding="utf-8"?>
<calcChain xmlns="http://schemas.openxmlformats.org/spreadsheetml/2006/main">
  <c r="AH43" i="1" l="1"/>
  <c r="AF43" i="1"/>
  <c r="AH45" i="1"/>
  <c r="AF45" i="1"/>
  <c r="AH44" i="1"/>
  <c r="AF44" i="1"/>
  <c r="BJ15" i="1" l="1"/>
  <c r="BG14" i="1"/>
  <c r="BF14" i="1"/>
  <c r="BH14" i="1" s="1"/>
  <c r="AN39" i="1" l="1"/>
  <c r="AJ39" i="1"/>
  <c r="AH41" i="1"/>
  <c r="AH42" i="1"/>
  <c r="AH40" i="1"/>
  <c r="BB31" i="1"/>
  <c r="AF40" i="1"/>
  <c r="AF41" i="1"/>
  <c r="AR39" i="1"/>
  <c r="AT39" i="1"/>
  <c r="AV39" i="1"/>
  <c r="AX39" i="1"/>
  <c r="AZ39" i="1"/>
  <c r="BB39" i="1"/>
  <c r="AF42" i="1"/>
  <c r="AX55" i="1"/>
  <c r="AH39" i="1" l="1"/>
  <c r="AF39" i="1"/>
  <c r="BJ14" i="1"/>
  <c r="AH46" i="1"/>
  <c r="BB24" i="1"/>
  <c r="AF46" i="1" l="1"/>
  <c r="AH47" i="1"/>
  <c r="AH38" i="1"/>
  <c r="AH37" i="1" s="1"/>
  <c r="AH36" i="1"/>
  <c r="AH35" i="1"/>
  <c r="AH33" i="1"/>
  <c r="AH32" i="1"/>
  <c r="AH29" i="1"/>
  <c r="AH28" i="1"/>
  <c r="AH26" i="1"/>
  <c r="AF25" i="1"/>
  <c r="AF47" i="1"/>
  <c r="AF38" i="1"/>
  <c r="AF36" i="1"/>
  <c r="AF35" i="1"/>
  <c r="AF33" i="1"/>
  <c r="AF32" i="1"/>
  <c r="AF29" i="1"/>
  <c r="AF28" i="1"/>
  <c r="AF26" i="1"/>
  <c r="AX37" i="1"/>
  <c r="AF34" i="1" l="1"/>
  <c r="AH31" i="1"/>
  <c r="AF31" i="1"/>
  <c r="AH34" i="1"/>
  <c r="AH30" i="1" l="1"/>
  <c r="AR55" i="1"/>
  <c r="AX56" i="1"/>
  <c r="AX24" i="1"/>
  <c r="AX23" i="1" s="1"/>
  <c r="BB23" i="1"/>
  <c r="AF37" i="1" l="1"/>
  <c r="AF30" i="1" s="1"/>
  <c r="AJ31" i="1"/>
  <c r="AN31" i="1"/>
  <c r="AR31" i="1"/>
  <c r="AT31" i="1"/>
  <c r="AV31" i="1"/>
  <c r="AX31" i="1"/>
  <c r="AZ31" i="1"/>
  <c r="AF27" i="1"/>
  <c r="AH24" i="1"/>
  <c r="AJ24" i="1"/>
  <c r="AN24" i="1"/>
  <c r="AR24" i="1"/>
  <c r="AT24" i="1"/>
  <c r="AV24" i="1"/>
  <c r="AF24" i="1"/>
  <c r="AF23" i="1" l="1"/>
  <c r="AF53" i="1" s="1"/>
  <c r="AJ37" i="1"/>
  <c r="AN37" i="1"/>
  <c r="AZ37" i="1"/>
  <c r="BB37" i="1"/>
  <c r="AJ34" i="1"/>
  <c r="AN34" i="1"/>
  <c r="AR34" i="1"/>
  <c r="AR30" i="1" s="1"/>
  <c r="AT34" i="1"/>
  <c r="AT30" i="1" s="1"/>
  <c r="AV34" i="1"/>
  <c r="AV30" i="1" s="1"/>
  <c r="AX34" i="1"/>
  <c r="AX30" i="1" s="1"/>
  <c r="AZ34" i="1"/>
  <c r="BB34" i="1"/>
  <c r="BB30" i="1" s="1"/>
  <c r="BB53" i="1" s="1"/>
  <c r="AJ27" i="1"/>
  <c r="AN27" i="1"/>
  <c r="AR27" i="1"/>
  <c r="AT27" i="1"/>
  <c r="AT23" i="1" s="1"/>
  <c r="AT53" i="1" s="1"/>
  <c r="AV27" i="1"/>
  <c r="AR54" i="1" l="1"/>
  <c r="AX53" i="1"/>
  <c r="BN55" i="1" s="1"/>
  <c r="AZ30" i="1"/>
  <c r="AN30" i="1"/>
  <c r="AJ30" i="1"/>
  <c r="AV23" i="1"/>
  <c r="AR23" i="1"/>
  <c r="AR53" i="1" s="1"/>
  <c r="BM55" i="1" s="1"/>
  <c r="AN23" i="1"/>
  <c r="AN53" i="1" s="1"/>
  <c r="AJ23" i="1"/>
  <c r="AJ53" i="1" s="1"/>
  <c r="AV53" i="1" l="1"/>
  <c r="BM56" i="1" s="1"/>
  <c r="AZ53" i="1"/>
  <c r="AX54" i="1" s="1"/>
  <c r="AH27" i="1"/>
  <c r="AH23" i="1" s="1"/>
  <c r="AH53" i="1" s="1"/>
</calcChain>
</file>

<file path=xl/sharedStrings.xml><?xml version="1.0" encoding="utf-8"?>
<sst xmlns="http://schemas.openxmlformats.org/spreadsheetml/2006/main" count="346" uniqueCount="274">
  <si>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</si>
  <si>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</si>
  <si>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</si>
  <si>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</si>
  <si>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</si>
  <si>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</si>
  <si>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</si>
  <si>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</si>
  <si>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</si>
  <si>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</si>
  <si>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</si>
  <si>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</si>
  <si>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</si>
  <si>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</si>
  <si>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:</t>
  </si>
  <si>
    <t>=</t>
  </si>
  <si>
    <t>Х</t>
  </si>
  <si>
    <t>//</t>
  </si>
  <si>
    <t>/</t>
  </si>
  <si>
    <t>Недель</t>
  </si>
  <si>
    <t>Всего</t>
  </si>
  <si>
    <t>Обозначения:</t>
  </si>
  <si>
    <t>Каникулы</t>
  </si>
  <si>
    <t>№п/п</t>
  </si>
  <si>
    <t>Аудиторных</t>
  </si>
  <si>
    <t>Лекции</t>
  </si>
  <si>
    <t>Всего часов</t>
  </si>
  <si>
    <t>Зач.ед.</t>
  </si>
  <si>
    <t>1.1.</t>
  </si>
  <si>
    <t>Философия и методология науки</t>
  </si>
  <si>
    <t>Основы информационных технологий</t>
  </si>
  <si>
    <t>2.</t>
  </si>
  <si>
    <t>Компонент учреждения высшего образования</t>
  </si>
  <si>
    <t>Итоговая аттестация</t>
  </si>
  <si>
    <t>Количество часов учебных занятий</t>
  </si>
  <si>
    <t>Количество зачетов</t>
  </si>
  <si>
    <t>Государственный компонент</t>
  </si>
  <si>
    <t>2.1.</t>
  </si>
  <si>
    <t>МИНИСТЕРСТВО ОБРАЗОВАНИЯ РЕСПУБЛИКИ БЕЛАРУСЬ</t>
  </si>
  <si>
    <t>Министра образования</t>
  </si>
  <si>
    <t>Республики Беларусь</t>
  </si>
  <si>
    <t xml:space="preserve"> ТИПОВОЙ УЧЕБНЫЙ ПЛАН</t>
  </si>
  <si>
    <t>01.09.-07.09</t>
  </si>
  <si>
    <t>08.09-14.09</t>
  </si>
  <si>
    <t>15.09-21.09</t>
  </si>
  <si>
    <t>22.09-28.09</t>
  </si>
  <si>
    <t>29.09-05.10</t>
  </si>
  <si>
    <t>06.10-12.10</t>
  </si>
  <si>
    <t>13.10-19.10</t>
  </si>
  <si>
    <t>20.10-26.10</t>
  </si>
  <si>
    <t>27.10-02.11</t>
  </si>
  <si>
    <t>03.11-09.11</t>
  </si>
  <si>
    <t>10.11-16.11</t>
  </si>
  <si>
    <t>17.11-23.11</t>
  </si>
  <si>
    <t>24.11-30.12</t>
  </si>
  <si>
    <t>01.12-07.12</t>
  </si>
  <si>
    <t>08.12-14.12</t>
  </si>
  <si>
    <t>15.12-21.12</t>
  </si>
  <si>
    <t>22.12-28.12</t>
  </si>
  <si>
    <t>29.12-04.01</t>
  </si>
  <si>
    <t>05.01-11.01</t>
  </si>
  <si>
    <t>12.01-18.01</t>
  </si>
  <si>
    <t>19.01-25.01</t>
  </si>
  <si>
    <t>26.01-01.02</t>
  </si>
  <si>
    <t>02.02-08.02</t>
  </si>
  <si>
    <t>09.02-15.02</t>
  </si>
  <si>
    <t>16.02-22.02</t>
  </si>
  <si>
    <t>23.02-01.03</t>
  </si>
  <si>
    <t>02.03-08.03</t>
  </si>
  <si>
    <t>09.03-15.03</t>
  </si>
  <si>
    <t>16.03-22.03</t>
  </si>
  <si>
    <t>23.03-29.03</t>
  </si>
  <si>
    <t>30.03-05.04</t>
  </si>
  <si>
    <t>06.04-12.04</t>
  </si>
  <si>
    <t>13.04-19.04</t>
  </si>
  <si>
    <t>20.04-26.04</t>
  </si>
  <si>
    <t>27.04-03.05</t>
  </si>
  <si>
    <t>04.05-10.05</t>
  </si>
  <si>
    <t>11.05-17.05</t>
  </si>
  <si>
    <t>18.05-24.05</t>
  </si>
  <si>
    <t>25.05-31.06</t>
  </si>
  <si>
    <t>01.06-07.06</t>
  </si>
  <si>
    <t>08.06-14.06</t>
  </si>
  <si>
    <t>15.06-21.06</t>
  </si>
  <si>
    <t>22.06-28.06</t>
  </si>
  <si>
    <t>29.06-05.07</t>
  </si>
  <si>
    <t>06.07-12.07</t>
  </si>
  <si>
    <t>13.07-19.07</t>
  </si>
  <si>
    <t>20.07-26.07</t>
  </si>
  <si>
    <t>27.07-02.08</t>
  </si>
  <si>
    <t>03.08-09.08</t>
  </si>
  <si>
    <t>10.08-16.08</t>
  </si>
  <si>
    <t>17.08-23.08</t>
  </si>
  <si>
    <t>24.08-31.08</t>
  </si>
  <si>
    <t>I I.  Сводные данные по бюджету времени (в неделях)</t>
  </si>
  <si>
    <t>Экзаменационные сессии</t>
  </si>
  <si>
    <t>Практики</t>
  </si>
  <si>
    <t>Магистерская диссертация</t>
  </si>
  <si>
    <t>Количество часов учебных занятий в неделю</t>
  </si>
  <si>
    <t>Количество экзаменов</t>
  </si>
  <si>
    <t>IV. Практики</t>
  </si>
  <si>
    <t>Название практики</t>
  </si>
  <si>
    <t>Семестр</t>
  </si>
  <si>
    <t>V. Магистерская диссертация</t>
  </si>
  <si>
    <t>VI. Итоговая аттестация</t>
  </si>
  <si>
    <t>Защита магистерской диссертации</t>
  </si>
  <si>
    <t>Экзамены</t>
  </si>
  <si>
    <t>Зачеты</t>
  </si>
  <si>
    <t>Количество академических часов</t>
  </si>
  <si>
    <t>Из них</t>
  </si>
  <si>
    <t>Лабораторные</t>
  </si>
  <si>
    <t>Практические</t>
  </si>
  <si>
    <t>Семинарские</t>
  </si>
  <si>
    <t>Ауд. часов</t>
  </si>
  <si>
    <t>Код компетенции</t>
  </si>
  <si>
    <t>VII. Матрица компетенций</t>
  </si>
  <si>
    <t>Наименование компетенции</t>
  </si>
  <si>
    <t>Код модуля, учебной дисциплины</t>
  </si>
  <si>
    <t>СОГЛАСОВАНО</t>
  </si>
  <si>
    <t>Эксперт-нормоконтролер</t>
  </si>
  <si>
    <t>Протокол № _____ от _____________________20___ г.</t>
  </si>
  <si>
    <t>Теоретическое обучение</t>
  </si>
  <si>
    <t>Зачетных
 единиц</t>
  </si>
  <si>
    <t>1.2.</t>
  </si>
  <si>
    <t>2.2.</t>
  </si>
  <si>
    <t>2.3.</t>
  </si>
  <si>
    <t>2.4.</t>
  </si>
  <si>
    <t>2.5.</t>
  </si>
  <si>
    <t>УК-1</t>
  </si>
  <si>
    <t>УК-2</t>
  </si>
  <si>
    <t>СК-1</t>
  </si>
  <si>
    <t>СК-2</t>
  </si>
  <si>
    <t>СК-3</t>
  </si>
  <si>
    <t>СК-4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</si>
  <si>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</si>
  <si>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</si>
  <si>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</si>
  <si>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</si>
  <si>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</si>
  <si>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</si>
  <si>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</si>
  <si>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</si>
  <si>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2.3.1.</t>
  </si>
  <si>
    <t>2.4.1.</t>
  </si>
  <si>
    <t>2.5.1.</t>
  </si>
  <si>
    <t>Срок обучения 1 год</t>
  </si>
  <si>
    <t>Модуль "Психические и поведенческие расстройства"</t>
  </si>
  <si>
    <t>Поведенческие синдромы, связанные с физиологическими нарушениями и физическими факторами</t>
  </si>
  <si>
    <t>Модуль "Психические расстройства вследствие употребления психоактивных веществ"</t>
  </si>
  <si>
    <t>Медико-социальные и экономические аспекты употребления психоактивных веществ</t>
  </si>
  <si>
    <t>Модуль "Детская психиатрия"</t>
  </si>
  <si>
    <t>СК-5</t>
  </si>
  <si>
    <t>СК-6</t>
  </si>
  <si>
    <t>Психические и поведенческие расстройства вследствие употребления психоактивных веществ</t>
  </si>
  <si>
    <t>Разработан в качестве примера реализации образовательного стандарта по специальности 1-79 80 17  "Медико-психологическое дело"</t>
  </si>
  <si>
    <t>Степень</t>
  </si>
  <si>
    <t>I. График образовательного процесса</t>
  </si>
  <si>
    <t>-</t>
  </si>
  <si>
    <t>1, 2</t>
  </si>
  <si>
    <t>Психические и поведенческие расстройства, начинающиеся в детском и подростковом возрасте</t>
  </si>
  <si>
    <t>магистр</t>
  </si>
  <si>
    <t>УПК-1</t>
  </si>
  <si>
    <t>Быть способным проводить диагностику, лечение и профилактику психических расстройств вследствие употребления психоактивных веществ</t>
  </si>
  <si>
    <t>Быть способным проводить диагностику, лечение и профилактику психических расстройств, начинающихся в детском и подростковом возрасте</t>
  </si>
  <si>
    <t>Научно-исследовательская</t>
  </si>
  <si>
    <t>теоретическое обучение</t>
  </si>
  <si>
    <t>экзаменационная сессия</t>
  </si>
  <si>
    <t>практика</t>
  </si>
  <si>
    <t>магистерская диссертация</t>
  </si>
  <si>
    <t>каникулы</t>
  </si>
  <si>
    <t>I I I.  План образовательного процесса</t>
  </si>
  <si>
    <t>1 семестр,
14 недель</t>
  </si>
  <si>
    <t>СК-7</t>
  </si>
  <si>
    <t>СК-8</t>
  </si>
  <si>
    <t>Первый заместитель Министра здравоохранения Республики Беларусь, председатель УМО по высшему медицинскому, фармацевтическому образованию</t>
  </si>
  <si>
    <t xml:space="preserve">_________________ </t>
  </si>
  <si>
    <t>Д.Л.Пиневич</t>
  </si>
  <si>
    <t>_________________</t>
  </si>
  <si>
    <t>С.А.Касперович</t>
  </si>
  <si>
    <t>"___"_______________________20__</t>
  </si>
  <si>
    <t>Начальник управления кадровой политики, учреждений образования 
Министерства здравоохранения Республики Беларусь</t>
  </si>
  <si>
    <t>Проректор по научно-методической работе
Государственного учреждения образования "Республиканский институт высшей школы"</t>
  </si>
  <si>
    <t>О.В.Маршалко</t>
  </si>
  <si>
    <t>И.В.Титович</t>
  </si>
  <si>
    <t>Председатель НМС по медико-психологическому делу</t>
  </si>
  <si>
    <t>Т.М.Шамова</t>
  </si>
  <si>
    <t>Шизофрения и аффективные расстройства</t>
  </si>
  <si>
    <t>Рекомендован к утверждению Президиумом Совета УМО по медицинскому, фармацевтическому образованию</t>
  </si>
  <si>
    <t>Быть способным проводить диагностику, лечение и профилактику шизофрении и аффективных расстройств</t>
  </si>
  <si>
    <t>_________________ О.А. Величкович</t>
  </si>
  <si>
    <t>УК-3</t>
  </si>
  <si>
    <t>УК-4</t>
  </si>
  <si>
    <t xml:space="preserve">Быть способным формулировать диагноз с учетом биопсихосоциальной модели развития психических и поведенческих расстройств  с использованием современных клинических и параклинических методов диагностики </t>
  </si>
  <si>
    <t>итоговая аттестация</t>
  </si>
  <si>
    <t>УК-5</t>
  </si>
  <si>
    <t>Модуль"Психотерапия"</t>
  </si>
  <si>
    <t>Психотерапия при шизофрении</t>
  </si>
  <si>
    <t>Психотерапия невротических, связанных со стрессом и соматоформных расстройств</t>
  </si>
  <si>
    <t>2.4.2.</t>
  </si>
  <si>
    <t>2.4.3.</t>
  </si>
  <si>
    <t>3.</t>
  </si>
  <si>
    <t>3.1.</t>
  </si>
  <si>
    <t>3.2.</t>
  </si>
  <si>
    <t>3.3.</t>
  </si>
  <si>
    <t>Психотерапия при депрессии</t>
  </si>
  <si>
    <t>Иностранный язык</t>
  </si>
  <si>
    <t>Модуль "Научно-исследовательская работа"</t>
  </si>
  <si>
    <t>Исследовательский семинар</t>
  </si>
  <si>
    <t>Распределение по курсам 
и семестрам</t>
  </si>
  <si>
    <t>/2</t>
  </si>
  <si>
    <t>/1д</t>
  </si>
  <si>
    <t>/240</t>
  </si>
  <si>
    <t>/108</t>
  </si>
  <si>
    <t>/104</t>
  </si>
  <si>
    <t>/72</t>
  </si>
  <si>
    <t>/52</t>
  </si>
  <si>
    <t>/36</t>
  </si>
  <si>
    <t>/120</t>
  </si>
  <si>
    <t>/70</t>
  </si>
  <si>
    <t>/3</t>
  </si>
  <si>
    <t>Модуль "Клиническая психодиагностика"</t>
  </si>
  <si>
    <t>1.</t>
  </si>
  <si>
    <t>Начальник Главного управления профессионального образования
Министерства образования Республики Беларусь</t>
  </si>
  <si>
    <t>1.1.2</t>
  </si>
  <si>
    <t>/140</t>
  </si>
  <si>
    <t>/6</t>
  </si>
  <si>
    <t>1.1.1</t>
  </si>
  <si>
    <t>3.1</t>
  </si>
  <si>
    <t>3.3</t>
  </si>
  <si>
    <t>1.2.1</t>
  </si>
  <si>
    <t>1.2.2</t>
  </si>
  <si>
    <t>2.1.1</t>
  </si>
  <si>
    <t>2.1.2</t>
  </si>
  <si>
    <t>2.2.1</t>
  </si>
  <si>
    <t>2.2.2</t>
  </si>
  <si>
    <t>2.3.1</t>
  </si>
  <si>
    <t>Знать и уметь применять в профессиональной деятельности медико-социальные и экономические аспекты употребления психоактивных веществ</t>
  </si>
  <si>
    <t>Быть способным применять в своей профессиональной деятельности методы клинической и психометрической оценки психопатологических конструктов</t>
  </si>
  <si>
    <t>3.2</t>
  </si>
  <si>
    <r>
      <t>Дополнительные виды обучения</t>
    </r>
    <r>
      <rPr>
        <b/>
        <vertAlign val="superscript"/>
        <sz val="16"/>
        <color theme="1"/>
        <rFont val="Times New Roman"/>
        <family val="1"/>
        <charset val="204"/>
      </rPr>
      <t>1</t>
    </r>
  </si>
  <si>
    <t>2 семестр,
11 недель</t>
  </si>
  <si>
    <t>Быть способным проводить планирование и реализовывать психотерапевтическое вмешательство  в лечении шизофрении, депрессии, лечении невротических, связанных со стрессом и соматоформных расстройств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</si>
  <si>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</si>
  <si>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</si>
  <si>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</si>
  <si>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2.4.1, 2.4.2, 2.4.3</t>
  </si>
  <si>
    <t>Название модуля, учебной дисциплины, 
курсового проекта (курсовой работы)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</si>
  <si>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</si>
  <si>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УК-6</t>
  </si>
  <si>
    <t>/110</t>
  </si>
  <si>
    <t>Методы клинической и психометрической оценки психопатологических конструктов</t>
  </si>
  <si>
    <t>Модули по выбору</t>
  </si>
  <si>
    <t>Методология медицинских исследований</t>
  </si>
  <si>
    <t>Владеть научной методологией медицинских исследований, метрологией и методологией формализации, сопоставлений и обобщений, быть способным к проведению статистического анализа данных</t>
  </si>
  <si>
    <t>Модуль "Теоретико-методологические основы психического исследования в психиатрии"</t>
  </si>
  <si>
    <t>Основы доказательной медицины</t>
  </si>
  <si>
    <t>Быть способным анализировать актуальность научного исследования, владеть методиками обработки результатов теоретических и экспериментальных исследований, корректно формулировать выводы, обладать навыками ведения аргументированных дисскусий по научной и профессиональной проблематике</t>
  </si>
  <si>
    <t>Методологические аспекты психиатрических исследований населения</t>
  </si>
  <si>
    <t>Быть способным выбирать теоретические позиции психиатрических исследований, придерживаясь правил научного познания, применять их в процессе решения профессиональных задач</t>
  </si>
  <si>
    <t>Модуль "Гериатрическая психиатрия"</t>
  </si>
  <si>
    <t>Психические расстройства позднего возраста</t>
  </si>
  <si>
    <t>2.5.2.</t>
  </si>
  <si>
    <t>2.5.1.1.</t>
  </si>
  <si>
    <t>2.5.2.1.</t>
  </si>
  <si>
    <t>2.5.1.1</t>
  </si>
  <si>
    <t xml:space="preserve">Быть способным проводить планирование и реализовывать психотерапевтическое вмешательствов лечении психических расстройств позднего возраста </t>
  </si>
  <si>
    <t>2.5.2.1</t>
  </si>
  <si>
    <t>/220</t>
  </si>
  <si>
    <r>
      <t xml:space="preserve"> 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>Общеобразовательные дисциплины: "Философия и методология науки", "Иностранный язык", "Основы информационных технологий" изучаются по выбору магистранта. По общеобразовательным дисциплинам: "Философия и методология науки", "Иностранный язык" формой текущей аттестации является кандидатский экзамен, по общеобразовательной дисциплине "Основы информационных технологий" формой текущей аттестации является кандидатский зачет.</t>
    </r>
  </si>
  <si>
    <r>
      <t xml:space="preserve">Регистрационный № </t>
    </r>
    <r>
      <rPr>
        <b/>
        <sz val="18"/>
        <color theme="1"/>
        <rFont val="Times New Roman"/>
        <family val="1"/>
        <charset val="204"/>
      </rPr>
      <t>L 79-2-003/пр-тип.</t>
    </r>
  </si>
  <si>
    <t>УТВЕРЖДЕНО</t>
  </si>
  <si>
    <t>Первым заместителем</t>
  </si>
  <si>
    <t xml:space="preserve">И.А.Старовойтовой </t>
  </si>
  <si>
    <t>Сперциальность  1-79 80 17  Медико-психологическое дело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</si>
</sst>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5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vertAlign val="superscript"/>
      <sz val="16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4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Border="1"/>
    <xf numFmtId="0" fontId="8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9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Border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7" fillId="0" borderId="0" xfId="0" applyFont="1" applyFill="1"/>
    <xf numFmtId="0" fontId="14" fillId="0" borderId="13" xfId="0" applyFont="1" applyFill="1" applyBorder="1" applyAlignment="1">
      <alignment horizontal="center"/>
    </xf>
    <xf numFmtId="0" fontId="8" fillId="0" borderId="0" xfId="0" applyFont="1" applyFill="1" applyBorder="1"/>
    <xf numFmtId="0" fontId="13" fillId="0" borderId="0" xfId="0" applyFont="1" applyFill="1" applyAlignment="1"/>
    <xf numFmtId="0" fontId="0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0" fillId="0" borderId="0" xfId="0" applyFont="1" applyFill="1"/>
    <xf numFmtId="0" fontId="17" fillId="0" borderId="0" xfId="0" applyFont="1" applyFill="1" applyAlignme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9" fillId="0" borderId="0" xfId="0" applyFont="1" applyFill="1"/>
    <xf numFmtId="0" fontId="16" fillId="0" borderId="0" xfId="0" applyFont="1" applyFill="1" applyBorder="1"/>
    <xf numFmtId="0" fontId="1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6" fillId="0" borderId="13" xfId="0" applyFont="1" applyFill="1" applyBorder="1"/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22" fillId="0" borderId="0" xfId="0" applyFont="1" applyFill="1"/>
    <xf numFmtId="0" fontId="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0" fillId="0" borderId="13" xfId="0" applyFill="1" applyBorder="1"/>
    <xf numFmtId="0" fontId="24" fillId="0" borderId="0" xfId="0" applyFont="1"/>
    <xf numFmtId="0" fontId="24" fillId="0" borderId="0" xfId="0" applyFont="1" applyBorder="1"/>
    <xf numFmtId="0" fontId="25" fillId="0" borderId="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0" fillId="0" borderId="18" xfId="0" applyFill="1" applyBorder="1"/>
    <xf numFmtId="49" fontId="27" fillId="0" borderId="13" xfId="0" applyNumberFormat="1" applyFont="1" applyFill="1" applyBorder="1" applyAlignment="1">
      <alignment horizontal="center"/>
    </xf>
    <xf numFmtId="0" fontId="27" fillId="0" borderId="13" xfId="0" applyFont="1" applyFill="1" applyBorder="1" applyAlignment="1">
      <alignment horizontal="center"/>
    </xf>
    <xf numFmtId="0" fontId="29" fillId="0" borderId="0" xfId="0" applyFont="1" applyFill="1" applyAlignment="1">
      <alignment vertical="center"/>
    </xf>
    <xf numFmtId="0" fontId="4" fillId="0" borderId="13" xfId="0" applyFont="1" applyFill="1" applyBorder="1" applyAlignment="1">
      <alignment horizontal="center"/>
    </xf>
    <xf numFmtId="0" fontId="31" fillId="0" borderId="0" xfId="0" applyFont="1" applyFill="1"/>
    <xf numFmtId="0" fontId="32" fillId="0" borderId="0" xfId="0" applyFont="1" applyFill="1" applyAlignment="1">
      <alignment horizontal="center"/>
    </xf>
    <xf numFmtId="0" fontId="31" fillId="0" borderId="0" xfId="0" applyFont="1" applyFill="1" applyBorder="1"/>
    <xf numFmtId="0" fontId="32" fillId="0" borderId="0" xfId="0" applyNumberFormat="1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9" fillId="0" borderId="0" xfId="0" applyFont="1" applyFill="1"/>
    <xf numFmtId="0" fontId="29" fillId="0" borderId="0" xfId="0" applyFont="1" applyFill="1" applyBorder="1"/>
    <xf numFmtId="0" fontId="32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12" fillId="0" borderId="0" xfId="0" applyFont="1" applyFill="1" applyAlignment="1">
      <alignment horizontal="left"/>
    </xf>
    <xf numFmtId="14" fontId="12" fillId="0" borderId="0" xfId="0" applyNumberFormat="1" applyFont="1" applyFill="1" applyBorder="1" applyAlignment="1">
      <alignment horizontal="left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14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1" fontId="17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textRotation="90"/>
    </xf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8" fillId="0" borderId="28" xfId="0" applyFont="1" applyFill="1" applyBorder="1" applyAlignment="1">
      <alignment horizontal="center" vertical="center" textRotation="90"/>
    </xf>
    <xf numFmtId="0" fontId="18" fillId="0" borderId="13" xfId="0" applyFont="1" applyFill="1" applyBorder="1" applyAlignment="1">
      <alignment horizontal="center" vertical="center" textRotation="90"/>
    </xf>
    <xf numFmtId="0" fontId="18" fillId="0" borderId="28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8" xfId="0" applyFont="1" applyFill="1" applyBorder="1" applyAlignment="1">
      <alignment horizontal="center" vertical="center" textRotation="90"/>
    </xf>
    <xf numFmtId="0" fontId="22" fillId="0" borderId="2" xfId="0" applyFont="1" applyFill="1" applyBorder="1" applyAlignment="1">
      <alignment horizontal="left"/>
    </xf>
    <xf numFmtId="0" fontId="18" fillId="0" borderId="2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3" fillId="0" borderId="26" xfId="0" applyFont="1" applyFill="1" applyBorder="1" applyAlignment="1">
      <alignment horizontal="center" vertical="center" textRotation="90"/>
    </xf>
    <xf numFmtId="0" fontId="15" fillId="0" borderId="29" xfId="0" applyFont="1" applyFill="1" applyBorder="1" applyAlignment="1">
      <alignment horizontal="center" vertical="center" textRotation="90" wrapText="1"/>
    </xf>
    <xf numFmtId="0" fontId="15" fillId="0" borderId="30" xfId="0" applyFont="1" applyFill="1" applyBorder="1" applyAlignment="1">
      <alignment horizontal="center" vertical="center" textRotation="90" wrapText="1"/>
    </xf>
    <xf numFmtId="0" fontId="3" fillId="0" borderId="23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 vertical="center" textRotation="90" wrapText="1"/>
    </xf>
    <xf numFmtId="0" fontId="17" fillId="0" borderId="1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textRotation="90"/>
    </xf>
    <xf numFmtId="0" fontId="3" fillId="0" borderId="33" xfId="0" applyFont="1" applyFill="1" applyBorder="1" applyAlignment="1">
      <alignment horizontal="center" vertical="center" textRotation="90"/>
    </xf>
    <xf numFmtId="0" fontId="3" fillId="0" borderId="34" xfId="0" applyFont="1" applyFill="1" applyBorder="1" applyAlignment="1">
      <alignment horizontal="center" vertical="center" textRotation="90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18" xfId="0" applyFont="1" applyFill="1" applyBorder="1" applyAlignment="1">
      <alignment horizontal="center" vertical="center" textRotation="90"/>
    </xf>
    <xf numFmtId="0" fontId="3" fillId="0" borderId="31" xfId="0" applyFont="1" applyFill="1" applyBorder="1" applyAlignment="1">
      <alignment horizontal="center" vertical="center" textRotation="90"/>
    </xf>
    <xf numFmtId="0" fontId="3" fillId="0" borderId="17" xfId="0" applyFont="1" applyFill="1" applyBorder="1" applyAlignment="1">
      <alignment horizontal="center" vertical="center" textRotation="90"/>
    </xf>
    <xf numFmtId="0" fontId="33" fillId="0" borderId="13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 textRotation="90"/>
    </xf>
    <xf numFmtId="14" fontId="10" fillId="0" borderId="13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24" xfId="0" applyFont="1" applyFill="1" applyBorder="1" applyAlignment="1">
      <alignment horizontal="center" vertical="center" textRotation="90"/>
    </xf>
    <xf numFmtId="0" fontId="3" fillId="0" borderId="25" xfId="0" applyFont="1" applyFill="1" applyBorder="1" applyAlignment="1">
      <alignment horizontal="center" vertical="center" textRotation="90"/>
    </xf>
    <xf numFmtId="0" fontId="3" fillId="0" borderId="21" xfId="0" applyFont="1" applyFill="1" applyBorder="1" applyAlignment="1">
      <alignment horizontal="center" vertical="center" textRotation="90"/>
    </xf>
    <xf numFmtId="0" fontId="3" fillId="0" borderId="20" xfId="0" applyFont="1" applyFill="1" applyBorder="1" applyAlignment="1">
      <alignment horizontal="center" vertical="center" textRotation="90"/>
    </xf>
    <xf numFmtId="0" fontId="3" fillId="0" borderId="28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/>
    </xf>
    <xf numFmtId="0" fontId="3" fillId="0" borderId="29" xfId="0" applyFont="1" applyFill="1" applyBorder="1" applyAlignment="1">
      <alignment horizontal="center" vertical="center" textRotation="90"/>
    </xf>
    <xf numFmtId="0" fontId="3" fillId="0" borderId="30" xfId="0" applyFont="1" applyFill="1" applyBorder="1" applyAlignment="1">
      <alignment horizontal="center" vertical="center" textRotation="90"/>
    </xf>
    <xf numFmtId="0" fontId="3" fillId="0" borderId="22" xfId="0" applyFont="1" applyFill="1" applyBorder="1" applyAlignment="1">
      <alignment horizontal="center" vertical="center" textRotation="90"/>
    </xf>
    <xf numFmtId="0" fontId="3" fillId="0" borderId="16" xfId="0" applyFont="1" applyFill="1" applyBorder="1" applyAlignment="1">
      <alignment horizontal="center" vertical="center" textRotation="90"/>
    </xf>
    <xf numFmtId="0" fontId="3" fillId="0" borderId="23" xfId="0" applyFont="1" applyFill="1" applyBorder="1" applyAlignment="1">
      <alignment horizontal="center" vertical="center" textRotation="90"/>
    </xf>
    <xf numFmtId="0" fontId="17" fillId="0" borderId="15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4" fontId="10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17" fillId="0" borderId="1" xfId="0" applyFont="1" applyFill="1" applyBorder="1" applyAlignment="1">
      <alignment horizontal="center" wrapText="1"/>
    </xf>
    <xf numFmtId="0" fontId="34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10420350" y="27898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10420350" y="278987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45</xdr:col>
      <xdr:colOff>0</xdr:colOff>
      <xdr:row>12</xdr:row>
      <xdr:rowOff>75248</xdr:rowOff>
    </xdr:from>
    <xdr:to>
      <xdr:col>45</xdr:col>
      <xdr:colOff>100013</xdr:colOff>
      <xdr:row>12</xdr:row>
      <xdr:rowOff>120967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1077575" y="384714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45</xdr:col>
      <xdr:colOff>0</xdr:colOff>
      <xdr:row>12</xdr:row>
      <xdr:rowOff>75248</xdr:rowOff>
    </xdr:from>
    <xdr:to>
      <xdr:col>45</xdr:col>
      <xdr:colOff>100013</xdr:colOff>
      <xdr:row>12</xdr:row>
      <xdr:rowOff>120967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077575" y="384714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75248</xdr:rowOff>
    </xdr:from>
    <xdr:to>
      <xdr:col>49</xdr:col>
      <xdr:colOff>100013</xdr:colOff>
      <xdr:row>13</xdr:row>
      <xdr:rowOff>120967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1511643" y="464724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75248</xdr:rowOff>
    </xdr:from>
    <xdr:to>
      <xdr:col>49</xdr:col>
      <xdr:colOff>100013</xdr:colOff>
      <xdr:row>13</xdr:row>
      <xdr:rowOff>120967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11511643" y="464724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10871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0871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91123</xdr:rowOff>
    </xdr:from>
    <xdr:to>
      <xdr:col>49</xdr:col>
      <xdr:colOff>100013</xdr:colOff>
      <xdr:row>13</xdr:row>
      <xdr:rowOff>136842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1772900" y="4463098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49</xdr:col>
      <xdr:colOff>0</xdr:colOff>
      <xdr:row>13</xdr:row>
      <xdr:rowOff>75248</xdr:rowOff>
    </xdr:from>
    <xdr:to>
      <xdr:col>49</xdr:col>
      <xdr:colOff>100013</xdr:colOff>
      <xdr:row>13</xdr:row>
      <xdr:rowOff>120967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17729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48</xdr:col>
      <xdr:colOff>0</xdr:colOff>
      <xdr:row>13</xdr:row>
      <xdr:rowOff>75248</xdr:rowOff>
    </xdr:from>
    <xdr:to>
      <xdr:col>48</xdr:col>
      <xdr:colOff>100013</xdr:colOff>
      <xdr:row>13</xdr:row>
      <xdr:rowOff>120967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15443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48</xdr:col>
      <xdr:colOff>0</xdr:colOff>
      <xdr:row>13</xdr:row>
      <xdr:rowOff>75248</xdr:rowOff>
    </xdr:from>
    <xdr:to>
      <xdr:col>48</xdr:col>
      <xdr:colOff>100013</xdr:colOff>
      <xdr:row>13</xdr:row>
      <xdr:rowOff>120967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15443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47</xdr:col>
      <xdr:colOff>0</xdr:colOff>
      <xdr:row>13</xdr:row>
      <xdr:rowOff>75248</xdr:rowOff>
    </xdr:from>
    <xdr:to>
      <xdr:col>47</xdr:col>
      <xdr:colOff>100013</xdr:colOff>
      <xdr:row>13</xdr:row>
      <xdr:rowOff>120967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13157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47</xdr:col>
      <xdr:colOff>0</xdr:colOff>
      <xdr:row>13</xdr:row>
      <xdr:rowOff>75248</xdr:rowOff>
    </xdr:from>
    <xdr:to>
      <xdr:col>47</xdr:col>
      <xdr:colOff>100013</xdr:colOff>
      <xdr:row>13</xdr:row>
      <xdr:rowOff>120967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113157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10871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  <xdr:twoCellAnchor>
    <xdr:from>
      <xdr:col>46</xdr:col>
      <xdr:colOff>0</xdr:colOff>
      <xdr:row>13</xdr:row>
      <xdr:rowOff>75248</xdr:rowOff>
    </xdr:from>
    <xdr:to>
      <xdr:col>46</xdr:col>
      <xdr:colOff>100013</xdr:colOff>
      <xdr:row>13</xdr:row>
      <xdr:rowOff>120967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11087100" y="4447223"/>
          <a:ext cx="100013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ru-RU" sz="1000" b="0" i="1" strike="noStrike">
            <a:solidFill>
              <a:srgbClr val="000000"/>
            </a:solidFill>
            <a:latin typeface="Arial Cyr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97"/>
  <sheetViews>
    <sheetView tabSelected="1" zoomScale="60" zoomScaleNormal="60" zoomScaleSheetLayoutView="70" workbookViewId="0">
      <selection activeCell="Q4" sqref="Q4:AU4"/>
    </sheetView>
  </sheetViews>
  <sheetFormatPr defaultColWidth="9.109375" defaultRowHeight="18" x14ac:dyDescent="0.35"/>
  <cols>
    <col min="1" max="1" width="3.88671875" style="5" customWidth="1"/>
    <col min="2" max="2" width="4.5546875" style="5" hidden="1" customWidth="1"/>
    <col min="3" max="3" width="3.44140625" style="5" customWidth="1"/>
    <col min="4" max="4" width="3.5546875" style="5" customWidth="1"/>
    <col min="5" max="5" width="3.44140625" style="5" customWidth="1"/>
    <col min="6" max="6" width="3.5546875" style="5" customWidth="1"/>
    <col min="7" max="7" width="2.109375" style="5" hidden="1" customWidth="1"/>
    <col min="8" max="8" width="3.5546875" style="5" customWidth="1"/>
    <col min="9" max="9" width="4" style="5" customWidth="1"/>
    <col min="10" max="10" width="4.109375" style="5" bestFit="1" customWidth="1"/>
    <col min="11" max="11" width="4.6640625" style="5" customWidth="1"/>
    <col min="12" max="12" width="4.33203125" style="5" customWidth="1"/>
    <col min="13" max="13" width="3.5546875" style="5" bestFit="1" customWidth="1"/>
    <col min="14" max="14" width="4.5546875" style="17" customWidth="1"/>
    <col min="15" max="15" width="3.6640625" style="5" customWidth="1"/>
    <col min="16" max="16" width="3.44140625" style="5" customWidth="1"/>
    <col min="17" max="17" width="3.109375" style="5" customWidth="1"/>
    <col min="18" max="18" width="4.44140625" style="5" customWidth="1"/>
    <col min="19" max="19" width="3.6640625" style="5" customWidth="1"/>
    <col min="20" max="20" width="4" style="5" customWidth="1"/>
    <col min="21" max="21" width="3.5546875" style="5" bestFit="1" customWidth="1"/>
    <col min="22" max="22" width="3.6640625" style="5" customWidth="1"/>
    <col min="23" max="23" width="4.5546875" style="5" customWidth="1"/>
    <col min="24" max="25" width="4.109375" style="5" bestFit="1" customWidth="1"/>
    <col min="26" max="26" width="4" style="5" customWidth="1"/>
    <col min="27" max="27" width="4.44140625" style="5" customWidth="1"/>
    <col min="28" max="28" width="3" style="5" customWidth="1"/>
    <col min="29" max="30" width="3.88671875" style="5" customWidth="1"/>
    <col min="31" max="31" width="4.109375" style="5" bestFit="1" customWidth="1"/>
    <col min="32" max="32" width="4" style="5" customWidth="1"/>
    <col min="33" max="33" width="4.44140625" style="5" customWidth="1"/>
    <col min="34" max="34" width="4.109375" style="5" bestFit="1" customWidth="1"/>
    <col min="35" max="35" width="4.44140625" style="5" customWidth="1"/>
    <col min="36" max="36" width="3.6640625" style="5" customWidth="1"/>
    <col min="37" max="37" width="4" style="5" customWidth="1"/>
    <col min="38" max="38" width="3.44140625" style="5" customWidth="1"/>
    <col min="39" max="39" width="3.88671875" style="5" customWidth="1"/>
    <col min="40" max="40" width="3.6640625" style="5" customWidth="1"/>
    <col min="41" max="41" width="4.109375" style="5" bestFit="1" customWidth="1"/>
    <col min="42" max="42" width="3.6640625" style="5" customWidth="1"/>
    <col min="43" max="43" width="3.44140625" style="12" customWidth="1"/>
    <col min="44" max="44" width="3.88671875" style="12" customWidth="1"/>
    <col min="45" max="45" width="3.44140625" style="5" customWidth="1"/>
    <col min="46" max="46" width="3.88671875" style="5" customWidth="1"/>
    <col min="47" max="47" width="3.44140625" style="5" customWidth="1"/>
    <col min="48" max="48" width="2.6640625" style="5" customWidth="1"/>
    <col min="49" max="49" width="3.33203125" style="5" customWidth="1"/>
    <col min="50" max="50" width="3.5546875" style="5" customWidth="1"/>
    <col min="51" max="51" width="3.33203125" style="5" customWidth="1"/>
    <col min="52" max="52" width="3.6640625" style="5" customWidth="1"/>
    <col min="53" max="53" width="3.44140625" style="5" customWidth="1"/>
    <col min="54" max="54" width="3" style="5" customWidth="1"/>
    <col min="55" max="55" width="2.6640625" style="5" customWidth="1"/>
    <col min="56" max="56" width="5.33203125" style="5" customWidth="1"/>
    <col min="57" max="57" width="4.88671875" style="5" customWidth="1"/>
    <col min="58" max="58" width="4.44140625" style="5" customWidth="1"/>
    <col min="59" max="59" width="5.33203125" style="5" customWidth="1"/>
    <col min="60" max="60" width="4.6640625" style="5" customWidth="1"/>
    <col min="61" max="61" width="3.33203125" style="5" customWidth="1"/>
    <col min="62" max="62" width="3.6640625" style="5" customWidth="1"/>
    <col min="63" max="63" width="3" style="5" customWidth="1"/>
    <col min="64" max="16384" width="9.109375" style="5"/>
  </cols>
  <sheetData>
    <row r="1" spans="1:63" ht="22.8" x14ac:dyDescent="0.4">
      <c r="A1" s="127" t="s">
        <v>38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</row>
    <row r="2" spans="1:63" ht="22.8" x14ac:dyDescent="0.4">
      <c r="A2" s="116" t="s">
        <v>270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20"/>
      <c r="N2" s="20"/>
      <c r="O2" s="20"/>
      <c r="P2" s="20"/>
      <c r="Q2" s="115" t="s">
        <v>41</v>
      </c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20" t="s">
        <v>155</v>
      </c>
      <c r="AW2" s="8"/>
      <c r="AX2" s="8"/>
      <c r="AY2" s="8"/>
      <c r="AZ2" s="46" t="s">
        <v>160</v>
      </c>
      <c r="BA2" s="20"/>
      <c r="BC2" s="27"/>
      <c r="BD2" s="27"/>
      <c r="BE2" s="27"/>
      <c r="BF2" s="27"/>
      <c r="BG2" s="27"/>
      <c r="BH2" s="27"/>
      <c r="BI2" s="27"/>
      <c r="BJ2" s="27"/>
    </row>
    <row r="3" spans="1:63" ht="34.5" customHeight="1" x14ac:dyDescent="0.4">
      <c r="A3" s="116" t="s">
        <v>271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8"/>
      <c r="N3" s="37"/>
      <c r="O3" s="8"/>
      <c r="P3" s="8"/>
      <c r="Q3" s="127" t="s">
        <v>273</v>
      </c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W3" s="20"/>
      <c r="AX3" s="20"/>
      <c r="AY3" s="20"/>
      <c r="AZ3" s="20"/>
      <c r="BA3" s="20"/>
      <c r="BB3" s="20"/>
      <c r="BC3" s="20"/>
      <c r="BD3" s="20"/>
      <c r="BK3" s="6"/>
    </row>
    <row r="4" spans="1:63" ht="22.8" x14ac:dyDescent="0.4">
      <c r="A4" s="116" t="s">
        <v>39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8"/>
      <c r="N4" s="37"/>
      <c r="O4" s="8"/>
      <c r="P4" s="8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20"/>
      <c r="AW4" s="20"/>
      <c r="AX4" s="20"/>
      <c r="AY4" s="20"/>
      <c r="AZ4" s="20"/>
      <c r="BA4" s="8"/>
      <c r="BB4" s="8"/>
      <c r="BC4" s="8"/>
      <c r="BD4" s="8"/>
      <c r="BE4" s="8"/>
      <c r="BF4" s="8"/>
      <c r="BG4" s="8"/>
      <c r="BH4" s="8"/>
      <c r="BI4" s="8"/>
      <c r="BJ4" s="8"/>
      <c r="BK4" s="7"/>
    </row>
    <row r="5" spans="1:63" ht="22.8" x14ac:dyDescent="0.4">
      <c r="A5" s="116" t="s">
        <v>40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8"/>
      <c r="N5" s="37"/>
      <c r="O5" s="8"/>
      <c r="P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7"/>
    </row>
    <row r="6" spans="1:63" ht="27.75" customHeight="1" x14ac:dyDescent="0.4">
      <c r="A6" s="21" t="s">
        <v>272</v>
      </c>
      <c r="B6" s="21"/>
      <c r="C6" s="21"/>
      <c r="D6" s="21"/>
      <c r="E6" s="21"/>
      <c r="F6" s="8"/>
      <c r="G6" s="8"/>
      <c r="H6" s="8"/>
      <c r="I6" s="8"/>
      <c r="J6" s="8"/>
      <c r="K6" s="8"/>
      <c r="L6" s="8"/>
      <c r="M6" s="8"/>
      <c r="N6" s="37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37"/>
      <c r="AI6" s="8"/>
      <c r="AJ6" s="8"/>
      <c r="AK6" s="8"/>
      <c r="AL6" s="8"/>
      <c r="AM6" s="8"/>
      <c r="AN6" s="8"/>
      <c r="AO6" s="8"/>
      <c r="AP6" s="8"/>
      <c r="AQ6" s="9"/>
      <c r="AR6" s="9"/>
      <c r="AS6" s="8"/>
      <c r="AT6" s="8"/>
      <c r="AU6" s="8"/>
      <c r="AV6" s="117" t="s">
        <v>145</v>
      </c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7"/>
    </row>
    <row r="7" spans="1:63" ht="22.8" x14ac:dyDescent="0.4">
      <c r="A7" s="82">
        <v>43545</v>
      </c>
      <c r="B7" s="82"/>
      <c r="C7" s="82"/>
      <c r="D7" s="82"/>
      <c r="E7" s="82"/>
      <c r="F7" s="82"/>
      <c r="G7" s="82"/>
      <c r="H7" s="82"/>
      <c r="I7" s="82"/>
      <c r="J7" s="82"/>
      <c r="K7" s="8"/>
      <c r="L7" s="8"/>
      <c r="M7" s="8"/>
      <c r="N7" s="37"/>
      <c r="O7" s="8"/>
      <c r="P7" s="8"/>
      <c r="Q7" s="8"/>
      <c r="R7" s="8"/>
      <c r="S7" s="8"/>
      <c r="AJ7" s="8"/>
      <c r="AK7" s="8"/>
      <c r="AL7" s="8"/>
      <c r="AM7" s="8"/>
      <c r="AN7" s="8"/>
      <c r="AO7" s="8"/>
      <c r="AP7" s="8"/>
      <c r="AQ7" s="9"/>
      <c r="AR7" s="9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7"/>
    </row>
    <row r="8" spans="1:63" ht="22.8" x14ac:dyDescent="0.4">
      <c r="A8" s="81" t="s">
        <v>269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J8" s="8"/>
      <c r="AK8" s="8"/>
      <c r="AL8" s="8"/>
      <c r="AM8" s="8"/>
      <c r="AN8" s="8"/>
      <c r="AO8" s="8"/>
      <c r="AP8" s="8"/>
      <c r="AR8" s="9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7"/>
    </row>
    <row r="9" spans="1:63" ht="21" thickBot="1" x14ac:dyDescent="0.4">
      <c r="M9" s="130" t="s">
        <v>156</v>
      </c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"/>
      <c r="AD9" s="1"/>
      <c r="AE9" s="1"/>
      <c r="AF9" s="1"/>
      <c r="AG9" s="1"/>
      <c r="AH9" s="1"/>
      <c r="AI9" s="1"/>
      <c r="AJ9" s="1"/>
      <c r="AK9" s="2"/>
      <c r="AL9" s="1"/>
      <c r="AM9" s="1"/>
      <c r="AN9" s="1"/>
      <c r="AO9" s="48" t="s">
        <v>94</v>
      </c>
      <c r="AP9" s="1"/>
      <c r="AQ9" s="3"/>
      <c r="AS9" s="1"/>
      <c r="AT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</row>
    <row r="10" spans="1:63" ht="26.25" customHeight="1" thickBot="1" x14ac:dyDescent="0.35">
      <c r="A10" s="118" t="s">
        <v>0</v>
      </c>
      <c r="B10" s="120" t="s">
        <v>1</v>
      </c>
      <c r="C10" s="120"/>
      <c r="D10" s="120"/>
      <c r="E10" s="120"/>
      <c r="F10" s="120"/>
      <c r="G10" s="120"/>
      <c r="H10" s="121"/>
      <c r="I10" s="122" t="s">
        <v>2</v>
      </c>
      <c r="J10" s="123"/>
      <c r="K10" s="123"/>
      <c r="L10" s="124"/>
      <c r="M10" s="122" t="s">
        <v>3</v>
      </c>
      <c r="N10" s="125"/>
      <c r="O10" s="125"/>
      <c r="P10" s="126"/>
      <c r="Q10" s="122" t="s">
        <v>4</v>
      </c>
      <c r="R10" s="123"/>
      <c r="S10" s="123"/>
      <c r="T10" s="124"/>
      <c r="U10" s="122" t="s">
        <v>5</v>
      </c>
      <c r="V10" s="123"/>
      <c r="W10" s="123"/>
      <c r="X10" s="123"/>
      <c r="Y10" s="124"/>
      <c r="Z10" s="122" t="s">
        <v>6</v>
      </c>
      <c r="AA10" s="125"/>
      <c r="AB10" s="125"/>
      <c r="AC10" s="126"/>
      <c r="AD10" s="122" t="s">
        <v>7</v>
      </c>
      <c r="AE10" s="131"/>
      <c r="AF10" s="131"/>
      <c r="AG10" s="132"/>
      <c r="AH10" s="122" t="s">
        <v>8</v>
      </c>
      <c r="AI10" s="123"/>
      <c r="AJ10" s="123"/>
      <c r="AK10" s="124"/>
      <c r="AL10" s="122" t="s">
        <v>9</v>
      </c>
      <c r="AM10" s="123"/>
      <c r="AN10" s="123"/>
      <c r="AO10" s="123"/>
      <c r="AP10" s="124"/>
      <c r="AQ10" s="122" t="s">
        <v>10</v>
      </c>
      <c r="AR10" s="123"/>
      <c r="AS10" s="123"/>
      <c r="AT10" s="124"/>
      <c r="AU10" s="63"/>
      <c r="AV10" s="125" t="s">
        <v>11</v>
      </c>
      <c r="AW10" s="125"/>
      <c r="AX10" s="125"/>
      <c r="AY10" s="125"/>
      <c r="AZ10" s="122" t="s">
        <v>12</v>
      </c>
      <c r="BA10" s="123"/>
      <c r="BB10" s="123"/>
      <c r="BC10" s="124"/>
      <c r="BD10" s="122" t="s">
        <v>19</v>
      </c>
      <c r="BE10" s="123"/>
      <c r="BF10" s="123"/>
      <c r="BG10" s="123"/>
      <c r="BH10" s="123"/>
      <c r="BI10" s="123"/>
      <c r="BJ10" s="124"/>
    </row>
    <row r="11" spans="1:63" ht="15.75" customHeight="1" x14ac:dyDescent="0.3">
      <c r="A11" s="119"/>
      <c r="B11" s="162" t="s">
        <v>42</v>
      </c>
      <c r="C11" s="162"/>
      <c r="D11" s="129" t="s">
        <v>43</v>
      </c>
      <c r="E11" s="151" t="s">
        <v>44</v>
      </c>
      <c r="F11" s="151" t="s">
        <v>45</v>
      </c>
      <c r="G11" s="162"/>
      <c r="H11" s="164" t="s">
        <v>46</v>
      </c>
      <c r="I11" s="166" t="s">
        <v>47</v>
      </c>
      <c r="J11" s="128" t="s">
        <v>48</v>
      </c>
      <c r="K11" s="128" t="s">
        <v>49</v>
      </c>
      <c r="L11" s="133" t="s">
        <v>50</v>
      </c>
      <c r="M11" s="135" t="s">
        <v>51</v>
      </c>
      <c r="N11" s="128" t="s">
        <v>52</v>
      </c>
      <c r="O11" s="128" t="s">
        <v>53</v>
      </c>
      <c r="P11" s="133" t="s">
        <v>54</v>
      </c>
      <c r="Q11" s="135" t="s">
        <v>55</v>
      </c>
      <c r="R11" s="128" t="s">
        <v>56</v>
      </c>
      <c r="S11" s="128" t="s">
        <v>57</v>
      </c>
      <c r="T11" s="133" t="s">
        <v>58</v>
      </c>
      <c r="U11" s="135" t="s">
        <v>59</v>
      </c>
      <c r="V11" s="128" t="s">
        <v>60</v>
      </c>
      <c r="W11" s="128" t="s">
        <v>61</v>
      </c>
      <c r="X11" s="128" t="s">
        <v>62</v>
      </c>
      <c r="Y11" s="133" t="s">
        <v>63</v>
      </c>
      <c r="Z11" s="135" t="s">
        <v>64</v>
      </c>
      <c r="AA11" s="128" t="s">
        <v>65</v>
      </c>
      <c r="AB11" s="128" t="s">
        <v>66</v>
      </c>
      <c r="AC11" s="133" t="s">
        <v>67</v>
      </c>
      <c r="AD11" s="148" t="s">
        <v>68</v>
      </c>
      <c r="AE11" s="168" t="s">
        <v>69</v>
      </c>
      <c r="AF11" s="168" t="s">
        <v>70</v>
      </c>
      <c r="AG11" s="170" t="s">
        <v>71</v>
      </c>
      <c r="AH11" s="172" t="s">
        <v>72</v>
      </c>
      <c r="AI11" s="174" t="s">
        <v>73</v>
      </c>
      <c r="AJ11" s="167" t="s">
        <v>74</v>
      </c>
      <c r="AK11" s="134" t="s">
        <v>75</v>
      </c>
      <c r="AL11" s="135" t="s">
        <v>76</v>
      </c>
      <c r="AM11" s="128" t="s">
        <v>77</v>
      </c>
      <c r="AN11" s="128" t="s">
        <v>78</v>
      </c>
      <c r="AO11" s="128" t="s">
        <v>79</v>
      </c>
      <c r="AP11" s="133" t="s">
        <v>80</v>
      </c>
      <c r="AQ11" s="150" t="s">
        <v>81</v>
      </c>
      <c r="AR11" s="145" t="s">
        <v>82</v>
      </c>
      <c r="AS11" s="128" t="s">
        <v>83</v>
      </c>
      <c r="AT11" s="133" t="s">
        <v>84</v>
      </c>
      <c r="AU11" s="135" t="s">
        <v>85</v>
      </c>
      <c r="AV11" s="128" t="s">
        <v>86</v>
      </c>
      <c r="AW11" s="128" t="s">
        <v>87</v>
      </c>
      <c r="AX11" s="128" t="s">
        <v>88</v>
      </c>
      <c r="AY11" s="133" t="s">
        <v>89</v>
      </c>
      <c r="AZ11" s="135" t="s">
        <v>90</v>
      </c>
      <c r="BA11" s="128" t="s">
        <v>91</v>
      </c>
      <c r="BB11" s="128" t="s">
        <v>92</v>
      </c>
      <c r="BC11" s="133" t="s">
        <v>93</v>
      </c>
      <c r="BD11" s="142" t="s">
        <v>121</v>
      </c>
      <c r="BE11" s="140" t="s">
        <v>95</v>
      </c>
      <c r="BF11" s="140" t="s">
        <v>96</v>
      </c>
      <c r="BG11" s="140" t="s">
        <v>97</v>
      </c>
      <c r="BH11" s="140" t="s">
        <v>33</v>
      </c>
      <c r="BI11" s="140" t="s">
        <v>22</v>
      </c>
      <c r="BJ11" s="138" t="s">
        <v>20</v>
      </c>
      <c r="BK11" s="67"/>
    </row>
    <row r="12" spans="1:63" ht="29.25" customHeight="1" x14ac:dyDescent="0.3">
      <c r="A12" s="119"/>
      <c r="B12" s="162"/>
      <c r="C12" s="162"/>
      <c r="D12" s="129"/>
      <c r="E12" s="151"/>
      <c r="F12" s="151"/>
      <c r="G12" s="162"/>
      <c r="H12" s="164"/>
      <c r="I12" s="167"/>
      <c r="J12" s="129"/>
      <c r="K12" s="129"/>
      <c r="L12" s="134"/>
      <c r="M12" s="136"/>
      <c r="N12" s="129"/>
      <c r="O12" s="129"/>
      <c r="P12" s="134"/>
      <c r="Q12" s="136"/>
      <c r="R12" s="129"/>
      <c r="S12" s="129"/>
      <c r="T12" s="134"/>
      <c r="U12" s="136"/>
      <c r="V12" s="129"/>
      <c r="W12" s="129"/>
      <c r="X12" s="129"/>
      <c r="Y12" s="134"/>
      <c r="Z12" s="136"/>
      <c r="AA12" s="129"/>
      <c r="AB12" s="129"/>
      <c r="AC12" s="134"/>
      <c r="AD12" s="149"/>
      <c r="AE12" s="169"/>
      <c r="AF12" s="169"/>
      <c r="AG12" s="171"/>
      <c r="AH12" s="173"/>
      <c r="AI12" s="169"/>
      <c r="AJ12" s="167"/>
      <c r="AK12" s="134"/>
      <c r="AL12" s="136"/>
      <c r="AM12" s="129"/>
      <c r="AN12" s="129"/>
      <c r="AO12" s="129"/>
      <c r="AP12" s="134"/>
      <c r="AQ12" s="151"/>
      <c r="AR12" s="146"/>
      <c r="AS12" s="129"/>
      <c r="AT12" s="134"/>
      <c r="AU12" s="136"/>
      <c r="AV12" s="129"/>
      <c r="AW12" s="129"/>
      <c r="AX12" s="129"/>
      <c r="AY12" s="134"/>
      <c r="AZ12" s="136"/>
      <c r="BA12" s="129"/>
      <c r="BB12" s="129"/>
      <c r="BC12" s="134"/>
      <c r="BD12" s="143"/>
      <c r="BE12" s="141"/>
      <c r="BF12" s="141"/>
      <c r="BG12" s="141"/>
      <c r="BH12" s="141"/>
      <c r="BI12" s="141"/>
      <c r="BJ12" s="139"/>
      <c r="BK12" s="67"/>
    </row>
    <row r="13" spans="1:63" ht="63" customHeight="1" x14ac:dyDescent="0.3">
      <c r="A13" s="119"/>
      <c r="B13" s="163"/>
      <c r="C13" s="163"/>
      <c r="D13" s="129"/>
      <c r="E13" s="151"/>
      <c r="F13" s="151"/>
      <c r="G13" s="162"/>
      <c r="H13" s="165"/>
      <c r="I13" s="167"/>
      <c r="J13" s="129"/>
      <c r="K13" s="129"/>
      <c r="L13" s="134"/>
      <c r="M13" s="136"/>
      <c r="N13" s="129"/>
      <c r="O13" s="129"/>
      <c r="P13" s="134"/>
      <c r="Q13" s="136"/>
      <c r="R13" s="129"/>
      <c r="S13" s="129"/>
      <c r="T13" s="134"/>
      <c r="U13" s="136"/>
      <c r="V13" s="129"/>
      <c r="W13" s="129"/>
      <c r="X13" s="129"/>
      <c r="Y13" s="134"/>
      <c r="Z13" s="136"/>
      <c r="AA13" s="129"/>
      <c r="AB13" s="129"/>
      <c r="AC13" s="134"/>
      <c r="AD13" s="149"/>
      <c r="AE13" s="169"/>
      <c r="AF13" s="169"/>
      <c r="AG13" s="171"/>
      <c r="AH13" s="173"/>
      <c r="AI13" s="169"/>
      <c r="AJ13" s="167"/>
      <c r="AK13" s="134"/>
      <c r="AL13" s="136"/>
      <c r="AM13" s="129"/>
      <c r="AN13" s="129"/>
      <c r="AO13" s="129"/>
      <c r="AP13" s="134"/>
      <c r="AQ13" s="151"/>
      <c r="AR13" s="147"/>
      <c r="AS13" s="129"/>
      <c r="AT13" s="134"/>
      <c r="AU13" s="136"/>
      <c r="AV13" s="129"/>
      <c r="AW13" s="129"/>
      <c r="AX13" s="129"/>
      <c r="AY13" s="134"/>
      <c r="AZ13" s="136"/>
      <c r="BA13" s="129"/>
      <c r="BB13" s="129"/>
      <c r="BC13" s="137"/>
      <c r="BD13" s="143"/>
      <c r="BE13" s="141"/>
      <c r="BF13" s="141"/>
      <c r="BG13" s="141"/>
      <c r="BH13" s="141"/>
      <c r="BI13" s="141"/>
      <c r="BJ13" s="139"/>
      <c r="BK13" s="67"/>
    </row>
    <row r="14" spans="1:63" ht="15.6" x14ac:dyDescent="0.3">
      <c r="A14" s="71" t="s">
        <v>13</v>
      </c>
      <c r="B14" s="161"/>
      <c r="C14" s="161"/>
      <c r="D14" s="71"/>
      <c r="E14" s="71"/>
      <c r="F14" s="71"/>
      <c r="G14" s="71"/>
      <c r="H14" s="71"/>
      <c r="I14" s="71"/>
      <c r="J14" s="71"/>
      <c r="K14" s="71"/>
      <c r="L14" s="71"/>
      <c r="M14" s="25"/>
      <c r="N14" s="25"/>
      <c r="O14" s="71"/>
      <c r="P14" s="71"/>
      <c r="Q14" s="71"/>
      <c r="R14" s="68" t="s">
        <v>14</v>
      </c>
      <c r="S14" s="68" t="s">
        <v>14</v>
      </c>
      <c r="T14" s="41" t="s">
        <v>15</v>
      </c>
      <c r="U14" s="41" t="s">
        <v>15</v>
      </c>
      <c r="V14" s="41"/>
      <c r="W14" s="60"/>
      <c r="X14" s="41"/>
      <c r="Y14" s="41"/>
      <c r="Z14" s="25"/>
      <c r="AA14" s="25"/>
      <c r="AB14" s="25"/>
      <c r="AC14" s="71"/>
      <c r="AD14" s="71"/>
      <c r="AE14" s="25"/>
      <c r="AF14" s="71"/>
      <c r="AG14" s="69" t="s">
        <v>14</v>
      </c>
      <c r="AH14" s="69" t="s">
        <v>14</v>
      </c>
      <c r="AI14" s="41" t="s">
        <v>16</v>
      </c>
      <c r="AJ14" s="41" t="s">
        <v>16</v>
      </c>
      <c r="AK14" s="41" t="s">
        <v>16</v>
      </c>
      <c r="AL14" s="41" t="s">
        <v>16</v>
      </c>
      <c r="AM14" s="41" t="s">
        <v>18</v>
      </c>
      <c r="AN14" s="41" t="s">
        <v>18</v>
      </c>
      <c r="AO14" s="41" t="s">
        <v>18</v>
      </c>
      <c r="AP14" s="41" t="s">
        <v>18</v>
      </c>
      <c r="AQ14" s="41" t="s">
        <v>18</v>
      </c>
      <c r="AR14" s="41" t="s">
        <v>18</v>
      </c>
      <c r="AS14" s="41" t="s">
        <v>18</v>
      </c>
      <c r="AT14" s="41" t="s">
        <v>18</v>
      </c>
      <c r="AU14" s="41" t="s">
        <v>17</v>
      </c>
      <c r="AV14" s="41"/>
      <c r="AW14" s="41"/>
      <c r="AX14" s="41"/>
      <c r="AY14" s="25"/>
      <c r="AZ14" s="25"/>
      <c r="BA14" s="25"/>
      <c r="BB14" s="25"/>
      <c r="BC14" s="42"/>
      <c r="BD14" s="64">
        <v>25</v>
      </c>
      <c r="BE14" s="64">
        <v>4</v>
      </c>
      <c r="BF14" s="64">
        <f>COUNTIF(C14:BD14,AL14)</f>
        <v>4</v>
      </c>
      <c r="BG14" s="64">
        <f>COUNTIF(D14:BE14,AP14)</f>
        <v>8</v>
      </c>
      <c r="BH14" s="64">
        <f>COUNTIF(C14:BF14,AU14)</f>
        <v>1</v>
      </c>
      <c r="BI14" s="64">
        <v>2</v>
      </c>
      <c r="BJ14" s="65">
        <f>SUM(BD14:BI14)</f>
        <v>44</v>
      </c>
    </row>
    <row r="15" spans="1:63" ht="14.4" x14ac:dyDescent="0.3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50"/>
      <c r="N15" s="50"/>
      <c r="O15" s="49"/>
      <c r="P15" s="49"/>
      <c r="Q15" s="49"/>
      <c r="R15" s="49"/>
      <c r="S15" s="49"/>
      <c r="T15" s="51"/>
      <c r="U15" s="51"/>
      <c r="V15" s="51"/>
      <c r="W15" s="51"/>
      <c r="X15" s="51"/>
      <c r="Y15" s="51"/>
      <c r="Z15" s="50"/>
      <c r="AA15" s="50"/>
      <c r="AB15" s="50"/>
      <c r="AC15" s="49"/>
      <c r="AD15" s="49"/>
      <c r="AE15" s="50"/>
      <c r="AF15" s="49"/>
      <c r="AG15" s="49"/>
      <c r="AH15" s="50"/>
      <c r="AI15" s="49"/>
      <c r="AJ15" s="50"/>
      <c r="AK15" s="50"/>
      <c r="AL15" s="49"/>
      <c r="AM15" s="52"/>
      <c r="AN15" s="51"/>
      <c r="AO15" s="51"/>
      <c r="AP15" s="51"/>
      <c r="AQ15" s="51"/>
      <c r="AR15" s="51"/>
      <c r="AS15" s="51"/>
      <c r="AT15" s="51"/>
      <c r="AU15" s="50"/>
      <c r="AV15" s="50"/>
      <c r="AW15" s="50"/>
      <c r="AX15" s="50"/>
      <c r="AY15" s="50"/>
      <c r="AZ15" s="50"/>
      <c r="BA15" s="50"/>
      <c r="BB15" s="50"/>
      <c r="BC15" s="50"/>
      <c r="BD15" s="64">
        <v>25</v>
      </c>
      <c r="BE15" s="64">
        <v>4</v>
      </c>
      <c r="BF15" s="25">
        <v>4</v>
      </c>
      <c r="BG15" s="25">
        <v>8</v>
      </c>
      <c r="BH15" s="25">
        <v>1</v>
      </c>
      <c r="BI15" s="25">
        <v>2</v>
      </c>
      <c r="BJ15" s="65">
        <f>SUM(BD15:BI15)</f>
        <v>44</v>
      </c>
    </row>
    <row r="16" spans="1:63" x14ac:dyDescent="0.35">
      <c r="A16" s="53" t="s">
        <v>21</v>
      </c>
      <c r="G16" s="33"/>
      <c r="H16" s="43"/>
      <c r="I16" s="54" t="s">
        <v>157</v>
      </c>
      <c r="J16" s="53" t="s">
        <v>165</v>
      </c>
      <c r="K16" s="55"/>
      <c r="L16" s="55"/>
      <c r="M16" s="55"/>
      <c r="N16" s="56"/>
      <c r="O16" s="53"/>
      <c r="P16" s="33"/>
      <c r="R16" s="57" t="s">
        <v>16</v>
      </c>
      <c r="S16" s="54" t="s">
        <v>157</v>
      </c>
      <c r="T16" s="53" t="s">
        <v>167</v>
      </c>
      <c r="U16" s="53"/>
      <c r="V16" s="55"/>
      <c r="W16" s="55"/>
      <c r="X16" s="55"/>
      <c r="Y16" s="55"/>
      <c r="Z16" s="53"/>
      <c r="AD16" s="57" t="s">
        <v>17</v>
      </c>
      <c r="AE16" s="54" t="s">
        <v>157</v>
      </c>
      <c r="AF16" s="53" t="s">
        <v>193</v>
      </c>
      <c r="AG16" s="53"/>
      <c r="AH16" s="55"/>
      <c r="AI16" s="55"/>
      <c r="AK16" s="33"/>
      <c r="AL16" s="33"/>
      <c r="AM16" s="10"/>
      <c r="AN16" s="10"/>
      <c r="AO16" s="10"/>
      <c r="AQ16" s="5"/>
      <c r="AR16" s="33"/>
      <c r="AS16" s="33"/>
      <c r="AT16" s="33"/>
      <c r="AU16" s="10"/>
      <c r="AV16" s="10"/>
      <c r="AW16" s="10"/>
      <c r="AY16" s="33"/>
      <c r="BA16" s="35"/>
      <c r="BB16" s="33"/>
      <c r="BC16" s="10"/>
      <c r="BD16" s="49"/>
      <c r="BE16" s="49"/>
      <c r="BF16" s="49"/>
      <c r="BG16" s="49"/>
      <c r="BH16" s="49"/>
      <c r="BI16" s="49"/>
      <c r="BJ16" s="50"/>
    </row>
    <row r="17" spans="1:62" x14ac:dyDescent="0.35">
      <c r="A17" s="33"/>
      <c r="G17" s="33"/>
      <c r="H17" s="34"/>
      <c r="I17" s="53"/>
      <c r="J17" s="55"/>
      <c r="K17" s="55"/>
      <c r="L17" s="55"/>
      <c r="M17" s="55"/>
      <c r="N17" s="56"/>
      <c r="O17" s="53"/>
      <c r="P17" s="33"/>
      <c r="R17" s="53"/>
      <c r="S17" s="55"/>
      <c r="T17" s="55"/>
      <c r="U17" s="53"/>
      <c r="V17" s="55"/>
      <c r="W17" s="55"/>
      <c r="X17" s="55"/>
      <c r="Y17" s="55"/>
      <c r="Z17" s="53"/>
      <c r="AC17" s="40"/>
      <c r="AD17" s="55"/>
      <c r="AE17" s="53"/>
      <c r="AF17" s="54"/>
      <c r="AG17" s="53"/>
      <c r="AH17" s="55"/>
      <c r="AI17" s="58"/>
      <c r="AJ17" s="33"/>
      <c r="AK17" s="33"/>
      <c r="AL17" s="33"/>
      <c r="AM17" s="10"/>
      <c r="AN17" s="10"/>
      <c r="AO17" s="10"/>
      <c r="AP17" s="40"/>
      <c r="AQ17" s="33"/>
      <c r="AR17" s="33"/>
      <c r="AS17" s="33"/>
      <c r="AT17" s="33"/>
      <c r="AU17" s="10"/>
      <c r="AV17" s="10"/>
      <c r="AW17" s="10"/>
      <c r="AX17" s="40"/>
      <c r="AY17" s="33"/>
      <c r="AZ17" s="33"/>
      <c r="BA17" s="35"/>
      <c r="BB17" s="33"/>
      <c r="BC17" s="10"/>
      <c r="BD17" s="10"/>
      <c r="BE17" s="40"/>
      <c r="BF17" s="36"/>
      <c r="BG17" s="10"/>
      <c r="BH17" s="10"/>
      <c r="BI17" s="10"/>
      <c r="BJ17" s="10"/>
    </row>
    <row r="18" spans="1:62" x14ac:dyDescent="0.35">
      <c r="G18" s="33"/>
      <c r="H18" s="57" t="s">
        <v>14</v>
      </c>
      <c r="I18" s="54" t="s">
        <v>157</v>
      </c>
      <c r="J18" s="53" t="s">
        <v>166</v>
      </c>
      <c r="K18" s="55"/>
      <c r="L18" s="55"/>
      <c r="M18" s="55"/>
      <c r="N18" s="56"/>
      <c r="O18" s="53"/>
      <c r="P18" s="33"/>
      <c r="Q18" s="33"/>
      <c r="R18" s="57" t="s">
        <v>18</v>
      </c>
      <c r="S18" s="54" t="s">
        <v>157</v>
      </c>
      <c r="T18" s="53" t="s">
        <v>168</v>
      </c>
      <c r="U18" s="53"/>
      <c r="V18" s="55"/>
      <c r="W18" s="55"/>
      <c r="X18" s="55"/>
      <c r="Y18" s="55"/>
      <c r="Z18" s="53"/>
      <c r="AC18" s="33"/>
      <c r="AD18" s="57" t="s">
        <v>15</v>
      </c>
      <c r="AE18" s="54" t="s">
        <v>157</v>
      </c>
      <c r="AF18" s="59" t="s">
        <v>169</v>
      </c>
      <c r="AG18" s="53"/>
      <c r="AH18" s="53"/>
      <c r="AI18" s="53"/>
      <c r="AJ18" s="33"/>
      <c r="AK18" s="33"/>
      <c r="AL18" s="10"/>
      <c r="AM18" s="10"/>
      <c r="AN18" s="10"/>
      <c r="AO18" s="10"/>
      <c r="AP18" s="33"/>
      <c r="AQ18" s="33"/>
      <c r="AR18" s="33"/>
      <c r="AS18" s="33"/>
      <c r="AT18" s="33"/>
      <c r="AU18" s="10"/>
      <c r="AV18" s="10"/>
      <c r="AW18" s="10"/>
      <c r="AX18" s="33"/>
      <c r="AY18" s="33"/>
      <c r="AZ18" s="33"/>
      <c r="BA18" s="35"/>
      <c r="BB18" s="33"/>
      <c r="BC18" s="10"/>
      <c r="BD18" s="10"/>
      <c r="BE18" s="10"/>
      <c r="BF18" s="10"/>
      <c r="BG18" s="10"/>
      <c r="BH18" s="10"/>
      <c r="BI18" s="10"/>
      <c r="BJ18" s="10"/>
    </row>
    <row r="19" spans="1:62" ht="39" customHeight="1" x14ac:dyDescent="0.3">
      <c r="A19" s="94" t="s">
        <v>170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</row>
    <row r="20" spans="1:62" ht="39.75" customHeight="1" x14ac:dyDescent="0.3">
      <c r="A20" s="156" t="s">
        <v>23</v>
      </c>
      <c r="B20" s="156"/>
      <c r="C20" s="156"/>
      <c r="D20" s="156"/>
      <c r="E20" s="144" t="s">
        <v>246</v>
      </c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14" t="s">
        <v>106</v>
      </c>
      <c r="AC20" s="114"/>
      <c r="AD20" s="114" t="s">
        <v>107</v>
      </c>
      <c r="AE20" s="114"/>
      <c r="AF20" s="144" t="s">
        <v>108</v>
      </c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 t="s">
        <v>208</v>
      </c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56" t="s">
        <v>114</v>
      </c>
      <c r="BE20" s="156"/>
      <c r="BF20" s="156"/>
      <c r="BG20" s="156"/>
      <c r="BH20" s="156"/>
      <c r="BI20" s="156"/>
      <c r="BJ20" s="156"/>
    </row>
    <row r="21" spans="1:62" ht="38.25" customHeight="1" x14ac:dyDescent="0.3">
      <c r="A21" s="156"/>
      <c r="B21" s="156"/>
      <c r="C21" s="156"/>
      <c r="D21" s="156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14"/>
      <c r="AC21" s="114"/>
      <c r="AD21" s="114"/>
      <c r="AE21" s="114"/>
      <c r="AF21" s="114" t="s">
        <v>20</v>
      </c>
      <c r="AG21" s="114"/>
      <c r="AH21" s="114" t="s">
        <v>24</v>
      </c>
      <c r="AI21" s="114"/>
      <c r="AJ21" s="104" t="s">
        <v>109</v>
      </c>
      <c r="AK21" s="104"/>
      <c r="AL21" s="104"/>
      <c r="AM21" s="104"/>
      <c r="AN21" s="104"/>
      <c r="AO21" s="104"/>
      <c r="AP21" s="104"/>
      <c r="AQ21" s="104"/>
      <c r="AR21" s="104" t="s">
        <v>171</v>
      </c>
      <c r="AS21" s="104"/>
      <c r="AT21" s="104"/>
      <c r="AU21" s="104"/>
      <c r="AV21" s="104"/>
      <c r="AW21" s="104"/>
      <c r="AX21" s="104" t="s">
        <v>240</v>
      </c>
      <c r="AY21" s="104"/>
      <c r="AZ21" s="104"/>
      <c r="BA21" s="104"/>
      <c r="BB21" s="104"/>
      <c r="BC21" s="104"/>
      <c r="BD21" s="156"/>
      <c r="BE21" s="156"/>
      <c r="BF21" s="156"/>
      <c r="BG21" s="156"/>
      <c r="BH21" s="156"/>
      <c r="BI21" s="156"/>
      <c r="BJ21" s="156"/>
    </row>
    <row r="22" spans="1:62" ht="121.5" customHeight="1" x14ac:dyDescent="0.3">
      <c r="A22" s="156"/>
      <c r="B22" s="156"/>
      <c r="C22" s="156"/>
      <c r="D22" s="156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14"/>
      <c r="AC22" s="114"/>
      <c r="AD22" s="114"/>
      <c r="AE22" s="114"/>
      <c r="AF22" s="114"/>
      <c r="AG22" s="114"/>
      <c r="AH22" s="114"/>
      <c r="AI22" s="114"/>
      <c r="AJ22" s="114" t="s">
        <v>25</v>
      </c>
      <c r="AK22" s="114"/>
      <c r="AL22" s="114" t="s">
        <v>110</v>
      </c>
      <c r="AM22" s="114"/>
      <c r="AN22" s="114" t="s">
        <v>111</v>
      </c>
      <c r="AO22" s="114"/>
      <c r="AP22" s="114" t="s">
        <v>112</v>
      </c>
      <c r="AQ22" s="114"/>
      <c r="AR22" s="114" t="s">
        <v>26</v>
      </c>
      <c r="AS22" s="114"/>
      <c r="AT22" s="114" t="s">
        <v>113</v>
      </c>
      <c r="AU22" s="114"/>
      <c r="AV22" s="114" t="s">
        <v>27</v>
      </c>
      <c r="AW22" s="114"/>
      <c r="AX22" s="114" t="s">
        <v>26</v>
      </c>
      <c r="AY22" s="114"/>
      <c r="AZ22" s="114" t="s">
        <v>113</v>
      </c>
      <c r="BA22" s="114"/>
      <c r="BB22" s="114" t="s">
        <v>27</v>
      </c>
      <c r="BC22" s="114"/>
      <c r="BD22" s="156"/>
      <c r="BE22" s="156"/>
      <c r="BF22" s="156"/>
      <c r="BG22" s="156"/>
      <c r="BH22" s="156"/>
      <c r="BI22" s="156"/>
      <c r="BJ22" s="156"/>
    </row>
    <row r="23" spans="1:62" ht="24.75" customHeight="1" x14ac:dyDescent="0.3">
      <c r="A23" s="98" t="s">
        <v>221</v>
      </c>
      <c r="B23" s="98"/>
      <c r="C23" s="98"/>
      <c r="D23" s="98"/>
      <c r="E23" s="96" t="s">
        <v>36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8"/>
      <c r="AC23" s="98"/>
      <c r="AD23" s="98"/>
      <c r="AE23" s="98"/>
      <c r="AF23" s="98">
        <f>SUM(AF27,AF24)</f>
        <v>478</v>
      </c>
      <c r="AG23" s="98"/>
      <c r="AH23" s="98">
        <f>SUM(AH27,AH24)</f>
        <v>108</v>
      </c>
      <c r="AI23" s="98"/>
      <c r="AJ23" s="98">
        <f>SUM(AJ27,AJ24)</f>
        <v>54</v>
      </c>
      <c r="AK23" s="98"/>
      <c r="AL23" s="98"/>
      <c r="AM23" s="98"/>
      <c r="AN23" s="98">
        <f>SUM(AN27,AN24)</f>
        <v>54</v>
      </c>
      <c r="AO23" s="98"/>
      <c r="AP23" s="98"/>
      <c r="AQ23" s="98"/>
      <c r="AR23" s="98">
        <f>SUM(AR27,AR24)</f>
        <v>370</v>
      </c>
      <c r="AS23" s="98"/>
      <c r="AT23" s="98">
        <f>SUM(AT27,AT24)</f>
        <v>108</v>
      </c>
      <c r="AU23" s="98"/>
      <c r="AV23" s="98">
        <f>SUM(AV27,AV24)</f>
        <v>12</v>
      </c>
      <c r="AW23" s="98"/>
      <c r="AX23" s="98">
        <f>SUM(AX27,AX24)</f>
        <v>108</v>
      </c>
      <c r="AY23" s="98"/>
      <c r="AZ23" s="98"/>
      <c r="BA23" s="98"/>
      <c r="BB23" s="98">
        <f>SUM(BB27,BB24)</f>
        <v>3</v>
      </c>
      <c r="BC23" s="98"/>
      <c r="BD23" s="158"/>
      <c r="BE23" s="158"/>
      <c r="BF23" s="158"/>
      <c r="BG23" s="158"/>
      <c r="BH23" s="158"/>
      <c r="BI23" s="158"/>
      <c r="BJ23" s="158"/>
    </row>
    <row r="24" spans="1:62" ht="21" x14ac:dyDescent="0.3">
      <c r="A24" s="157" t="s">
        <v>28</v>
      </c>
      <c r="B24" s="157"/>
      <c r="C24" s="157"/>
      <c r="D24" s="157"/>
      <c r="E24" s="153" t="s">
        <v>206</v>
      </c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5"/>
      <c r="AB24" s="97"/>
      <c r="AC24" s="97"/>
      <c r="AD24" s="97"/>
      <c r="AE24" s="97"/>
      <c r="AF24" s="98">
        <f>SUM(AF25:AG26)</f>
        <v>298</v>
      </c>
      <c r="AG24" s="98"/>
      <c r="AH24" s="98">
        <f>SUM(AH25:AI26)</f>
        <v>36</v>
      </c>
      <c r="AI24" s="98"/>
      <c r="AJ24" s="98">
        <f>SUM(AJ25:AK26)</f>
        <v>18</v>
      </c>
      <c r="AK24" s="98"/>
      <c r="AL24" s="98"/>
      <c r="AM24" s="98"/>
      <c r="AN24" s="98">
        <f>SUM(AN25:AO26)</f>
        <v>18</v>
      </c>
      <c r="AO24" s="98"/>
      <c r="AP24" s="98"/>
      <c r="AQ24" s="98"/>
      <c r="AR24" s="98">
        <f>SUM(AR25:AS26)</f>
        <v>190</v>
      </c>
      <c r="AS24" s="98"/>
      <c r="AT24" s="98">
        <f>SUM(AT25:AU26)</f>
        <v>36</v>
      </c>
      <c r="AU24" s="98"/>
      <c r="AV24" s="98">
        <f>SUM(AV25:AW26)</f>
        <v>6</v>
      </c>
      <c r="AW24" s="98"/>
      <c r="AX24" s="98">
        <f>SUM(AX25:AY26)</f>
        <v>108</v>
      </c>
      <c r="AY24" s="98"/>
      <c r="AZ24" s="98"/>
      <c r="BA24" s="98"/>
      <c r="BB24" s="98">
        <f>SUM(BB25:BC26)</f>
        <v>3</v>
      </c>
      <c r="BC24" s="98"/>
      <c r="BD24" s="158"/>
      <c r="BE24" s="158"/>
      <c r="BF24" s="158"/>
      <c r="BG24" s="158"/>
      <c r="BH24" s="158"/>
      <c r="BI24" s="158"/>
      <c r="BJ24" s="158"/>
    </row>
    <row r="25" spans="1:62" ht="21" customHeight="1" x14ac:dyDescent="0.3">
      <c r="A25" s="157" t="s">
        <v>134</v>
      </c>
      <c r="B25" s="157"/>
      <c r="C25" s="157"/>
      <c r="D25" s="157"/>
      <c r="E25" s="83" t="s">
        <v>207</v>
      </c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5"/>
      <c r="AB25" s="97"/>
      <c r="AC25" s="97"/>
      <c r="AD25" s="97" t="s">
        <v>158</v>
      </c>
      <c r="AE25" s="97"/>
      <c r="AF25" s="97">
        <f>SUM(AR25,AX25)</f>
        <v>208</v>
      </c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>
        <v>100</v>
      </c>
      <c r="AS25" s="97"/>
      <c r="AT25" s="97"/>
      <c r="AU25" s="97"/>
      <c r="AV25" s="97">
        <v>3</v>
      </c>
      <c r="AW25" s="97"/>
      <c r="AX25" s="97">
        <v>108</v>
      </c>
      <c r="AY25" s="97"/>
      <c r="AZ25" s="97"/>
      <c r="BA25" s="97"/>
      <c r="BB25" s="97">
        <v>3</v>
      </c>
      <c r="BC25" s="97"/>
      <c r="BD25" s="98" t="s">
        <v>128</v>
      </c>
      <c r="BE25" s="98"/>
      <c r="BF25" s="98"/>
      <c r="BG25" s="98"/>
      <c r="BH25" s="98"/>
      <c r="BI25" s="98"/>
      <c r="BJ25" s="98"/>
    </row>
    <row r="26" spans="1:62" ht="25.5" customHeight="1" x14ac:dyDescent="0.3">
      <c r="A26" s="157" t="s">
        <v>135</v>
      </c>
      <c r="B26" s="157"/>
      <c r="C26" s="157"/>
      <c r="D26" s="157"/>
      <c r="E26" s="83" t="s">
        <v>252</v>
      </c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5"/>
      <c r="AB26" s="97">
        <v>1</v>
      </c>
      <c r="AC26" s="97"/>
      <c r="AD26" s="97"/>
      <c r="AE26" s="97"/>
      <c r="AF26" s="97">
        <f>SUM(AR26,AX26)</f>
        <v>90</v>
      </c>
      <c r="AG26" s="97"/>
      <c r="AH26" s="97">
        <f>SUM(AT26+AZ26)</f>
        <v>36</v>
      </c>
      <c r="AI26" s="97"/>
      <c r="AJ26" s="97">
        <v>18</v>
      </c>
      <c r="AK26" s="97"/>
      <c r="AL26" s="97"/>
      <c r="AM26" s="97"/>
      <c r="AN26" s="97">
        <v>18</v>
      </c>
      <c r="AO26" s="97"/>
      <c r="AP26" s="97"/>
      <c r="AQ26" s="97"/>
      <c r="AR26" s="97">
        <v>90</v>
      </c>
      <c r="AS26" s="97"/>
      <c r="AT26" s="97">
        <v>36</v>
      </c>
      <c r="AU26" s="97"/>
      <c r="AV26" s="97">
        <v>3</v>
      </c>
      <c r="AW26" s="97"/>
      <c r="AX26" s="97"/>
      <c r="AY26" s="97"/>
      <c r="AZ26" s="97"/>
      <c r="BA26" s="97"/>
      <c r="BB26" s="97"/>
      <c r="BC26" s="97"/>
      <c r="BD26" s="98" t="s">
        <v>129</v>
      </c>
      <c r="BE26" s="98"/>
      <c r="BF26" s="98"/>
      <c r="BG26" s="98"/>
      <c r="BH26" s="98"/>
      <c r="BI26" s="98"/>
      <c r="BJ26" s="98"/>
    </row>
    <row r="27" spans="1:62" ht="45" customHeight="1" x14ac:dyDescent="0.3">
      <c r="A27" s="98" t="s">
        <v>123</v>
      </c>
      <c r="B27" s="98"/>
      <c r="C27" s="98"/>
      <c r="D27" s="98"/>
      <c r="E27" s="160" t="s">
        <v>254</v>
      </c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97"/>
      <c r="AC27" s="97"/>
      <c r="AD27" s="97"/>
      <c r="AE27" s="97"/>
      <c r="AF27" s="98">
        <f>SUM(AF28:AG29)</f>
        <v>180</v>
      </c>
      <c r="AG27" s="98"/>
      <c r="AH27" s="98">
        <f>SUM(AH28:AI29)</f>
        <v>72</v>
      </c>
      <c r="AI27" s="98"/>
      <c r="AJ27" s="98">
        <f t="shared" ref="AJ27" si="0">SUM(AJ28:AK29)</f>
        <v>36</v>
      </c>
      <c r="AK27" s="98"/>
      <c r="AL27" s="98"/>
      <c r="AM27" s="98"/>
      <c r="AN27" s="98">
        <f t="shared" ref="AN27" si="1">SUM(AN28:AO29)</f>
        <v>36</v>
      </c>
      <c r="AO27" s="98"/>
      <c r="AP27" s="98"/>
      <c r="AQ27" s="98"/>
      <c r="AR27" s="98">
        <f t="shared" ref="AR27" si="2">SUM(AR28:AS29)</f>
        <v>180</v>
      </c>
      <c r="AS27" s="98"/>
      <c r="AT27" s="98">
        <f t="shared" ref="AT27" si="3">SUM(AT28:AU29)</f>
        <v>72</v>
      </c>
      <c r="AU27" s="98"/>
      <c r="AV27" s="98">
        <f t="shared" ref="AV27" si="4">SUM(AV28:AW29)</f>
        <v>6</v>
      </c>
      <c r="AW27" s="98"/>
      <c r="AX27" s="98"/>
      <c r="AY27" s="98"/>
      <c r="AZ27" s="98"/>
      <c r="BA27" s="98"/>
      <c r="BB27" s="98"/>
      <c r="BC27" s="98"/>
      <c r="BD27" s="159"/>
      <c r="BE27" s="159"/>
      <c r="BF27" s="159"/>
      <c r="BG27" s="159"/>
      <c r="BH27" s="159"/>
      <c r="BI27" s="159"/>
      <c r="BJ27" s="159"/>
    </row>
    <row r="28" spans="1:62" ht="21.75" customHeight="1" x14ac:dyDescent="0.3">
      <c r="A28" s="157" t="s">
        <v>136</v>
      </c>
      <c r="B28" s="157"/>
      <c r="C28" s="157"/>
      <c r="D28" s="157"/>
      <c r="E28" s="152" t="s">
        <v>255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97">
        <v>1</v>
      </c>
      <c r="AC28" s="97"/>
      <c r="AD28" s="97"/>
      <c r="AE28" s="97"/>
      <c r="AF28" s="97">
        <f>SUM(AR28,AX28)</f>
        <v>90</v>
      </c>
      <c r="AG28" s="97"/>
      <c r="AH28" s="97">
        <f>SUM(AT28+AZ28)</f>
        <v>36</v>
      </c>
      <c r="AI28" s="97"/>
      <c r="AJ28" s="97">
        <v>18</v>
      </c>
      <c r="AK28" s="97"/>
      <c r="AL28" s="97"/>
      <c r="AM28" s="97"/>
      <c r="AN28" s="97">
        <v>18</v>
      </c>
      <c r="AO28" s="97"/>
      <c r="AP28" s="97"/>
      <c r="AQ28" s="97"/>
      <c r="AR28" s="97">
        <v>90</v>
      </c>
      <c r="AS28" s="97"/>
      <c r="AT28" s="97">
        <v>36</v>
      </c>
      <c r="AU28" s="97"/>
      <c r="AV28" s="97">
        <v>3</v>
      </c>
      <c r="AW28" s="97"/>
      <c r="AX28" s="97"/>
      <c r="AY28" s="97"/>
      <c r="AZ28" s="97"/>
      <c r="BA28" s="97"/>
      <c r="BB28" s="97"/>
      <c r="BC28" s="97"/>
      <c r="BD28" s="98" t="s">
        <v>248</v>
      </c>
      <c r="BE28" s="98"/>
      <c r="BF28" s="98"/>
      <c r="BG28" s="98"/>
      <c r="BH28" s="98"/>
      <c r="BI28" s="98"/>
      <c r="BJ28" s="98"/>
    </row>
    <row r="29" spans="1:62" ht="39.75" customHeight="1" x14ac:dyDescent="0.3">
      <c r="A29" s="157" t="s">
        <v>137</v>
      </c>
      <c r="B29" s="157"/>
      <c r="C29" s="157"/>
      <c r="D29" s="157"/>
      <c r="E29" s="108" t="s">
        <v>257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97"/>
      <c r="AC29" s="97"/>
      <c r="AD29" s="97">
        <v>1</v>
      </c>
      <c r="AE29" s="97"/>
      <c r="AF29" s="97">
        <f>SUM(AR29,AX29)</f>
        <v>90</v>
      </c>
      <c r="AG29" s="97"/>
      <c r="AH29" s="97">
        <f>SUM(AT29+AZ29)</f>
        <v>36</v>
      </c>
      <c r="AI29" s="97"/>
      <c r="AJ29" s="97">
        <v>18</v>
      </c>
      <c r="AK29" s="97"/>
      <c r="AL29" s="97"/>
      <c r="AM29" s="97"/>
      <c r="AN29" s="97">
        <v>18</v>
      </c>
      <c r="AO29" s="97"/>
      <c r="AP29" s="97"/>
      <c r="AQ29" s="97"/>
      <c r="AR29" s="97">
        <v>90</v>
      </c>
      <c r="AS29" s="97"/>
      <c r="AT29" s="97">
        <v>36</v>
      </c>
      <c r="AU29" s="97"/>
      <c r="AV29" s="97">
        <v>3</v>
      </c>
      <c r="AW29" s="97"/>
      <c r="AX29" s="97"/>
      <c r="AY29" s="97"/>
      <c r="AZ29" s="97"/>
      <c r="BA29" s="97"/>
      <c r="BB29" s="97"/>
      <c r="BC29" s="97"/>
      <c r="BD29" s="98" t="s">
        <v>161</v>
      </c>
      <c r="BE29" s="98"/>
      <c r="BF29" s="98"/>
      <c r="BG29" s="98"/>
      <c r="BH29" s="98"/>
      <c r="BI29" s="98"/>
      <c r="BJ29" s="98"/>
    </row>
    <row r="30" spans="1:62" s="15" customFormat="1" ht="20.399999999999999" x14ac:dyDescent="0.3">
      <c r="A30" s="95" t="s">
        <v>31</v>
      </c>
      <c r="B30" s="95"/>
      <c r="C30" s="95"/>
      <c r="D30" s="95"/>
      <c r="E30" s="96" t="s">
        <v>32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8"/>
      <c r="AC30" s="98"/>
      <c r="AD30" s="98"/>
      <c r="AE30" s="98"/>
      <c r="AF30" s="98">
        <f>SUM(AF31,AF34,AF37,AF39,AF46)</f>
        <v>924</v>
      </c>
      <c r="AG30" s="98"/>
      <c r="AH30" s="110">
        <f>SUM(AH31,AH34,AH37,AH39,AH46)</f>
        <v>332</v>
      </c>
      <c r="AI30" s="111"/>
      <c r="AJ30" s="98">
        <f>SUM(AJ31,AJ34,AJ37,AJ39,AJ46)</f>
        <v>162</v>
      </c>
      <c r="AK30" s="98"/>
      <c r="AL30" s="98"/>
      <c r="AM30" s="98"/>
      <c r="AN30" s="98">
        <f>SUM(AN31,AN34,AN37,AN39,AN46)</f>
        <v>162</v>
      </c>
      <c r="AO30" s="98"/>
      <c r="AP30" s="98"/>
      <c r="AQ30" s="98"/>
      <c r="AR30" s="98">
        <f>SUM(AR31,AR34,AR37,AR39,AR46)</f>
        <v>360</v>
      </c>
      <c r="AS30" s="98"/>
      <c r="AT30" s="98">
        <f>SUM(AT31,AT34,AT37,AT39,AT46)</f>
        <v>144</v>
      </c>
      <c r="AU30" s="98"/>
      <c r="AV30" s="98">
        <f>SUM(AV31,AV34,AV37,AV39,AV46)</f>
        <v>12</v>
      </c>
      <c r="AW30" s="98"/>
      <c r="AX30" s="98">
        <f>SUM(AX31,AX34,AX37,AX39,AX46)</f>
        <v>564</v>
      </c>
      <c r="AY30" s="98"/>
      <c r="AZ30" s="98">
        <f>SUM(AZ31,AZ34,AZ37,AZ39,AZ46)</f>
        <v>188</v>
      </c>
      <c r="BA30" s="98"/>
      <c r="BB30" s="98">
        <f>SUM(BB31,BB34,BB37,BB39,BB46)</f>
        <v>15</v>
      </c>
      <c r="BC30" s="98"/>
      <c r="BD30" s="159"/>
      <c r="BE30" s="159"/>
      <c r="BF30" s="159"/>
      <c r="BG30" s="159"/>
      <c r="BH30" s="159"/>
      <c r="BI30" s="159"/>
      <c r="BJ30" s="159"/>
    </row>
    <row r="31" spans="1:62" s="15" customFormat="1" ht="21" x14ac:dyDescent="0.3">
      <c r="A31" s="157" t="s">
        <v>37</v>
      </c>
      <c r="B31" s="157"/>
      <c r="C31" s="157"/>
      <c r="D31" s="157"/>
      <c r="E31" s="160" t="s">
        <v>146</v>
      </c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97"/>
      <c r="AC31" s="97"/>
      <c r="AD31" s="97"/>
      <c r="AE31" s="97"/>
      <c r="AF31" s="98">
        <f>SUM(AF32:AG33)</f>
        <v>198</v>
      </c>
      <c r="AG31" s="98"/>
      <c r="AH31" s="110">
        <f>SUM(AH32:AI33)</f>
        <v>72</v>
      </c>
      <c r="AI31" s="111"/>
      <c r="AJ31" s="98">
        <f>SUM(AJ32:AK33)</f>
        <v>36</v>
      </c>
      <c r="AK31" s="98"/>
      <c r="AL31" s="98"/>
      <c r="AM31" s="98"/>
      <c r="AN31" s="98">
        <f>SUM(AN32:AO33)</f>
        <v>36</v>
      </c>
      <c r="AO31" s="98"/>
      <c r="AP31" s="98"/>
      <c r="AQ31" s="98"/>
      <c r="AR31" s="98">
        <f>SUM(AR32:AS33)</f>
        <v>90</v>
      </c>
      <c r="AS31" s="98"/>
      <c r="AT31" s="98">
        <f>SUM(AT32:AU33)</f>
        <v>36</v>
      </c>
      <c r="AU31" s="98"/>
      <c r="AV31" s="98">
        <f>SUM(AV32:AW33)</f>
        <v>3</v>
      </c>
      <c r="AW31" s="98"/>
      <c r="AX31" s="98">
        <f>SUM(AX32:AY33)</f>
        <v>108</v>
      </c>
      <c r="AY31" s="98"/>
      <c r="AZ31" s="98">
        <f>SUM(AZ32:BA33)</f>
        <v>36</v>
      </c>
      <c r="BA31" s="98"/>
      <c r="BB31" s="98">
        <f>SUM(BB32:BC33)</f>
        <v>3</v>
      </c>
      <c r="BC31" s="98"/>
      <c r="BD31" s="159"/>
      <c r="BE31" s="159"/>
      <c r="BF31" s="159"/>
      <c r="BG31" s="159"/>
      <c r="BH31" s="159"/>
      <c r="BI31" s="159"/>
      <c r="BJ31" s="159"/>
    </row>
    <row r="32" spans="1:62" s="15" customFormat="1" ht="24" customHeight="1" x14ac:dyDescent="0.3">
      <c r="A32" s="157" t="s">
        <v>138</v>
      </c>
      <c r="B32" s="157"/>
      <c r="C32" s="157"/>
      <c r="D32" s="157"/>
      <c r="E32" s="108" t="s">
        <v>186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97">
        <v>1</v>
      </c>
      <c r="AC32" s="97"/>
      <c r="AD32" s="97"/>
      <c r="AE32" s="97"/>
      <c r="AF32" s="97">
        <f>SUM(AR32,AX32)</f>
        <v>90</v>
      </c>
      <c r="AG32" s="97"/>
      <c r="AH32" s="97">
        <f t="shared" ref="AH32:AH33" si="5">SUM(AT32+AZ32)</f>
        <v>36</v>
      </c>
      <c r="AI32" s="97"/>
      <c r="AJ32" s="97">
        <v>18</v>
      </c>
      <c r="AK32" s="97"/>
      <c r="AL32" s="97"/>
      <c r="AM32" s="97"/>
      <c r="AN32" s="97">
        <v>18</v>
      </c>
      <c r="AO32" s="97"/>
      <c r="AP32" s="97"/>
      <c r="AQ32" s="97"/>
      <c r="AR32" s="97">
        <v>90</v>
      </c>
      <c r="AS32" s="97"/>
      <c r="AT32" s="97">
        <v>36</v>
      </c>
      <c r="AU32" s="97"/>
      <c r="AV32" s="97">
        <v>3</v>
      </c>
      <c r="AW32" s="97"/>
      <c r="AX32" s="97"/>
      <c r="AY32" s="97"/>
      <c r="AZ32" s="97"/>
      <c r="BA32" s="97"/>
      <c r="BB32" s="97"/>
      <c r="BC32" s="97"/>
      <c r="BD32" s="98" t="s">
        <v>130</v>
      </c>
      <c r="BE32" s="98"/>
      <c r="BF32" s="98"/>
      <c r="BG32" s="98"/>
      <c r="BH32" s="98"/>
      <c r="BI32" s="98"/>
      <c r="BJ32" s="98"/>
    </row>
    <row r="33" spans="1:72" s="15" customFormat="1" ht="41.25" customHeight="1" x14ac:dyDescent="0.3">
      <c r="A33" s="157" t="s">
        <v>139</v>
      </c>
      <c r="B33" s="157"/>
      <c r="C33" s="157"/>
      <c r="D33" s="157"/>
      <c r="E33" s="108" t="s">
        <v>147</v>
      </c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97"/>
      <c r="AC33" s="97"/>
      <c r="AD33" s="97">
        <v>2</v>
      </c>
      <c r="AE33" s="97"/>
      <c r="AF33" s="97">
        <f>SUM(AR33,AX33)</f>
        <v>108</v>
      </c>
      <c r="AG33" s="97"/>
      <c r="AH33" s="97">
        <f t="shared" si="5"/>
        <v>36</v>
      </c>
      <c r="AI33" s="97"/>
      <c r="AJ33" s="97">
        <v>18</v>
      </c>
      <c r="AK33" s="97"/>
      <c r="AL33" s="97"/>
      <c r="AM33" s="97"/>
      <c r="AN33" s="97">
        <v>18</v>
      </c>
      <c r="AO33" s="97"/>
      <c r="AP33" s="97"/>
      <c r="AQ33" s="97"/>
      <c r="AR33" s="97"/>
      <c r="AS33" s="97"/>
      <c r="AT33" s="97"/>
      <c r="AU33" s="97"/>
      <c r="AV33" s="97"/>
      <c r="AW33" s="97"/>
      <c r="AX33" s="97">
        <v>108</v>
      </c>
      <c r="AY33" s="97"/>
      <c r="AZ33" s="97">
        <v>36</v>
      </c>
      <c r="BA33" s="97"/>
      <c r="BB33" s="97">
        <v>3</v>
      </c>
      <c r="BC33" s="97"/>
      <c r="BD33" s="98" t="s">
        <v>131</v>
      </c>
      <c r="BE33" s="98"/>
      <c r="BF33" s="98"/>
      <c r="BG33" s="98"/>
      <c r="BH33" s="98"/>
      <c r="BI33" s="98"/>
      <c r="BJ33" s="98"/>
    </row>
    <row r="34" spans="1:72" s="15" customFormat="1" ht="43.5" customHeight="1" x14ac:dyDescent="0.3">
      <c r="A34" s="157" t="s">
        <v>124</v>
      </c>
      <c r="B34" s="157"/>
      <c r="C34" s="157"/>
      <c r="D34" s="157"/>
      <c r="E34" s="160" t="s">
        <v>148</v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97"/>
      <c r="AC34" s="97"/>
      <c r="AD34" s="97"/>
      <c r="AE34" s="97"/>
      <c r="AF34" s="98">
        <f>SUM(AF35:AG36)</f>
        <v>198</v>
      </c>
      <c r="AG34" s="98"/>
      <c r="AH34" s="110">
        <f>SUM(AH35:AI36)</f>
        <v>72</v>
      </c>
      <c r="AI34" s="111"/>
      <c r="AJ34" s="98">
        <f>SUM(AJ35:AK36)</f>
        <v>36</v>
      </c>
      <c r="AK34" s="98"/>
      <c r="AL34" s="98"/>
      <c r="AM34" s="98"/>
      <c r="AN34" s="98">
        <f>SUM(AN35:AO36)</f>
        <v>36</v>
      </c>
      <c r="AO34" s="98"/>
      <c r="AP34" s="98"/>
      <c r="AQ34" s="98"/>
      <c r="AR34" s="98">
        <f>SUM(AR35:AS36)</f>
        <v>90</v>
      </c>
      <c r="AS34" s="98"/>
      <c r="AT34" s="98">
        <f>SUM(AT35:AU36)</f>
        <v>36</v>
      </c>
      <c r="AU34" s="98"/>
      <c r="AV34" s="98">
        <f>SUM(AV35:AW36)</f>
        <v>3</v>
      </c>
      <c r="AW34" s="98"/>
      <c r="AX34" s="98">
        <f>SUM(AX35:AY36)</f>
        <v>108</v>
      </c>
      <c r="AY34" s="98"/>
      <c r="AZ34" s="98">
        <f>SUM(AZ35:BA36)</f>
        <v>36</v>
      </c>
      <c r="BA34" s="98"/>
      <c r="BB34" s="98">
        <f>SUM(BB35:BC36)</f>
        <v>3</v>
      </c>
      <c r="BC34" s="98"/>
      <c r="BD34" s="159"/>
      <c r="BE34" s="159"/>
      <c r="BF34" s="159"/>
      <c r="BG34" s="159"/>
      <c r="BH34" s="159"/>
      <c r="BI34" s="159"/>
      <c r="BJ34" s="159"/>
    </row>
    <row r="35" spans="1:72" s="15" customFormat="1" ht="42" customHeight="1" x14ac:dyDescent="0.3">
      <c r="A35" s="157" t="s">
        <v>140</v>
      </c>
      <c r="B35" s="157"/>
      <c r="C35" s="157"/>
      <c r="D35" s="157"/>
      <c r="E35" s="108" t="s">
        <v>149</v>
      </c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97"/>
      <c r="AC35" s="97"/>
      <c r="AD35" s="97">
        <v>1</v>
      </c>
      <c r="AE35" s="97"/>
      <c r="AF35" s="97">
        <f>SUM(AR35,AX35)</f>
        <v>90</v>
      </c>
      <c r="AG35" s="97"/>
      <c r="AH35" s="97">
        <f t="shared" ref="AH35:AH36" si="6">SUM(AT35+AZ35)</f>
        <v>36</v>
      </c>
      <c r="AI35" s="97"/>
      <c r="AJ35" s="97">
        <v>18</v>
      </c>
      <c r="AK35" s="97"/>
      <c r="AL35" s="97"/>
      <c r="AM35" s="97"/>
      <c r="AN35" s="97">
        <v>18</v>
      </c>
      <c r="AO35" s="97"/>
      <c r="AP35" s="97"/>
      <c r="AQ35" s="97"/>
      <c r="AR35" s="97">
        <v>90</v>
      </c>
      <c r="AS35" s="97"/>
      <c r="AT35" s="97">
        <v>36</v>
      </c>
      <c r="AU35" s="97"/>
      <c r="AV35" s="97">
        <v>3</v>
      </c>
      <c r="AW35" s="97"/>
      <c r="AX35" s="97"/>
      <c r="AY35" s="97"/>
      <c r="AZ35" s="97"/>
      <c r="BA35" s="97"/>
      <c r="BB35" s="97"/>
      <c r="BC35" s="97"/>
      <c r="BD35" s="98" t="s">
        <v>132</v>
      </c>
      <c r="BE35" s="98"/>
      <c r="BF35" s="98"/>
      <c r="BG35" s="98"/>
      <c r="BH35" s="98"/>
      <c r="BI35" s="98"/>
      <c r="BJ35" s="98"/>
    </row>
    <row r="36" spans="1:72" s="15" customFormat="1" ht="42.75" customHeight="1" x14ac:dyDescent="0.3">
      <c r="A36" s="157" t="s">
        <v>141</v>
      </c>
      <c r="B36" s="157"/>
      <c r="C36" s="157"/>
      <c r="D36" s="157"/>
      <c r="E36" s="108" t="s">
        <v>153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97">
        <v>2</v>
      </c>
      <c r="AC36" s="97"/>
      <c r="AD36" s="97"/>
      <c r="AE36" s="97"/>
      <c r="AF36" s="97">
        <f>SUM(AR36,AX36)</f>
        <v>108</v>
      </c>
      <c r="AG36" s="97"/>
      <c r="AH36" s="97">
        <f t="shared" si="6"/>
        <v>36</v>
      </c>
      <c r="AI36" s="97"/>
      <c r="AJ36" s="97">
        <v>18</v>
      </c>
      <c r="AK36" s="97"/>
      <c r="AL36" s="97"/>
      <c r="AM36" s="97"/>
      <c r="AN36" s="97">
        <v>18</v>
      </c>
      <c r="AO36" s="97"/>
      <c r="AP36" s="97"/>
      <c r="AQ36" s="97"/>
      <c r="AR36" s="97"/>
      <c r="AS36" s="97"/>
      <c r="AT36" s="97"/>
      <c r="AU36" s="97"/>
      <c r="AV36" s="97"/>
      <c r="AW36" s="97"/>
      <c r="AX36" s="97">
        <v>108</v>
      </c>
      <c r="AY36" s="97"/>
      <c r="AZ36" s="97">
        <v>36</v>
      </c>
      <c r="BA36" s="97"/>
      <c r="BB36" s="97">
        <v>3</v>
      </c>
      <c r="BC36" s="97"/>
      <c r="BD36" s="98" t="s">
        <v>133</v>
      </c>
      <c r="BE36" s="98"/>
      <c r="BF36" s="98"/>
      <c r="BG36" s="98"/>
      <c r="BH36" s="98"/>
      <c r="BI36" s="98"/>
      <c r="BJ36" s="98"/>
    </row>
    <row r="37" spans="1:72" s="15" customFormat="1" ht="20.25" customHeight="1" x14ac:dyDescent="0.3">
      <c r="A37" s="157" t="s">
        <v>125</v>
      </c>
      <c r="B37" s="157"/>
      <c r="C37" s="157"/>
      <c r="D37" s="157"/>
      <c r="E37" s="160" t="s">
        <v>150</v>
      </c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97"/>
      <c r="AC37" s="97"/>
      <c r="AD37" s="97"/>
      <c r="AE37" s="97"/>
      <c r="AF37" s="98">
        <f>SUM(AF38:AG38)</f>
        <v>108</v>
      </c>
      <c r="AG37" s="98"/>
      <c r="AH37" s="110">
        <f>SUM(AH38:AI38)</f>
        <v>36</v>
      </c>
      <c r="AI37" s="111"/>
      <c r="AJ37" s="98">
        <f>SUM(AJ38:AK38)</f>
        <v>18</v>
      </c>
      <c r="AK37" s="98"/>
      <c r="AL37" s="98"/>
      <c r="AM37" s="98"/>
      <c r="AN37" s="98">
        <f>SUM(AN38:AO38)</f>
        <v>18</v>
      </c>
      <c r="AO37" s="98"/>
      <c r="AP37" s="98"/>
      <c r="AQ37" s="98"/>
      <c r="AR37" s="98"/>
      <c r="AS37" s="98"/>
      <c r="AT37" s="98"/>
      <c r="AU37" s="98"/>
      <c r="AV37" s="98"/>
      <c r="AW37" s="98"/>
      <c r="AX37" s="98">
        <f>SUM(AX38:AY38)</f>
        <v>108</v>
      </c>
      <c r="AY37" s="98"/>
      <c r="AZ37" s="98">
        <f>SUM(AZ38:BA38)</f>
        <v>36</v>
      </c>
      <c r="BA37" s="98"/>
      <c r="BB37" s="98">
        <f>SUM(BB38:BC38)</f>
        <v>3</v>
      </c>
      <c r="BC37" s="98"/>
      <c r="BD37" s="159"/>
      <c r="BE37" s="159"/>
      <c r="BF37" s="159"/>
      <c r="BG37" s="159"/>
      <c r="BH37" s="159"/>
      <c r="BI37" s="159"/>
      <c r="BJ37" s="159"/>
    </row>
    <row r="38" spans="1:72" s="15" customFormat="1" ht="44.25" customHeight="1" x14ac:dyDescent="0.3">
      <c r="A38" s="157" t="s">
        <v>142</v>
      </c>
      <c r="B38" s="157"/>
      <c r="C38" s="157"/>
      <c r="D38" s="157"/>
      <c r="E38" s="108" t="s">
        <v>159</v>
      </c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97"/>
      <c r="AC38" s="97"/>
      <c r="AD38" s="97">
        <v>2</v>
      </c>
      <c r="AE38" s="97"/>
      <c r="AF38" s="97">
        <f>SUM(AR38,AX38)</f>
        <v>108</v>
      </c>
      <c r="AG38" s="97"/>
      <c r="AH38" s="97">
        <f t="shared" ref="AH38" si="7">SUM(AT38+AZ38)</f>
        <v>36</v>
      </c>
      <c r="AI38" s="97"/>
      <c r="AJ38" s="97">
        <v>18</v>
      </c>
      <c r="AK38" s="97"/>
      <c r="AL38" s="97"/>
      <c r="AM38" s="97"/>
      <c r="AN38" s="97">
        <v>18</v>
      </c>
      <c r="AO38" s="97"/>
      <c r="AP38" s="97"/>
      <c r="AQ38" s="97"/>
      <c r="AR38" s="97"/>
      <c r="AS38" s="97"/>
      <c r="AT38" s="97"/>
      <c r="AU38" s="97"/>
      <c r="AV38" s="97"/>
      <c r="AW38" s="97"/>
      <c r="AX38" s="97">
        <v>108</v>
      </c>
      <c r="AY38" s="97"/>
      <c r="AZ38" s="97">
        <v>36</v>
      </c>
      <c r="BA38" s="97"/>
      <c r="BB38" s="97">
        <v>3</v>
      </c>
      <c r="BC38" s="97"/>
      <c r="BD38" s="110" t="s">
        <v>151</v>
      </c>
      <c r="BE38" s="175"/>
      <c r="BF38" s="175"/>
      <c r="BG38" s="175"/>
      <c r="BH38" s="175"/>
      <c r="BI38" s="175"/>
      <c r="BJ38" s="111"/>
    </row>
    <row r="39" spans="1:72" s="15" customFormat="1" ht="27.75" customHeight="1" x14ac:dyDescent="0.3">
      <c r="A39" s="179" t="s">
        <v>126</v>
      </c>
      <c r="B39" s="180"/>
      <c r="C39" s="180"/>
      <c r="D39" s="181"/>
      <c r="E39" s="153" t="s">
        <v>195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5"/>
      <c r="AB39" s="86"/>
      <c r="AC39" s="88"/>
      <c r="AD39" s="86"/>
      <c r="AE39" s="88"/>
      <c r="AF39" s="98">
        <f>SUM(AF40:AG42)</f>
        <v>330</v>
      </c>
      <c r="AG39" s="98"/>
      <c r="AH39" s="98">
        <f>SUM(AH40:AI42)</f>
        <v>116</v>
      </c>
      <c r="AI39" s="98"/>
      <c r="AJ39" s="98">
        <f>SUM(AJ40:AK42)</f>
        <v>54</v>
      </c>
      <c r="AK39" s="98"/>
      <c r="AL39" s="98"/>
      <c r="AM39" s="98"/>
      <c r="AN39" s="98">
        <f>SUM(AN40:AO42)</f>
        <v>54</v>
      </c>
      <c r="AO39" s="98"/>
      <c r="AP39" s="98"/>
      <c r="AQ39" s="98"/>
      <c r="AR39" s="98">
        <f t="shared" ref="AR39" si="8">SUM(AR40:AS42)</f>
        <v>90</v>
      </c>
      <c r="AS39" s="98"/>
      <c r="AT39" s="98">
        <f t="shared" ref="AT39" si="9">SUM(AT40:AU42)</f>
        <v>36</v>
      </c>
      <c r="AU39" s="98"/>
      <c r="AV39" s="98">
        <f t="shared" ref="AV39" si="10">SUM(AV40:AW42)</f>
        <v>3</v>
      </c>
      <c r="AW39" s="98"/>
      <c r="AX39" s="98">
        <f t="shared" ref="AX39" si="11">SUM(AX40:AY42)</f>
        <v>240</v>
      </c>
      <c r="AY39" s="98"/>
      <c r="AZ39" s="98">
        <f t="shared" ref="AZ39" si="12">SUM(AZ40:BA42)</f>
        <v>80</v>
      </c>
      <c r="BA39" s="98"/>
      <c r="BB39" s="98">
        <f t="shared" ref="BB39" si="13">SUM(BB40:BC42)</f>
        <v>6</v>
      </c>
      <c r="BC39" s="98"/>
      <c r="BD39" s="176"/>
      <c r="BE39" s="177"/>
      <c r="BF39" s="177"/>
      <c r="BG39" s="177"/>
      <c r="BH39" s="177"/>
      <c r="BI39" s="177"/>
      <c r="BJ39" s="178"/>
    </row>
    <row r="40" spans="1:72" s="15" customFormat="1" ht="20.25" customHeight="1" x14ac:dyDescent="0.3">
      <c r="A40" s="179" t="s">
        <v>143</v>
      </c>
      <c r="B40" s="180"/>
      <c r="C40" s="180"/>
      <c r="D40" s="181"/>
      <c r="E40" s="108" t="s">
        <v>196</v>
      </c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86"/>
      <c r="AC40" s="88"/>
      <c r="AD40" s="86">
        <v>1</v>
      </c>
      <c r="AE40" s="88"/>
      <c r="AF40" s="97">
        <f>AX40+AR40</f>
        <v>90</v>
      </c>
      <c r="AG40" s="97"/>
      <c r="AH40" s="97">
        <f t="shared" ref="AH40" si="14">SUM(AT40+AZ40)</f>
        <v>36</v>
      </c>
      <c r="AI40" s="97"/>
      <c r="AJ40" s="97">
        <v>18</v>
      </c>
      <c r="AK40" s="97"/>
      <c r="AL40" s="97"/>
      <c r="AM40" s="97"/>
      <c r="AN40" s="97">
        <v>18</v>
      </c>
      <c r="AO40" s="97"/>
      <c r="AP40" s="86"/>
      <c r="AQ40" s="88"/>
      <c r="AR40" s="86">
        <v>90</v>
      </c>
      <c r="AS40" s="88"/>
      <c r="AT40" s="86">
        <v>36</v>
      </c>
      <c r="AU40" s="88"/>
      <c r="AV40" s="86">
        <v>3</v>
      </c>
      <c r="AW40" s="88"/>
      <c r="AX40" s="86"/>
      <c r="AY40" s="88"/>
      <c r="AZ40" s="86"/>
      <c r="BA40" s="88"/>
      <c r="BB40" s="86"/>
      <c r="BC40" s="88"/>
      <c r="BD40" s="98" t="s">
        <v>152</v>
      </c>
      <c r="BE40" s="98"/>
      <c r="BF40" s="98"/>
      <c r="BG40" s="98"/>
      <c r="BH40" s="98"/>
      <c r="BI40" s="98"/>
      <c r="BJ40" s="98"/>
    </row>
    <row r="41" spans="1:72" s="15" customFormat="1" ht="20.25" customHeight="1" x14ac:dyDescent="0.3">
      <c r="A41" s="179" t="s">
        <v>198</v>
      </c>
      <c r="B41" s="180"/>
      <c r="C41" s="180"/>
      <c r="D41" s="181"/>
      <c r="E41" s="108" t="s">
        <v>204</v>
      </c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86"/>
      <c r="AC41" s="88"/>
      <c r="AD41" s="86">
        <v>2</v>
      </c>
      <c r="AE41" s="88"/>
      <c r="AF41" s="97">
        <f>AX41+AR41</f>
        <v>108</v>
      </c>
      <c r="AG41" s="97"/>
      <c r="AH41" s="97">
        <f t="shared" ref="AH41:AH42" si="15">SUM(AT41+AZ41)</f>
        <v>36</v>
      </c>
      <c r="AI41" s="97"/>
      <c r="AJ41" s="97">
        <v>18</v>
      </c>
      <c r="AK41" s="97"/>
      <c r="AL41" s="97"/>
      <c r="AM41" s="97"/>
      <c r="AN41" s="97">
        <v>18</v>
      </c>
      <c r="AO41" s="97"/>
      <c r="AP41" s="86"/>
      <c r="AQ41" s="88"/>
      <c r="AR41" s="86"/>
      <c r="AS41" s="88"/>
      <c r="AT41" s="86"/>
      <c r="AU41" s="88"/>
      <c r="AV41" s="86"/>
      <c r="AW41" s="88"/>
      <c r="AX41" s="86">
        <v>108</v>
      </c>
      <c r="AY41" s="88"/>
      <c r="AZ41" s="86">
        <v>36</v>
      </c>
      <c r="BA41" s="88"/>
      <c r="BB41" s="86">
        <v>3</v>
      </c>
      <c r="BC41" s="88"/>
      <c r="BD41" s="98" t="s">
        <v>152</v>
      </c>
      <c r="BE41" s="98"/>
      <c r="BF41" s="98"/>
      <c r="BG41" s="98"/>
      <c r="BH41" s="98"/>
      <c r="BI41" s="98"/>
      <c r="BJ41" s="98"/>
    </row>
    <row r="42" spans="1:72" s="15" customFormat="1" ht="42.75" customHeight="1" x14ac:dyDescent="0.3">
      <c r="A42" s="179" t="s">
        <v>199</v>
      </c>
      <c r="B42" s="180"/>
      <c r="C42" s="180"/>
      <c r="D42" s="181"/>
      <c r="E42" s="108" t="s">
        <v>197</v>
      </c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86">
        <v>2</v>
      </c>
      <c r="AC42" s="88"/>
      <c r="AD42" s="86"/>
      <c r="AE42" s="88"/>
      <c r="AF42" s="97">
        <f>AX42+AR42</f>
        <v>132</v>
      </c>
      <c r="AG42" s="97"/>
      <c r="AH42" s="97">
        <f t="shared" si="15"/>
        <v>44</v>
      </c>
      <c r="AI42" s="97"/>
      <c r="AJ42" s="97">
        <v>18</v>
      </c>
      <c r="AK42" s="97"/>
      <c r="AL42" s="97"/>
      <c r="AM42" s="97"/>
      <c r="AN42" s="97">
        <v>18</v>
      </c>
      <c r="AO42" s="97"/>
      <c r="AP42" s="86"/>
      <c r="AQ42" s="88"/>
      <c r="AR42" s="86"/>
      <c r="AS42" s="88"/>
      <c r="AT42" s="86"/>
      <c r="AU42" s="88"/>
      <c r="AV42" s="86"/>
      <c r="AW42" s="88"/>
      <c r="AX42" s="86">
        <v>132</v>
      </c>
      <c r="AY42" s="88"/>
      <c r="AZ42" s="86">
        <v>44</v>
      </c>
      <c r="BA42" s="88"/>
      <c r="BB42" s="86">
        <v>3</v>
      </c>
      <c r="BC42" s="88"/>
      <c r="BD42" s="98" t="s">
        <v>152</v>
      </c>
      <c r="BE42" s="98"/>
      <c r="BF42" s="98"/>
      <c r="BG42" s="98"/>
      <c r="BH42" s="98"/>
      <c r="BI42" s="98"/>
      <c r="BJ42" s="98"/>
    </row>
    <row r="43" spans="1:72" s="15" customFormat="1" ht="26.25" customHeight="1" x14ac:dyDescent="0.3">
      <c r="A43" s="157" t="s">
        <v>127</v>
      </c>
      <c r="B43" s="157"/>
      <c r="C43" s="157"/>
      <c r="D43" s="157"/>
      <c r="E43" s="96" t="s">
        <v>251</v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86"/>
      <c r="AC43" s="88"/>
      <c r="AD43" s="86"/>
      <c r="AE43" s="88"/>
      <c r="AF43" s="190">
        <f>AX43+AR43</f>
        <v>90</v>
      </c>
      <c r="AG43" s="190"/>
      <c r="AH43" s="190">
        <f>AZ43+AT43</f>
        <v>36</v>
      </c>
      <c r="AI43" s="190"/>
      <c r="AJ43" s="190">
        <v>18</v>
      </c>
      <c r="AK43" s="190"/>
      <c r="AL43" s="190"/>
      <c r="AM43" s="190"/>
      <c r="AN43" s="190">
        <v>18</v>
      </c>
      <c r="AO43" s="190"/>
      <c r="AP43" s="190"/>
      <c r="AQ43" s="190"/>
      <c r="AR43" s="190">
        <v>90</v>
      </c>
      <c r="AS43" s="190"/>
      <c r="AT43" s="190">
        <v>36</v>
      </c>
      <c r="AU43" s="190"/>
      <c r="AV43" s="190">
        <v>3</v>
      </c>
      <c r="AW43" s="190"/>
      <c r="AX43" s="86"/>
      <c r="AY43" s="88"/>
      <c r="AZ43" s="86"/>
      <c r="BA43" s="88"/>
      <c r="BB43" s="86"/>
      <c r="BC43" s="88"/>
      <c r="BD43" s="98"/>
      <c r="BE43" s="98"/>
      <c r="BF43" s="98"/>
      <c r="BG43" s="98"/>
      <c r="BH43" s="98"/>
      <c r="BI43" s="98"/>
      <c r="BJ43" s="98"/>
    </row>
    <row r="44" spans="1:72" s="15" customFormat="1" ht="26.25" customHeight="1" x14ac:dyDescent="0.3">
      <c r="A44" s="179" t="s">
        <v>144</v>
      </c>
      <c r="B44" s="180"/>
      <c r="C44" s="180"/>
      <c r="D44" s="181"/>
      <c r="E44" s="160" t="s">
        <v>259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86"/>
      <c r="AC44" s="88"/>
      <c r="AD44" s="86"/>
      <c r="AE44" s="88"/>
      <c r="AF44" s="98">
        <f>AX44+AR44</f>
        <v>90</v>
      </c>
      <c r="AG44" s="98"/>
      <c r="AH44" s="98">
        <f>AZ44+AT44</f>
        <v>36</v>
      </c>
      <c r="AI44" s="98"/>
      <c r="AJ44" s="98">
        <v>18</v>
      </c>
      <c r="AK44" s="98"/>
      <c r="AL44" s="98"/>
      <c r="AM44" s="98"/>
      <c r="AN44" s="98">
        <v>18</v>
      </c>
      <c r="AO44" s="98"/>
      <c r="AP44" s="98"/>
      <c r="AQ44" s="98"/>
      <c r="AR44" s="98">
        <v>90</v>
      </c>
      <c r="AS44" s="98"/>
      <c r="AT44" s="98">
        <v>36</v>
      </c>
      <c r="AU44" s="98"/>
      <c r="AV44" s="98">
        <v>3</v>
      </c>
      <c r="AW44" s="98"/>
      <c r="AX44" s="86"/>
      <c r="AY44" s="88"/>
      <c r="AZ44" s="86"/>
      <c r="BA44" s="88"/>
      <c r="BB44" s="86"/>
      <c r="BC44" s="88"/>
      <c r="BD44" s="98"/>
      <c r="BE44" s="98"/>
      <c r="BF44" s="98"/>
      <c r="BG44" s="98"/>
      <c r="BH44" s="98"/>
      <c r="BI44" s="98"/>
      <c r="BJ44" s="98"/>
    </row>
    <row r="45" spans="1:72" s="15" customFormat="1" ht="26.25" customHeight="1" x14ac:dyDescent="0.3">
      <c r="A45" s="179" t="s">
        <v>262</v>
      </c>
      <c r="B45" s="180"/>
      <c r="C45" s="180"/>
      <c r="D45" s="181"/>
      <c r="E45" s="108" t="s">
        <v>260</v>
      </c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86"/>
      <c r="AC45" s="88"/>
      <c r="AD45" s="86">
        <v>1</v>
      </c>
      <c r="AE45" s="88"/>
      <c r="AF45" s="97">
        <f>SUM(AR45,AX45)</f>
        <v>90</v>
      </c>
      <c r="AG45" s="97"/>
      <c r="AH45" s="97">
        <f t="shared" ref="AH45" si="16">SUM(AT45+AZ45)</f>
        <v>36</v>
      </c>
      <c r="AI45" s="97"/>
      <c r="AJ45" s="97">
        <v>18</v>
      </c>
      <c r="AK45" s="97"/>
      <c r="AL45" s="97"/>
      <c r="AM45" s="97"/>
      <c r="AN45" s="97">
        <v>18</v>
      </c>
      <c r="AO45" s="97"/>
      <c r="AP45" s="97"/>
      <c r="AQ45" s="97"/>
      <c r="AR45" s="97">
        <v>90</v>
      </c>
      <c r="AS45" s="97"/>
      <c r="AT45" s="97">
        <v>36</v>
      </c>
      <c r="AU45" s="97"/>
      <c r="AV45" s="97">
        <v>3</v>
      </c>
      <c r="AW45" s="97"/>
      <c r="AX45" s="86"/>
      <c r="AY45" s="88"/>
      <c r="AZ45" s="86"/>
      <c r="BA45" s="88"/>
      <c r="BB45" s="86"/>
      <c r="BC45" s="88"/>
      <c r="BD45" s="98" t="s">
        <v>173</v>
      </c>
      <c r="BE45" s="98"/>
      <c r="BF45" s="98"/>
      <c r="BG45" s="98"/>
      <c r="BH45" s="98"/>
      <c r="BI45" s="98"/>
      <c r="BJ45" s="98"/>
    </row>
    <row r="46" spans="1:72" s="15" customFormat="1" ht="21" customHeight="1" x14ac:dyDescent="0.3">
      <c r="A46" s="86" t="s">
        <v>261</v>
      </c>
      <c r="B46" s="87"/>
      <c r="C46" s="87"/>
      <c r="D46" s="88"/>
      <c r="E46" s="160" t="s">
        <v>220</v>
      </c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97"/>
      <c r="AC46" s="97"/>
      <c r="AD46" s="97"/>
      <c r="AE46" s="97"/>
      <c r="AF46" s="98">
        <f>AX46+AR46</f>
        <v>90</v>
      </c>
      <c r="AG46" s="98"/>
      <c r="AH46" s="98">
        <f>AZ46+AT46</f>
        <v>36</v>
      </c>
      <c r="AI46" s="98"/>
      <c r="AJ46" s="98">
        <v>18</v>
      </c>
      <c r="AK46" s="98"/>
      <c r="AL46" s="98"/>
      <c r="AM46" s="98"/>
      <c r="AN46" s="98">
        <v>18</v>
      </c>
      <c r="AO46" s="98"/>
      <c r="AP46" s="98"/>
      <c r="AQ46" s="98"/>
      <c r="AR46" s="98">
        <v>90</v>
      </c>
      <c r="AS46" s="98"/>
      <c r="AT46" s="98">
        <v>36</v>
      </c>
      <c r="AU46" s="98"/>
      <c r="AV46" s="98">
        <v>3</v>
      </c>
      <c r="AW46" s="98"/>
      <c r="AX46" s="98"/>
      <c r="AY46" s="98"/>
      <c r="AZ46" s="98"/>
      <c r="BA46" s="98"/>
      <c r="BB46" s="98"/>
      <c r="BC46" s="98"/>
      <c r="BD46" s="159"/>
      <c r="BE46" s="159"/>
      <c r="BF46" s="159"/>
      <c r="BG46" s="159"/>
      <c r="BH46" s="159"/>
      <c r="BI46" s="159"/>
      <c r="BJ46" s="159"/>
    </row>
    <row r="47" spans="1:72" s="15" customFormat="1" ht="45" customHeight="1" x14ac:dyDescent="0.3">
      <c r="A47" s="157" t="s">
        <v>263</v>
      </c>
      <c r="B47" s="157"/>
      <c r="C47" s="157"/>
      <c r="D47" s="157"/>
      <c r="E47" s="108" t="s">
        <v>250</v>
      </c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97"/>
      <c r="AC47" s="97"/>
      <c r="AD47" s="97">
        <v>1</v>
      </c>
      <c r="AE47" s="97"/>
      <c r="AF47" s="97">
        <f>SUM(AR47,AX47)</f>
        <v>90</v>
      </c>
      <c r="AG47" s="97"/>
      <c r="AH47" s="97">
        <f t="shared" ref="AH47" si="17">SUM(AT47+AZ47)</f>
        <v>36</v>
      </c>
      <c r="AI47" s="97"/>
      <c r="AJ47" s="97">
        <v>18</v>
      </c>
      <c r="AK47" s="97"/>
      <c r="AL47" s="97"/>
      <c r="AM47" s="97"/>
      <c r="AN47" s="97">
        <v>18</v>
      </c>
      <c r="AO47" s="97"/>
      <c r="AP47" s="97"/>
      <c r="AQ47" s="97"/>
      <c r="AR47" s="97">
        <v>90</v>
      </c>
      <c r="AS47" s="97"/>
      <c r="AT47" s="97">
        <v>36</v>
      </c>
      <c r="AU47" s="97"/>
      <c r="AV47" s="97">
        <v>3</v>
      </c>
      <c r="AW47" s="97"/>
      <c r="AX47" s="97"/>
      <c r="AY47" s="97"/>
      <c r="AZ47" s="97"/>
      <c r="BA47" s="97"/>
      <c r="BB47" s="97"/>
      <c r="BC47" s="97"/>
      <c r="BD47" s="98" t="s">
        <v>172</v>
      </c>
      <c r="BE47" s="98"/>
      <c r="BF47" s="98"/>
      <c r="BG47" s="98"/>
      <c r="BH47" s="98"/>
      <c r="BI47" s="98"/>
      <c r="BJ47" s="98"/>
    </row>
    <row r="48" spans="1:72" s="15" customFormat="1" ht="25.5" customHeight="1" x14ac:dyDescent="0.3">
      <c r="A48" s="95" t="s">
        <v>200</v>
      </c>
      <c r="B48" s="95"/>
      <c r="C48" s="95"/>
      <c r="D48" s="95"/>
      <c r="E48" s="96" t="s">
        <v>239</v>
      </c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97"/>
      <c r="AD48" s="97"/>
      <c r="AE48" s="97"/>
      <c r="AF48" s="97"/>
      <c r="AG48" s="97"/>
      <c r="AH48" s="86"/>
      <c r="AI48" s="88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159"/>
      <c r="BE48" s="159"/>
      <c r="BF48" s="159"/>
      <c r="BG48" s="159"/>
      <c r="BH48" s="159"/>
      <c r="BI48" s="159"/>
      <c r="BJ48" s="159"/>
      <c r="BL48" s="70"/>
      <c r="BM48" s="70"/>
      <c r="BN48" s="70"/>
      <c r="BO48" s="70"/>
      <c r="BP48" s="70"/>
      <c r="BQ48" s="70"/>
      <c r="BR48" s="70"/>
      <c r="BS48" s="70"/>
      <c r="BT48" s="70"/>
    </row>
    <row r="49" spans="1:101" s="15" customFormat="1" ht="24" customHeight="1" x14ac:dyDescent="0.3">
      <c r="A49" s="157" t="s">
        <v>201</v>
      </c>
      <c r="B49" s="157"/>
      <c r="C49" s="157"/>
      <c r="D49" s="157"/>
      <c r="E49" s="108" t="s">
        <v>29</v>
      </c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97" t="s">
        <v>209</v>
      </c>
      <c r="AC49" s="97"/>
      <c r="AD49" s="97"/>
      <c r="AE49" s="97"/>
      <c r="AF49" s="97" t="s">
        <v>211</v>
      </c>
      <c r="AG49" s="97"/>
      <c r="AH49" s="86" t="s">
        <v>213</v>
      </c>
      <c r="AI49" s="88"/>
      <c r="AJ49" s="97" t="s">
        <v>215</v>
      </c>
      <c r="AK49" s="97"/>
      <c r="AL49" s="97"/>
      <c r="AM49" s="97"/>
      <c r="AN49" s="97" t="s">
        <v>215</v>
      </c>
      <c r="AO49" s="97"/>
      <c r="AP49" s="97"/>
      <c r="AQ49" s="97"/>
      <c r="AR49" s="97" t="s">
        <v>217</v>
      </c>
      <c r="AS49" s="97"/>
      <c r="AT49" s="97" t="s">
        <v>215</v>
      </c>
      <c r="AU49" s="97"/>
      <c r="AV49" s="97"/>
      <c r="AW49" s="97"/>
      <c r="AX49" s="97" t="s">
        <v>217</v>
      </c>
      <c r="AY49" s="97"/>
      <c r="AZ49" s="97" t="s">
        <v>215</v>
      </c>
      <c r="BA49" s="97"/>
      <c r="BB49" s="97" t="s">
        <v>225</v>
      </c>
      <c r="BC49" s="97"/>
      <c r="BD49" s="98" t="s">
        <v>190</v>
      </c>
      <c r="BE49" s="98"/>
      <c r="BF49" s="98"/>
      <c r="BG49" s="98"/>
      <c r="BH49" s="98"/>
      <c r="BI49" s="98"/>
      <c r="BJ49" s="98"/>
      <c r="BL49" s="70"/>
      <c r="BM49" s="70"/>
      <c r="BN49" s="70"/>
      <c r="BO49" s="70"/>
      <c r="BP49" s="70"/>
      <c r="BQ49" s="70"/>
      <c r="BR49" s="70"/>
      <c r="BS49" s="70"/>
      <c r="BT49" s="70"/>
    </row>
    <row r="50" spans="1:101" s="15" customFormat="1" ht="20.25" hidden="1" customHeight="1" x14ac:dyDescent="0.3">
      <c r="A50" s="179"/>
      <c r="B50" s="180"/>
      <c r="C50" s="180"/>
      <c r="D50" s="181"/>
      <c r="E50" s="83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5"/>
      <c r="AB50" s="86"/>
      <c r="AC50" s="88"/>
      <c r="AD50" s="86"/>
      <c r="AE50" s="88"/>
      <c r="AF50" s="86"/>
      <c r="AG50" s="88"/>
      <c r="AH50" s="86"/>
      <c r="AI50" s="88"/>
      <c r="AJ50" s="86"/>
      <c r="AK50" s="88"/>
      <c r="AL50" s="86"/>
      <c r="AM50" s="88"/>
      <c r="AN50" s="86"/>
      <c r="AO50" s="88"/>
      <c r="AP50" s="86"/>
      <c r="AQ50" s="88"/>
      <c r="AR50" s="86"/>
      <c r="AS50" s="88"/>
      <c r="AT50" s="86"/>
      <c r="AU50" s="88"/>
      <c r="AV50" s="86"/>
      <c r="AW50" s="88"/>
      <c r="AX50" s="86"/>
      <c r="AY50" s="88"/>
      <c r="AZ50" s="86"/>
      <c r="BA50" s="88"/>
      <c r="BB50" s="86"/>
      <c r="BC50" s="88"/>
      <c r="BD50" s="176"/>
      <c r="BE50" s="177"/>
      <c r="BF50" s="177"/>
      <c r="BG50" s="177"/>
      <c r="BH50" s="177"/>
      <c r="BI50" s="177"/>
      <c r="BJ50" s="178"/>
      <c r="BL50" s="70"/>
      <c r="BM50" s="70"/>
      <c r="BN50" s="70"/>
      <c r="BO50" s="70"/>
      <c r="BP50" s="70"/>
      <c r="BQ50" s="70"/>
      <c r="BR50" s="70"/>
      <c r="BS50" s="70"/>
      <c r="BT50" s="70"/>
    </row>
    <row r="51" spans="1:101" s="15" customFormat="1" ht="22.5" customHeight="1" x14ac:dyDescent="0.3">
      <c r="A51" s="157" t="s">
        <v>202</v>
      </c>
      <c r="B51" s="157"/>
      <c r="C51" s="157"/>
      <c r="D51" s="157"/>
      <c r="E51" s="108" t="s">
        <v>30</v>
      </c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97"/>
      <c r="AC51" s="97"/>
      <c r="AD51" s="97" t="s">
        <v>210</v>
      </c>
      <c r="AE51" s="97"/>
      <c r="AF51" s="97" t="s">
        <v>212</v>
      </c>
      <c r="AG51" s="97"/>
      <c r="AH51" s="86" t="s">
        <v>214</v>
      </c>
      <c r="AI51" s="88"/>
      <c r="AJ51" s="97" t="s">
        <v>216</v>
      </c>
      <c r="AK51" s="97"/>
      <c r="AL51" s="97"/>
      <c r="AM51" s="97"/>
      <c r="AN51" s="97" t="s">
        <v>216</v>
      </c>
      <c r="AO51" s="97"/>
      <c r="AP51" s="97"/>
      <c r="AQ51" s="97"/>
      <c r="AR51" s="97" t="s">
        <v>212</v>
      </c>
      <c r="AS51" s="97"/>
      <c r="AT51" s="97" t="s">
        <v>214</v>
      </c>
      <c r="AU51" s="97"/>
      <c r="AV51" s="97" t="s">
        <v>219</v>
      </c>
      <c r="AW51" s="97"/>
      <c r="AX51" s="97"/>
      <c r="AY51" s="97"/>
      <c r="AZ51" s="97"/>
      <c r="BA51" s="97"/>
      <c r="BB51" s="97"/>
      <c r="BC51" s="97"/>
      <c r="BD51" s="98" t="s">
        <v>191</v>
      </c>
      <c r="BE51" s="98"/>
      <c r="BF51" s="98"/>
      <c r="BG51" s="98"/>
      <c r="BH51" s="98"/>
      <c r="BI51" s="98"/>
      <c r="BJ51" s="98"/>
      <c r="BL51" s="70"/>
      <c r="BM51" s="66"/>
      <c r="BN51" s="66"/>
      <c r="BO51" s="70"/>
      <c r="BP51" s="70"/>
      <c r="BQ51" s="70"/>
      <c r="BR51" s="70"/>
      <c r="BS51" s="70"/>
      <c r="BT51" s="70"/>
    </row>
    <row r="52" spans="1:101" s="15" customFormat="1" ht="22.5" customHeight="1" x14ac:dyDescent="0.3">
      <c r="A52" s="157" t="s">
        <v>203</v>
      </c>
      <c r="B52" s="157"/>
      <c r="C52" s="157"/>
      <c r="D52" s="157"/>
      <c r="E52" s="108" t="s">
        <v>205</v>
      </c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97" t="s">
        <v>209</v>
      </c>
      <c r="AC52" s="97"/>
      <c r="AD52" s="97"/>
      <c r="AE52" s="97"/>
      <c r="AF52" s="97" t="s">
        <v>267</v>
      </c>
      <c r="AG52" s="97"/>
      <c r="AH52" s="97" t="s">
        <v>224</v>
      </c>
      <c r="AI52" s="97"/>
      <c r="AJ52" s="97" t="s">
        <v>218</v>
      </c>
      <c r="AK52" s="97"/>
      <c r="AL52" s="97"/>
      <c r="AM52" s="97"/>
      <c r="AN52" s="97" t="s">
        <v>218</v>
      </c>
      <c r="AO52" s="97"/>
      <c r="AP52" s="97"/>
      <c r="AQ52" s="97"/>
      <c r="AR52" s="97" t="s">
        <v>249</v>
      </c>
      <c r="AS52" s="97"/>
      <c r="AT52" s="97" t="s">
        <v>218</v>
      </c>
      <c r="AU52" s="97"/>
      <c r="AV52" s="97"/>
      <c r="AW52" s="97"/>
      <c r="AX52" s="97" t="s">
        <v>249</v>
      </c>
      <c r="AY52" s="97"/>
      <c r="AZ52" s="97" t="s">
        <v>218</v>
      </c>
      <c r="BA52" s="97"/>
      <c r="BB52" s="97" t="s">
        <v>225</v>
      </c>
      <c r="BC52" s="97"/>
      <c r="BD52" s="98" t="s">
        <v>194</v>
      </c>
      <c r="BE52" s="98"/>
      <c r="BF52" s="98"/>
      <c r="BG52" s="98"/>
      <c r="BH52" s="98"/>
      <c r="BI52" s="98"/>
      <c r="BJ52" s="98"/>
      <c r="BL52" s="70"/>
      <c r="BM52" s="79"/>
      <c r="BN52" s="79"/>
      <c r="BO52" s="80"/>
      <c r="BP52" s="70"/>
      <c r="BQ52" s="70"/>
      <c r="BR52" s="70"/>
      <c r="BS52" s="70"/>
      <c r="BT52" s="70"/>
    </row>
    <row r="53" spans="1:101" ht="21" x14ac:dyDescent="0.3">
      <c r="A53" s="186" t="s">
        <v>34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97"/>
      <c r="AC53" s="97"/>
      <c r="AD53" s="97"/>
      <c r="AE53" s="97"/>
      <c r="AF53" s="113">
        <f>SUM(AF23,AF30,)</f>
        <v>1402</v>
      </c>
      <c r="AG53" s="113"/>
      <c r="AH53" s="113">
        <f>SUM(AH23,AH30)</f>
        <v>440</v>
      </c>
      <c r="AI53" s="113"/>
      <c r="AJ53" s="113">
        <f>SUM(AJ23,AJ30)</f>
        <v>216</v>
      </c>
      <c r="AK53" s="113"/>
      <c r="AL53" s="113"/>
      <c r="AM53" s="113"/>
      <c r="AN53" s="113">
        <f>SUM(AN23,AN30)</f>
        <v>216</v>
      </c>
      <c r="AO53" s="113"/>
      <c r="AP53" s="113"/>
      <c r="AQ53" s="113"/>
      <c r="AR53" s="113">
        <f>SUM(AR23,AR30)</f>
        <v>730</v>
      </c>
      <c r="AS53" s="113"/>
      <c r="AT53" s="113">
        <f>SUM(AT23,AT30)</f>
        <v>252</v>
      </c>
      <c r="AU53" s="113"/>
      <c r="AV53" s="113">
        <f>SUM(AV23,AV30)</f>
        <v>24</v>
      </c>
      <c r="AW53" s="113"/>
      <c r="AX53" s="113">
        <f t="shared" ref="AX53" si="18">SUM(AX23,AX30)</f>
        <v>672</v>
      </c>
      <c r="AY53" s="113"/>
      <c r="AZ53" s="113">
        <f>SUM(AZ23,AZ30)</f>
        <v>188</v>
      </c>
      <c r="BA53" s="113"/>
      <c r="BB53" s="113">
        <f>SUM(BB23,BB30)</f>
        <v>18</v>
      </c>
      <c r="BC53" s="113"/>
      <c r="BD53" s="159"/>
      <c r="BE53" s="159"/>
      <c r="BF53" s="159"/>
      <c r="BG53" s="159"/>
      <c r="BH53" s="159"/>
      <c r="BI53" s="159"/>
      <c r="BJ53" s="159"/>
      <c r="BL53" s="77"/>
      <c r="BM53" s="73"/>
      <c r="BN53" s="73"/>
      <c r="BO53" s="72"/>
      <c r="BP53" s="77"/>
      <c r="BQ53" s="77"/>
      <c r="BR53" s="77"/>
      <c r="BS53" s="77"/>
      <c r="BT53" s="77"/>
    </row>
    <row r="54" spans="1:101" ht="21" x14ac:dyDescent="0.3">
      <c r="A54" s="186" t="s">
        <v>98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112">
        <f>AT53/14</f>
        <v>18</v>
      </c>
      <c r="AS54" s="112"/>
      <c r="AT54" s="112"/>
      <c r="AU54" s="112"/>
      <c r="AV54" s="112"/>
      <c r="AW54" s="112"/>
      <c r="AX54" s="112">
        <f>AZ53/11</f>
        <v>17.09090909090909</v>
      </c>
      <c r="AY54" s="112"/>
      <c r="AZ54" s="112"/>
      <c r="BA54" s="112"/>
      <c r="BB54" s="112"/>
      <c r="BC54" s="112"/>
      <c r="BD54" s="159"/>
      <c r="BE54" s="159"/>
      <c r="BF54" s="159"/>
      <c r="BG54" s="159"/>
      <c r="BH54" s="159"/>
      <c r="BI54" s="159"/>
      <c r="BJ54" s="159"/>
      <c r="BL54" s="77"/>
      <c r="BM54" s="73"/>
      <c r="BN54" s="73"/>
      <c r="BO54" s="72"/>
      <c r="BP54" s="77"/>
      <c r="BQ54" s="77"/>
      <c r="BR54" s="77"/>
      <c r="BS54" s="77"/>
      <c r="BT54" s="77"/>
    </row>
    <row r="55" spans="1:101" ht="21" x14ac:dyDescent="0.3">
      <c r="A55" s="186" t="s">
        <v>99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97"/>
      <c r="AC55" s="97"/>
      <c r="AD55" s="97"/>
      <c r="AE55" s="97"/>
      <c r="AF55" s="98">
        <v>5</v>
      </c>
      <c r="AG55" s="98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8">
        <f>(COUNTIF(AB23:AC47,1))</f>
        <v>3</v>
      </c>
      <c r="AS55" s="98"/>
      <c r="AT55" s="98"/>
      <c r="AU55" s="98"/>
      <c r="AV55" s="98"/>
      <c r="AW55" s="98"/>
      <c r="AX55" s="98">
        <f>(COUNTIF(AB24:AC47,2))</f>
        <v>2</v>
      </c>
      <c r="AY55" s="98"/>
      <c r="AZ55" s="98"/>
      <c r="BA55" s="98"/>
      <c r="BB55" s="98"/>
      <c r="BC55" s="98"/>
      <c r="BD55" s="159"/>
      <c r="BE55" s="159"/>
      <c r="BF55" s="159"/>
      <c r="BG55" s="159"/>
      <c r="BH55" s="159"/>
      <c r="BI55" s="159"/>
      <c r="BJ55" s="159"/>
      <c r="BK55" s="18"/>
      <c r="BL55" s="78"/>
      <c r="BM55" s="73">
        <f>(AR53+120+108+110)/16</f>
        <v>66.75</v>
      </c>
      <c r="BN55" s="75">
        <f>(AX53+120+110)/13</f>
        <v>69.384615384615387</v>
      </c>
      <c r="BO55" s="72"/>
      <c r="BP55" s="77"/>
      <c r="BQ55" s="77"/>
      <c r="BR55" s="77"/>
      <c r="BS55" s="77"/>
      <c r="BT55" s="77"/>
      <c r="CP55" s="18"/>
      <c r="CQ55" s="18"/>
      <c r="CR55" s="18"/>
      <c r="CS55" s="18"/>
      <c r="CT55" s="18"/>
      <c r="CU55" s="18"/>
      <c r="CV55" s="18"/>
      <c r="CW55" s="18"/>
    </row>
    <row r="56" spans="1:101" ht="21" x14ac:dyDescent="0.3">
      <c r="A56" s="186" t="s">
        <v>35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97"/>
      <c r="AC56" s="97"/>
      <c r="AD56" s="97"/>
      <c r="AE56" s="97"/>
      <c r="AF56" s="98">
        <v>9</v>
      </c>
      <c r="AG56" s="98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8">
        <v>5</v>
      </c>
      <c r="AS56" s="98"/>
      <c r="AT56" s="98"/>
      <c r="AU56" s="98"/>
      <c r="AV56" s="98"/>
      <c r="AW56" s="98"/>
      <c r="AX56" s="98">
        <f>(COUNTIF($AD24:$AE47,2))+(COUNTIF($AD24:$AE47,"2*"))+(COUNTIF($AD24:$AE47,"*2"))</f>
        <v>4</v>
      </c>
      <c r="AY56" s="98"/>
      <c r="AZ56" s="98"/>
      <c r="BA56" s="98"/>
      <c r="BB56" s="98"/>
      <c r="BC56" s="98"/>
      <c r="BD56" s="159"/>
      <c r="BE56" s="159"/>
      <c r="BF56" s="159"/>
      <c r="BG56" s="159"/>
      <c r="BH56" s="159"/>
      <c r="BI56" s="159"/>
      <c r="BJ56" s="159"/>
      <c r="BK56" s="18"/>
      <c r="BL56" s="78"/>
      <c r="BM56" s="73">
        <f>BB53+AD60+AQ60+AV53</f>
        <v>60</v>
      </c>
      <c r="BN56" s="73"/>
      <c r="BO56" s="72"/>
      <c r="BP56" s="77"/>
      <c r="BQ56" s="77"/>
      <c r="BR56" s="77"/>
      <c r="BS56" s="77"/>
      <c r="BT56" s="77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</row>
    <row r="57" spans="1:101" ht="33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4"/>
      <c r="O57" s="16"/>
      <c r="P57" s="16"/>
      <c r="Q57" s="16"/>
      <c r="R57" s="16"/>
      <c r="S57" s="185"/>
      <c r="T57" s="185"/>
      <c r="U57" s="185"/>
      <c r="V57" s="185"/>
      <c r="W57" s="185"/>
      <c r="X57" s="185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26"/>
      <c r="AR57" s="26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3"/>
      <c r="BF57" s="13"/>
      <c r="BG57" s="13"/>
      <c r="BH57" s="13"/>
      <c r="BI57" s="13"/>
      <c r="BJ57" s="13"/>
      <c r="BK57" s="18"/>
      <c r="BL57" s="78"/>
      <c r="BM57" s="76"/>
      <c r="BN57" s="73"/>
      <c r="BO57" s="72"/>
      <c r="BP57" s="77"/>
      <c r="BQ57" s="77"/>
      <c r="BR57" s="77"/>
      <c r="BS57" s="77"/>
      <c r="BT57" s="77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</row>
    <row r="58" spans="1:101" ht="23.25" customHeight="1" x14ac:dyDescent="0.3">
      <c r="A58" s="98" t="s">
        <v>100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 t="s">
        <v>103</v>
      </c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 t="s">
        <v>104</v>
      </c>
      <c r="AX58" s="98"/>
      <c r="AY58" s="98"/>
      <c r="AZ58" s="98"/>
      <c r="BA58" s="98"/>
      <c r="BB58" s="98"/>
      <c r="BC58" s="98"/>
      <c r="BD58" s="98"/>
      <c r="BE58" s="98"/>
      <c r="BF58" s="98"/>
      <c r="BG58" s="98"/>
      <c r="BH58" s="98"/>
      <c r="BI58" s="98"/>
      <c r="BJ58" s="98"/>
      <c r="BK58" s="18"/>
      <c r="BL58" s="78"/>
      <c r="BM58" s="74"/>
      <c r="BN58" s="74"/>
      <c r="BO58" s="74"/>
      <c r="BP58" s="78"/>
      <c r="BQ58" s="78"/>
      <c r="BR58" s="78"/>
      <c r="BS58" s="78"/>
      <c r="BT58" s="7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</row>
    <row r="59" spans="1:101" ht="43.5" customHeight="1" x14ac:dyDescent="0.3">
      <c r="A59" s="97" t="s">
        <v>101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 t="s">
        <v>102</v>
      </c>
      <c r="V59" s="97"/>
      <c r="W59" s="97"/>
      <c r="X59" s="97"/>
      <c r="Y59" s="104" t="s">
        <v>19</v>
      </c>
      <c r="Z59" s="104"/>
      <c r="AA59" s="104"/>
      <c r="AB59" s="104"/>
      <c r="AC59" s="104"/>
      <c r="AD59" s="104" t="s">
        <v>122</v>
      </c>
      <c r="AE59" s="104"/>
      <c r="AF59" s="104"/>
      <c r="AG59" s="104"/>
      <c r="AH59" s="104"/>
      <c r="AI59" s="97" t="s">
        <v>102</v>
      </c>
      <c r="AJ59" s="97"/>
      <c r="AK59" s="97"/>
      <c r="AL59" s="97"/>
      <c r="AM59" s="97" t="s">
        <v>19</v>
      </c>
      <c r="AN59" s="97"/>
      <c r="AO59" s="97"/>
      <c r="AP59" s="97"/>
      <c r="AQ59" s="104" t="s">
        <v>122</v>
      </c>
      <c r="AR59" s="104"/>
      <c r="AS59" s="104"/>
      <c r="AT59" s="104"/>
      <c r="AU59" s="104"/>
      <c r="AV59" s="104"/>
      <c r="AW59" s="97" t="s">
        <v>105</v>
      </c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L59" s="77"/>
      <c r="BM59" s="72"/>
      <c r="BN59" s="72"/>
      <c r="BO59" s="72"/>
      <c r="BP59" s="77"/>
      <c r="BQ59" s="77"/>
      <c r="BR59" s="77"/>
      <c r="BS59" s="77"/>
      <c r="BT59" s="77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</row>
    <row r="60" spans="1:101" ht="21" customHeight="1" x14ac:dyDescent="0.3">
      <c r="A60" s="182" t="s">
        <v>164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4"/>
      <c r="U60" s="97">
        <v>2</v>
      </c>
      <c r="V60" s="97"/>
      <c r="W60" s="97"/>
      <c r="X60" s="97"/>
      <c r="Y60" s="97">
        <v>4</v>
      </c>
      <c r="Z60" s="97"/>
      <c r="AA60" s="97"/>
      <c r="AB60" s="97"/>
      <c r="AC60" s="97"/>
      <c r="AD60" s="104">
        <v>6</v>
      </c>
      <c r="AE60" s="104"/>
      <c r="AF60" s="104"/>
      <c r="AG60" s="104"/>
      <c r="AH60" s="104"/>
      <c r="AI60" s="97">
        <v>2</v>
      </c>
      <c r="AJ60" s="97"/>
      <c r="AK60" s="97"/>
      <c r="AL60" s="97"/>
      <c r="AM60" s="97">
        <v>8</v>
      </c>
      <c r="AN60" s="97"/>
      <c r="AO60" s="97"/>
      <c r="AP60" s="97"/>
      <c r="AQ60" s="104">
        <v>12</v>
      </c>
      <c r="AR60" s="104"/>
      <c r="AS60" s="104"/>
      <c r="AT60" s="104"/>
      <c r="AU60" s="104"/>
      <c r="AV60" s="104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L60" s="77"/>
      <c r="BM60" s="77"/>
      <c r="BN60" s="77"/>
      <c r="BO60" s="77"/>
      <c r="BP60" s="77"/>
      <c r="BQ60" s="77"/>
      <c r="BR60" s="77"/>
      <c r="BS60" s="77"/>
      <c r="BT60" s="77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</row>
    <row r="61" spans="1:101" ht="10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4"/>
      <c r="AR61" s="14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3"/>
      <c r="BG61" s="13"/>
      <c r="BH61" s="13"/>
      <c r="BI61" s="13"/>
      <c r="BJ61" s="13"/>
      <c r="BL61" s="77"/>
      <c r="BM61" s="77"/>
      <c r="BN61" s="77"/>
      <c r="BO61" s="77"/>
      <c r="BP61" s="77"/>
      <c r="BQ61" s="77"/>
      <c r="BR61" s="77"/>
      <c r="BS61" s="77"/>
      <c r="BT61" s="77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</row>
    <row r="62" spans="1:101" ht="20.25" customHeight="1" x14ac:dyDescent="0.35">
      <c r="A62" s="189" t="s">
        <v>115</v>
      </c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"/>
      <c r="BL62" s="78"/>
      <c r="BM62" s="78"/>
      <c r="BN62" s="78"/>
      <c r="BO62" s="78"/>
      <c r="BP62" s="78"/>
      <c r="BQ62" s="78"/>
      <c r="BR62" s="78"/>
      <c r="BS62" s="78"/>
      <c r="BT62" s="7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</row>
    <row r="63" spans="1:101" ht="51.75" customHeight="1" x14ac:dyDescent="0.3">
      <c r="A63" s="144" t="s">
        <v>114</v>
      </c>
      <c r="B63" s="144"/>
      <c r="C63" s="144"/>
      <c r="D63" s="144"/>
      <c r="E63" s="144"/>
      <c r="F63" s="144"/>
      <c r="G63" s="144"/>
      <c r="H63" s="144"/>
      <c r="I63" s="144" t="s">
        <v>116</v>
      </c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 t="s">
        <v>117</v>
      </c>
      <c r="BE63" s="144"/>
      <c r="BF63" s="144"/>
      <c r="BG63" s="144"/>
      <c r="BH63" s="144"/>
      <c r="BI63" s="144"/>
      <c r="BJ63" s="144"/>
      <c r="BL63" s="77"/>
      <c r="BM63" s="78"/>
      <c r="BN63" s="78"/>
      <c r="BO63" s="78"/>
      <c r="BP63" s="78"/>
      <c r="BQ63" s="78"/>
      <c r="BR63" s="78"/>
      <c r="BS63" s="77"/>
      <c r="BT63" s="77"/>
    </row>
    <row r="64" spans="1:101" ht="69.75" customHeight="1" x14ac:dyDescent="0.3">
      <c r="A64" s="104" t="s">
        <v>128</v>
      </c>
      <c r="B64" s="104"/>
      <c r="C64" s="104"/>
      <c r="D64" s="104"/>
      <c r="E64" s="104"/>
      <c r="F64" s="104"/>
      <c r="G64" s="104"/>
      <c r="H64" s="104"/>
      <c r="I64" s="108" t="s">
        <v>247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9" t="s">
        <v>226</v>
      </c>
      <c r="BE64" s="109"/>
      <c r="BF64" s="109"/>
      <c r="BG64" s="109"/>
      <c r="BH64" s="109"/>
      <c r="BI64" s="109"/>
      <c r="BJ64" s="109"/>
      <c r="BK64" s="44"/>
      <c r="BL64" s="44"/>
      <c r="BM64" s="44"/>
      <c r="BN64" s="44"/>
    </row>
    <row r="65" spans="1:101" ht="39" customHeight="1" x14ac:dyDescent="0.3">
      <c r="A65" s="105" t="s">
        <v>129</v>
      </c>
      <c r="B65" s="106"/>
      <c r="C65" s="106"/>
      <c r="D65" s="106"/>
      <c r="E65" s="106"/>
      <c r="F65" s="106"/>
      <c r="G65" s="106"/>
      <c r="H65" s="107"/>
      <c r="I65" s="83" t="s">
        <v>253</v>
      </c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5"/>
      <c r="BD65" s="109" t="s">
        <v>223</v>
      </c>
      <c r="BE65" s="109"/>
      <c r="BF65" s="109"/>
      <c r="BG65" s="109"/>
      <c r="BH65" s="109"/>
      <c r="BI65" s="109"/>
      <c r="BJ65" s="109"/>
      <c r="BK65" s="45"/>
      <c r="BL65" s="45"/>
      <c r="BM65" s="45"/>
      <c r="BN65" s="45"/>
    </row>
    <row r="66" spans="1:101" ht="42" customHeight="1" x14ac:dyDescent="0.3">
      <c r="A66" s="105" t="s">
        <v>190</v>
      </c>
      <c r="B66" s="106"/>
      <c r="C66" s="106"/>
      <c r="D66" s="106"/>
      <c r="E66" s="106"/>
      <c r="F66" s="106"/>
      <c r="G66" s="106"/>
      <c r="H66" s="107"/>
      <c r="I66" s="108" t="s">
        <v>244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99" t="s">
        <v>227</v>
      </c>
      <c r="BE66" s="102"/>
      <c r="BF66" s="102"/>
      <c r="BG66" s="102"/>
      <c r="BH66" s="102"/>
      <c r="BI66" s="102"/>
      <c r="BJ66" s="103"/>
      <c r="BK66" s="45"/>
      <c r="BL66" s="45"/>
      <c r="BM66" s="45"/>
      <c r="BN66" s="45"/>
    </row>
    <row r="67" spans="1:101" ht="42" customHeight="1" x14ac:dyDescent="0.3">
      <c r="A67" s="105" t="s">
        <v>191</v>
      </c>
      <c r="B67" s="106"/>
      <c r="C67" s="106"/>
      <c r="D67" s="106"/>
      <c r="E67" s="106"/>
      <c r="F67" s="106"/>
      <c r="G67" s="106"/>
      <c r="H67" s="107"/>
      <c r="I67" s="108" t="s">
        <v>243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99" t="s">
        <v>238</v>
      </c>
      <c r="BE67" s="102"/>
      <c r="BF67" s="102"/>
      <c r="BG67" s="102"/>
      <c r="BH67" s="102"/>
      <c r="BI67" s="102"/>
      <c r="BJ67" s="103"/>
      <c r="BK67" s="45"/>
      <c r="BL67" s="45"/>
      <c r="BM67" s="45"/>
      <c r="BN67" s="45"/>
    </row>
    <row r="68" spans="1:101" ht="42" customHeight="1" x14ac:dyDescent="0.3">
      <c r="A68" s="105" t="s">
        <v>194</v>
      </c>
      <c r="B68" s="106"/>
      <c r="C68" s="106"/>
      <c r="D68" s="106"/>
      <c r="E68" s="106"/>
      <c r="F68" s="106"/>
      <c r="G68" s="106"/>
      <c r="H68" s="107"/>
      <c r="I68" s="108" t="s">
        <v>242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99" t="s">
        <v>228</v>
      </c>
      <c r="BE68" s="102"/>
      <c r="BF68" s="102"/>
      <c r="BG68" s="102"/>
      <c r="BH68" s="102"/>
      <c r="BI68" s="102"/>
      <c r="BJ68" s="103"/>
      <c r="BK68" s="45"/>
      <c r="BL68" s="45"/>
      <c r="BM68" s="45"/>
      <c r="BN68" s="45"/>
    </row>
    <row r="69" spans="1:101" ht="61.5" customHeight="1" x14ac:dyDescent="0.3">
      <c r="A69" s="105" t="s">
        <v>248</v>
      </c>
      <c r="B69" s="106"/>
      <c r="C69" s="106"/>
      <c r="D69" s="106"/>
      <c r="E69" s="106"/>
      <c r="F69" s="106"/>
      <c r="G69" s="106"/>
      <c r="H69" s="107"/>
      <c r="I69" s="83" t="s">
        <v>256</v>
      </c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5"/>
      <c r="BD69" s="109" t="s">
        <v>229</v>
      </c>
      <c r="BE69" s="109"/>
      <c r="BF69" s="109"/>
      <c r="BG69" s="109"/>
      <c r="BH69" s="109"/>
      <c r="BI69" s="109"/>
      <c r="BJ69" s="109"/>
      <c r="BK69" s="45"/>
      <c r="BL69" s="45"/>
      <c r="BM69" s="45"/>
      <c r="BN69" s="45"/>
    </row>
    <row r="70" spans="1:101" ht="41.25" customHeight="1" x14ac:dyDescent="0.3">
      <c r="A70" s="104" t="s">
        <v>161</v>
      </c>
      <c r="B70" s="104"/>
      <c r="C70" s="104"/>
      <c r="D70" s="104"/>
      <c r="E70" s="104"/>
      <c r="F70" s="104"/>
      <c r="G70" s="104"/>
      <c r="H70" s="104"/>
      <c r="I70" s="108" t="s">
        <v>258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9" t="s">
        <v>230</v>
      </c>
      <c r="BE70" s="109"/>
      <c r="BF70" s="109"/>
      <c r="BG70" s="109"/>
      <c r="BH70" s="109"/>
      <c r="BI70" s="109"/>
      <c r="BJ70" s="109"/>
      <c r="BK70" s="39"/>
      <c r="BL70" s="39"/>
      <c r="BM70" s="39"/>
      <c r="BN70" s="39"/>
      <c r="BO70" s="39"/>
      <c r="BP70" s="39"/>
      <c r="BQ70" s="39"/>
      <c r="BR70" s="39"/>
    </row>
    <row r="71" spans="1:101" ht="25.5" customHeight="1" x14ac:dyDescent="0.3">
      <c r="A71" s="104" t="s">
        <v>130</v>
      </c>
      <c r="B71" s="104"/>
      <c r="C71" s="104"/>
      <c r="D71" s="104"/>
      <c r="E71" s="104"/>
      <c r="F71" s="104"/>
      <c r="G71" s="104"/>
      <c r="H71" s="104"/>
      <c r="I71" s="108" t="s">
        <v>188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99" t="s">
        <v>231</v>
      </c>
      <c r="BE71" s="102"/>
      <c r="BF71" s="102"/>
      <c r="BG71" s="102"/>
      <c r="BH71" s="102"/>
      <c r="BI71" s="102"/>
      <c r="BJ71" s="103"/>
      <c r="BK71" s="38"/>
      <c r="BL71" s="38"/>
      <c r="BM71" s="38"/>
      <c r="BN71" s="38"/>
      <c r="BO71" s="38"/>
      <c r="BP71" s="38"/>
      <c r="BQ71" s="38"/>
      <c r="BR71" s="38"/>
    </row>
    <row r="72" spans="1:101" ht="43.5" customHeight="1" x14ac:dyDescent="0.3">
      <c r="A72" s="104" t="s">
        <v>131</v>
      </c>
      <c r="B72" s="104"/>
      <c r="C72" s="104"/>
      <c r="D72" s="104"/>
      <c r="E72" s="104"/>
      <c r="F72" s="104"/>
      <c r="G72" s="104"/>
      <c r="H72" s="104"/>
      <c r="I72" s="108" t="s">
        <v>192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99" t="s">
        <v>232</v>
      </c>
      <c r="BE72" s="102"/>
      <c r="BF72" s="102"/>
      <c r="BG72" s="102"/>
      <c r="BH72" s="102"/>
      <c r="BI72" s="102"/>
      <c r="BJ72" s="103"/>
      <c r="BK72" s="38"/>
      <c r="BL72" s="38"/>
      <c r="BM72" s="38"/>
      <c r="BN72" s="38"/>
      <c r="BO72" s="38"/>
      <c r="BP72" s="38"/>
      <c r="BQ72" s="38"/>
      <c r="BR72" s="38"/>
    </row>
    <row r="73" spans="1:101" ht="42.75" customHeight="1" x14ac:dyDescent="0.3">
      <c r="A73" s="104" t="s">
        <v>132</v>
      </c>
      <c r="B73" s="104"/>
      <c r="C73" s="104"/>
      <c r="D73" s="104"/>
      <c r="E73" s="104"/>
      <c r="F73" s="104"/>
      <c r="G73" s="104"/>
      <c r="H73" s="104"/>
      <c r="I73" s="108" t="s">
        <v>236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99" t="s">
        <v>233</v>
      </c>
      <c r="BE73" s="102"/>
      <c r="BF73" s="102"/>
      <c r="BG73" s="102"/>
      <c r="BH73" s="102"/>
      <c r="BI73" s="102"/>
      <c r="BJ73" s="103"/>
      <c r="BK73" s="44"/>
      <c r="BL73" s="44"/>
      <c r="BM73" s="44"/>
      <c r="BN73" s="44"/>
      <c r="BO73" s="44"/>
      <c r="BP73" s="44"/>
      <c r="BQ73" s="44"/>
      <c r="BR73" s="44"/>
    </row>
    <row r="74" spans="1:101" ht="43.5" customHeight="1" x14ac:dyDescent="0.3">
      <c r="A74" s="105" t="s">
        <v>133</v>
      </c>
      <c r="B74" s="106"/>
      <c r="C74" s="106"/>
      <c r="D74" s="106"/>
      <c r="E74" s="106"/>
      <c r="F74" s="106"/>
      <c r="G74" s="106"/>
      <c r="H74" s="107"/>
      <c r="I74" s="108" t="s">
        <v>162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99" t="s">
        <v>234</v>
      </c>
      <c r="BE74" s="102"/>
      <c r="BF74" s="102"/>
      <c r="BG74" s="102"/>
      <c r="BH74" s="102"/>
      <c r="BI74" s="102"/>
      <c r="BJ74" s="103"/>
      <c r="BK74" s="38"/>
      <c r="BL74" s="38"/>
      <c r="BM74" s="38"/>
      <c r="BN74" s="38"/>
      <c r="BO74" s="38"/>
      <c r="BP74" s="38"/>
      <c r="BQ74" s="38"/>
      <c r="BR74" s="38"/>
    </row>
    <row r="75" spans="1:101" ht="42" customHeight="1" x14ac:dyDescent="0.3">
      <c r="A75" s="105" t="s">
        <v>151</v>
      </c>
      <c r="B75" s="106"/>
      <c r="C75" s="106"/>
      <c r="D75" s="106"/>
      <c r="E75" s="106"/>
      <c r="F75" s="106"/>
      <c r="G75" s="106"/>
      <c r="H75" s="107"/>
      <c r="I75" s="108" t="s">
        <v>163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99" t="s">
        <v>235</v>
      </c>
      <c r="BE75" s="102"/>
      <c r="BF75" s="102"/>
      <c r="BG75" s="102"/>
      <c r="BH75" s="102"/>
      <c r="BI75" s="102"/>
      <c r="BJ75" s="103"/>
      <c r="BK75" s="44"/>
      <c r="BL75" s="44"/>
      <c r="BM75" s="44"/>
      <c r="BN75" s="44"/>
      <c r="BO75" s="44"/>
      <c r="BP75" s="44"/>
      <c r="BQ75" s="44"/>
      <c r="BR75" s="44"/>
    </row>
    <row r="76" spans="1:101" ht="43.5" customHeight="1" x14ac:dyDescent="0.3">
      <c r="A76" s="105" t="s">
        <v>152</v>
      </c>
      <c r="B76" s="106"/>
      <c r="C76" s="106"/>
      <c r="D76" s="106"/>
      <c r="E76" s="106"/>
      <c r="F76" s="106"/>
      <c r="G76" s="106"/>
      <c r="H76" s="107"/>
      <c r="I76" s="108" t="s">
        <v>241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99" t="s">
        <v>245</v>
      </c>
      <c r="BE76" s="102"/>
      <c r="BF76" s="102"/>
      <c r="BG76" s="102"/>
      <c r="BH76" s="102"/>
      <c r="BI76" s="102"/>
      <c r="BJ76" s="103"/>
      <c r="BK76" s="44"/>
      <c r="BL76" s="44"/>
      <c r="BM76" s="44"/>
      <c r="BN76" s="44"/>
      <c r="BO76" s="44"/>
      <c r="BP76" s="44"/>
      <c r="BQ76" s="44"/>
      <c r="BR76" s="44"/>
    </row>
    <row r="77" spans="1:101" ht="43.5" customHeight="1" x14ac:dyDescent="0.3">
      <c r="A77" s="104" t="s">
        <v>172</v>
      </c>
      <c r="B77" s="104"/>
      <c r="C77" s="104"/>
      <c r="D77" s="104"/>
      <c r="E77" s="104"/>
      <c r="F77" s="104"/>
      <c r="G77" s="104"/>
      <c r="H77" s="104"/>
      <c r="I77" s="108" t="s">
        <v>237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99" t="s">
        <v>266</v>
      </c>
      <c r="BE77" s="100"/>
      <c r="BF77" s="100"/>
      <c r="BG77" s="100"/>
      <c r="BH77" s="100"/>
      <c r="BI77" s="100"/>
      <c r="BJ77" s="101"/>
      <c r="BK77" s="44"/>
      <c r="BL77" s="44"/>
      <c r="BM77" s="44"/>
      <c r="BN77" s="44"/>
      <c r="BO77" s="44"/>
      <c r="BP77" s="44"/>
      <c r="BQ77" s="44"/>
      <c r="BR77" s="44"/>
    </row>
    <row r="78" spans="1:101" ht="45" customHeight="1" x14ac:dyDescent="0.3">
      <c r="A78" s="104" t="s">
        <v>173</v>
      </c>
      <c r="B78" s="104"/>
      <c r="C78" s="104"/>
      <c r="D78" s="104"/>
      <c r="E78" s="104"/>
      <c r="F78" s="104"/>
      <c r="G78" s="104"/>
      <c r="H78" s="104"/>
      <c r="I78" s="89" t="s">
        <v>265</v>
      </c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1"/>
      <c r="BD78" s="99" t="s">
        <v>264</v>
      </c>
      <c r="BE78" s="100"/>
      <c r="BF78" s="100"/>
      <c r="BG78" s="100"/>
      <c r="BH78" s="100"/>
      <c r="BI78" s="100"/>
      <c r="BJ78" s="101"/>
      <c r="BK78" s="38"/>
      <c r="BL78" s="38"/>
      <c r="BM78" s="38"/>
      <c r="BN78" s="38"/>
      <c r="BO78" s="38"/>
      <c r="BP78" s="38"/>
      <c r="BQ78" s="38"/>
      <c r="BR78" s="38"/>
    </row>
    <row r="79" spans="1:101" ht="29.25" customHeight="1" x14ac:dyDescent="0.3"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7"/>
      <c r="AU79" s="187"/>
      <c r="AV79" s="187"/>
      <c r="AW79" s="187"/>
      <c r="AX79" s="187"/>
      <c r="AY79" s="187"/>
      <c r="AZ79" s="187"/>
      <c r="BA79" s="187"/>
      <c r="BB79" s="187"/>
      <c r="BC79" s="187"/>
      <c r="BK79" s="38"/>
      <c r="BL79" s="38"/>
      <c r="BM79" s="38"/>
      <c r="BN79" s="38"/>
      <c r="BO79" s="38"/>
      <c r="BP79" s="38"/>
      <c r="BQ79" s="38"/>
      <c r="BR79" s="38"/>
    </row>
    <row r="80" spans="1:101" ht="44.25" customHeight="1" x14ac:dyDescent="0.4">
      <c r="A80" s="188" t="s">
        <v>154</v>
      </c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6"/>
      <c r="BE80" s="29"/>
      <c r="BF80" s="30"/>
      <c r="BG80" s="30"/>
      <c r="BH80" s="30"/>
      <c r="BI80" s="30"/>
      <c r="BJ80" s="30"/>
      <c r="BK80" s="30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</row>
    <row r="81" spans="1:101" ht="78" customHeight="1" x14ac:dyDescent="0.3">
      <c r="A81" s="93" t="s">
        <v>268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</row>
    <row r="82" spans="1:101" ht="20.25" customHeight="1" x14ac:dyDescent="0.4">
      <c r="A82" s="32" t="s">
        <v>118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32" t="s">
        <v>118</v>
      </c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29"/>
      <c r="BF82" s="30"/>
      <c r="BG82" s="30"/>
      <c r="BH82" s="30"/>
      <c r="BI82" s="30"/>
      <c r="BJ82" s="30"/>
      <c r="BK82" s="30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</row>
    <row r="83" spans="1:101" ht="39.75" customHeight="1" x14ac:dyDescent="0.4">
      <c r="A83" s="92" t="s">
        <v>174</v>
      </c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22"/>
      <c r="AG83" s="93" t="s">
        <v>222</v>
      </c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</row>
    <row r="84" spans="1:101" ht="21" x14ac:dyDescent="0.4">
      <c r="A84" s="6" t="s">
        <v>175</v>
      </c>
      <c r="B84" s="22"/>
      <c r="C84" s="22"/>
      <c r="D84" s="22"/>
      <c r="E84" s="22"/>
      <c r="F84" s="22"/>
      <c r="G84" s="22"/>
      <c r="H84" s="22"/>
      <c r="I84" s="22"/>
      <c r="J84" s="22"/>
      <c r="K84" s="22" t="s">
        <v>176</v>
      </c>
      <c r="L84" s="22"/>
      <c r="M84" s="22"/>
      <c r="N84" s="23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6" t="s">
        <v>177</v>
      </c>
      <c r="AH84" s="6"/>
      <c r="AI84" s="6"/>
      <c r="AJ84" s="6"/>
      <c r="AK84" s="6"/>
      <c r="AL84" s="6"/>
      <c r="AM84" s="6"/>
      <c r="AN84" s="6" t="s">
        <v>178</v>
      </c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29"/>
      <c r="BF84" s="29"/>
      <c r="BG84" s="29"/>
      <c r="BH84" s="10"/>
      <c r="BI84" s="10"/>
      <c r="BJ84" s="10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</row>
    <row r="85" spans="1:101" ht="21" x14ac:dyDescent="0.4">
      <c r="A85" s="6" t="s">
        <v>179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3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6" t="s">
        <v>179</v>
      </c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29"/>
      <c r="BF85" s="29"/>
      <c r="BG85" s="29"/>
      <c r="BH85" s="10"/>
      <c r="BI85" s="10"/>
      <c r="BJ85" s="10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</row>
    <row r="86" spans="1:101" ht="21" x14ac:dyDescent="0.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3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29"/>
      <c r="BF86" s="29"/>
      <c r="BG86" s="29"/>
      <c r="BH86" s="10"/>
      <c r="BI86" s="10"/>
      <c r="BJ86" s="10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</row>
    <row r="87" spans="1:101" ht="39.75" customHeight="1" x14ac:dyDescent="0.3">
      <c r="A87" s="93" t="s">
        <v>180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 t="s">
        <v>181</v>
      </c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</row>
    <row r="88" spans="1:101" ht="21" x14ac:dyDescent="0.4">
      <c r="A88" s="6" t="s">
        <v>175</v>
      </c>
      <c r="B88" s="22"/>
      <c r="C88" s="22"/>
      <c r="D88" s="22"/>
      <c r="E88" s="22"/>
      <c r="F88" s="22"/>
      <c r="G88" s="22"/>
      <c r="H88" s="22"/>
      <c r="I88" s="22"/>
      <c r="J88" s="22"/>
      <c r="K88" s="61" t="s">
        <v>182</v>
      </c>
      <c r="L88" s="22"/>
      <c r="M88" s="22"/>
      <c r="N88" s="23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6" t="s">
        <v>175</v>
      </c>
      <c r="AH88" s="6"/>
      <c r="AI88" s="6"/>
      <c r="AJ88" s="6"/>
      <c r="AK88" s="6"/>
      <c r="AL88" s="6"/>
      <c r="AM88" s="6"/>
      <c r="AN88" s="62" t="s">
        <v>183</v>
      </c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29"/>
      <c r="BF88" s="29"/>
      <c r="BG88" s="29"/>
      <c r="BH88" s="10"/>
      <c r="BI88" s="10"/>
      <c r="BJ88" s="10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</row>
    <row r="89" spans="1:101" ht="21" x14ac:dyDescent="0.4">
      <c r="A89" s="6" t="s">
        <v>179</v>
      </c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3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6" t="s">
        <v>179</v>
      </c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29"/>
      <c r="BF89" s="29"/>
      <c r="BG89" s="29"/>
      <c r="BH89" s="10"/>
      <c r="BI89" s="10"/>
      <c r="BJ89" s="10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</row>
    <row r="90" spans="1:101" ht="21" x14ac:dyDescent="0.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3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29"/>
      <c r="BF90" s="29"/>
      <c r="BG90" s="29"/>
      <c r="BH90" s="10"/>
      <c r="BI90" s="10"/>
      <c r="BJ90" s="10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</row>
    <row r="91" spans="1:101" ht="21" x14ac:dyDescent="0.4">
      <c r="A91" s="6" t="s">
        <v>184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3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6" t="s">
        <v>119</v>
      </c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29"/>
      <c r="BF91" s="29"/>
      <c r="BG91" s="29"/>
      <c r="BH91" s="10"/>
      <c r="BI91" s="10"/>
      <c r="BJ91" s="10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</row>
    <row r="92" spans="1:101" ht="21" x14ac:dyDescent="0.4">
      <c r="A92" s="6" t="s">
        <v>177</v>
      </c>
      <c r="B92" s="22"/>
      <c r="C92" s="22"/>
      <c r="D92" s="22"/>
      <c r="E92" s="22"/>
      <c r="F92" s="22"/>
      <c r="G92" s="22"/>
      <c r="H92" s="22"/>
      <c r="I92" s="22"/>
      <c r="J92" s="22"/>
      <c r="K92" s="22" t="s">
        <v>185</v>
      </c>
      <c r="L92" s="22"/>
      <c r="M92" s="22"/>
      <c r="N92" s="23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6" t="s">
        <v>189</v>
      </c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29"/>
      <c r="BF92" s="29"/>
      <c r="BG92" s="29"/>
      <c r="BH92" s="10"/>
      <c r="BI92" s="10"/>
      <c r="BJ92" s="10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</row>
    <row r="93" spans="1:101" ht="21" x14ac:dyDescent="0.4">
      <c r="A93" s="6" t="s">
        <v>179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3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6" t="s">
        <v>179</v>
      </c>
      <c r="AH93" s="22"/>
      <c r="AI93" s="22"/>
      <c r="AJ93" s="22"/>
      <c r="AK93" s="22"/>
      <c r="AL93" s="22"/>
      <c r="AM93" s="22"/>
      <c r="AN93" s="22"/>
      <c r="AO93" s="22"/>
      <c r="AP93" s="22"/>
      <c r="AQ93" s="24"/>
      <c r="AR93" s="24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10"/>
      <c r="BF93" s="10"/>
      <c r="BG93" s="10"/>
      <c r="BH93" s="10"/>
      <c r="BI93" s="10"/>
      <c r="BJ93" s="10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</row>
    <row r="94" spans="1:101" ht="21" x14ac:dyDescent="0.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3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4"/>
      <c r="AR94" s="24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10"/>
      <c r="BF94" s="10"/>
      <c r="BG94" s="10"/>
      <c r="BH94" s="10"/>
      <c r="BI94" s="10"/>
      <c r="BJ94" s="10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</row>
    <row r="95" spans="1:101" ht="21" x14ac:dyDescent="0.4">
      <c r="A95" s="6" t="s">
        <v>187</v>
      </c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3"/>
      <c r="O95" s="22"/>
      <c r="P95" s="22"/>
      <c r="Q95" s="22"/>
      <c r="R95" s="22"/>
      <c r="S95" s="22"/>
      <c r="T95" s="22"/>
      <c r="U95" s="22"/>
      <c r="V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4"/>
      <c r="AR95" s="24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10"/>
      <c r="BF95" s="10"/>
      <c r="BG95" s="10"/>
      <c r="BH95" s="10"/>
      <c r="BI95" s="10"/>
      <c r="BJ95" s="10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</row>
    <row r="96" spans="1:101" ht="21" x14ac:dyDescent="0.4">
      <c r="A96" s="6" t="s">
        <v>120</v>
      </c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3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4"/>
      <c r="AR96" s="24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10"/>
      <c r="BF96" s="10"/>
      <c r="BG96" s="10"/>
      <c r="BH96" s="10"/>
      <c r="BI96" s="10"/>
      <c r="BJ96" s="10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</row>
    <row r="97" spans="1:1" x14ac:dyDescent="0.35">
      <c r="A97" s="19"/>
    </row>
  </sheetData>
  <mergeCells count="745">
    <mergeCell ref="AL45:AM45"/>
    <mergeCell ref="AN45:AO45"/>
    <mergeCell ref="AB43:AC43"/>
    <mergeCell ref="AD43:AE43"/>
    <mergeCell ref="AF43:AG43"/>
    <mergeCell ref="AH43:AI43"/>
    <mergeCell ref="AJ43:AK43"/>
    <mergeCell ref="AL43:AM43"/>
    <mergeCell ref="AN43:AO43"/>
    <mergeCell ref="A43:D43"/>
    <mergeCell ref="A44:D44"/>
    <mergeCell ref="E44:AA44"/>
    <mergeCell ref="AB44:AC44"/>
    <mergeCell ref="E43:AA43"/>
    <mergeCell ref="A45:D45"/>
    <mergeCell ref="E45:AA45"/>
    <mergeCell ref="AB45:AC45"/>
    <mergeCell ref="AD45:AE45"/>
    <mergeCell ref="AP43:AQ43"/>
    <mergeCell ref="AR43:AS43"/>
    <mergeCell ref="AD44:AE44"/>
    <mergeCell ref="AF44:AG44"/>
    <mergeCell ref="AH44:AI44"/>
    <mergeCell ref="AV44:AW44"/>
    <mergeCell ref="AX44:AY44"/>
    <mergeCell ref="AZ44:BA44"/>
    <mergeCell ref="BB44:BC44"/>
    <mergeCell ref="AT43:AU43"/>
    <mergeCell ref="BD44:BJ44"/>
    <mergeCell ref="AZ43:BA43"/>
    <mergeCell ref="BB43:BC43"/>
    <mergeCell ref="BD43:BJ43"/>
    <mergeCell ref="AZ42:BA42"/>
    <mergeCell ref="BB42:BC42"/>
    <mergeCell ref="AV51:AW51"/>
    <mergeCell ref="BD49:BJ49"/>
    <mergeCell ref="BD50:BJ50"/>
    <mergeCell ref="BD51:BJ51"/>
    <mergeCell ref="AV49:AW49"/>
    <mergeCell ref="BB49:BC49"/>
    <mergeCell ref="AZ46:BA46"/>
    <mergeCell ref="BB46:BC46"/>
    <mergeCell ref="AV43:AW43"/>
    <mergeCell ref="AX43:AY43"/>
    <mergeCell ref="BD48:BJ48"/>
    <mergeCell ref="AZ45:BA45"/>
    <mergeCell ref="BB45:BC45"/>
    <mergeCell ref="BD45:BJ45"/>
    <mergeCell ref="AT50:AU50"/>
    <mergeCell ref="AV50:AW50"/>
    <mergeCell ref="AX50:AY50"/>
    <mergeCell ref="AZ50:BA50"/>
    <mergeCell ref="BB50:BC50"/>
    <mergeCell ref="AT49:AU49"/>
    <mergeCell ref="AX49:AY49"/>
    <mergeCell ref="AZ49:BA49"/>
    <mergeCell ref="AX47:AY47"/>
    <mergeCell ref="BD53:BJ53"/>
    <mergeCell ref="BD54:BJ54"/>
    <mergeCell ref="AH54:AI54"/>
    <mergeCell ref="A67:H67"/>
    <mergeCell ref="BD56:BJ56"/>
    <mergeCell ref="AX56:BC56"/>
    <mergeCell ref="BD55:BJ55"/>
    <mergeCell ref="E40:AA40"/>
    <mergeCell ref="A41:D41"/>
    <mergeCell ref="E41:AA41"/>
    <mergeCell ref="AB41:AC41"/>
    <mergeCell ref="AD41:AE41"/>
    <mergeCell ref="AF41:AG41"/>
    <mergeCell ref="AH41:AI41"/>
    <mergeCell ref="AJ41:AK41"/>
    <mergeCell ref="AL41:AM41"/>
    <mergeCell ref="A40:D40"/>
    <mergeCell ref="AL40:AM40"/>
    <mergeCell ref="AD40:AE40"/>
    <mergeCell ref="AF40:AG40"/>
    <mergeCell ref="E42:AA42"/>
    <mergeCell ref="AB42:AC42"/>
    <mergeCell ref="AD42:AE42"/>
    <mergeCell ref="AF42:AG42"/>
    <mergeCell ref="A62:BJ62"/>
    <mergeCell ref="A56:AA56"/>
    <mergeCell ref="AB55:AC55"/>
    <mergeCell ref="AB56:AC56"/>
    <mergeCell ref="I63:BC63"/>
    <mergeCell ref="A63:H63"/>
    <mergeCell ref="AW59:BJ60"/>
    <mergeCell ref="AW58:BJ58"/>
    <mergeCell ref="BD63:BJ63"/>
    <mergeCell ref="AG83:BJ83"/>
    <mergeCell ref="A77:H77"/>
    <mergeCell ref="A78:H78"/>
    <mergeCell ref="I70:BC70"/>
    <mergeCell ref="I64:BC64"/>
    <mergeCell ref="I65:BC65"/>
    <mergeCell ref="I71:BC71"/>
    <mergeCell ref="I72:BC72"/>
    <mergeCell ref="I73:BC73"/>
    <mergeCell ref="I74:BC74"/>
    <mergeCell ref="I75:BC75"/>
    <mergeCell ref="I68:BC68"/>
    <mergeCell ref="I77:BC77"/>
    <mergeCell ref="I79:BC79"/>
    <mergeCell ref="A70:H70"/>
    <mergeCell ref="A64:H64"/>
    <mergeCell ref="A80:BC80"/>
    <mergeCell ref="BD64:BJ64"/>
    <mergeCell ref="BD73:BJ73"/>
    <mergeCell ref="BD75:BJ75"/>
    <mergeCell ref="A76:H76"/>
    <mergeCell ref="A65:H65"/>
    <mergeCell ref="I67:BC67"/>
    <mergeCell ref="A66:H66"/>
    <mergeCell ref="E51:AA51"/>
    <mergeCell ref="A49:D49"/>
    <mergeCell ref="AF56:AG56"/>
    <mergeCell ref="AH56:AI56"/>
    <mergeCell ref="AL56:AM56"/>
    <mergeCell ref="BD68:BJ68"/>
    <mergeCell ref="BD65:BJ65"/>
    <mergeCell ref="AD55:AE55"/>
    <mergeCell ref="AD56:AE56"/>
    <mergeCell ref="AI58:AV58"/>
    <mergeCell ref="AQ59:AV59"/>
    <mergeCell ref="AQ60:AV60"/>
    <mergeCell ref="AI60:AL60"/>
    <mergeCell ref="AM59:AP59"/>
    <mergeCell ref="AJ56:AK56"/>
    <mergeCell ref="I66:BC66"/>
    <mergeCell ref="BD66:BJ66"/>
    <mergeCell ref="AF55:AG55"/>
    <mergeCell ref="AR56:AW56"/>
    <mergeCell ref="AH52:AI52"/>
    <mergeCell ref="AJ52:AK52"/>
    <mergeCell ref="AL52:AM52"/>
    <mergeCell ref="AN52:AO52"/>
    <mergeCell ref="BD67:BJ67"/>
    <mergeCell ref="E52:AA52"/>
    <mergeCell ref="AP53:AQ53"/>
    <mergeCell ref="A58:AH58"/>
    <mergeCell ref="Y59:AC59"/>
    <mergeCell ref="Y60:AC60"/>
    <mergeCell ref="A59:T59"/>
    <mergeCell ref="A60:T60"/>
    <mergeCell ref="AM60:AP60"/>
    <mergeCell ref="AN56:AO56"/>
    <mergeCell ref="AP56:AQ56"/>
    <mergeCell ref="U59:X59"/>
    <mergeCell ref="U60:X60"/>
    <mergeCell ref="S57:X57"/>
    <mergeCell ref="AD59:AH59"/>
    <mergeCell ref="AD60:AH60"/>
    <mergeCell ref="AI59:AL59"/>
    <mergeCell ref="A52:D52"/>
    <mergeCell ref="A53:AA53"/>
    <mergeCell ref="A54:AA54"/>
    <mergeCell ref="A55:AA55"/>
    <mergeCell ref="AJ54:AK54"/>
    <mergeCell ref="AL54:AM54"/>
    <mergeCell ref="AN54:AO54"/>
    <mergeCell ref="AF54:AG54"/>
    <mergeCell ref="E34:AA34"/>
    <mergeCell ref="E35:AA35"/>
    <mergeCell ref="E36:AA36"/>
    <mergeCell ref="E37:AA37"/>
    <mergeCell ref="E49:AA49"/>
    <mergeCell ref="E50:AA50"/>
    <mergeCell ref="E46:AA46"/>
    <mergeCell ref="E47:AA47"/>
    <mergeCell ref="E38:AA38"/>
    <mergeCell ref="E39:AA39"/>
    <mergeCell ref="A50:D50"/>
    <mergeCell ref="A51:D51"/>
    <mergeCell ref="A35:D35"/>
    <mergeCell ref="A36:D36"/>
    <mergeCell ref="A37:D37"/>
    <mergeCell ref="A38:D38"/>
    <mergeCell ref="A39:D39"/>
    <mergeCell ref="A34:D34"/>
    <mergeCell ref="AX52:AY52"/>
    <mergeCell ref="AX39:AY39"/>
    <mergeCell ref="AX40:AY40"/>
    <mergeCell ref="A47:D47"/>
    <mergeCell ref="A42:D42"/>
    <mergeCell ref="AT35:AU35"/>
    <mergeCell ref="AV35:AW35"/>
    <mergeCell ref="AX35:AY35"/>
    <mergeCell ref="AR51:AS51"/>
    <mergeCell ref="AR42:AS42"/>
    <mergeCell ref="AP39:AQ39"/>
    <mergeCell ref="AD39:AE39"/>
    <mergeCell ref="AH47:AI47"/>
    <mergeCell ref="AR46:AS46"/>
    <mergeCell ref="AB46:AC46"/>
    <mergeCell ref="AB40:AC40"/>
    <mergeCell ref="AZ52:BA52"/>
    <mergeCell ref="BD33:BJ33"/>
    <mergeCell ref="BD34:BJ34"/>
    <mergeCell ref="BD35:BJ35"/>
    <mergeCell ref="BD36:BJ36"/>
    <mergeCell ref="BD37:BJ37"/>
    <mergeCell ref="BD38:BJ38"/>
    <mergeCell ref="BD39:BJ39"/>
    <mergeCell ref="BD52:BJ52"/>
    <mergeCell ref="BB52:BC52"/>
    <mergeCell ref="BB38:BC38"/>
    <mergeCell ref="BB47:BC47"/>
    <mergeCell ref="BB40:BC40"/>
    <mergeCell ref="AZ39:BA39"/>
    <mergeCell ref="BD42:BJ42"/>
    <mergeCell ref="BB35:BC35"/>
    <mergeCell ref="BB33:BC33"/>
    <mergeCell ref="BD40:BJ40"/>
    <mergeCell ref="AZ40:BA40"/>
    <mergeCell ref="BB41:BC41"/>
    <mergeCell ref="BD41:BJ41"/>
    <mergeCell ref="BB39:BC39"/>
    <mergeCell ref="BB34:BC34"/>
    <mergeCell ref="AZ35:BA35"/>
    <mergeCell ref="BD29:BJ29"/>
    <mergeCell ref="BD25:BJ25"/>
    <mergeCell ref="BD26:BJ26"/>
    <mergeCell ref="BD30:BJ30"/>
    <mergeCell ref="BD31:BJ31"/>
    <mergeCell ref="BD32:BJ32"/>
    <mergeCell ref="AN47:AO47"/>
    <mergeCell ref="AZ47:BA47"/>
    <mergeCell ref="AT46:AU46"/>
    <mergeCell ref="AV46:AW46"/>
    <mergeCell ref="BD46:BJ46"/>
    <mergeCell ref="BD47:BJ47"/>
    <mergeCell ref="AN34:AO34"/>
    <mergeCell ref="AP34:AQ34"/>
    <mergeCell ref="AR34:AS34"/>
    <mergeCell ref="BB32:BC32"/>
    <mergeCell ref="AN37:AO37"/>
    <mergeCell ref="AV37:AW37"/>
    <mergeCell ref="AX37:AY37"/>
    <mergeCell ref="AZ37:BA37"/>
    <mergeCell ref="BB37:BC37"/>
    <mergeCell ref="AV33:AW33"/>
    <mergeCell ref="AT39:AU39"/>
    <mergeCell ref="AR39:AS39"/>
    <mergeCell ref="A30:D30"/>
    <mergeCell ref="A31:D31"/>
    <mergeCell ref="A32:D32"/>
    <mergeCell ref="A33:D33"/>
    <mergeCell ref="BB27:BC27"/>
    <mergeCell ref="AL27:AM27"/>
    <mergeCell ref="AB24:AC24"/>
    <mergeCell ref="AD24:AE24"/>
    <mergeCell ref="AH27:AI27"/>
    <mergeCell ref="AJ27:AK27"/>
    <mergeCell ref="AT27:AU27"/>
    <mergeCell ref="AV27:AW27"/>
    <mergeCell ref="AD26:AE26"/>
    <mergeCell ref="AF26:AG26"/>
    <mergeCell ref="AH26:AI26"/>
    <mergeCell ref="AJ26:AK26"/>
    <mergeCell ref="AL26:AM26"/>
    <mergeCell ref="AH24:AI24"/>
    <mergeCell ref="AJ24:AK24"/>
    <mergeCell ref="AB32:AC32"/>
    <mergeCell ref="E31:AA31"/>
    <mergeCell ref="E32:AA32"/>
    <mergeCell ref="E33:AA33"/>
    <mergeCell ref="AF11:AF13"/>
    <mergeCell ref="AG11:AG13"/>
    <mergeCell ref="AH11:AH13"/>
    <mergeCell ref="AI11:AI13"/>
    <mergeCell ref="AJ11:AJ13"/>
    <mergeCell ref="AK11:AK13"/>
    <mergeCell ref="AL11:AL13"/>
    <mergeCell ref="AM11:AM13"/>
    <mergeCell ref="A29:D29"/>
    <mergeCell ref="A24:D24"/>
    <mergeCell ref="A25:D25"/>
    <mergeCell ref="A26:D26"/>
    <mergeCell ref="B14:C14"/>
    <mergeCell ref="M11:M13"/>
    <mergeCell ref="N11:N13"/>
    <mergeCell ref="O11:O13"/>
    <mergeCell ref="P11:P13"/>
    <mergeCell ref="Q11:Q13"/>
    <mergeCell ref="R11:R13"/>
    <mergeCell ref="S11:S13"/>
    <mergeCell ref="T11:T13"/>
    <mergeCell ref="B11:C13"/>
    <mergeCell ref="D11:D13"/>
    <mergeCell ref="E11:E13"/>
    <mergeCell ref="F11:G13"/>
    <mergeCell ref="H11:H13"/>
    <mergeCell ref="I11:I13"/>
    <mergeCell ref="J11:J13"/>
    <mergeCell ref="K11:K13"/>
    <mergeCell ref="L11:L13"/>
    <mergeCell ref="BD20:BJ22"/>
    <mergeCell ref="A20:D22"/>
    <mergeCell ref="A23:D23"/>
    <mergeCell ref="A27:D27"/>
    <mergeCell ref="A28:D28"/>
    <mergeCell ref="BD23:BJ23"/>
    <mergeCell ref="BD27:BJ27"/>
    <mergeCell ref="BD28:BJ28"/>
    <mergeCell ref="AF20:AQ20"/>
    <mergeCell ref="AT23:AU23"/>
    <mergeCell ref="AV23:AW23"/>
    <mergeCell ref="AX23:AY23"/>
    <mergeCell ref="AD23:AE23"/>
    <mergeCell ref="AF23:AG23"/>
    <mergeCell ref="AN23:AO23"/>
    <mergeCell ref="AP23:AQ23"/>
    <mergeCell ref="AR23:AS23"/>
    <mergeCell ref="AN22:AO22"/>
    <mergeCell ref="BB22:BC22"/>
    <mergeCell ref="AZ27:BA27"/>
    <mergeCell ref="BD24:BJ24"/>
    <mergeCell ref="E20:AA22"/>
    <mergeCell ref="E23:AA23"/>
    <mergeCell ref="E27:AA27"/>
    <mergeCell ref="AO11:AO13"/>
    <mergeCell ref="AP11:AP13"/>
    <mergeCell ref="AQ11:AQ13"/>
    <mergeCell ref="AN31:AO31"/>
    <mergeCell ref="AN33:AO33"/>
    <mergeCell ref="AP33:AQ33"/>
    <mergeCell ref="U11:U13"/>
    <mergeCell ref="V11:V13"/>
    <mergeCell ref="W11:W13"/>
    <mergeCell ref="X11:X13"/>
    <mergeCell ref="Y11:Y13"/>
    <mergeCell ref="Z11:Z13"/>
    <mergeCell ref="AA11:AA13"/>
    <mergeCell ref="AB11:AB13"/>
    <mergeCell ref="AC11:AC13"/>
    <mergeCell ref="E28:AA28"/>
    <mergeCell ref="E29:AA29"/>
    <mergeCell ref="E24:AA24"/>
    <mergeCell ref="E25:AA25"/>
    <mergeCell ref="E26:AA26"/>
    <mergeCell ref="E30:AA30"/>
    <mergeCell ref="AB27:AC27"/>
    <mergeCell ref="AB29:AC29"/>
    <mergeCell ref="AE11:AE13"/>
    <mergeCell ref="AQ10:AT10"/>
    <mergeCell ref="AT41:AU41"/>
    <mergeCell ref="AL24:AM24"/>
    <mergeCell ref="AP27:AQ27"/>
    <mergeCell ref="AP37:AQ37"/>
    <mergeCell ref="AP35:AQ35"/>
    <mergeCell ref="AP38:AQ38"/>
    <mergeCell ref="AD38:AE38"/>
    <mergeCell ref="AF38:AG38"/>
    <mergeCell ref="AN40:AO40"/>
    <mergeCell ref="AN41:AO41"/>
    <mergeCell ref="AP28:AQ28"/>
    <mergeCell ref="AL38:AM38"/>
    <mergeCell ref="AN38:AO38"/>
    <mergeCell ref="AN39:AO39"/>
    <mergeCell ref="AR20:BC20"/>
    <mergeCell ref="AL33:AM33"/>
    <mergeCell ref="AF32:AG32"/>
    <mergeCell ref="AR11:AR13"/>
    <mergeCell ref="AS11:AS13"/>
    <mergeCell ref="AT11:AT13"/>
    <mergeCell ref="AN11:AN13"/>
    <mergeCell ref="AU11:AU13"/>
    <mergeCell ref="AD11:AD13"/>
    <mergeCell ref="AV10:AY10"/>
    <mergeCell ref="AZ10:BC10"/>
    <mergeCell ref="AY11:AY13"/>
    <mergeCell ref="AZ11:AZ13"/>
    <mergeCell ref="BA11:BA13"/>
    <mergeCell ref="BB11:BB13"/>
    <mergeCell ref="BC11:BC13"/>
    <mergeCell ref="BD10:BJ10"/>
    <mergeCell ref="BJ11:BJ13"/>
    <mergeCell ref="BH11:BH13"/>
    <mergeCell ref="BI11:BI13"/>
    <mergeCell ref="BD11:BD13"/>
    <mergeCell ref="BE11:BE13"/>
    <mergeCell ref="BF11:BF13"/>
    <mergeCell ref="BG11:BG13"/>
    <mergeCell ref="M9:AB9"/>
    <mergeCell ref="AB35:AC35"/>
    <mergeCell ref="AN32:AO32"/>
    <mergeCell ref="AB33:AC33"/>
    <mergeCell ref="AL32:AM32"/>
    <mergeCell ref="AD35:AE35"/>
    <mergeCell ref="AF35:AG35"/>
    <mergeCell ref="AB34:AC34"/>
    <mergeCell ref="AD34:AE34"/>
    <mergeCell ref="AF34:AG34"/>
    <mergeCell ref="AH34:AI34"/>
    <mergeCell ref="AB31:AC31"/>
    <mergeCell ref="AD31:AE31"/>
    <mergeCell ref="AF31:AG31"/>
    <mergeCell ref="AH31:AI31"/>
    <mergeCell ref="AJ31:AK31"/>
    <mergeCell ref="AL31:AM31"/>
    <mergeCell ref="AF30:AG30"/>
    <mergeCell ref="AL10:AP10"/>
    <mergeCell ref="AD10:AG10"/>
    <mergeCell ref="AH10:AK10"/>
    <mergeCell ref="U10:Y10"/>
    <mergeCell ref="Z10:AC10"/>
    <mergeCell ref="Q10:T10"/>
    <mergeCell ref="A1:BJ1"/>
    <mergeCell ref="AN26:AO26"/>
    <mergeCell ref="AP26:AQ26"/>
    <mergeCell ref="AR26:AS26"/>
    <mergeCell ref="AN24:AO24"/>
    <mergeCell ref="AP24:AQ24"/>
    <mergeCell ref="AR24:AS24"/>
    <mergeCell ref="AP31:AQ31"/>
    <mergeCell ref="AR31:AS31"/>
    <mergeCell ref="AN25:AO25"/>
    <mergeCell ref="AT26:AU26"/>
    <mergeCell ref="AV11:AV13"/>
    <mergeCell ref="AW11:AW13"/>
    <mergeCell ref="AX11:AX13"/>
    <mergeCell ref="Q3:AU3"/>
    <mergeCell ref="Q4:AU4"/>
    <mergeCell ref="A2:L2"/>
    <mergeCell ref="AZ28:BA28"/>
    <mergeCell ref="AX28:AY28"/>
    <mergeCell ref="AZ24:BA24"/>
    <mergeCell ref="AB26:AC26"/>
    <mergeCell ref="AF24:AG24"/>
    <mergeCell ref="AD27:AE27"/>
    <mergeCell ref="AF27:AG27"/>
    <mergeCell ref="Q2:AU2"/>
    <mergeCell ref="A3:L3"/>
    <mergeCell ref="A4:L4"/>
    <mergeCell ref="A5:L5"/>
    <mergeCell ref="AV6:BJ6"/>
    <mergeCell ref="AB30:AC30"/>
    <mergeCell ref="AD30:AE30"/>
    <mergeCell ref="AV26:AW26"/>
    <mergeCell ref="AX26:AY26"/>
    <mergeCell ref="AH30:AI30"/>
    <mergeCell ref="AL30:AM30"/>
    <mergeCell ref="AP25:AQ25"/>
    <mergeCell ref="AX27:AY27"/>
    <mergeCell ref="AB20:AC22"/>
    <mergeCell ref="AD20:AE22"/>
    <mergeCell ref="AJ22:AK22"/>
    <mergeCell ref="AL22:AM22"/>
    <mergeCell ref="A10:A13"/>
    <mergeCell ref="B10:H10"/>
    <mergeCell ref="I10:L10"/>
    <mergeCell ref="M10:P10"/>
    <mergeCell ref="AX21:BC21"/>
    <mergeCell ref="AZ23:BA23"/>
    <mergeCell ref="AX24:AY24"/>
    <mergeCell ref="AT29:AU29"/>
    <mergeCell ref="AV29:AW29"/>
    <mergeCell ref="AR29:AS29"/>
    <mergeCell ref="AV38:AW38"/>
    <mergeCell ref="AX38:AY38"/>
    <mergeCell ref="AT33:AU33"/>
    <mergeCell ref="AR35:AS35"/>
    <mergeCell ref="AT40:AU40"/>
    <mergeCell ref="AR40:AS40"/>
    <mergeCell ref="AX33:AY33"/>
    <mergeCell ref="AR32:AS32"/>
    <mergeCell ref="AR33:AS33"/>
    <mergeCell ref="AR38:AS38"/>
    <mergeCell ref="AV39:AW39"/>
    <mergeCell ref="AV40:AW40"/>
    <mergeCell ref="AT37:AU37"/>
    <mergeCell ref="AR36:AS36"/>
    <mergeCell ref="AR37:AS37"/>
    <mergeCell ref="AT32:AU32"/>
    <mergeCell ref="AX32:AY32"/>
    <mergeCell ref="AT30:AU30"/>
    <mergeCell ref="AV30:AW30"/>
    <mergeCell ref="AV32:AW32"/>
    <mergeCell ref="AT36:AU36"/>
    <mergeCell ref="AX53:AY53"/>
    <mergeCell ref="AZ53:BA53"/>
    <mergeCell ref="AR55:AW55"/>
    <mergeCell ref="AH55:AI55"/>
    <mergeCell ref="AJ55:AK55"/>
    <mergeCell ref="AL55:AM55"/>
    <mergeCell ref="AN55:AO55"/>
    <mergeCell ref="AP55:AQ55"/>
    <mergeCell ref="AH53:AI53"/>
    <mergeCell ref="AJ53:AK53"/>
    <mergeCell ref="AL53:AM53"/>
    <mergeCell ref="AN53:AO53"/>
    <mergeCell ref="AX54:BC54"/>
    <mergeCell ref="AP54:AQ54"/>
    <mergeCell ref="AX55:BC55"/>
    <mergeCell ref="AT53:AU53"/>
    <mergeCell ref="BB53:BC53"/>
    <mergeCell ref="AR27:AS27"/>
    <mergeCell ref="AB25:AC25"/>
    <mergeCell ref="BB23:BC23"/>
    <mergeCell ref="AR22:AS22"/>
    <mergeCell ref="AT22:AU22"/>
    <mergeCell ref="AV22:AW22"/>
    <mergeCell ref="AF21:AG22"/>
    <mergeCell ref="AH21:AI22"/>
    <mergeCell ref="AJ21:AQ21"/>
    <mergeCell ref="AN27:AO27"/>
    <mergeCell ref="AB23:AC23"/>
    <mergeCell ref="AP22:AQ22"/>
    <mergeCell ref="AR21:AW21"/>
    <mergeCell ref="AX22:AY22"/>
    <mergeCell ref="AZ22:BA22"/>
    <mergeCell ref="AH23:AI23"/>
    <mergeCell ref="AJ23:AK23"/>
    <mergeCell ref="AL23:AM23"/>
    <mergeCell ref="AD25:AE25"/>
    <mergeCell ref="AF25:AG25"/>
    <mergeCell ref="AH25:AI25"/>
    <mergeCell ref="AJ25:AK25"/>
    <mergeCell ref="AL25:AM25"/>
    <mergeCell ref="BB31:BC31"/>
    <mergeCell ref="AT24:AU24"/>
    <mergeCell ref="AV24:AW24"/>
    <mergeCell ref="AX30:AY30"/>
    <mergeCell ref="AZ30:BA30"/>
    <mergeCell ref="BB26:BC26"/>
    <mergeCell ref="AR25:AS25"/>
    <mergeCell ref="AT25:AU25"/>
    <mergeCell ref="AV25:AW25"/>
    <mergeCell ref="AX25:AY25"/>
    <mergeCell ref="AZ25:BA25"/>
    <mergeCell ref="BB24:BC24"/>
    <mergeCell ref="AR28:AS28"/>
    <mergeCell ref="AT28:AU28"/>
    <mergeCell ref="AV28:AW28"/>
    <mergeCell ref="BB28:BC28"/>
    <mergeCell ref="BB29:BC29"/>
    <mergeCell ref="BB25:BC25"/>
    <mergeCell ref="AZ26:BA26"/>
    <mergeCell ref="BB30:BC30"/>
    <mergeCell ref="AX29:AY29"/>
    <mergeCell ref="AZ29:BA29"/>
    <mergeCell ref="AX31:AY31"/>
    <mergeCell ref="AR30:AS30"/>
    <mergeCell ref="BB36:BC36"/>
    <mergeCell ref="AZ38:BA38"/>
    <mergeCell ref="AT34:AU34"/>
    <mergeCell ref="AV34:AW34"/>
    <mergeCell ref="AX36:AY36"/>
    <mergeCell ref="AX34:AY34"/>
    <mergeCell ref="AZ34:BA34"/>
    <mergeCell ref="AT38:AU38"/>
    <mergeCell ref="AZ36:BA36"/>
    <mergeCell ref="AB53:AC53"/>
    <mergeCell ref="AB54:AC54"/>
    <mergeCell ref="AP51:AQ51"/>
    <mergeCell ref="AR54:AW54"/>
    <mergeCell ref="AD53:AE53"/>
    <mergeCell ref="AD54:AE54"/>
    <mergeCell ref="AN51:AO51"/>
    <mergeCell ref="AB51:AC51"/>
    <mergeCell ref="AD51:AE51"/>
    <mergeCell ref="AF51:AG51"/>
    <mergeCell ref="AH51:AI51"/>
    <mergeCell ref="AJ51:AK51"/>
    <mergeCell ref="AL51:AM51"/>
    <mergeCell ref="AT51:AU51"/>
    <mergeCell ref="AT52:AU52"/>
    <mergeCell ref="AV52:AW52"/>
    <mergeCell ref="AP52:AQ52"/>
    <mergeCell ref="AR52:AS52"/>
    <mergeCell ref="AV53:AW53"/>
    <mergeCell ref="AR53:AS53"/>
    <mergeCell ref="AB52:AC52"/>
    <mergeCell ref="AD52:AE52"/>
    <mergeCell ref="AF52:AG52"/>
    <mergeCell ref="AF53:AG53"/>
    <mergeCell ref="AL39:AM39"/>
    <mergeCell ref="AJ39:AK39"/>
    <mergeCell ref="AH39:AI39"/>
    <mergeCell ref="AF39:AG39"/>
    <mergeCell ref="AL50:AM50"/>
    <mergeCell ref="AN50:AO50"/>
    <mergeCell ref="AF49:AG49"/>
    <mergeCell ref="AH49:AI49"/>
    <mergeCell ref="AJ49:AK49"/>
    <mergeCell ref="AL49:AM49"/>
    <mergeCell ref="AN49:AO49"/>
    <mergeCell ref="AJ40:AK40"/>
    <mergeCell ref="AH40:AI40"/>
    <mergeCell ref="AH42:AI42"/>
    <mergeCell ref="AJ42:AK42"/>
    <mergeCell ref="AL42:AM42"/>
    <mergeCell ref="AN42:AO42"/>
    <mergeCell ref="AH46:AI46"/>
    <mergeCell ref="AJ46:AK46"/>
    <mergeCell ref="AL46:AM46"/>
    <mergeCell ref="AF46:AG46"/>
    <mergeCell ref="AF45:AG45"/>
    <mergeCell ref="AH45:AI45"/>
    <mergeCell ref="AJ45:AK45"/>
    <mergeCell ref="AB49:AC49"/>
    <mergeCell ref="AP49:AQ49"/>
    <mergeCell ref="AH50:AI50"/>
    <mergeCell ref="AJ50:AK50"/>
    <mergeCell ref="AF47:AG47"/>
    <mergeCell ref="AD28:AE28"/>
    <mergeCell ref="AF28:AG28"/>
    <mergeCell ref="AH28:AI28"/>
    <mergeCell ref="AJ28:AK28"/>
    <mergeCell ref="AL28:AM28"/>
    <mergeCell ref="AN28:AO28"/>
    <mergeCell ref="AL37:AM37"/>
    <mergeCell ref="AH38:AI38"/>
    <mergeCell ref="AH37:AI37"/>
    <mergeCell ref="AJ37:AK37"/>
    <mergeCell ref="AD29:AE29"/>
    <mergeCell ref="AB28:AC28"/>
    <mergeCell ref="AP42:AQ42"/>
    <mergeCell ref="AP32:AQ32"/>
    <mergeCell ref="AB50:AC50"/>
    <mergeCell ref="AD50:AE50"/>
    <mergeCell ref="AF50:AG50"/>
    <mergeCell ref="AJ36:AK36"/>
    <mergeCell ref="AD46:AE46"/>
    <mergeCell ref="AZ41:BA41"/>
    <mergeCell ref="AZ33:BA33"/>
    <mergeCell ref="AZ31:BA31"/>
    <mergeCell ref="AD33:AE33"/>
    <mergeCell ref="AF33:AG33"/>
    <mergeCell ref="AB38:AC38"/>
    <mergeCell ref="AB36:AC36"/>
    <mergeCell ref="AD36:AE36"/>
    <mergeCell ref="AF36:AG36"/>
    <mergeCell ref="AH36:AI36"/>
    <mergeCell ref="AP41:AQ41"/>
    <mergeCell ref="AR41:AS41"/>
    <mergeCell ref="AP40:AQ40"/>
    <mergeCell ref="AB39:AC39"/>
    <mergeCell ref="AB37:AC37"/>
    <mergeCell ref="AD37:AE37"/>
    <mergeCell ref="AF37:AG37"/>
    <mergeCell ref="AJ38:AK38"/>
    <mergeCell ref="AH33:AI33"/>
    <mergeCell ref="AJ33:AK33"/>
    <mergeCell ref="AH35:AI35"/>
    <mergeCell ref="AJ35:AK35"/>
    <mergeCell ref="AN35:AO35"/>
    <mergeCell ref="AV36:AW36"/>
    <mergeCell ref="AV41:AW41"/>
    <mergeCell ref="AX41:AY41"/>
    <mergeCell ref="AP46:AQ46"/>
    <mergeCell ref="AR49:AS49"/>
    <mergeCell ref="AP47:AQ47"/>
    <mergeCell ref="AR47:AS47"/>
    <mergeCell ref="AJ47:AK47"/>
    <mergeCell ref="AX46:AY46"/>
    <mergeCell ref="AT42:AU42"/>
    <mergeCell ref="AV42:AW42"/>
    <mergeCell ref="AX42:AY42"/>
    <mergeCell ref="AJ44:AK44"/>
    <mergeCell ref="AL44:AM44"/>
    <mergeCell ref="AN44:AO44"/>
    <mergeCell ref="AP44:AQ44"/>
    <mergeCell ref="AR44:AS44"/>
    <mergeCell ref="AT44:AU44"/>
    <mergeCell ref="AP45:AQ45"/>
    <mergeCell ref="AR45:AS45"/>
    <mergeCell ref="AT45:AU45"/>
    <mergeCell ref="AV45:AW45"/>
    <mergeCell ref="AX45:AY45"/>
    <mergeCell ref="AT47:AU47"/>
    <mergeCell ref="AV47:AW47"/>
    <mergeCell ref="BD70:BJ70"/>
    <mergeCell ref="A71:H71"/>
    <mergeCell ref="AD49:AE49"/>
    <mergeCell ref="AP29:AQ29"/>
    <mergeCell ref="AJ30:AK30"/>
    <mergeCell ref="AD32:AE32"/>
    <mergeCell ref="AH32:AI32"/>
    <mergeCell ref="AJ32:AK32"/>
    <mergeCell ref="AJ34:AK34"/>
    <mergeCell ref="AL34:AM34"/>
    <mergeCell ref="AL36:AM36"/>
    <mergeCell ref="AN36:AO36"/>
    <mergeCell ref="AP36:AQ36"/>
    <mergeCell ref="AN30:AO30"/>
    <mergeCell ref="AP30:AQ30"/>
    <mergeCell ref="AF29:AG29"/>
    <mergeCell ref="AH29:AI29"/>
    <mergeCell ref="AJ29:AK29"/>
    <mergeCell ref="AL29:AM29"/>
    <mergeCell ref="AN29:AO29"/>
    <mergeCell ref="AZ32:BA32"/>
    <mergeCell ref="AT31:AU31"/>
    <mergeCell ref="AV31:AW31"/>
    <mergeCell ref="AL35:AM35"/>
    <mergeCell ref="AP50:AQ50"/>
    <mergeCell ref="AL47:AM47"/>
    <mergeCell ref="AN46:AO46"/>
    <mergeCell ref="A81:BJ81"/>
    <mergeCell ref="AB47:AC47"/>
    <mergeCell ref="AD47:AE47"/>
    <mergeCell ref="BD77:BJ77"/>
    <mergeCell ref="BD78:BJ78"/>
    <mergeCell ref="BD71:BJ71"/>
    <mergeCell ref="BD72:BJ72"/>
    <mergeCell ref="A73:H73"/>
    <mergeCell ref="A74:H74"/>
    <mergeCell ref="A75:H75"/>
    <mergeCell ref="A68:H68"/>
    <mergeCell ref="BD74:BJ74"/>
    <mergeCell ref="A72:H72"/>
    <mergeCell ref="I76:BC76"/>
    <mergeCell ref="BD76:BJ76"/>
    <mergeCell ref="AR50:AS50"/>
    <mergeCell ref="AX51:AY51"/>
    <mergeCell ref="AZ51:BA51"/>
    <mergeCell ref="BB51:BC51"/>
    <mergeCell ref="BD69:BJ69"/>
    <mergeCell ref="A69:H69"/>
    <mergeCell ref="A7:J7"/>
    <mergeCell ref="I69:BC69"/>
    <mergeCell ref="A46:D46"/>
    <mergeCell ref="I78:BC78"/>
    <mergeCell ref="A83:AE83"/>
    <mergeCell ref="A87:AF87"/>
    <mergeCell ref="AG87:BJ87"/>
    <mergeCell ref="A19:BJ19"/>
    <mergeCell ref="A48:D48"/>
    <mergeCell ref="E48:AA48"/>
    <mergeCell ref="AB48:AC48"/>
    <mergeCell ref="AD48:AE48"/>
    <mergeCell ref="AF48:AG48"/>
    <mergeCell ref="AH48:AI48"/>
    <mergeCell ref="AJ48:AK48"/>
    <mergeCell ref="AL48:AM48"/>
    <mergeCell ref="AN48:AO48"/>
    <mergeCell ref="AP48:AQ48"/>
    <mergeCell ref="AR48:AS48"/>
    <mergeCell ref="AT48:AU48"/>
    <mergeCell ref="AV48:AW48"/>
    <mergeCell ref="AX48:AY48"/>
    <mergeCell ref="AZ48:BA48"/>
    <mergeCell ref="BB48:BC48"/>
  </mergeCells>
  <pageMargins left="0.62992125984251968" right="0.23622047244094491" top="0.43307086614173229" bottom="0.43307086614173229" header="0" footer="0"/>
  <pageSetup paperSize="8" scale="59" fitToHeight="0" orientation="portrait" r:id="rId1"/>
  <rowBreaks count="1" manualBreakCount="1">
    <brk id="61" max="61" man="1"/>
  </rowBreaks>
  <ignoredErrors>
    <ignoredError sqref="AX37 AZ37:BC37 AF37:AG37 AI37:AK37" formulaRange="1"/>
    <ignoredError sqref="AF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Михайлова Инна Николаевна</cp:lastModifiedBy>
  <cp:lastPrinted>2019-03-12T08:43:22Z</cp:lastPrinted>
  <dcterms:created xsi:type="dcterms:W3CDTF">2018-11-15T09:17:23Z</dcterms:created>
  <dcterms:modified xsi:type="dcterms:W3CDTF">2019-04-03T10:44:28Z</dcterms:modified>
</cp:coreProperties>
</file>