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5" yWindow="6180" windowWidth="20610" windowHeight="6225"/>
  </bookViews>
  <sheets>
    <sheet name="05.09.2018" sheetId="80" r:id="rId1"/>
  </sheets>
  <definedNames>
    <definedName name="_xlnm._FilterDatabase" localSheetId="0" hidden="1">'05.09.2018'!$A$32:$GV$143</definedName>
    <definedName name="_xlnm.Print_Titles" localSheetId="0">'05.09.2018'!$156:$158</definedName>
    <definedName name="_xlnm.Print_Area" localSheetId="0">'05.09.2018'!$A$1:$BJ$246</definedName>
  </definedNames>
  <calcPr calcId="145621"/>
</workbook>
</file>

<file path=xl/calcChain.xml><?xml version="1.0" encoding="utf-8"?>
<calcChain xmlns="http://schemas.openxmlformats.org/spreadsheetml/2006/main">
  <c r="AT133" i="80" l="1"/>
  <c r="AY100" i="80" l="1"/>
  <c r="W86" i="80" l="1"/>
  <c r="AG137" i="80" l="1"/>
  <c r="AG136" i="80"/>
  <c r="BE130" i="80" l="1"/>
  <c r="W112" i="80" l="1"/>
  <c r="W58" i="80" l="1"/>
  <c r="AW58" i="80" l="1"/>
  <c r="BD129" i="80" l="1"/>
  <c r="BA129" i="80"/>
  <c r="AX129" i="80"/>
  <c r="AU129" i="80"/>
  <c r="AR129" i="80"/>
  <c r="AL129" i="80"/>
  <c r="BE131" i="80"/>
  <c r="BD98" i="80"/>
  <c r="AX98" i="80"/>
  <c r="AU98" i="80"/>
  <c r="AR98" i="80"/>
  <c r="AO98" i="80"/>
  <c r="AL98" i="80"/>
  <c r="AI98" i="80"/>
  <c r="W98" i="80"/>
  <c r="BD92" i="80"/>
  <c r="AR92" i="80"/>
  <c r="AO92" i="80"/>
  <c r="AL92" i="80"/>
  <c r="AI92" i="80"/>
  <c r="W92" i="80"/>
  <c r="BD105" i="80"/>
  <c r="BA105" i="80"/>
  <c r="AX105" i="80"/>
  <c r="AU105" i="80"/>
  <c r="AP105" i="80"/>
  <c r="AO105" i="80"/>
  <c r="AL105" i="80"/>
  <c r="AI105" i="80"/>
  <c r="W105" i="80"/>
  <c r="BD104" i="80"/>
  <c r="BA104" i="80"/>
  <c r="AX104" i="80"/>
  <c r="AU104" i="80"/>
  <c r="AO104" i="80"/>
  <c r="AL104" i="80"/>
  <c r="AI104" i="80"/>
  <c r="W104" i="80"/>
  <c r="AQ104" i="80" s="1"/>
  <c r="BD78" i="80"/>
  <c r="BA78" i="80"/>
  <c r="AX78" i="80"/>
  <c r="AU78" i="80"/>
  <c r="AL78" i="80"/>
  <c r="AI78" i="80"/>
  <c r="W78" i="80"/>
  <c r="BE98" i="80" l="1"/>
  <c r="BE129" i="80"/>
  <c r="BE92" i="80"/>
  <c r="BE105" i="80"/>
  <c r="BE104" i="80"/>
  <c r="BE78" i="80"/>
  <c r="AQ141" i="80"/>
  <c r="AY137" i="80"/>
  <c r="AV137" i="80"/>
  <c r="AS137" i="80"/>
  <c r="AP137" i="80"/>
  <c r="AM137" i="80"/>
  <c r="AJ137" i="80"/>
  <c r="AY136" i="80"/>
  <c r="AV136" i="80"/>
  <c r="AS136" i="80"/>
  <c r="AP136" i="80"/>
  <c r="AM136" i="80"/>
  <c r="AJ136" i="80"/>
  <c r="U135" i="80"/>
  <c r="U134" i="80"/>
  <c r="BE128" i="80"/>
  <c r="BE127" i="80"/>
  <c r="AH127" i="80"/>
  <c r="AG127" i="80"/>
  <c r="BE125" i="80"/>
  <c r="BE124" i="80"/>
  <c r="BE123" i="80"/>
  <c r="BE122" i="80"/>
  <c r="BE121" i="80"/>
  <c r="BE120" i="80"/>
  <c r="BE119" i="80"/>
  <c r="BE118" i="80"/>
  <c r="BE117" i="80"/>
  <c r="BD115" i="80"/>
  <c r="AX115" i="80"/>
  <c r="AU115" i="80"/>
  <c r="AR115" i="80"/>
  <c r="AO115" i="80"/>
  <c r="AL115" i="80"/>
  <c r="AI115" i="80"/>
  <c r="W115" i="80"/>
  <c r="AZ115" i="80" s="1"/>
  <c r="BD114" i="80"/>
  <c r="AX114" i="80"/>
  <c r="AU114" i="80"/>
  <c r="AR114" i="80"/>
  <c r="AO114" i="80"/>
  <c r="AL114" i="80"/>
  <c r="AI114" i="80"/>
  <c r="W114" i="80"/>
  <c r="AZ114" i="80" s="1"/>
  <c r="BD113" i="80"/>
  <c r="BA113" i="80"/>
  <c r="AV113" i="80"/>
  <c r="AU113" i="80"/>
  <c r="AR113" i="80"/>
  <c r="AO113" i="80"/>
  <c r="AL113" i="80"/>
  <c r="AI113" i="80"/>
  <c r="W113" i="80"/>
  <c r="BD112" i="80"/>
  <c r="BA112" i="80"/>
  <c r="AU112" i="80"/>
  <c r="AR112" i="80"/>
  <c r="AO112" i="80"/>
  <c r="AL112" i="80"/>
  <c r="AI112" i="80"/>
  <c r="BD111" i="80"/>
  <c r="BA111" i="80"/>
  <c r="AX111" i="80"/>
  <c r="AS111" i="80"/>
  <c r="AR111" i="80"/>
  <c r="AO111" i="80"/>
  <c r="AL111" i="80"/>
  <c r="AI111" i="80"/>
  <c r="W111" i="80"/>
  <c r="BD110" i="80"/>
  <c r="BA110" i="80"/>
  <c r="AX110" i="80"/>
  <c r="AR110" i="80"/>
  <c r="AO110" i="80"/>
  <c r="AL110" i="80"/>
  <c r="AI110" i="80"/>
  <c r="W110" i="80"/>
  <c r="BD109" i="80"/>
  <c r="BA109" i="80"/>
  <c r="AX109" i="80"/>
  <c r="AU109" i="80"/>
  <c r="AO109" i="80"/>
  <c r="AL109" i="80"/>
  <c r="AI109" i="80"/>
  <c r="W109" i="80"/>
  <c r="AQ109" i="80" s="1"/>
  <c r="BA108" i="80"/>
  <c r="BD97" i="80"/>
  <c r="AX97" i="80"/>
  <c r="AU97" i="80"/>
  <c r="AR97" i="80"/>
  <c r="AO97" i="80"/>
  <c r="AL97" i="80"/>
  <c r="AI97" i="80"/>
  <c r="W97" i="80"/>
  <c r="BD107" i="80"/>
  <c r="AY107" i="80"/>
  <c r="AX107" i="80"/>
  <c r="AU107" i="80"/>
  <c r="AO107" i="80"/>
  <c r="AL107" i="80"/>
  <c r="AI107" i="80"/>
  <c r="W107" i="80"/>
  <c r="BD106" i="80"/>
  <c r="AX106" i="80"/>
  <c r="AU106" i="80"/>
  <c r="AR106" i="80"/>
  <c r="AO106" i="80"/>
  <c r="AL106" i="80"/>
  <c r="AI106" i="80"/>
  <c r="W106" i="80"/>
  <c r="AZ106" i="80" s="1"/>
  <c r="BD102" i="80"/>
  <c r="AX102" i="80"/>
  <c r="AU102" i="80"/>
  <c r="AR102" i="80"/>
  <c r="AO102" i="80"/>
  <c r="AL102" i="80"/>
  <c r="AI102" i="80"/>
  <c r="W102" i="80"/>
  <c r="AZ102" i="80" s="1"/>
  <c r="BD101" i="80"/>
  <c r="AY101" i="80"/>
  <c r="AX101" i="80"/>
  <c r="AU101" i="80"/>
  <c r="AR101" i="80"/>
  <c r="AO101" i="80"/>
  <c r="AL101" i="80"/>
  <c r="AI101" i="80"/>
  <c r="W101" i="80"/>
  <c r="BD100" i="80"/>
  <c r="AU100" i="80"/>
  <c r="AR100" i="80"/>
  <c r="AO100" i="80"/>
  <c r="AL100" i="80"/>
  <c r="AI100" i="80"/>
  <c r="AZ100" i="80"/>
  <c r="BD96" i="80"/>
  <c r="AU96" i="80"/>
  <c r="AR96" i="80"/>
  <c r="AO96" i="80"/>
  <c r="AL96" i="80"/>
  <c r="AI96" i="80"/>
  <c r="W96" i="80"/>
  <c r="BD95" i="80"/>
  <c r="BA95" i="80"/>
  <c r="AU95" i="80"/>
  <c r="AR95" i="80"/>
  <c r="AL95" i="80"/>
  <c r="AI95" i="80"/>
  <c r="W95" i="80"/>
  <c r="AW95" i="80" s="1"/>
  <c r="BD91" i="80"/>
  <c r="BA91" i="80"/>
  <c r="AR91" i="80"/>
  <c r="AO91" i="80"/>
  <c r="AL91" i="80"/>
  <c r="AI91" i="80"/>
  <c r="W91" i="80"/>
  <c r="BD89" i="80"/>
  <c r="BA89" i="80"/>
  <c r="AX89" i="80"/>
  <c r="AO89" i="80"/>
  <c r="AL89" i="80"/>
  <c r="AI89" i="80"/>
  <c r="W89" i="80"/>
  <c r="BD88" i="80"/>
  <c r="BA88" i="80"/>
  <c r="AX88" i="80"/>
  <c r="AU88" i="80"/>
  <c r="AO88" i="80"/>
  <c r="AL88" i="80"/>
  <c r="AI88" i="80"/>
  <c r="W88" i="80"/>
  <c r="BD87" i="80"/>
  <c r="BA87" i="80"/>
  <c r="AX87" i="80"/>
  <c r="AU87" i="80"/>
  <c r="AP87" i="80"/>
  <c r="AO87" i="80"/>
  <c r="AL87" i="80"/>
  <c r="AI87" i="80"/>
  <c r="W87" i="80"/>
  <c r="BD86" i="80"/>
  <c r="BA86" i="80"/>
  <c r="AX86" i="80"/>
  <c r="AU86" i="80"/>
  <c r="AO86" i="80"/>
  <c r="AL86" i="80"/>
  <c r="AI86" i="80"/>
  <c r="AQ86" i="80"/>
  <c r="BD85" i="80"/>
  <c r="BA85" i="80"/>
  <c r="AX85" i="80"/>
  <c r="AU85" i="80"/>
  <c r="AM85" i="80"/>
  <c r="AL85" i="80"/>
  <c r="AI85" i="80"/>
  <c r="W85" i="80"/>
  <c r="BD77" i="80"/>
  <c r="BA77" i="80"/>
  <c r="AX77" i="80"/>
  <c r="AU77" i="80"/>
  <c r="AR77" i="80"/>
  <c r="AM77" i="80"/>
  <c r="AL77" i="80"/>
  <c r="AI77" i="80"/>
  <c r="W77" i="80"/>
  <c r="AN77" i="80" s="1"/>
  <c r="BD76" i="80"/>
  <c r="BA76" i="80"/>
  <c r="AX76" i="80"/>
  <c r="AU76" i="80"/>
  <c r="AR76" i="80"/>
  <c r="AO76" i="80"/>
  <c r="AJ76" i="80"/>
  <c r="W76" i="80"/>
  <c r="AK76" i="80" s="1"/>
  <c r="BD75" i="80"/>
  <c r="BA75" i="80"/>
  <c r="AX75" i="80"/>
  <c r="AU75" i="80"/>
  <c r="AR75" i="80"/>
  <c r="AO75" i="80"/>
  <c r="AL75" i="80"/>
  <c r="AG70" i="80"/>
  <c r="W75" i="80"/>
  <c r="AH70" i="80" s="1"/>
  <c r="BD73" i="80"/>
  <c r="BA73" i="80"/>
  <c r="AV73" i="80"/>
  <c r="AU73" i="80"/>
  <c r="AR73" i="80"/>
  <c r="AO73" i="80"/>
  <c r="AL73" i="80"/>
  <c r="AI73" i="80"/>
  <c r="W73" i="80"/>
  <c r="AW73" i="80" s="1"/>
  <c r="BD72" i="80"/>
  <c r="BA72" i="80"/>
  <c r="AX72" i="80"/>
  <c r="AU72" i="80"/>
  <c r="AR72" i="80"/>
  <c r="AO72" i="80"/>
  <c r="AJ72" i="80"/>
  <c r="AI72" i="80"/>
  <c r="W72" i="80"/>
  <c r="AK72" i="80" s="1"/>
  <c r="BC70" i="80"/>
  <c r="BB70" i="80"/>
  <c r="AE70" i="80"/>
  <c r="AC70" i="80"/>
  <c r="AA70" i="80"/>
  <c r="Y70" i="80"/>
  <c r="U70" i="80"/>
  <c r="BD69" i="80"/>
  <c r="AY69" i="80"/>
  <c r="AX69" i="80"/>
  <c r="AU69" i="80"/>
  <c r="AR69" i="80"/>
  <c r="AO69" i="80"/>
  <c r="AL69" i="80"/>
  <c r="AI69" i="80"/>
  <c r="W69" i="80"/>
  <c r="BD68" i="80"/>
  <c r="AX68" i="80"/>
  <c r="AU68" i="80"/>
  <c r="AR68" i="80"/>
  <c r="AO68" i="80"/>
  <c r="AL68" i="80"/>
  <c r="AI68" i="80"/>
  <c r="W68" i="80"/>
  <c r="AZ68" i="80" s="1"/>
  <c r="AZ32" i="80" s="1"/>
  <c r="BD65" i="80"/>
  <c r="BA65" i="80"/>
  <c r="AU65" i="80"/>
  <c r="AR65" i="80"/>
  <c r="AO65" i="80"/>
  <c r="AL65" i="80"/>
  <c r="AI65" i="80"/>
  <c r="W65" i="80"/>
  <c r="BD64" i="80"/>
  <c r="BA64" i="80"/>
  <c r="AX64" i="80"/>
  <c r="AR64" i="80"/>
  <c r="AO64" i="80"/>
  <c r="AL64" i="80"/>
  <c r="AI64" i="80"/>
  <c r="W64" i="80"/>
  <c r="AT64" i="80" s="1"/>
  <c r="BD61" i="80"/>
  <c r="BA61" i="80"/>
  <c r="AU61" i="80"/>
  <c r="AR61" i="80"/>
  <c r="AO61" i="80"/>
  <c r="AL61" i="80"/>
  <c r="AI61" i="80"/>
  <c r="W61" i="80"/>
  <c r="BD60" i="80"/>
  <c r="BA60" i="80"/>
  <c r="AX60" i="80"/>
  <c r="AR60" i="80"/>
  <c r="AO60" i="80"/>
  <c r="AL60" i="80"/>
  <c r="AI60" i="80"/>
  <c r="W60" i="80"/>
  <c r="BD58" i="80"/>
  <c r="BA58" i="80"/>
  <c r="AV58" i="80"/>
  <c r="AR58" i="80"/>
  <c r="AO58" i="80"/>
  <c r="AL58" i="80"/>
  <c r="AI58" i="80"/>
  <c r="BD67" i="80"/>
  <c r="BA67" i="80"/>
  <c r="AR67" i="80"/>
  <c r="AO67" i="80"/>
  <c r="AL67" i="80"/>
  <c r="AI67" i="80"/>
  <c r="W67" i="80"/>
  <c r="AW67" i="80" s="1"/>
  <c r="AW32" i="80" s="1"/>
  <c r="BD56" i="80"/>
  <c r="BA56" i="80"/>
  <c r="AX56" i="80"/>
  <c r="AR56" i="80"/>
  <c r="AO56" i="80"/>
  <c r="AL56" i="80"/>
  <c r="AI56" i="80"/>
  <c r="W56" i="80"/>
  <c r="AT56" i="80" s="1"/>
  <c r="BD55" i="80"/>
  <c r="BA55" i="80"/>
  <c r="AX55" i="80"/>
  <c r="AU55" i="80"/>
  <c r="AO55" i="80"/>
  <c r="AL55" i="80"/>
  <c r="AI55" i="80"/>
  <c r="W55" i="80"/>
  <c r="AQ55" i="80" s="1"/>
  <c r="BD63" i="80"/>
  <c r="BA63" i="80"/>
  <c r="AX63" i="80"/>
  <c r="AU63" i="80"/>
  <c r="AP63" i="80"/>
  <c r="AL63" i="80"/>
  <c r="AI63" i="80"/>
  <c r="W63" i="80"/>
  <c r="AQ63" i="80" s="1"/>
  <c r="BD53" i="80"/>
  <c r="BA53" i="80"/>
  <c r="AX53" i="80"/>
  <c r="AU53" i="80"/>
  <c r="AR53" i="80"/>
  <c r="AM53" i="80"/>
  <c r="AL53" i="80"/>
  <c r="AI53" i="80"/>
  <c r="W53" i="80"/>
  <c r="AN53" i="80" s="1"/>
  <c r="BD52" i="80"/>
  <c r="BA52" i="80"/>
  <c r="AX52" i="80"/>
  <c r="AU52" i="80"/>
  <c r="AR52" i="80"/>
  <c r="AL52" i="80"/>
  <c r="AI52" i="80"/>
  <c r="W52" i="80"/>
  <c r="AN52" i="80" s="1"/>
  <c r="BD42" i="80"/>
  <c r="BA42" i="80"/>
  <c r="AX42" i="80"/>
  <c r="AR42" i="80"/>
  <c r="AL42" i="80"/>
  <c r="AI42" i="80"/>
  <c r="W42" i="80"/>
  <c r="AT42" i="80" s="1"/>
  <c r="BD49" i="80"/>
  <c r="BA49" i="80"/>
  <c r="AX49" i="80"/>
  <c r="AU49" i="80"/>
  <c r="AR49" i="80"/>
  <c r="AM49" i="80"/>
  <c r="AI49" i="80"/>
  <c r="W49" i="80"/>
  <c r="AN49" i="80" s="1"/>
  <c r="BD47" i="80"/>
  <c r="BA47" i="80"/>
  <c r="AX47" i="80"/>
  <c r="AU47" i="80"/>
  <c r="AR47" i="80"/>
  <c r="AO47" i="80"/>
  <c r="AJ47" i="80"/>
  <c r="AI47" i="80"/>
  <c r="W47" i="80"/>
  <c r="AK47" i="80" s="1"/>
  <c r="BD46" i="80"/>
  <c r="BA46" i="80"/>
  <c r="AX46" i="80"/>
  <c r="AU46" i="80"/>
  <c r="AR46" i="80"/>
  <c r="AO46" i="80"/>
  <c r="AJ46" i="80"/>
  <c r="AI46" i="80"/>
  <c r="W46" i="80"/>
  <c r="AK46" i="80" s="1"/>
  <c r="BD45" i="80"/>
  <c r="BA45" i="80"/>
  <c r="AX45" i="80"/>
  <c r="AU45" i="80"/>
  <c r="AR45" i="80"/>
  <c r="AO45" i="80"/>
  <c r="AJ45" i="80"/>
  <c r="W45" i="80"/>
  <c r="AK45" i="80" s="1"/>
  <c r="BD44" i="80"/>
  <c r="BA44" i="80"/>
  <c r="AX44" i="80"/>
  <c r="AU44" i="80"/>
  <c r="AR44" i="80"/>
  <c r="AO44" i="80"/>
  <c r="AJ44" i="80"/>
  <c r="W44" i="80"/>
  <c r="AK44" i="80" s="1"/>
  <c r="BD51" i="80"/>
  <c r="BA51" i="80"/>
  <c r="AX51" i="80"/>
  <c r="AU51" i="80"/>
  <c r="AR51" i="80"/>
  <c r="AO51" i="80"/>
  <c r="AJ51" i="80"/>
  <c r="W51" i="80"/>
  <c r="AK51" i="80" s="1"/>
  <c r="BD41" i="80"/>
  <c r="BA41" i="80"/>
  <c r="AX41" i="80"/>
  <c r="AU41" i="80"/>
  <c r="AR41" i="80"/>
  <c r="AO41" i="80"/>
  <c r="AL41" i="80"/>
  <c r="AG41" i="80"/>
  <c r="W41" i="80"/>
  <c r="AH41" i="80" s="1"/>
  <c r="BD39" i="80"/>
  <c r="BA39" i="80"/>
  <c r="AX39" i="80"/>
  <c r="AU39" i="80"/>
  <c r="AR39" i="80"/>
  <c r="AO39" i="80"/>
  <c r="AJ39" i="80"/>
  <c r="W39" i="80"/>
  <c r="AK39" i="80" s="1"/>
  <c r="BD37" i="80"/>
  <c r="BA37" i="80"/>
  <c r="AX37" i="80"/>
  <c r="AS37" i="80"/>
  <c r="AR37" i="80"/>
  <c r="AO37" i="80"/>
  <c r="AL37" i="80"/>
  <c r="AI37" i="80"/>
  <c r="W37" i="80"/>
  <c r="AT37" i="80" s="1"/>
  <c r="BD36" i="80"/>
  <c r="BA36" i="80"/>
  <c r="AX36" i="80"/>
  <c r="AU36" i="80"/>
  <c r="AP36" i="80"/>
  <c r="AO36" i="80"/>
  <c r="AL36" i="80"/>
  <c r="AI36" i="80"/>
  <c r="W36" i="80"/>
  <c r="AQ36" i="80" s="1"/>
  <c r="BD35" i="80"/>
  <c r="BA35" i="80"/>
  <c r="AX35" i="80"/>
  <c r="AU35" i="80"/>
  <c r="AR35" i="80"/>
  <c r="AM35" i="80"/>
  <c r="AL35" i="80"/>
  <c r="AI35" i="80"/>
  <c r="W35" i="80"/>
  <c r="BD34" i="80"/>
  <c r="BA34" i="80"/>
  <c r="AX34" i="80"/>
  <c r="AU34" i="80"/>
  <c r="AR34" i="80"/>
  <c r="AO34" i="80"/>
  <c r="AL34" i="80"/>
  <c r="AG34" i="80"/>
  <c r="W34" i="80"/>
  <c r="AH34" i="80" s="1"/>
  <c r="BC32" i="80"/>
  <c r="BB32" i="80"/>
  <c r="AE32" i="80"/>
  <c r="AC32" i="80"/>
  <c r="AA32" i="80"/>
  <c r="Y32" i="80"/>
  <c r="U32" i="80"/>
  <c r="BH22" i="80"/>
  <c r="BG22" i="80"/>
  <c r="BF22" i="80"/>
  <c r="BE22" i="80"/>
  <c r="BD22" i="80"/>
  <c r="BC22" i="80"/>
  <c r="BB22" i="80"/>
  <c r="BI21" i="80"/>
  <c r="BI20" i="80"/>
  <c r="BI19" i="80"/>
  <c r="BI18" i="80"/>
  <c r="C17" i="80"/>
  <c r="D17" i="80" s="1"/>
  <c r="E17" i="80" s="1"/>
  <c r="F17" i="80" s="1"/>
  <c r="G17" i="80" s="1"/>
  <c r="H17" i="80" s="1"/>
  <c r="I17" i="80" s="1"/>
  <c r="J17" i="80" s="1"/>
  <c r="K17" i="80" s="1"/>
  <c r="L17" i="80" s="1"/>
  <c r="M17" i="80" s="1"/>
  <c r="N17" i="80" s="1"/>
  <c r="O17" i="80" s="1"/>
  <c r="P17" i="80" s="1"/>
  <c r="Q17" i="80" s="1"/>
  <c r="R17" i="80" s="1"/>
  <c r="S17" i="80" s="1"/>
  <c r="T17" i="80" s="1"/>
  <c r="U17" i="80" s="1"/>
  <c r="V17" i="80" s="1"/>
  <c r="W17" i="80" s="1"/>
  <c r="X17" i="80" s="1"/>
  <c r="Y17" i="80" s="1"/>
  <c r="Z17" i="80" s="1"/>
  <c r="AA17" i="80" s="1"/>
  <c r="AB17" i="80" s="1"/>
  <c r="AC17" i="80" s="1"/>
  <c r="AD17" i="80" s="1"/>
  <c r="AE17" i="80" s="1"/>
  <c r="AF17" i="80" s="1"/>
  <c r="AG17" i="80" s="1"/>
  <c r="AH17" i="80" s="1"/>
  <c r="AI17" i="80" s="1"/>
  <c r="AJ17" i="80" s="1"/>
  <c r="AK17" i="80" s="1"/>
  <c r="AL17" i="80" s="1"/>
  <c r="AM17" i="80" s="1"/>
  <c r="AN17" i="80" s="1"/>
  <c r="AO17" i="80" s="1"/>
  <c r="AP17" i="80" s="1"/>
  <c r="AQ17" i="80" s="1"/>
  <c r="AR17" i="80" s="1"/>
  <c r="AS17" i="80" s="1"/>
  <c r="AT17" i="80" s="1"/>
  <c r="AU17" i="80" s="1"/>
  <c r="AV17" i="80" s="1"/>
  <c r="AW17" i="80" s="1"/>
  <c r="AX17" i="80" s="1"/>
  <c r="AY17" i="80" s="1"/>
  <c r="AZ17" i="80" s="1"/>
  <c r="BA17" i="80" s="1"/>
  <c r="AY32" i="80" l="1"/>
  <c r="AJ70" i="80"/>
  <c r="BC132" i="80"/>
  <c r="AP32" i="80"/>
  <c r="AS32" i="80"/>
  <c r="BB132" i="80"/>
  <c r="AV70" i="80"/>
  <c r="AT70" i="80"/>
  <c r="AN70" i="80"/>
  <c r="BE77" i="80"/>
  <c r="AM70" i="80"/>
  <c r="BE97" i="80"/>
  <c r="BE109" i="80"/>
  <c r="BE115" i="80"/>
  <c r="U132" i="80"/>
  <c r="BG70" i="80" s="1"/>
  <c r="AC132" i="80"/>
  <c r="Y132" i="80"/>
  <c r="AI32" i="80"/>
  <c r="BA32" i="80"/>
  <c r="AG32" i="80"/>
  <c r="AG132" i="80" s="1"/>
  <c r="AK32" i="80"/>
  <c r="AM32" i="80"/>
  <c r="W32" i="80"/>
  <c r="AO32" i="80"/>
  <c r="AL32" i="80"/>
  <c r="BE88" i="80"/>
  <c r="U136" i="80"/>
  <c r="AQ70" i="80"/>
  <c r="AQ32" i="80"/>
  <c r="W70" i="80"/>
  <c r="AX70" i="80"/>
  <c r="BE89" i="80"/>
  <c r="BE111" i="80"/>
  <c r="AU32" i="80"/>
  <c r="AR70" i="80"/>
  <c r="BE49" i="80"/>
  <c r="BE36" i="80"/>
  <c r="BE39" i="80"/>
  <c r="BE41" i="80"/>
  <c r="BE51" i="80"/>
  <c r="BE44" i="80"/>
  <c r="BE45" i="80"/>
  <c r="BE53" i="80"/>
  <c r="BE55" i="80"/>
  <c r="BE61" i="80"/>
  <c r="BE65" i="80"/>
  <c r="BE68" i="80"/>
  <c r="BE69" i="80"/>
  <c r="U137" i="80"/>
  <c r="AX32" i="80"/>
  <c r="BD32" i="80"/>
  <c r="BE67" i="80"/>
  <c r="AO70" i="80"/>
  <c r="BE86" i="80"/>
  <c r="AP70" i="80"/>
  <c r="BE87" i="80"/>
  <c r="BE91" i="80"/>
  <c r="BE96" i="80"/>
  <c r="BE100" i="80"/>
  <c r="BE101" i="80"/>
  <c r="BE102" i="80"/>
  <c r="BE106" i="80"/>
  <c r="BE107" i="80"/>
  <c r="BE112" i="80"/>
  <c r="BE113" i="80"/>
  <c r="BI22" i="80"/>
  <c r="BE34" i="80"/>
  <c r="AT32" i="80"/>
  <c r="BE37" i="80"/>
  <c r="AH32" i="80"/>
  <c r="AH132" i="80" s="1"/>
  <c r="AH133" i="80" s="1"/>
  <c r="AJ32" i="80"/>
  <c r="BE46" i="80"/>
  <c r="BE47" i="80"/>
  <c r="BE42" i="80"/>
  <c r="AR32" i="80"/>
  <c r="BE63" i="80"/>
  <c r="BE56" i="80"/>
  <c r="BE58" i="80"/>
  <c r="AV32" i="80"/>
  <c r="BE60" i="80"/>
  <c r="BD70" i="80"/>
  <c r="BA70" i="80"/>
  <c r="BE75" i="80"/>
  <c r="BE85" i="80"/>
  <c r="BE95" i="80"/>
  <c r="AS70" i="80"/>
  <c r="AZ70" i="80"/>
  <c r="AZ132" i="80" s="1"/>
  <c r="AZ133" i="80" s="1"/>
  <c r="AN35" i="80"/>
  <c r="AN32" i="80" s="1"/>
  <c r="BE35" i="80"/>
  <c r="BE72" i="80"/>
  <c r="AI70" i="80"/>
  <c r="AK70" i="80"/>
  <c r="BE73" i="80"/>
  <c r="AA132" i="80"/>
  <c r="AE132" i="80"/>
  <c r="BE52" i="80"/>
  <c r="BE64" i="80"/>
  <c r="AL70" i="80"/>
  <c r="AW70" i="80"/>
  <c r="AW132" i="80" s="1"/>
  <c r="AW133" i="80" s="1"/>
  <c r="BE76" i="80"/>
  <c r="AU70" i="80"/>
  <c r="AY70" i="80"/>
  <c r="BE110" i="80"/>
  <c r="BE114" i="80"/>
  <c r="AY132" i="80" l="1"/>
  <c r="AJ132" i="80"/>
  <c r="BA132" i="80"/>
  <c r="BD133" i="80" s="1"/>
  <c r="AK132" i="80"/>
  <c r="AK133" i="80" s="1"/>
  <c r="AL132" i="80"/>
  <c r="AS132" i="80"/>
  <c r="AV132" i="80"/>
  <c r="AP132" i="80"/>
  <c r="AT132" i="80"/>
  <c r="AM132" i="80"/>
  <c r="BG32" i="80"/>
  <c r="AN132" i="80"/>
  <c r="AN133" i="80" s="1"/>
  <c r="AU132" i="80"/>
  <c r="AX132" i="80"/>
  <c r="AR132" i="80"/>
  <c r="W132" i="80"/>
  <c r="AI132" i="80"/>
  <c r="AO132" i="80"/>
  <c r="AQ132" i="80"/>
  <c r="AQ133" i="80" s="1"/>
  <c r="BD132" i="80"/>
  <c r="BE32" i="80"/>
  <c r="BE70" i="80"/>
  <c r="AL133" i="80" l="1"/>
  <c r="AX133" i="80"/>
  <c r="AR133" i="80"/>
  <c r="BE132" i="80"/>
  <c r="BE133" i="80" s="1"/>
</calcChain>
</file>

<file path=xl/sharedStrings.xml><?xml version="1.0" encoding="utf-8"?>
<sst xmlns="http://schemas.openxmlformats.org/spreadsheetml/2006/main" count="829" uniqueCount="500">
  <si>
    <t>Дипломное проектирование</t>
  </si>
  <si>
    <t>I. ГРАФИК ОБРАЗОВАТЕЛЬНОГО ПРОЦЕССА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</si>
  <si>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</si>
  <si>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</si>
  <si>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</si>
  <si>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</si>
  <si>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</si>
  <si>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</si>
  <si>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</si>
  <si>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</si>
  <si>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</si>
  <si>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</si>
  <si>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</si>
  <si>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</si>
  <si>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</si>
  <si>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</si>
  <si>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</si>
  <si>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</si>
  <si>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</si>
  <si>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</si>
  <si>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</si>
  <si>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I</t>
  </si>
  <si>
    <t>:</t>
  </si>
  <si>
    <t>=</t>
  </si>
  <si>
    <t>II</t>
  </si>
  <si>
    <t>О</t>
  </si>
  <si>
    <t>III</t>
  </si>
  <si>
    <t>IV</t>
  </si>
  <si>
    <t>Х</t>
  </si>
  <si>
    <t>/</t>
  </si>
  <si>
    <t>//</t>
  </si>
  <si>
    <t>Обозначения:</t>
  </si>
  <si>
    <t>теоретическое обучение</t>
  </si>
  <si>
    <t>учебная практика</t>
  </si>
  <si>
    <t>дипломное проектирование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</si>
  <si>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</si>
  <si>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</si>
  <si>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</si>
  <si>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</si>
  <si>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</si>
  <si>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№
п/п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</si>
  <si>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</si>
  <si>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</si>
  <si>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</si>
  <si>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</si>
  <si>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</si>
  <si>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Всего</t>
  </si>
  <si>
    <t>Аудиторных</t>
  </si>
  <si>
    <t>Из них</t>
  </si>
  <si>
    <t>I курс</t>
  </si>
  <si>
    <t>II курс</t>
  </si>
  <si>
    <t>III курс</t>
  </si>
  <si>
    <t>IV курс</t>
  </si>
  <si>
    <t>Лекции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</si>
  <si>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</si>
  <si>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</si>
  <si>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</si>
  <si>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</si>
  <si>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</si>
  <si>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</si>
  <si>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</si>
  <si>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</si>
  <si>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недель</t>
  </si>
  <si>
    <t>Всего часов</t>
  </si>
  <si>
    <t>Ауд. часов</t>
  </si>
  <si>
    <t>Зач. единиц</t>
  </si>
  <si>
    <t>1.</t>
  </si>
  <si>
    <t>2.</t>
  </si>
  <si>
    <t>Количество часов учебных занятий</t>
  </si>
  <si>
    <t>Количество часов учебных занятий в неделю</t>
  </si>
  <si>
    <t>Количество курсовых работ</t>
  </si>
  <si>
    <t>Количество экзаменов</t>
  </si>
  <si>
    <t>Количество зачетов</t>
  </si>
  <si>
    <t>Семестр</t>
  </si>
  <si>
    <t>Название практики</t>
  </si>
  <si>
    <t>Недель</t>
  </si>
  <si>
    <t>Зачетных единиц</t>
  </si>
  <si>
    <t>4.</t>
  </si>
  <si>
    <t>3.</t>
  </si>
  <si>
    <t>Физическая культура</t>
  </si>
  <si>
    <t>/68</t>
  </si>
  <si>
    <t>Теоретическое обучение</t>
  </si>
  <si>
    <t>Код компетенции</t>
  </si>
  <si>
    <t>Лабораторные</t>
  </si>
  <si>
    <t>Практические</t>
  </si>
  <si>
    <t>Семинарские</t>
  </si>
  <si>
    <t>Количество курсовых проектов</t>
  </si>
  <si>
    <t>Зачетных
единиц</t>
  </si>
  <si>
    <t>Наименование компетенции</t>
  </si>
  <si>
    <t>Код модуля, учебной дисциплины</t>
  </si>
  <si>
    <t>УК-1</t>
  </si>
  <si>
    <t>УК-2</t>
  </si>
  <si>
    <t>УК-3</t>
  </si>
  <si>
    <t>УК-4</t>
  </si>
  <si>
    <t>УК-5</t>
  </si>
  <si>
    <t>УК-6</t>
  </si>
  <si>
    <t>БПК-1</t>
  </si>
  <si>
    <t>БПК-2</t>
  </si>
  <si>
    <t>БПК-3</t>
  </si>
  <si>
    <t>БПК-4</t>
  </si>
  <si>
    <t>БПК-5</t>
  </si>
  <si>
    <t>БПК-6</t>
  </si>
  <si>
    <t>СК-1</t>
  </si>
  <si>
    <t>СК-2</t>
  </si>
  <si>
    <t>СК-3</t>
  </si>
  <si>
    <t>СК-4</t>
  </si>
  <si>
    <t>СК-5</t>
  </si>
  <si>
    <t>СК-6</t>
  </si>
  <si>
    <t>СОГЛАСОВАНО</t>
  </si>
  <si>
    <t>Эксперт-нормоконтролер</t>
  </si>
  <si>
    <t xml:space="preserve">Рекомендован к утверждению Президиумом Совета УМО </t>
  </si>
  <si>
    <t>−</t>
  </si>
  <si>
    <t>Название модуля, учебной дисциплины, курсового проекта (курсовой работы)</t>
  </si>
  <si>
    <t>VIII. МАТРИЦА КОМПЕТЕНЦИЙ</t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</si>
  <si>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</si>
  <si>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</si>
  <si>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</si>
  <si>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</si>
  <si>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УК-7</t>
  </si>
  <si>
    <t>БПК-7</t>
  </si>
  <si>
    <t>СК-7</t>
  </si>
  <si>
    <t>Министерства образования Республики Беларусь</t>
  </si>
  <si>
    <t>(подпись)</t>
  </si>
  <si>
    <t>(подпись)          М.П.</t>
  </si>
  <si>
    <t>ТИПОВОЙ УЧЕБНЫЙ ПЛАН</t>
  </si>
  <si>
    <t>Квалификация:</t>
  </si>
  <si>
    <t>инженер лесного хозяйства</t>
  </si>
  <si>
    <t>Срок обучения: 4 года</t>
  </si>
  <si>
    <t>История</t>
  </si>
  <si>
    <t>Философия</t>
  </si>
  <si>
    <t>Экономика</t>
  </si>
  <si>
    <t>Политология</t>
  </si>
  <si>
    <t>Высшая математика</t>
  </si>
  <si>
    <t>Общая и аналитическая химия</t>
  </si>
  <si>
    <t>Органическая химия с основами биохимии растений</t>
  </si>
  <si>
    <t>Информатика и компьютерная графика</t>
  </si>
  <si>
    <t>д</t>
  </si>
  <si>
    <t>Физика</t>
  </si>
  <si>
    <t>Экология с основами метеорологии</t>
  </si>
  <si>
    <t>Иностранный язык</t>
  </si>
  <si>
    <t>Охрана труда</t>
  </si>
  <si>
    <t>Ботаника</t>
  </si>
  <si>
    <t>Инженерная и машинная графика</t>
  </si>
  <si>
    <t>Физиология растений с основами микробиологии</t>
  </si>
  <si>
    <t>Почвоведение с основами земледелия</t>
  </si>
  <si>
    <t>Лесная пирология с основами радиоэкологии</t>
  </si>
  <si>
    <t>Лесная биометрия</t>
  </si>
  <si>
    <t>Дендрология</t>
  </si>
  <si>
    <t>Лесная таксация</t>
  </si>
  <si>
    <t>Лесоведение</t>
  </si>
  <si>
    <t>Лесоводство</t>
  </si>
  <si>
    <t>Биология лесных зверей и птиц</t>
  </si>
  <si>
    <t>Лесная фитопатология</t>
  </si>
  <si>
    <t>Лесная энтомология</t>
  </si>
  <si>
    <t>Лесные культуры и защитное лесоразведение</t>
  </si>
  <si>
    <t>Лесоустройство</t>
  </si>
  <si>
    <t>Инженерная геодезия</t>
  </si>
  <si>
    <t>Основы лесного права</t>
  </si>
  <si>
    <t>Технология лесозаготовок и переработки древесины</t>
  </si>
  <si>
    <t>Механизация лесохозяйственных работ</t>
  </si>
  <si>
    <t>Генетика и селекция</t>
  </si>
  <si>
    <t>Информационные системы и технологии в лесном хозяйстве</t>
  </si>
  <si>
    <t>Лесная сертификация</t>
  </si>
  <si>
    <t>Гидротехнические мелиорации и ведение лесного хозяйства на осушенных землях</t>
  </si>
  <si>
    <t>Недревесные ресурсы леса с основами пчеловодства</t>
  </si>
  <si>
    <t>Лесное товароведение с основами древесиноведения</t>
  </si>
  <si>
    <t>Управление лесами и лесными ресурсами</t>
  </si>
  <si>
    <t>Маркетинг с основами логистики</t>
  </si>
  <si>
    <t>/64</t>
  </si>
  <si>
    <t>Мониторинг лесных экосистем</t>
  </si>
  <si>
    <t>Рекреационное лесоводство</t>
  </si>
  <si>
    <t>Климатоориентированное лесное хозяйство</t>
  </si>
  <si>
    <t>Охотоведение и охотничье хозяйство с основами рыбоводства</t>
  </si>
  <si>
    <t>Религиоведение</t>
  </si>
  <si>
    <t>История лесного дела</t>
  </si>
  <si>
    <t>Коррупция и ее общественная опасность</t>
  </si>
  <si>
    <t>Деловой иностранный язык</t>
  </si>
  <si>
    <t>Нормативная документация и документооборот в лесном хозяйстве</t>
  </si>
  <si>
    <t>Основы инновационной деятельности</t>
  </si>
  <si>
    <t>Технологическая</t>
  </si>
  <si>
    <t>Преддипломная</t>
  </si>
  <si>
    <t>Первая учебная</t>
  </si>
  <si>
    <t>Вторая учебная</t>
  </si>
  <si>
    <t>Третья учебная</t>
  </si>
  <si>
    <t>Защита дипломного проекта (работы) в ГЭК</t>
  </si>
  <si>
    <t>Государственный экзамен по специальности и специализации</t>
  </si>
  <si>
    <t>/1</t>
  </si>
  <si>
    <t>/2</t>
  </si>
  <si>
    <t>/4</t>
  </si>
  <si>
    <t>/7</t>
  </si>
  <si>
    <t>/16</t>
  </si>
  <si>
    <t>/34</t>
  </si>
  <si>
    <t>/10</t>
  </si>
  <si>
    <t>/30</t>
  </si>
  <si>
    <t>/32</t>
  </si>
  <si>
    <t>СК-8</t>
  </si>
  <si>
    <t>СК-9</t>
  </si>
  <si>
    <t>СК-10</t>
  </si>
  <si>
    <t>: =</t>
  </si>
  <si>
    <t>О =</t>
  </si>
  <si>
    <t>Основы права и права человека/ Теория отраслевых рынков</t>
  </si>
  <si>
    <t>Этика и эстетика/ История мировой культуры/ Философские основы стратегии устойчивого развития</t>
  </si>
  <si>
    <t>(подпись)    М.П.</t>
  </si>
  <si>
    <t>УК-8</t>
  </si>
  <si>
    <t>УК-9</t>
  </si>
  <si>
    <t>Быть способным 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для решения профессиональных задач</t>
  </si>
  <si>
    <t>Обладать современным мировоззрением, основанным на гуманистических идеях и принципах деятельности; уметь обосновывать свою мировоззренческую и социальную позицию, осуществлять осмысленный ценностный выбор</t>
  </si>
  <si>
    <t>Владеть междисциплинарным подходом к решению проблем, обладать навыками применения фундаментальных научных знаний для решения теоретических и практических задач</t>
  </si>
  <si>
    <t>УК-10</t>
  </si>
  <si>
    <t>УК-11</t>
  </si>
  <si>
    <t>СК-11</t>
  </si>
  <si>
    <t>СК-12</t>
  </si>
  <si>
    <t>СК-13</t>
  </si>
  <si>
    <t>СК-14</t>
  </si>
  <si>
    <t>СК-15</t>
  </si>
  <si>
    <t>Уметь планировать полевой эксперимент, обрабатывать и интерпретировать результаты эксперимента</t>
  </si>
  <si>
    <t>СК-16</t>
  </si>
  <si>
    <t>СК-17</t>
  </si>
  <si>
    <t>БПК-8</t>
  </si>
  <si>
    <t>БПК-9</t>
  </si>
  <si>
    <t>СК-18</t>
  </si>
  <si>
    <t>СК-19</t>
  </si>
  <si>
    <t>СК-20</t>
  </si>
  <si>
    <t>СК-21</t>
  </si>
  <si>
    <t>СК-22</t>
  </si>
  <si>
    <t>СК-23</t>
  </si>
  <si>
    <t>СК-24</t>
  </si>
  <si>
    <r>
      <t xml:space="preserve">II. СВОДНЫЕ ДАННЫЕ
</t>
    </r>
    <r>
      <rPr>
        <b/>
        <sz val="11"/>
        <rFont val="Times New Roman"/>
        <family val="1"/>
        <charset val="204"/>
      </rPr>
      <t>по бюджету времени (в неделях)</t>
    </r>
  </si>
  <si>
    <t>Министра образования</t>
  </si>
  <si>
    <t>__________2018</t>
  </si>
  <si>
    <t>Учреждения высшего образования</t>
  </si>
  <si>
    <t>ГОСУДАРСТВЕННЫЙ КОМПОНЕНТ</t>
  </si>
  <si>
    <t>1.1</t>
  </si>
  <si>
    <t>1.1.1</t>
  </si>
  <si>
    <t>1.1.2</t>
  </si>
  <si>
    <t>1.1.3</t>
  </si>
  <si>
    <t>1.1.4</t>
  </si>
  <si>
    <t>КОМПОНЕНТ УЧРЕЖДЕНИЯ ВЫСШЕГО ОБРАЗОВАНИЯ</t>
  </si>
  <si>
    <t>2.1</t>
  </si>
  <si>
    <t>1.2</t>
  </si>
  <si>
    <t>1.3</t>
  </si>
  <si>
    <t>1.4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</si>
  <si>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</si>
  <si>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</si>
  <si>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</si>
  <si>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</si>
  <si>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</si>
  <si>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</si>
  <si>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</si>
  <si>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</si>
  <si>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</si>
  <si>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</si>
  <si>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ФАКУЛЬТАТИВНЫЕ ДИСЦИПЛИНЫ</t>
  </si>
  <si>
    <t>ДОПОЛНИТЕЛЬНЫЕ ВИДЫ ОБУЧЕНИЯ</t>
  </si>
  <si>
    <t>/336</t>
  </si>
  <si>
    <t>2.1.1</t>
  </si>
  <si>
    <t>2.1.2</t>
  </si>
  <si>
    <r>
      <t>/5</t>
    </r>
    <r>
      <rPr>
        <sz val="13"/>
        <rFont val="Calibri"/>
        <family val="2"/>
        <charset val="204"/>
      </rPr>
      <t>−</t>
    </r>
    <r>
      <rPr>
        <sz val="13"/>
        <rFont val="Arial Narrow"/>
        <family val="2"/>
        <charset val="204"/>
      </rPr>
      <t>6</t>
    </r>
  </si>
  <si>
    <r>
      <t>/1</t>
    </r>
    <r>
      <rPr>
        <sz val="13"/>
        <rFont val="Calibri"/>
        <family val="2"/>
        <charset val="204"/>
      </rPr>
      <t>−</t>
    </r>
    <r>
      <rPr>
        <sz val="13"/>
        <rFont val="Arial Narrow"/>
        <family val="2"/>
        <charset val="204"/>
      </rPr>
      <t>6</t>
    </r>
  </si>
  <si>
    <t>/36</t>
  </si>
  <si>
    <t>Основы садово-паркового хозяйства</t>
  </si>
  <si>
    <t>Уметь проводить качественную и количественную оценку лесных ресурсов, объектов лесного фонда и заготовленной древесной продукции</t>
  </si>
  <si>
    <t>Быть способным разрабатывать и выполнять графические изображения для проектно-сметной и другой документации с учетом требований ГОСТов ЕСКД</t>
  </si>
  <si>
    <t>Уметь обосновывать и проектировать системы и способы рубок леса, их организационно-технические элементы, а также назначать необходимые виды лесоводственного ухода, мероприятия по содействию естественному возобновлению и повышению продуктивности лесов</t>
  </si>
  <si>
    <t>Уметь планировать и реализовывать мероприятия по рациональному использованию и эффективной охране фауны лесов</t>
  </si>
  <si>
    <t>Уметь определять основные хозяйственно значимые таксоны вредителей леса, владеть подходами к назначению и проведению мероприятий по профилактике и защите леса от вредных насекомых</t>
  </si>
  <si>
    <t>Уметь выполнять подготовительные, полевые и камеральные лесоустроительные работы, использовать материалы инвентаризации лесов при ведении лесного хозяйства</t>
  </si>
  <si>
    <t>Уметь применять правовые, организационные и инженерные основы обеспечения безопасных условий труда, выявлять опасные и вредные производственные факторы, использовать эффективные способы защиты от них</t>
  </si>
  <si>
    <t>Уметь производить инженерно-геодезические работы при лесоустройстве, отводах лесосек, других основных и вспомогательных работах в лесном хозяйстве</t>
  </si>
  <si>
    <t>Уметь использовать правовые основы рационального использования, охраны, защиты и воспроизводства лесов, повышать их экологический и ресурсный потенциал, применять нормативные правовые акты для решения профессиональных задач</t>
  </si>
  <si>
    <t>Уметь эффективно и безопасно эксплуатировать технику на предприятиях лесного хозяйства, использовать прогрессивные механизированные методы выполнения технологических операций</t>
  </si>
  <si>
    <t>Уметь повышать продуктивность и качество древесины лесных древесных видов на основе использования методов генетики и селекции, проектировать лесосеменные объекты на селекционной основе</t>
  </si>
  <si>
    <t>Владеть методами организации и ведения лесного хозяйства на осушенных землях, эффективно эксплуатировать, производить ремонт и реконструкцию гидролесомелиоративных систем в лесном фонде</t>
  </si>
  <si>
    <t>Уметь организовывать побочное пользование лесом и контролировать правильность его осуществления лесопользователями и населением</t>
  </si>
  <si>
    <t>Уметь определять древесные виды по образцам древесины, оценивать физико-механические свойства конкретных образцов, сортность и объемы лесоматериалов</t>
  </si>
  <si>
    <t>Уметь составлять проекты увеличения лесного капитала, сохранения ландшафтного и биологического разнообразия, давать экономическую оценку применяемых в лесном хозяйстве технологий и систем лесоуправления согласно концепции устойчивого развития</t>
  </si>
  <si>
    <t>Уметь применять основные нормы комплексного проектирования озеленяемых территорий, эффективно эксплуатировать объекты озеленения</t>
  </si>
  <si>
    <t>Уметь обосновывать и проектировать элементы ландшафтных рубок, мероприятия по уходу за рекреационными объектами и рекреационному благоустройству</t>
  </si>
  <si>
    <t>Уметь планировать и реализовывать мероприятия по охране, воспроизводству и рациональному использованию охотничьих и рыбных ресурсов</t>
  </si>
  <si>
    <t>1.5</t>
  </si>
  <si>
    <t>1.6</t>
  </si>
  <si>
    <t>1.7</t>
  </si>
  <si>
    <t>1.8</t>
  </si>
  <si>
    <t>1.9</t>
  </si>
  <si>
    <t>1.10</t>
  </si>
  <si>
    <t>Владеть культурой мышления, быть способным к восприятию и анализу философских проблем, реализовывать психолого-педагогические знания в социальной и профессиональной деятельности</t>
  </si>
  <si>
    <t>Знать закономерности исторического развития и формирования государственных и общественных институтов белорусского этноса во взаимосвязи с европейской цивилизацией</t>
  </si>
  <si>
    <t>Уметь анализировать социально-значимые явления, события и процессы, использовать в профессиональной деятельности экономическую и социологическую информацию, быть способным к проявлению предпринимательской инициативы</t>
  </si>
  <si>
    <t>Обладать базовыми навыками устной и письменной коммуникации на иностранном языке для решения профессионально-ориентированных задач, вопросов межличностного и межкультурного взаимодействия</t>
  </si>
  <si>
    <t>Уметь анализировать многообразие культур в их историческом и современном аспектах с позиции сохранения общечеловеческих и национальных культурных ценностей</t>
  </si>
  <si>
    <t>Владеть инструментарием экономического анализа рыночных структур; понимать закономерности функционирования отраслей, рынков, субъектов хозяйствования и возможности государственного регулирования отраслевой структуры</t>
  </si>
  <si>
    <t>БПК-10</t>
  </si>
  <si>
    <t>БПК-11</t>
  </si>
  <si>
    <t>БПК-12</t>
  </si>
  <si>
    <t>БПК-13</t>
  </si>
  <si>
    <t>БПК-14</t>
  </si>
  <si>
    <t>БПК-15</t>
  </si>
  <si>
    <t>БПК-16</t>
  </si>
  <si>
    <t>БПК-17</t>
  </si>
  <si>
    <t>БПК-18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</si>
  <si>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</si>
  <si>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</si>
  <si>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</si>
  <si>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</si>
  <si>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</si>
  <si>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</si>
  <si>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</si>
  <si>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</si>
  <si>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</si>
  <si>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</si>
  <si>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</si>
  <si>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УК-12</t>
  </si>
  <si>
    <t>Владеть навыками здоровьесбережения</t>
  </si>
  <si>
    <t>Уметь выполнять визуальное и измерительное дешифрирование материалов аэро- и космической съемки лесов, производить топосъемку и оценку площадей лесонасаждений с использованием современных систем глобального позиционирования</t>
  </si>
  <si>
    <t>4.2</t>
  </si>
  <si>
    <t>/18</t>
  </si>
  <si>
    <t>Быть способным применять основные математические понятия и методы для анализа и решения профессиональных задач</t>
  </si>
  <si>
    <t>Уметь применять базовые теоретические знания и практические навыки для решения теоретических и практических задач в области создания и совершенствования инновационных технологий в отрасли</t>
  </si>
  <si>
    <t>Уметь дифференцировать органические вещества растительных клеток, влияющие на окружающую среду, и прогнозировать свойства веществ, применяемых в качестве средств защиты лесов, сельскохозяйственных и декоративных растений</t>
  </si>
  <si>
    <t>Министр лесного хозяйства Республики Беларусь</t>
  </si>
  <si>
    <t>Начальник Главного управления профессионального образования</t>
  </si>
  <si>
    <t>С.А.Касперович</t>
  </si>
  <si>
    <t>И.В.Титович</t>
  </si>
  <si>
    <t>по образованию в области природопользования и лесного хозяйства</t>
  </si>
  <si>
    <t>Председатель УМО по образованию</t>
  </si>
  <si>
    <t>в области природопользования и лесного хозяйства</t>
  </si>
  <si>
    <t>И.В.Войтов</t>
  </si>
  <si>
    <t>Председатель НМС по лесному хозяйству</t>
  </si>
  <si>
    <t>К.В.Лабоха</t>
  </si>
  <si>
    <t>Протокол № ____ от _________ 2018</t>
  </si>
  <si>
    <t>В.А.Дрожжа</t>
  </si>
  <si>
    <t>/3</t>
  </si>
  <si>
    <t>Регистрационный №_________________</t>
  </si>
  <si>
    <t>УК-8/ УК-9/ УК-10</t>
  </si>
  <si>
    <t>УК-11/ УК-12</t>
  </si>
  <si>
    <t>Быть способным анализировать экономические результаты хозяйственной деятельности и организовывать эффективное управление структурными подразделениями лесохозяйственного учреждения в условиях обширного территориального рассредоточения и высокой опасности труда в лесу</t>
  </si>
  <si>
    <t>4.3</t>
  </si>
  <si>
    <t>/58</t>
  </si>
  <si>
    <t>Дифференцированный зачет.</t>
  </si>
  <si>
    <t>Уметь создавать для персонала условия промышленной, радиационной, химической, биологической безопасности, принимать меры по ликвидации  последствий чрезвычайных ситуаций и эффективно использовать энергетические ресурсы</t>
  </si>
  <si>
    <t>= //</t>
  </si>
  <si>
    <t>УТВЕРЖДАЮ</t>
  </si>
  <si>
    <r>
      <t>Основы управления интеллектуальной собственностью</t>
    </r>
    <r>
      <rPr>
        <vertAlign val="superscript"/>
        <sz val="13"/>
        <rFont val="Times New Roman"/>
        <family val="1"/>
        <charset val="204"/>
      </rPr>
      <t>2</t>
    </r>
  </si>
  <si>
    <t>МИНИСТЕРСТВО ОБРАЗОВАНИЯ РЕСПУБЛИКИ БЕЛАРУСЬ</t>
  </si>
  <si>
    <t>Первый заместитель</t>
  </si>
  <si>
    <t>Республики Беларусь</t>
  </si>
  <si>
    <t>_________________И.А.Старовойтова</t>
  </si>
  <si>
    <t>Понимать специфику формирования и функционирования политической системы, особенности государственной идеологии, уметь анализировать социально-политические явления в стране и мире, владеть навыками политической культуры</t>
  </si>
  <si>
    <t>Владеть навыками построения эффективной речевой коммуникации на белорусском языке для успешного решения задач в профессиональной и социокультурной сферах</t>
  </si>
  <si>
    <t>Быть способным к анализу основных принципов взаимодействия общества и природы, уметь решать практические задачи их устойчивого совместного развития</t>
  </si>
  <si>
    <t>Быть способным получать, обрабатывать и хранить информацию, использовать современные средства информационных технологий в профессиональной деятельности</t>
  </si>
  <si>
    <t>Быть способным проводить диагностику основных болезней лесных древесных растений, осуществлять лесопатологический мониторинг и назначать защитные мероприятия</t>
  </si>
  <si>
    <t>Быть способным организовывать работы по заготовке, переработке и хранению лесных семян, выращиванию посадочного материала в лесных питомниках, производству лесных культур и защитных насаждений с использованием современных технологий</t>
  </si>
  <si>
    <t>Быть способным разрабатывать планы противопожарного устройства, подбирать оптимальные варианты стратегии, тактики и техники тушения лесных пожаров</t>
  </si>
  <si>
    <t>Быть способным оценивать качественный уровень ведения лесного хозяйства на основе критериев экологически обоснованного, экономически эффективного и социально ответственного лесоуправления и лесопользования</t>
  </si>
  <si>
    <t>Быть способным использовать геоинформационные системы при выполнении практических задач лесохозяйственной деятельности, а также специальное программное обеспечение для решения задач управления лесохозяйственным производством (АРМ) и лесоустроительного проектирования (СОЛИ)</t>
  </si>
  <si>
    <t>Быть способным применять прогрессивные технологии в лесозаготовительном производстве, обработке древесины, рациональном использовании древесного сырья</t>
  </si>
  <si>
    <t>Быть способным определять уровень техногенного загрязнения лесных экосистем и принимать управленческие решения при ведении лесного мониторинга</t>
  </si>
  <si>
    <t>Быть способным проектировать и назначать системы мероприятий в лесных экосистемах, нарушенных неблагоприятными воздействиями природного и антропогенного характера</t>
  </si>
  <si>
    <t>Быть способным решать современные теоретические и практические лесоводственные задачи, внедрять новые эффективные технологии лесовыращивания</t>
  </si>
  <si>
    <t>И.Н.Михайлова</t>
  </si>
  <si>
    <t>Регистрационный № ______________________</t>
  </si>
  <si>
    <t>Проректор по научно-методической работе Государственного</t>
  </si>
  <si>
    <t>17</t>
  </si>
  <si>
    <t>16</t>
  </si>
  <si>
    <t>О  :</t>
  </si>
  <si>
    <t>Специальность 1-75 01 01 Лесное хозяйство</t>
  </si>
  <si>
    <t>Специализации в соответствии с ОКРБ 011-2009</t>
  </si>
  <si>
    <t>Модуль «Лингвистический»</t>
  </si>
  <si>
    <t>1.2.1</t>
  </si>
  <si>
    <t>Модуль «Экология и безопасность»</t>
  </si>
  <si>
    <t>1.3.2</t>
  </si>
  <si>
    <t>1.3.3</t>
  </si>
  <si>
    <t>1.4.1</t>
  </si>
  <si>
    <t>1.4.2</t>
  </si>
  <si>
    <t>1.4.3</t>
  </si>
  <si>
    <t>1.4.4</t>
  </si>
  <si>
    <t>Модуль «Почвоведение»</t>
  </si>
  <si>
    <t>1.5.1</t>
  </si>
  <si>
    <t>Модуль «Флористические ресурсы»</t>
  </si>
  <si>
    <t>1.6.1</t>
  </si>
  <si>
    <t>1.6.2</t>
  </si>
  <si>
    <t>1.6.3</t>
  </si>
  <si>
    <t>Модуль «Лесоведение и лесоводство»</t>
  </si>
  <si>
    <t>Модуль «Лесные культуры и защитное лесоразведение»</t>
  </si>
  <si>
    <t>Модуль «Лесоустройство и лесная таксация»</t>
  </si>
  <si>
    <t>Модуль «Защита леса»</t>
  </si>
  <si>
    <t>1.7.1</t>
  </si>
  <si>
    <t>1.7.2</t>
  </si>
  <si>
    <t>1.8.1</t>
  </si>
  <si>
    <t>1.9.1</t>
  </si>
  <si>
    <t>1.9.2</t>
  </si>
  <si>
    <t>1.10.1</t>
  </si>
  <si>
    <t>1.10.2</t>
  </si>
  <si>
    <t>2.2.1</t>
  </si>
  <si>
    <t>2.2.2</t>
  </si>
  <si>
    <t>2.2.3</t>
  </si>
  <si>
    <t>2.2.4</t>
  </si>
  <si>
    <t>Модуль «Механизация в лесном хозяйстве»</t>
  </si>
  <si>
    <t>2.3.1</t>
  </si>
  <si>
    <t>2.3.2</t>
  </si>
  <si>
    <t>2.4.1</t>
  </si>
  <si>
    <t>Модуль «Древесные, недревесные и фаунистические ресурсы»</t>
  </si>
  <si>
    <t>Модуль «Экономико-правовой»</t>
  </si>
  <si>
    <t>/52</t>
  </si>
  <si>
    <t>/6</t>
  </si>
  <si>
    <t>4.4</t>
  </si>
  <si>
    <t>4.5</t>
  </si>
  <si>
    <t>Модуль «Управление лесами и ведение лесного хозяйства»</t>
  </si>
  <si>
    <t>2.3.3</t>
  </si>
  <si>
    <t>2.3.4</t>
  </si>
  <si>
    <t>2.4.2</t>
  </si>
  <si>
    <t>2.5.1</t>
  </si>
  <si>
    <t>2.5.2</t>
  </si>
  <si>
    <t>2.5.3</t>
  </si>
  <si>
    <t>2.5.4</t>
  </si>
  <si>
    <t>2.6.1</t>
  </si>
  <si>
    <t>2.6.2</t>
  </si>
  <si>
    <t>2.7.1</t>
  </si>
  <si>
    <t>2.7.2</t>
  </si>
  <si>
    <t>Модуль «Информатизация и автоматизация лесной отрасли»</t>
  </si>
  <si>
    <t xml:space="preserve"> 1.3.2</t>
  </si>
  <si>
    <t xml:space="preserve"> 1.6.1</t>
  </si>
  <si>
    <t xml:space="preserve"> 1.4.1</t>
  </si>
  <si>
    <t xml:space="preserve"> 1.4.2</t>
  </si>
  <si>
    <t xml:space="preserve"> 1.4.3</t>
  </si>
  <si>
    <t xml:space="preserve"> 1.4.4</t>
  </si>
  <si>
    <t xml:space="preserve"> 1.5.1</t>
  </si>
  <si>
    <t xml:space="preserve"> 1.3.3</t>
  </si>
  <si>
    <t xml:space="preserve"> 1.6.2</t>
  </si>
  <si>
    <t xml:space="preserve"> 1.6.3</t>
  </si>
  <si>
    <t xml:space="preserve"> 1.9.1</t>
  </si>
  <si>
    <t xml:space="preserve"> 1.7.1</t>
  </si>
  <si>
    <t xml:space="preserve"> 1.7.2</t>
  </si>
  <si>
    <t xml:space="preserve"> 1.10.1</t>
  </si>
  <si>
    <t xml:space="preserve"> 1.8.1</t>
  </si>
  <si>
    <t xml:space="preserve"> 1.9.2</t>
  </si>
  <si>
    <t xml:space="preserve"> 1.10.2</t>
  </si>
  <si>
    <t>СК-25</t>
  </si>
  <si>
    <t xml:space="preserve"> 2.8</t>
  </si>
  <si>
    <t xml:space="preserve"> 2.9</t>
  </si>
  <si>
    <t xml:space="preserve"> 2.10</t>
  </si>
  <si>
    <t xml:space="preserve"> 2.11</t>
  </si>
  <si>
    <t xml:space="preserve"> 2.12</t>
  </si>
  <si>
    <t xml:space="preserve"> 2.3.1</t>
  </si>
  <si>
    <t xml:space="preserve"> 2.7.1</t>
  </si>
  <si>
    <t xml:space="preserve"> 2.3.2</t>
  </si>
  <si>
    <t xml:space="preserve"> 2.3.3</t>
  </si>
  <si>
    <t xml:space="preserve"> 2.3.4</t>
  </si>
  <si>
    <t xml:space="preserve"> 2.4.1</t>
  </si>
  <si>
    <t xml:space="preserve"> 2.5.1</t>
  </si>
  <si>
    <t xml:space="preserve"> 2.5.2</t>
  </si>
  <si>
    <t xml:space="preserve"> 2.4.2</t>
  </si>
  <si>
    <t xml:space="preserve"> 2.6.1</t>
  </si>
  <si>
    <t xml:space="preserve"> 2.6.2</t>
  </si>
  <si>
    <t xml:space="preserve"> 2.7.2</t>
  </si>
  <si>
    <t xml:space="preserve"> 2.5.4</t>
  </si>
  <si>
    <t xml:space="preserve"> 2.5.3</t>
  </si>
  <si>
    <t xml:space="preserve">  2.2.1</t>
  </si>
  <si>
    <t xml:space="preserve">  2.2.2</t>
  </si>
  <si>
    <t xml:space="preserve"> 2.2.3</t>
  </si>
  <si>
    <t xml:space="preserve"> 2.2.4</t>
  </si>
  <si>
    <t>Аэрокосмические методы и системы глобального позиционирования в лесном хозяйстве</t>
  </si>
  <si>
    <t>Быть способным применять полевые и лабораторные методы исследования почв для определения способа лесовосстановления в целях улучшения плодородия почв и продуктивности лесных насаждений</t>
  </si>
  <si>
    <t>Уметь идентифицировать виды растений, применять их как индикаторы лесных сообществ и определять ресурсы растительного сырья для решения профессиональных задач</t>
  </si>
  <si>
    <t>Знать экологические факторы и владеть методами и средствами экологических и метеорологических исследований для определения параметров экосистем</t>
  </si>
  <si>
    <t>Уметь идентифицировать видовое разнообразие древесной растительности, оценивать их значение в создании и сохранении биосферы, владеть характеристиками лесообразующих древесных видов для рационального использования дендрофлоры</t>
  </si>
  <si>
    <r>
      <t>Безопасность жизнедеятельности человека</t>
    </r>
    <r>
      <rPr>
        <vertAlign val="superscript"/>
        <sz val="12"/>
        <rFont val="Times New Roman"/>
        <family val="1"/>
        <charset val="204"/>
      </rPr>
      <t>3</t>
    </r>
  </si>
  <si>
    <r>
      <rPr>
        <sz val="12"/>
        <rFont val="Times New Roman"/>
        <family val="1"/>
        <charset val="204"/>
      </rPr>
      <t>Великая Отечественная война советского народа</t>
    </r>
    <r>
      <rPr>
        <sz val="11.5"/>
        <rFont val="Times New Roman"/>
        <family val="1"/>
        <charset val="204"/>
      </rPr>
      <t xml:space="preserve"> (в контексте Второй мировой войны)</t>
    </r>
  </si>
  <si>
    <r>
      <t>Белорусский язык</t>
    </r>
    <r>
      <rPr>
        <sz val="11.5"/>
        <rFont val="Times New Roman"/>
        <family val="1"/>
        <charset val="204"/>
      </rPr>
      <t xml:space="preserve"> (профессиональная лексика)</t>
    </r>
  </si>
  <si>
    <t>Экономика, управление и организация производства в лесном хозяйстве</t>
  </si>
  <si>
    <t>Модуль «Социально-гуманитарные дисциплины 1»</t>
  </si>
  <si>
    <t>Модуль «Естественно-научные дисциплины»</t>
  </si>
  <si>
    <t>Модуль «Социально-гуманитарные дисциплины 2»</t>
  </si>
  <si>
    <t>Быть способным определять компоненты лесных насаждений и признаки древостоя, учитывать закономерности возобновления леса, формирования, роста и развития лесных насаждений при решении профессиональных задач</t>
  </si>
  <si>
    <r>
      <t>/3</t>
    </r>
    <r>
      <rPr>
        <sz val="13"/>
        <rFont val="Calibri"/>
        <family val="2"/>
        <charset val="204"/>
      </rPr>
      <t>−</t>
    </r>
    <r>
      <rPr>
        <sz val="13"/>
        <rFont val="Arial Narrow"/>
        <family val="2"/>
        <charset val="204"/>
      </rPr>
      <t>4</t>
    </r>
  </si>
  <si>
    <t xml:space="preserve">Знать сущность и механизмы жизненных процессов, протекающих в растениях и микроорганизмах, быть способным использовать эти процессы для повышения продуктивности и устойчивости растений                                                                                                                                                                                                   </t>
  </si>
  <si>
    <t>При составлении учебных планов УВО учебная дисциплина «Основы управления интеллектуальной собственностью" планируется в качестве дисциплины компонента УВО, дисциплины по выбору или факультативной дисциплины.</t>
  </si>
  <si>
    <t>Курсовая работа по учебной дисциплине «Лесные культуры и защитное лесоразведение»</t>
  </si>
  <si>
    <t>Курсовой проект по учебной дисциплине Лесные культуры и защитное лесоразведение»</t>
  </si>
  <si>
    <t>Курсовой проект по учебной дисциплине «Лесоводство»</t>
  </si>
  <si>
    <t>Курсовой проект по учебной дисциплине «Лесоустройство»</t>
  </si>
  <si>
    <t>Курсовая работа по учебной дисциплине «Генетика и селекция»</t>
  </si>
  <si>
    <t>Курсовая работа по учебной дисциплине «Экономика, управление и организация производства в лесном хозяйстве»</t>
  </si>
  <si>
    <t>Курсовой проект по учебной дисциплине «Механизация лесохозяйственных работ»</t>
  </si>
  <si>
    <t>Курсовая работа по учебной дисциплине «Рекреационное лесоводство»</t>
  </si>
  <si>
    <t>Курсовой проект по учебной дисциплине «Климатоориентированное лесное хозяйство»</t>
  </si>
  <si>
    <t>учреждения образования «Республиканский институт высшей школы»</t>
  </si>
  <si>
    <t>Продолжение типового учебного плана по специальности 1-75 01 01 «Лесное хозяйство»</t>
  </si>
  <si>
    <t>Разработан в качестве примера реализации образовательного стандарта по специальности 1-75 01 01 «Лесное хозяйство».</t>
  </si>
  <si>
    <t>Учебная дисциплина включает разделы: «Защита населения и объектов от чрезвычайных ситуаций. Радиационная безопасность» и «Основы энергосбережения».</t>
  </si>
  <si>
    <t>Курсовой проект по учебной дисциплине «Технология лесозаготовок и переработки древесины»</t>
  </si>
  <si>
    <r>
      <t>Дисциплины специализации 1-75 01 01 01 «Лесоведение и лесоводство»</t>
    </r>
    <r>
      <rPr>
        <b/>
        <i/>
        <vertAlign val="superscript"/>
        <sz val="14"/>
        <rFont val="Times New Roman"/>
        <family val="1"/>
        <charset val="204"/>
      </rPr>
      <t>1</t>
    </r>
  </si>
  <si>
    <t>В рамках данной специальности могут быть реализованы следующие специализации: 1-75 01 01 01 «Лесоведение и лесоводство», 1-75 01 01 02 «Лесоохотничье хозяйство и побочное пользование лесом», 1-75 01 01 03 «Защита леса», 1-75 01 01 04 «Информационные системы в лесном хозяйстве», 1-75 01 01 05 «Лесная сертификация», 1-75 01 01 06 «Лесовостановление и питомническое хозяйство».</t>
  </si>
  <si>
    <t>/78</t>
  </si>
  <si>
    <t>/54</t>
  </si>
  <si>
    <t>/50</t>
  </si>
  <si>
    <t>Модуль «Инженерные общепрофессиональные дисциплины»</t>
  </si>
  <si>
    <t>Уметь проводить маркетинговые и логистические исследования целевых рынков для обеспечения успешного присутствия на них предприятий Министерства лесного хозяйства Республики Беларусь и смежных отраслей</t>
  </si>
  <si>
    <t>Функциональные лесоводственные системы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</si>
</sst>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7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 CYR"/>
      <charset val="204"/>
    </font>
    <font>
      <sz val="10"/>
      <name val="Arial Narrow"/>
      <family val="2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Arial Narrow"/>
      <family val="2"/>
      <charset val="204"/>
    </font>
    <font>
      <sz val="7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name val="Arial Narrow"/>
      <family val="2"/>
      <charset val="204"/>
    </font>
    <font>
      <sz val="12"/>
      <name val="Arial"/>
      <family val="2"/>
      <charset val="204"/>
    </font>
    <font>
      <b/>
      <sz val="10"/>
      <name val="Arial Narrow"/>
      <family val="2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Arial Narrow"/>
      <family val="2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name val="Times New Roman"/>
      <family val="1"/>
      <charset val="204"/>
    </font>
    <font>
      <vertAlign val="superscript"/>
      <sz val="14"/>
      <name val="Times New Roman"/>
      <family val="1"/>
      <charset val="204"/>
    </font>
    <font>
      <sz val="14"/>
      <name val="Calibri"/>
      <family val="2"/>
      <charset val="204"/>
    </font>
    <font>
      <i/>
      <sz val="12"/>
      <name val="Times New Roman"/>
      <family val="1"/>
      <charset val="204"/>
    </font>
    <font>
      <b/>
      <sz val="13"/>
      <name val="Arial Narrow"/>
      <family val="2"/>
      <charset val="204"/>
    </font>
    <font>
      <b/>
      <i/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3"/>
      <name val="Calibri"/>
      <family val="2"/>
      <charset val="204"/>
    </font>
    <font>
      <sz val="12.5"/>
      <name val="Times New Roman"/>
      <family val="1"/>
      <charset val="204"/>
    </font>
    <font>
      <sz val="12"/>
      <name val="Arial Narrow"/>
      <family val="2"/>
      <charset val="204"/>
    </font>
    <font>
      <sz val="14"/>
      <color theme="1"/>
      <name val="Times New Roman"/>
      <family val="1"/>
      <charset val="204"/>
    </font>
    <font>
      <vertAlign val="superscript"/>
      <sz val="14"/>
      <color theme="1"/>
      <name val="Times New Roman"/>
      <family val="1"/>
      <charset val="204"/>
    </font>
    <font>
      <b/>
      <sz val="12"/>
      <name val="Arial Narrow"/>
      <family val="2"/>
      <charset val="204"/>
    </font>
    <font>
      <vertAlign val="superscript"/>
      <sz val="16"/>
      <name val="Arial Narrow"/>
      <family val="2"/>
      <charset val="204"/>
    </font>
    <font>
      <vertAlign val="superscript"/>
      <sz val="16"/>
      <name val="Times New Roman"/>
      <family val="1"/>
      <charset val="204"/>
    </font>
    <font>
      <b/>
      <i/>
      <vertAlign val="superscript"/>
      <sz val="14"/>
      <name val="Times New Roman"/>
      <family val="1"/>
      <charset val="204"/>
    </font>
    <font>
      <sz val="11.5"/>
      <name val="Times New Roman"/>
      <family val="1"/>
      <charset val="204"/>
    </font>
    <font>
      <vertAlign val="superscript"/>
      <sz val="13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Arial Narrow"/>
      <family val="2"/>
      <charset val="204"/>
    </font>
    <font>
      <b/>
      <sz val="10.5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theme="6" tint="0.79998168889431442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sz val="13"/>
      <color rgb="FFEBF1DE"/>
      <name val="Arial Narrow"/>
      <family val="2"/>
      <charset val="204"/>
    </font>
    <font>
      <b/>
      <sz val="13"/>
      <color rgb="FFC00000"/>
      <name val="Arial Narrow"/>
      <family val="2"/>
      <charset val="204"/>
    </font>
    <font>
      <b/>
      <sz val="9"/>
      <name val="Arial Narrow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double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double">
        <color theme="0" tint="-0.499984740745262"/>
      </left>
      <right/>
      <top style="thin">
        <color theme="0" tint="-0.499984740745262"/>
      </top>
      <bottom/>
      <diagonal/>
    </border>
    <border>
      <left/>
      <right style="double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double">
        <color theme="0" tint="-0.499984740745262"/>
      </left>
      <right/>
      <top/>
      <bottom style="thin">
        <color theme="0" tint="-0.499984740745262"/>
      </bottom>
      <diagonal/>
    </border>
    <border>
      <left/>
      <right style="double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double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double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double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>
      <left/>
      <right style="double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/>
      <right/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 style="double">
        <color theme="0" tint="-0.499984740745262"/>
      </left>
      <right/>
      <top style="hair">
        <color theme="0" tint="-0.499984740745262"/>
      </top>
      <bottom style="thin">
        <color theme="0" tint="-0.499984740745262"/>
      </bottom>
      <diagonal/>
    </border>
    <border>
      <left/>
      <right style="double">
        <color theme="0" tint="-0.499984740745262"/>
      </right>
      <top style="hair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 style="hair">
        <color theme="0" tint="-0.499984740745262"/>
      </bottom>
      <diagonal/>
    </border>
    <border diagonalUp="1"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 style="thin">
        <color theme="0" tint="-0.499984740745262"/>
      </diagonal>
    </border>
    <border>
      <left style="thin">
        <color theme="0" tint="-0.499984740745262"/>
      </left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/>
      <right style="thin">
        <color theme="0" tint="-0.499984740745262"/>
      </right>
      <top style="hair">
        <color theme="0" tint="-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double">
        <color theme="0" tint="-0.499984740745262"/>
      </left>
      <right/>
      <top style="hair">
        <color theme="0" tint="-0.499984740745262"/>
      </top>
      <bottom/>
      <diagonal/>
    </border>
    <border>
      <left/>
      <right style="double">
        <color theme="0" tint="-0.499984740745262"/>
      </right>
      <top style="hair">
        <color theme="0" tint="-0.499984740745262"/>
      </top>
      <bottom/>
      <diagonal/>
    </border>
    <border>
      <left/>
      <right/>
      <top style="hair">
        <color theme="0" tint="-0.499984740745262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/>
      <top/>
      <bottom style="thin">
        <color theme="0" tint="-0.499984740745262"/>
      </bottom>
      <diagonal/>
    </border>
    <border>
      <left style="hair">
        <color theme="0" tint="-0.499984740745262"/>
      </left>
      <right/>
      <top style="thin">
        <color theme="0" tint="-0.499984740745262"/>
      </top>
      <bottom/>
      <diagonal/>
    </border>
    <border>
      <left style="double">
        <color theme="0" tint="-0.499984740745262"/>
      </left>
      <right style="hair">
        <color theme="0" tint="-0.499984740745262"/>
      </right>
      <top style="thin">
        <color theme="0" tint="-0.499984740745262"/>
      </top>
      <bottom/>
      <diagonal/>
    </border>
    <border>
      <left style="double">
        <color theme="0" tint="-0.499984740745262"/>
      </left>
      <right style="hair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hair">
        <color theme="0" tint="-0.499984740745262"/>
      </left>
      <right style="double">
        <color theme="0" tint="-0.499984740745262"/>
      </right>
      <top style="thin">
        <color theme="0" tint="-0.499984740745262"/>
      </top>
      <bottom/>
      <diagonal/>
    </border>
    <border>
      <left style="hair">
        <color theme="0" tint="-0.499984740745262"/>
      </left>
      <right style="double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/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/>
      <right style="double">
        <color theme="0" tint="-0.499984740745262"/>
      </right>
      <top/>
      <bottom style="hair">
        <color theme="0" tint="-0.499984740745262"/>
      </bottom>
      <diagonal/>
    </border>
    <border>
      <left style="double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/>
      <bottom style="hair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double">
        <color theme="0" tint="-0.499984740745262"/>
      </right>
      <top/>
      <bottom style="hair">
        <color theme="0" tint="-0.499984740745262"/>
      </bottom>
      <diagonal/>
    </border>
    <border>
      <left style="double">
        <color theme="0" tint="-0.499984740745262"/>
      </left>
      <right/>
      <top/>
      <bottom style="hair">
        <color theme="0" tint="-0.499984740745262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0" fillId="0" borderId="0" applyNumberFormat="0" applyFill="0" applyBorder="0" applyProtection="0"/>
  </cellStyleXfs>
  <cellXfs count="669">
    <xf numFmtId="0" fontId="0" fillId="0" borderId="0" xfId="0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Border="1" applyAlignment="1">
      <alignment horizontal="left"/>
    </xf>
    <xf numFmtId="1" fontId="10" fillId="0" borderId="0" xfId="0" applyNumberFormat="1" applyFont="1" applyFill="1" applyBorder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13" fillId="0" borderId="0" xfId="0" applyFont="1" applyFill="1"/>
    <xf numFmtId="0" fontId="7" fillId="0" borderId="0" xfId="0" applyFont="1" applyFill="1"/>
    <xf numFmtId="49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1" fontId="3" fillId="0" borderId="20" xfId="0" applyNumberFormat="1" applyFont="1" applyFill="1" applyBorder="1" applyAlignment="1">
      <alignment horizontal="center" vertical="center" wrapText="1"/>
    </xf>
    <xf numFmtId="1" fontId="3" fillId="0" borderId="14" xfId="0" applyNumberFormat="1" applyFont="1" applyFill="1" applyBorder="1" applyAlignment="1">
      <alignment horizontal="center" vertical="center" wrapText="1"/>
    </xf>
    <xf numFmtId="1" fontId="3" fillId="0" borderId="3" xfId="0" applyNumberFormat="1" applyFont="1" applyFill="1" applyBorder="1" applyAlignment="1">
      <alignment horizontal="center" vertical="center" wrapText="1"/>
    </xf>
    <xf numFmtId="1" fontId="3" fillId="0" borderId="4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vertical="center" wrapText="1"/>
    </xf>
    <xf numFmtId="49" fontId="15" fillId="0" borderId="0" xfId="0" applyNumberFormat="1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Border="1" applyAlignment="1">
      <alignment vertical="center"/>
    </xf>
    <xf numFmtId="49" fontId="20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vertical="center"/>
    </xf>
    <xf numFmtId="49" fontId="21" fillId="0" borderId="0" xfId="0" applyNumberFormat="1" applyFont="1" applyFill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Alignment="1">
      <alignment horizontal="left"/>
    </xf>
    <xf numFmtId="0" fontId="20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/>
    </xf>
    <xf numFmtId="1" fontId="14" fillId="0" borderId="20" xfId="0" applyNumberFormat="1" applyFont="1" applyFill="1" applyBorder="1" applyAlignment="1">
      <alignment horizontal="center" vertical="center"/>
    </xf>
    <xf numFmtId="49" fontId="25" fillId="0" borderId="3" xfId="0" applyNumberFormat="1" applyFont="1" applyFill="1" applyBorder="1" applyAlignment="1">
      <alignment horizontal="left" vertical="center"/>
    </xf>
    <xf numFmtId="49" fontId="16" fillId="0" borderId="4" xfId="0" applyNumberFormat="1" applyFont="1" applyFill="1" applyBorder="1" applyAlignment="1">
      <alignment horizontal="left" vertical="center" wrapText="1"/>
    </xf>
    <xf numFmtId="49" fontId="16" fillId="0" borderId="3" xfId="0" applyNumberFormat="1" applyFont="1" applyFill="1" applyBorder="1" applyAlignment="1">
      <alignment horizontal="left" vertical="center" wrapText="1"/>
    </xf>
    <xf numFmtId="49" fontId="16" fillId="0" borderId="16" xfId="0" applyNumberFormat="1" applyFont="1" applyFill="1" applyBorder="1" applyAlignment="1">
      <alignment horizontal="left" vertical="center" wrapText="1"/>
    </xf>
    <xf numFmtId="49" fontId="16" fillId="0" borderId="5" xfId="0" applyNumberFormat="1" applyFont="1" applyFill="1" applyBorder="1" applyAlignment="1">
      <alignment horizontal="left" vertical="center" wrapText="1"/>
    </xf>
    <xf numFmtId="49" fontId="16" fillId="0" borderId="22" xfId="0" applyNumberFormat="1" applyFont="1" applyFill="1" applyBorder="1" applyAlignment="1">
      <alignment horizontal="left" vertical="center" wrapText="1"/>
    </xf>
    <xf numFmtId="1" fontId="24" fillId="0" borderId="4" xfId="0" applyNumberFormat="1" applyFont="1" applyFill="1" applyBorder="1" applyAlignment="1">
      <alignment horizontal="center" vertical="center"/>
    </xf>
    <xf numFmtId="1" fontId="24" fillId="0" borderId="17" xfId="0" applyNumberFormat="1" applyFont="1" applyFill="1" applyBorder="1" applyAlignment="1">
      <alignment horizontal="center" vertical="center"/>
    </xf>
    <xf numFmtId="1" fontId="24" fillId="0" borderId="16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13" fillId="0" borderId="0" xfId="0" applyFont="1" applyFill="1" applyAlignment="1">
      <alignment horizontal="left"/>
    </xf>
    <xf numFmtId="1" fontId="13" fillId="0" borderId="0" xfId="0" applyNumberFormat="1" applyFont="1" applyFill="1" applyBorder="1" applyAlignment="1">
      <alignment horizontal="center"/>
    </xf>
    <xf numFmtId="1" fontId="3" fillId="0" borderId="28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Fill="1" applyBorder="1" applyAlignment="1">
      <alignment horizontal="center" vertical="center" wrapText="1"/>
    </xf>
    <xf numFmtId="1" fontId="3" fillId="0" borderId="33" xfId="0" applyNumberFormat="1" applyFont="1" applyFill="1" applyBorder="1" applyAlignment="1">
      <alignment horizontal="center" vertical="center" wrapText="1"/>
    </xf>
    <xf numFmtId="1" fontId="3" fillId="0" borderId="37" xfId="0" applyNumberFormat="1" applyFont="1" applyFill="1" applyBorder="1" applyAlignment="1">
      <alignment horizontal="center" vertical="center" wrapText="1"/>
    </xf>
    <xf numFmtId="1" fontId="3" fillId="0" borderId="41" xfId="0" applyNumberFormat="1" applyFont="1" applyFill="1" applyBorder="1" applyAlignment="1">
      <alignment horizontal="center" vertical="center" wrapText="1"/>
    </xf>
    <xf numFmtId="1" fontId="3" fillId="0" borderId="48" xfId="0" applyNumberFormat="1" applyFont="1" applyFill="1" applyBorder="1" applyAlignment="1">
      <alignment horizontal="center" vertical="center" wrapText="1"/>
    </xf>
    <xf numFmtId="1" fontId="3" fillId="0" borderId="46" xfId="0" applyNumberFormat="1" applyFont="1" applyFill="1" applyBorder="1" applyAlignment="1">
      <alignment horizontal="center" vertical="center" wrapText="1"/>
    </xf>
    <xf numFmtId="1" fontId="3" fillId="0" borderId="50" xfId="0" applyNumberFormat="1" applyFont="1" applyFill="1" applyBorder="1" applyAlignment="1">
      <alignment horizontal="center" vertical="center" wrapText="1"/>
    </xf>
    <xf numFmtId="1" fontId="3" fillId="0" borderId="56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6" fillId="0" borderId="42" xfId="0" applyNumberFormat="1" applyFont="1" applyFill="1" applyBorder="1" applyAlignment="1">
      <alignment horizontal="left" vertical="center" wrapText="1"/>
    </xf>
    <xf numFmtId="49" fontId="16" fillId="0" borderId="8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/>
    <xf numFmtId="0" fontId="6" fillId="0" borderId="0" xfId="0" applyFont="1" applyFill="1" applyAlignment="1"/>
    <xf numFmtId="0" fontId="13" fillId="0" borderId="0" xfId="0" applyFont="1" applyFill="1" applyAlignment="1">
      <alignment vertical="center"/>
    </xf>
    <xf numFmtId="0" fontId="7" fillId="2" borderId="2" xfId="0" applyFont="1" applyFill="1" applyBorder="1" applyAlignment="1">
      <alignment horizontal="center" vertical="center" wrapText="1"/>
    </xf>
    <xf numFmtId="0" fontId="11" fillId="0" borderId="6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/>
    </xf>
    <xf numFmtId="0" fontId="11" fillId="0" borderId="62" xfId="0" applyFont="1" applyFill="1" applyBorder="1" applyAlignment="1">
      <alignment horizontal="left" vertical="center"/>
    </xf>
    <xf numFmtId="0" fontId="11" fillId="0" borderId="62" xfId="0" applyFont="1" applyFill="1" applyBorder="1" applyAlignment="1">
      <alignment horizontal="right"/>
    </xf>
    <xf numFmtId="0" fontId="11" fillId="0" borderId="62" xfId="0" applyFont="1" applyFill="1" applyBorder="1" applyAlignment="1">
      <alignment horizontal="left" vertical="top"/>
    </xf>
    <xf numFmtId="0" fontId="4" fillId="0" borderId="62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0" xfId="0" applyFont="1" applyFill="1" applyAlignment="1">
      <alignment vertical="center"/>
    </xf>
    <xf numFmtId="0" fontId="30" fillId="0" borderId="0" xfId="0" applyFont="1" applyFill="1" applyBorder="1" applyAlignment="1">
      <alignment horizontal="left" vertical="top"/>
    </xf>
    <xf numFmtId="0" fontId="30" fillId="0" borderId="0" xfId="0" applyFont="1" applyFill="1" applyAlignment="1">
      <alignment horizontal="left" vertical="top"/>
    </xf>
    <xf numFmtId="0" fontId="30" fillId="0" borderId="0" xfId="0" applyFont="1" applyFill="1" applyBorder="1" applyAlignment="1">
      <alignment horizontal="center" vertical="top"/>
    </xf>
    <xf numFmtId="0" fontId="30" fillId="0" borderId="0" xfId="0" applyFont="1" applyFill="1" applyAlignment="1">
      <alignment horizontal="center" vertical="top"/>
    </xf>
    <xf numFmtId="0" fontId="31" fillId="0" borderId="0" xfId="0" applyFont="1" applyFill="1" applyAlignment="1">
      <alignment horizontal="center" vertical="top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center" vertical="center"/>
    </xf>
    <xf numFmtId="0" fontId="30" fillId="0" borderId="0" xfId="0" applyFont="1" applyFill="1" applyAlignment="1"/>
    <xf numFmtId="0" fontId="31" fillId="0" borderId="0" xfId="0" applyFont="1" applyFill="1" applyAlignment="1">
      <alignment horizontal="left" vertical="top"/>
    </xf>
    <xf numFmtId="0" fontId="30" fillId="0" borderId="0" xfId="0" applyFont="1" applyFill="1" applyAlignment="1">
      <alignment horizontal="center"/>
    </xf>
    <xf numFmtId="0" fontId="30" fillId="0" borderId="0" xfId="0" applyFont="1" applyFill="1" applyAlignment="1">
      <alignment vertical="top"/>
    </xf>
    <xf numFmtId="0" fontId="30" fillId="0" borderId="0" xfId="0" applyFont="1" applyFill="1" applyAlignment="1">
      <alignment vertical="center"/>
    </xf>
    <xf numFmtId="0" fontId="30" fillId="0" borderId="0" xfId="0" applyFont="1" applyFill="1" applyBorder="1" applyAlignment="1">
      <alignment vertical="center"/>
    </xf>
    <xf numFmtId="0" fontId="30" fillId="0" borderId="0" xfId="0" applyFont="1" applyFill="1" applyAlignment="1">
      <alignment horizontal="left"/>
    </xf>
    <xf numFmtId="1" fontId="32" fillId="0" borderId="28" xfId="0" applyNumberFormat="1" applyFont="1" applyFill="1" applyBorder="1" applyAlignment="1">
      <alignment horizontal="center" vertical="center"/>
    </xf>
    <xf numFmtId="1" fontId="32" fillId="0" borderId="27" xfId="0" applyNumberFormat="1" applyFont="1" applyFill="1" applyBorder="1" applyAlignment="1">
      <alignment horizontal="center" vertical="center"/>
    </xf>
    <xf numFmtId="1" fontId="32" fillId="0" borderId="8" xfId="0" applyNumberFormat="1" applyFont="1" applyFill="1" applyBorder="1" applyAlignment="1">
      <alignment horizontal="center" vertical="center"/>
    </xf>
    <xf numFmtId="1" fontId="32" fillId="0" borderId="6" xfId="0" applyNumberFormat="1" applyFont="1" applyFill="1" applyBorder="1" applyAlignment="1">
      <alignment horizontal="center" vertical="center"/>
    </xf>
    <xf numFmtId="1" fontId="32" fillId="0" borderId="29" xfId="0" applyNumberFormat="1" applyFont="1" applyFill="1" applyBorder="1" applyAlignment="1">
      <alignment horizontal="center" vertical="center"/>
    </xf>
    <xf numFmtId="1" fontId="29" fillId="0" borderId="39" xfId="0" applyNumberFormat="1" applyFont="1" applyFill="1" applyBorder="1" applyAlignment="1">
      <alignment horizontal="center" vertical="center" wrapText="1"/>
    </xf>
    <xf numFmtId="1" fontId="29" fillId="0" borderId="38" xfId="0" applyNumberFormat="1" applyFont="1" applyFill="1" applyBorder="1" applyAlignment="1">
      <alignment horizontal="center" vertical="center" wrapText="1"/>
    </xf>
    <xf numFmtId="1" fontId="29" fillId="0" borderId="36" xfId="0" applyNumberFormat="1" applyFont="1" applyFill="1" applyBorder="1" applyAlignment="1">
      <alignment horizontal="center" vertical="center" wrapText="1"/>
    </xf>
    <xf numFmtId="1" fontId="29" fillId="0" borderId="37" xfId="0" applyNumberFormat="1" applyFont="1" applyFill="1" applyBorder="1" applyAlignment="1">
      <alignment horizontal="center" vertical="center" wrapText="1"/>
    </xf>
    <xf numFmtId="1" fontId="29" fillId="0" borderId="40" xfId="0" applyNumberFormat="1" applyFont="1" applyFill="1" applyBorder="1" applyAlignment="1">
      <alignment horizontal="center" vertical="center" wrapText="1"/>
    </xf>
    <xf numFmtId="1" fontId="29" fillId="0" borderId="41" xfId="0" applyNumberFormat="1" applyFont="1" applyFill="1" applyBorder="1" applyAlignment="1">
      <alignment horizontal="center" vertical="center" wrapText="1"/>
    </xf>
    <xf numFmtId="1" fontId="29" fillId="0" borderId="33" xfId="0" applyNumberFormat="1" applyFont="1" applyFill="1" applyBorder="1" applyAlignment="1">
      <alignment horizontal="center" vertical="center" wrapText="1"/>
    </xf>
    <xf numFmtId="1" fontId="29" fillId="0" borderId="32" xfId="0" applyNumberFormat="1" applyFont="1" applyFill="1" applyBorder="1" applyAlignment="1">
      <alignment horizontal="center" vertical="center" wrapText="1"/>
    </xf>
    <xf numFmtId="1" fontId="29" fillId="0" borderId="11" xfId="0" applyNumberFormat="1" applyFont="1" applyFill="1" applyBorder="1" applyAlignment="1">
      <alignment horizontal="center" vertical="center" wrapText="1"/>
    </xf>
    <xf numFmtId="1" fontId="29" fillId="0" borderId="9" xfId="0" applyNumberFormat="1" applyFont="1" applyFill="1" applyBorder="1" applyAlignment="1">
      <alignment horizontal="center" vertical="center" wrapText="1"/>
    </xf>
    <xf numFmtId="1" fontId="29" fillId="0" borderId="34" xfId="0" applyNumberFormat="1" applyFont="1" applyFill="1" applyBorder="1" applyAlignment="1">
      <alignment horizontal="center" vertical="center" wrapText="1"/>
    </xf>
    <xf numFmtId="1" fontId="29" fillId="0" borderId="10" xfId="0" applyNumberFormat="1" applyFont="1" applyFill="1" applyBorder="1" applyAlignment="1">
      <alignment horizontal="center" vertical="center" wrapText="1"/>
    </xf>
    <xf numFmtId="1" fontId="29" fillId="0" borderId="8" xfId="0" applyNumberFormat="1" applyFont="1" applyFill="1" applyBorder="1" applyAlignment="1">
      <alignment horizontal="center" vertical="center" wrapText="1"/>
    </xf>
    <xf numFmtId="1" fontId="29" fillId="0" borderId="7" xfId="0" applyNumberFormat="1" applyFont="1" applyFill="1" applyBorder="1" applyAlignment="1">
      <alignment horizontal="center" vertical="center" wrapText="1"/>
    </xf>
    <xf numFmtId="1" fontId="29" fillId="0" borderId="45" xfId="0" applyNumberFormat="1" applyFont="1" applyFill="1" applyBorder="1" applyAlignment="1">
      <alignment horizontal="center" vertical="center" wrapText="1"/>
    </xf>
    <xf numFmtId="1" fontId="29" fillId="0" borderId="50" xfId="0" applyNumberFormat="1" applyFont="1" applyFill="1" applyBorder="1" applyAlignment="1">
      <alignment horizontal="center" vertical="center" wrapText="1"/>
    </xf>
    <xf numFmtId="1" fontId="29" fillId="0" borderId="20" xfId="0" applyNumberFormat="1" applyFont="1" applyFill="1" applyBorder="1" applyAlignment="1">
      <alignment horizontal="center" vertical="center"/>
    </xf>
    <xf numFmtId="1" fontId="29" fillId="0" borderId="14" xfId="0" applyNumberFormat="1" applyFont="1" applyFill="1" applyBorder="1" applyAlignment="1">
      <alignment horizontal="center" vertical="center" wrapText="1"/>
    </xf>
    <xf numFmtId="1" fontId="29" fillId="0" borderId="5" xfId="0" applyNumberFormat="1" applyFont="1" applyFill="1" applyBorder="1" applyAlignment="1">
      <alignment horizontal="center" vertical="center" wrapText="1"/>
    </xf>
    <xf numFmtId="1" fontId="29" fillId="0" borderId="3" xfId="0" applyNumberFormat="1" applyFont="1" applyFill="1" applyBorder="1" applyAlignment="1">
      <alignment horizontal="center" vertical="center" wrapText="1"/>
    </xf>
    <xf numFmtId="1" fontId="29" fillId="0" borderId="21" xfId="0" applyNumberFormat="1" applyFont="1" applyFill="1" applyBorder="1" applyAlignment="1">
      <alignment horizontal="center" vertical="center" wrapText="1"/>
    </xf>
    <xf numFmtId="1" fontId="29" fillId="0" borderId="20" xfId="0" applyNumberFormat="1" applyFont="1" applyFill="1" applyBorder="1" applyAlignment="1">
      <alignment horizontal="center" vertical="center" wrapText="1"/>
    </xf>
    <xf numFmtId="1" fontId="29" fillId="0" borderId="4" xfId="0" applyNumberFormat="1" applyFont="1" applyFill="1" applyBorder="1" applyAlignment="1">
      <alignment horizontal="center" vertical="center" wrapText="1"/>
    </xf>
    <xf numFmtId="1" fontId="29" fillId="0" borderId="28" xfId="0" applyNumberFormat="1" applyFont="1" applyFill="1" applyBorder="1" applyAlignment="1">
      <alignment horizontal="center" vertical="center" wrapText="1"/>
    </xf>
    <xf numFmtId="1" fontId="29" fillId="0" borderId="27" xfId="0" applyNumberFormat="1" applyFont="1" applyFill="1" applyBorder="1" applyAlignment="1">
      <alignment horizontal="center" vertical="center" wrapText="1"/>
    </xf>
    <xf numFmtId="1" fontId="29" fillId="0" borderId="6" xfId="0" applyNumberFormat="1" applyFont="1" applyFill="1" applyBorder="1" applyAlignment="1">
      <alignment horizontal="center" vertical="center" wrapText="1"/>
    </xf>
    <xf numFmtId="1" fontId="29" fillId="0" borderId="29" xfId="0" applyNumberFormat="1" applyFont="1" applyFill="1" applyBorder="1" applyAlignment="1">
      <alignment horizontal="center" vertical="center" wrapText="1"/>
    </xf>
    <xf numFmtId="1" fontId="29" fillId="0" borderId="56" xfId="0" applyNumberFormat="1" applyFont="1" applyFill="1" applyBorder="1" applyAlignment="1">
      <alignment horizontal="center" vertical="center" wrapText="1"/>
    </xf>
    <xf numFmtId="1" fontId="29" fillId="0" borderId="55" xfId="0" applyNumberFormat="1" applyFont="1" applyFill="1" applyBorder="1" applyAlignment="1">
      <alignment horizontal="center" vertical="center" wrapText="1"/>
    </xf>
    <xf numFmtId="1" fontId="29" fillId="0" borderId="53" xfId="0" applyNumberFormat="1" applyFont="1" applyFill="1" applyBorder="1" applyAlignment="1">
      <alignment horizontal="center" vertical="center" wrapText="1"/>
    </xf>
    <xf numFmtId="1" fontId="29" fillId="0" borderId="54" xfId="0" applyNumberFormat="1" applyFont="1" applyFill="1" applyBorder="1" applyAlignment="1">
      <alignment horizontal="center" vertical="center" wrapText="1"/>
    </xf>
    <xf numFmtId="1" fontId="29" fillId="0" borderId="57" xfId="0" applyNumberFormat="1" applyFont="1" applyFill="1" applyBorder="1" applyAlignment="1">
      <alignment horizontal="center" vertical="center" wrapText="1"/>
    </xf>
    <xf numFmtId="1" fontId="29" fillId="0" borderId="58" xfId="0" applyNumberFormat="1" applyFont="1" applyFill="1" applyBorder="1" applyAlignment="1">
      <alignment horizontal="center" vertical="center" wrapText="1"/>
    </xf>
    <xf numFmtId="1" fontId="29" fillId="0" borderId="48" xfId="0" applyNumberFormat="1" applyFont="1" applyFill="1" applyBorder="1" applyAlignment="1">
      <alignment horizontal="center" vertical="center" wrapText="1"/>
    </xf>
    <xf numFmtId="1" fontId="29" fillId="0" borderId="47" xfId="0" applyNumberFormat="1" applyFont="1" applyFill="1" applyBorder="1" applyAlignment="1">
      <alignment horizontal="center" vertical="center" wrapText="1"/>
    </xf>
    <xf numFmtId="1" fontId="29" fillId="0" borderId="46" xfId="0" applyNumberFormat="1" applyFont="1" applyFill="1" applyBorder="1" applyAlignment="1">
      <alignment horizontal="center" vertical="center" wrapText="1"/>
    </xf>
    <xf numFmtId="1" fontId="29" fillId="0" borderId="49" xfId="0" applyNumberFormat="1" applyFont="1" applyFill="1" applyBorder="1" applyAlignment="1">
      <alignment horizontal="center" vertical="center" wrapText="1"/>
    </xf>
    <xf numFmtId="1" fontId="32" fillId="0" borderId="14" xfId="0" applyNumberFormat="1" applyFont="1" applyFill="1" applyBorder="1" applyAlignment="1">
      <alignment horizontal="center" vertical="center"/>
    </xf>
    <xf numFmtId="1" fontId="32" fillId="0" borderId="5" xfId="0" applyNumberFormat="1" applyFont="1" applyFill="1" applyBorder="1" applyAlignment="1">
      <alignment horizontal="center" vertical="center"/>
    </xf>
    <xf numFmtId="1" fontId="32" fillId="0" borderId="3" xfId="0" applyNumberFormat="1" applyFont="1" applyFill="1" applyBorder="1" applyAlignment="1">
      <alignment horizontal="center" vertical="center"/>
    </xf>
    <xf numFmtId="1" fontId="32" fillId="0" borderId="21" xfId="0" applyNumberFormat="1" applyFont="1" applyFill="1" applyBorder="1" applyAlignment="1">
      <alignment horizontal="center" vertical="center"/>
    </xf>
    <xf numFmtId="1" fontId="32" fillId="0" borderId="20" xfId="0" applyNumberFormat="1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" fontId="8" fillId="0" borderId="20" xfId="0" applyNumberFormat="1" applyFont="1" applyFill="1" applyBorder="1" applyAlignment="1">
      <alignment horizontal="center" vertical="center" wrapText="1"/>
    </xf>
    <xf numFmtId="1" fontId="8" fillId="0" borderId="21" xfId="0" applyNumberFormat="1" applyFont="1" applyFill="1" applyBorder="1" applyAlignment="1">
      <alignment horizontal="center" vertical="center" wrapText="1"/>
    </xf>
    <xf numFmtId="1" fontId="3" fillId="0" borderId="68" xfId="0" applyNumberFormat="1" applyFont="1" applyFill="1" applyBorder="1" applyAlignment="1">
      <alignment horizontal="center" vertical="center" wrapText="1"/>
    </xf>
    <xf numFmtId="1" fontId="29" fillId="0" borderId="67" xfId="0" applyNumberFormat="1" applyFont="1" applyFill="1" applyBorder="1" applyAlignment="1">
      <alignment horizontal="center" vertical="center" wrapText="1"/>
    </xf>
    <xf numFmtId="1" fontId="29" fillId="0" borderId="65" xfId="0" applyNumberFormat="1" applyFont="1" applyFill="1" applyBorder="1" applyAlignment="1">
      <alignment horizontal="center" vertical="center" wrapText="1"/>
    </xf>
    <xf numFmtId="1" fontId="3" fillId="0" borderId="66" xfId="0" applyNumberFormat="1" applyFont="1" applyFill="1" applyBorder="1" applyAlignment="1">
      <alignment horizontal="center" vertical="center" wrapText="1"/>
    </xf>
    <xf numFmtId="1" fontId="29" fillId="0" borderId="69" xfId="0" applyNumberFormat="1" applyFont="1" applyFill="1" applyBorder="1" applyAlignment="1">
      <alignment horizontal="center" vertical="center" wrapText="1"/>
    </xf>
    <xf numFmtId="1" fontId="29" fillId="0" borderId="70" xfId="0" applyNumberFormat="1" applyFont="1" applyFill="1" applyBorder="1" applyAlignment="1">
      <alignment horizontal="center" vertical="center" wrapText="1"/>
    </xf>
    <xf numFmtId="1" fontId="29" fillId="0" borderId="66" xfId="0" applyNumberFormat="1" applyFont="1" applyFill="1" applyBorder="1" applyAlignment="1">
      <alignment horizontal="center" vertical="center" wrapText="1"/>
    </xf>
    <xf numFmtId="1" fontId="29" fillId="0" borderId="68" xfId="0" applyNumberFormat="1" applyFont="1" applyFill="1" applyBorder="1" applyAlignment="1">
      <alignment horizontal="center" vertical="center" wrapText="1"/>
    </xf>
    <xf numFmtId="1" fontId="33" fillId="0" borderId="5" xfId="0" applyNumberFormat="1" applyFont="1" applyFill="1" applyBorder="1" applyAlignment="1">
      <alignment horizontal="left" vertical="center" wrapText="1"/>
    </xf>
    <xf numFmtId="49" fontId="25" fillId="0" borderId="3" xfId="0" applyNumberFormat="1" applyFont="1" applyFill="1" applyBorder="1" applyAlignment="1">
      <alignment horizontal="left"/>
    </xf>
    <xf numFmtId="1" fontId="17" fillId="0" borderId="45" xfId="0" applyNumberFormat="1" applyFont="1" applyFill="1" applyBorder="1" applyAlignment="1">
      <alignment horizontal="left" vertical="center" wrapText="1"/>
    </xf>
    <xf numFmtId="1" fontId="24" fillId="0" borderId="3" xfId="0" applyNumberFormat="1" applyFont="1" applyFill="1" applyBorder="1" applyAlignment="1">
      <alignment horizontal="center" vertical="center"/>
    </xf>
    <xf numFmtId="49" fontId="11" fillId="0" borderId="62" xfId="0" applyNumberFormat="1" applyFont="1" applyFill="1" applyBorder="1" applyAlignment="1">
      <alignment horizontal="center" vertical="center"/>
    </xf>
    <xf numFmtId="164" fontId="17" fillId="0" borderId="2" xfId="0" applyNumberFormat="1" applyFont="1" applyFill="1" applyBorder="1" applyAlignment="1">
      <alignment horizontal="center" vertical="center" wrapText="1"/>
    </xf>
    <xf numFmtId="164" fontId="17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34" fillId="0" borderId="0" xfId="0" applyFont="1" applyFill="1" applyAlignment="1">
      <alignment vertical="top"/>
    </xf>
    <xf numFmtId="0" fontId="34" fillId="0" borderId="0" xfId="0" applyFont="1" applyFill="1" applyAlignment="1">
      <alignment horizontal="right" vertical="top"/>
    </xf>
    <xf numFmtId="0" fontId="20" fillId="0" borderId="0" xfId="0" applyFont="1" applyFill="1" applyAlignment="1">
      <alignment vertical="top"/>
    </xf>
    <xf numFmtId="1" fontId="17" fillId="0" borderId="2" xfId="0" applyNumberFormat="1" applyFont="1" applyFill="1" applyBorder="1" applyAlignment="1">
      <alignment horizontal="center" vertical="center" wrapText="1"/>
    </xf>
    <xf numFmtId="1" fontId="17" fillId="0" borderId="4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" fontId="17" fillId="0" borderId="50" xfId="0" applyNumberFormat="1" applyFont="1" applyFill="1" applyBorder="1" applyAlignment="1">
      <alignment horizontal="center" vertical="center" wrapText="1"/>
    </xf>
    <xf numFmtId="1" fontId="20" fillId="0" borderId="0" xfId="0" applyNumberFormat="1" applyFont="1" applyFill="1" applyBorder="1" applyAlignment="1">
      <alignment horizontal="center" vertical="center" wrapText="1"/>
    </xf>
    <xf numFmtId="1" fontId="20" fillId="0" borderId="0" xfId="0" applyNumberFormat="1" applyFont="1" applyFill="1" applyBorder="1" applyAlignment="1">
      <alignment horizontal="left" vertical="center" wrapText="1"/>
    </xf>
    <xf numFmtId="1" fontId="8" fillId="0" borderId="33" xfId="0" applyNumberFormat="1" applyFont="1" applyFill="1" applyBorder="1" applyAlignment="1">
      <alignment horizontal="center" vertical="center" wrapText="1"/>
    </xf>
    <xf numFmtId="1" fontId="8" fillId="0" borderId="32" xfId="0" applyNumberFormat="1" applyFont="1" applyFill="1" applyBorder="1" applyAlignment="1">
      <alignment horizontal="center" vertical="center" wrapText="1"/>
    </xf>
    <xf numFmtId="1" fontId="8" fillId="0" borderId="11" xfId="0" applyNumberFormat="1" applyFont="1" applyFill="1" applyBorder="1" applyAlignment="1">
      <alignment horizontal="center" vertical="center" wrapText="1"/>
    </xf>
    <xf numFmtId="1" fontId="8" fillId="0" borderId="9" xfId="0" applyNumberFormat="1" applyFont="1" applyFill="1" applyBorder="1" applyAlignment="1">
      <alignment horizontal="center" vertical="center" wrapText="1"/>
    </xf>
    <xf numFmtId="1" fontId="8" fillId="0" borderId="34" xfId="0" applyNumberFormat="1" applyFont="1" applyFill="1" applyBorder="1" applyAlignment="1">
      <alignment horizontal="center" vertical="center" wrapText="1"/>
    </xf>
    <xf numFmtId="1" fontId="8" fillId="0" borderId="10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41" fillId="0" borderId="2" xfId="0" applyNumberFormat="1" applyFont="1" applyFill="1" applyBorder="1" applyAlignment="1">
      <alignment horizontal="center" vertical="center"/>
    </xf>
    <xf numFmtId="0" fontId="41" fillId="0" borderId="62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0" fillId="2" borderId="4" xfId="0" applyFont="1" applyFill="1" applyBorder="1" applyAlignment="1">
      <alignment horizontal="left" vertical="center"/>
    </xf>
    <xf numFmtId="0" fontId="15" fillId="2" borderId="20" xfId="0" applyFont="1" applyFill="1" applyBorder="1" applyAlignment="1">
      <alignment horizontal="center" textRotation="90"/>
    </xf>
    <xf numFmtId="0" fontId="15" fillId="2" borderId="14" xfId="0" applyFont="1" applyFill="1" applyBorder="1" applyAlignment="1">
      <alignment horizontal="center" textRotation="90"/>
    </xf>
    <xf numFmtId="0" fontId="15" fillId="2" borderId="5" xfId="0" applyFont="1" applyFill="1" applyBorder="1" applyAlignment="1">
      <alignment horizontal="center" textRotation="90"/>
    </xf>
    <xf numFmtId="0" fontId="15" fillId="2" borderId="3" xfId="0" applyFont="1" applyFill="1" applyBorder="1" applyAlignment="1">
      <alignment horizontal="center" textRotation="90"/>
    </xf>
    <xf numFmtId="0" fontId="15" fillId="2" borderId="21" xfId="0" applyFont="1" applyFill="1" applyBorder="1" applyAlignment="1">
      <alignment horizontal="center" textRotation="90"/>
    </xf>
    <xf numFmtId="0" fontId="15" fillId="2" borderId="4" xfId="0" applyFont="1" applyFill="1" applyBorder="1" applyAlignment="1">
      <alignment horizontal="center" textRotation="90"/>
    </xf>
    <xf numFmtId="49" fontId="4" fillId="4" borderId="3" xfId="0" applyNumberFormat="1" applyFont="1" applyFill="1" applyBorder="1" applyAlignment="1">
      <alignment horizontal="left" vertical="center"/>
    </xf>
    <xf numFmtId="49" fontId="16" fillId="4" borderId="4" xfId="0" applyNumberFormat="1" applyFont="1" applyFill="1" applyBorder="1" applyAlignment="1">
      <alignment horizontal="left" vertical="center"/>
    </xf>
    <xf numFmtId="49" fontId="16" fillId="4" borderId="3" xfId="0" applyNumberFormat="1" applyFont="1" applyFill="1" applyBorder="1" applyAlignment="1">
      <alignment horizontal="left" vertical="center" wrapText="1"/>
    </xf>
    <xf numFmtId="49" fontId="16" fillId="4" borderId="16" xfId="0" applyNumberFormat="1" applyFont="1" applyFill="1" applyBorder="1" applyAlignment="1">
      <alignment horizontal="left" vertical="center" wrapText="1"/>
    </xf>
    <xf numFmtId="49" fontId="16" fillId="4" borderId="4" xfId="0" applyNumberFormat="1" applyFont="1" applyFill="1" applyBorder="1" applyAlignment="1">
      <alignment horizontal="left" vertical="center" wrapText="1"/>
    </xf>
    <xf numFmtId="49" fontId="16" fillId="4" borderId="5" xfId="0" applyNumberFormat="1" applyFont="1" applyFill="1" applyBorder="1" applyAlignment="1">
      <alignment horizontal="left" vertical="center" wrapText="1"/>
    </xf>
    <xf numFmtId="1" fontId="14" fillId="4" borderId="20" xfId="0" applyNumberFormat="1" applyFont="1" applyFill="1" applyBorder="1" applyAlignment="1">
      <alignment horizontal="center" vertical="center"/>
    </xf>
    <xf numFmtId="1" fontId="14" fillId="4" borderId="17" xfId="0" applyNumberFormat="1" applyFont="1" applyFill="1" applyBorder="1" applyAlignment="1">
      <alignment horizontal="center" vertical="center"/>
    </xf>
    <xf numFmtId="1" fontId="32" fillId="4" borderId="17" xfId="0" applyNumberFormat="1" applyFont="1" applyFill="1" applyBorder="1" applyAlignment="1">
      <alignment horizontal="center" vertical="center"/>
    </xf>
    <xf numFmtId="1" fontId="14" fillId="4" borderId="3" xfId="0" applyNumberFormat="1" applyFont="1" applyFill="1" applyBorder="1" applyAlignment="1">
      <alignment horizontal="center" vertical="center"/>
    </xf>
    <xf numFmtId="1" fontId="14" fillId="4" borderId="14" xfId="0" applyNumberFormat="1" applyFont="1" applyFill="1" applyBorder="1" applyAlignment="1">
      <alignment horizontal="center" vertical="center"/>
    </xf>
    <xf numFmtId="1" fontId="32" fillId="4" borderId="4" xfId="0" applyNumberFormat="1" applyFont="1" applyFill="1" applyBorder="1" applyAlignment="1">
      <alignment horizontal="center" vertical="center"/>
    </xf>
    <xf numFmtId="1" fontId="32" fillId="4" borderId="3" xfId="0" applyNumberFormat="1" applyFont="1" applyFill="1" applyBorder="1" applyAlignment="1">
      <alignment horizontal="center" vertical="center"/>
    </xf>
    <xf numFmtId="1" fontId="32" fillId="4" borderId="14" xfId="0" applyNumberFormat="1" applyFont="1" applyFill="1" applyBorder="1" applyAlignment="1">
      <alignment horizontal="center" vertical="center"/>
    </xf>
    <xf numFmtId="1" fontId="32" fillId="4" borderId="23" xfId="0" applyNumberFormat="1" applyFont="1" applyFill="1" applyBorder="1" applyAlignment="1">
      <alignment horizontal="center" vertical="center"/>
    </xf>
    <xf numFmtId="49" fontId="40" fillId="4" borderId="3" xfId="0" applyNumberFormat="1" applyFont="1" applyFill="1" applyBorder="1" applyAlignment="1">
      <alignment horizontal="left" vertical="center"/>
    </xf>
    <xf numFmtId="1" fontId="32" fillId="4" borderId="5" xfId="0" applyNumberFormat="1" applyFont="1" applyFill="1" applyBorder="1" applyAlignment="1">
      <alignment horizontal="center" vertical="center"/>
    </xf>
    <xf numFmtId="1" fontId="32" fillId="4" borderId="21" xfId="0" applyNumberFormat="1" applyFont="1" applyFill="1" applyBorder="1" applyAlignment="1">
      <alignment horizontal="center" vertical="center"/>
    </xf>
    <xf numFmtId="49" fontId="10" fillId="2" borderId="20" xfId="0" applyNumberFormat="1" applyFont="1" applyFill="1" applyBorder="1" applyAlignment="1">
      <alignment horizontal="left" vertical="center"/>
    </xf>
    <xf numFmtId="49" fontId="10" fillId="2" borderId="3" xfId="0" applyNumberFormat="1" applyFont="1" applyFill="1" applyBorder="1" applyAlignment="1">
      <alignment horizontal="left" vertical="center"/>
    </xf>
    <xf numFmtId="49" fontId="10" fillId="2" borderId="4" xfId="0" applyNumberFormat="1" applyFont="1" applyFill="1" applyBorder="1" applyAlignment="1">
      <alignment horizontal="left" vertical="center"/>
    </xf>
    <xf numFmtId="49" fontId="15" fillId="2" borderId="20" xfId="0" applyNumberFormat="1" applyFont="1" applyFill="1" applyBorder="1" applyAlignment="1">
      <alignment horizontal="center" textRotation="90"/>
    </xf>
    <xf numFmtId="49" fontId="15" fillId="2" borderId="14" xfId="0" applyNumberFormat="1" applyFont="1" applyFill="1" applyBorder="1" applyAlignment="1">
      <alignment horizontal="center" textRotation="90"/>
    </xf>
    <xf numFmtId="49" fontId="15" fillId="2" borderId="5" xfId="0" applyNumberFormat="1" applyFont="1" applyFill="1" applyBorder="1" applyAlignment="1">
      <alignment horizontal="center" textRotation="90"/>
    </xf>
    <xf numFmtId="49" fontId="15" fillId="2" borderId="3" xfId="0" applyNumberFormat="1" applyFont="1" applyFill="1" applyBorder="1" applyAlignment="1">
      <alignment horizontal="center" textRotation="90"/>
    </xf>
    <xf numFmtId="49" fontId="15" fillId="2" borderId="21" xfId="0" applyNumberFormat="1" applyFont="1" applyFill="1" applyBorder="1" applyAlignment="1">
      <alignment horizontal="center" textRotation="90"/>
    </xf>
    <xf numFmtId="49" fontId="15" fillId="2" borderId="4" xfId="0" applyNumberFormat="1" applyFont="1" applyFill="1" applyBorder="1" applyAlignment="1">
      <alignment horizontal="center" textRotation="90"/>
    </xf>
    <xf numFmtId="49" fontId="16" fillId="4" borderId="5" xfId="0" applyNumberFormat="1" applyFont="1" applyFill="1" applyBorder="1" applyAlignment="1">
      <alignment horizontal="left" vertical="center"/>
    </xf>
    <xf numFmtId="1" fontId="32" fillId="4" borderId="20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left" vertical="center"/>
    </xf>
    <xf numFmtId="49" fontId="4" fillId="4" borderId="5" xfId="0" applyNumberFormat="1" applyFont="1" applyFill="1" applyBorder="1" applyAlignment="1">
      <alignment horizontal="left" vertical="center"/>
    </xf>
    <xf numFmtId="1" fontId="12" fillId="4" borderId="20" xfId="0" applyNumberFormat="1" applyFont="1" applyFill="1" applyBorder="1" applyAlignment="1">
      <alignment horizontal="center" vertical="center"/>
    </xf>
    <xf numFmtId="1" fontId="12" fillId="4" borderId="14" xfId="0" applyNumberFormat="1" applyFont="1" applyFill="1" applyBorder="1" applyAlignment="1">
      <alignment horizontal="center" vertical="center"/>
    </xf>
    <xf numFmtId="1" fontId="12" fillId="4" borderId="5" xfId="0" applyNumberFormat="1" applyFont="1" applyFill="1" applyBorder="1" applyAlignment="1">
      <alignment horizontal="center" vertical="center"/>
    </xf>
    <xf numFmtId="1" fontId="12" fillId="4" borderId="3" xfId="0" applyNumberFormat="1" applyFont="1" applyFill="1" applyBorder="1" applyAlignment="1">
      <alignment horizontal="center" vertical="center"/>
    </xf>
    <xf numFmtId="1" fontId="12" fillId="4" borderId="21" xfId="0" applyNumberFormat="1" applyFont="1" applyFill="1" applyBorder="1" applyAlignment="1">
      <alignment horizontal="center" vertical="center"/>
    </xf>
    <xf numFmtId="1" fontId="12" fillId="4" borderId="4" xfId="0" applyNumberFormat="1" applyFont="1" applyFill="1" applyBorder="1" applyAlignment="1">
      <alignment horizontal="center" vertical="center"/>
    </xf>
    <xf numFmtId="1" fontId="14" fillId="4" borderId="14" xfId="0" applyNumberFormat="1" applyFont="1" applyFill="1" applyBorder="1" applyAlignment="1">
      <alignment horizontal="center" vertical="center" wrapText="1"/>
    </xf>
    <xf numFmtId="1" fontId="12" fillId="4" borderId="5" xfId="0" applyNumberFormat="1" applyFont="1" applyFill="1" applyBorder="1" applyAlignment="1">
      <alignment horizontal="center" vertical="center" wrapText="1"/>
    </xf>
    <xf numFmtId="1" fontId="14" fillId="4" borderId="3" xfId="0" applyNumberFormat="1" applyFont="1" applyFill="1" applyBorder="1" applyAlignment="1">
      <alignment horizontal="center" vertical="center" wrapText="1"/>
    </xf>
    <xf numFmtId="1" fontId="12" fillId="4" borderId="21" xfId="0" applyNumberFormat="1" applyFont="1" applyFill="1" applyBorder="1" applyAlignment="1">
      <alignment horizontal="center" vertical="center" wrapText="1"/>
    </xf>
    <xf numFmtId="1" fontId="14" fillId="4" borderId="20" xfId="0" applyNumberFormat="1" applyFont="1" applyFill="1" applyBorder="1" applyAlignment="1">
      <alignment horizontal="center" vertical="center" wrapText="1"/>
    </xf>
    <xf numFmtId="1" fontId="24" fillId="4" borderId="3" xfId="0" applyNumberFormat="1" applyFont="1" applyFill="1" applyBorder="1" applyAlignment="1">
      <alignment horizontal="center" vertical="center" wrapText="1"/>
    </xf>
    <xf numFmtId="1" fontId="24" fillId="4" borderId="14" xfId="0" applyNumberFormat="1" applyFont="1" applyFill="1" applyBorder="1" applyAlignment="1">
      <alignment horizontal="center" vertical="center" wrapText="1"/>
    </xf>
    <xf numFmtId="1" fontId="24" fillId="4" borderId="21" xfId="0" applyNumberFormat="1" applyFont="1" applyFill="1" applyBorder="1" applyAlignment="1">
      <alignment horizontal="center" vertical="center" wrapText="1"/>
    </xf>
    <xf numFmtId="1" fontId="24" fillId="4" borderId="20" xfId="0" applyNumberFormat="1" applyFont="1" applyFill="1" applyBorder="1" applyAlignment="1">
      <alignment horizontal="center" vertical="center" wrapText="1"/>
    </xf>
    <xf numFmtId="0" fontId="20" fillId="0" borderId="71" xfId="0" applyFont="1" applyFill="1" applyBorder="1" applyAlignment="1">
      <alignment vertical="center"/>
    </xf>
    <xf numFmtId="0" fontId="20" fillId="0" borderId="71" xfId="0" applyFont="1" applyFill="1" applyBorder="1" applyAlignment="1">
      <alignment horizontal="left" vertical="center"/>
    </xf>
    <xf numFmtId="0" fontId="20" fillId="0" borderId="72" xfId="0" applyFont="1" applyFill="1" applyBorder="1" applyAlignment="1">
      <alignment vertical="center"/>
    </xf>
    <xf numFmtId="0" fontId="30" fillId="0" borderId="0" xfId="0" applyFont="1" applyFill="1" applyBorder="1" applyAlignment="1"/>
    <xf numFmtId="0" fontId="30" fillId="0" borderId="71" xfId="0" applyFont="1" applyFill="1" applyBorder="1" applyAlignment="1">
      <alignment horizontal="center" vertical="top"/>
    </xf>
    <xf numFmtId="0" fontId="31" fillId="0" borderId="73" xfId="0" applyFont="1" applyFill="1" applyBorder="1" applyAlignment="1">
      <alignment horizontal="left" vertical="top"/>
    </xf>
    <xf numFmtId="0" fontId="30" fillId="0" borderId="73" xfId="0" applyFont="1" applyFill="1" applyBorder="1" applyAlignment="1">
      <alignment horizontal="left" vertical="top"/>
    </xf>
    <xf numFmtId="0" fontId="30" fillId="0" borderId="71" xfId="0" applyFont="1" applyFill="1" applyBorder="1" applyAlignment="1">
      <alignment horizontal="left" vertical="top"/>
    </xf>
    <xf numFmtId="0" fontId="30" fillId="0" borderId="73" xfId="0" applyFont="1" applyFill="1" applyBorder="1" applyAlignment="1">
      <alignment horizontal="center" vertical="top"/>
    </xf>
    <xf numFmtId="0" fontId="31" fillId="0" borderId="0" xfId="0" applyFont="1" applyFill="1" applyBorder="1" applyAlignment="1">
      <alignment vertical="top"/>
    </xf>
    <xf numFmtId="0" fontId="30" fillId="0" borderId="71" xfId="0" applyFont="1" applyFill="1" applyBorder="1" applyAlignment="1">
      <alignment horizontal="left"/>
    </xf>
    <xf numFmtId="0" fontId="20" fillId="0" borderId="71" xfId="0" applyFont="1" applyFill="1" applyBorder="1" applyAlignment="1"/>
    <xf numFmtId="0" fontId="30" fillId="0" borderId="0" xfId="0" applyFont="1" applyFill="1" applyBorder="1" applyAlignment="1">
      <alignment horizontal="left"/>
    </xf>
    <xf numFmtId="0" fontId="20" fillId="0" borderId="71" xfId="0" applyFont="1" applyFill="1" applyBorder="1" applyAlignment="1">
      <alignment horizontal="left"/>
    </xf>
    <xf numFmtId="164" fontId="3" fillId="0" borderId="2" xfId="0" applyNumberFormat="1" applyFont="1" applyFill="1" applyBorder="1" applyAlignment="1">
      <alignment horizontal="center" vertical="center"/>
    </xf>
    <xf numFmtId="49" fontId="26" fillId="0" borderId="30" xfId="0" applyNumberFormat="1" applyFont="1" applyFill="1" applyBorder="1" applyAlignment="1">
      <alignment horizontal="left" vertical="center" wrapText="1"/>
    </xf>
    <xf numFmtId="0" fontId="25" fillId="0" borderId="0" xfId="0" applyFont="1"/>
    <xf numFmtId="1" fontId="8" fillId="3" borderId="20" xfId="0" applyNumberFormat="1" applyFont="1" applyFill="1" applyBorder="1" applyAlignment="1">
      <alignment horizontal="center" vertical="center" wrapText="1"/>
    </xf>
    <xf numFmtId="1" fontId="8" fillId="3" borderId="14" xfId="0" applyNumberFormat="1" applyFont="1" applyFill="1" applyBorder="1" applyAlignment="1">
      <alignment horizontal="center" vertical="center" wrapText="1"/>
    </xf>
    <xf numFmtId="1" fontId="8" fillId="3" borderId="5" xfId="0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1" fontId="8" fillId="3" borderId="21" xfId="0" applyNumberFormat="1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 wrapText="1"/>
    </xf>
    <xf numFmtId="0" fontId="13" fillId="3" borderId="0" xfId="0" applyFont="1" applyFill="1"/>
    <xf numFmtId="0" fontId="6" fillId="3" borderId="0" xfId="0" applyFont="1" applyFill="1"/>
    <xf numFmtId="1" fontId="17" fillId="0" borderId="4" xfId="0" applyNumberFormat="1" applyFont="1" applyFill="1" applyBorder="1" applyAlignment="1">
      <alignment horizontal="center" vertical="center" wrapText="1"/>
    </xf>
    <xf numFmtId="1" fontId="29" fillId="3" borderId="56" xfId="0" applyNumberFormat="1" applyFont="1" applyFill="1" applyBorder="1" applyAlignment="1">
      <alignment horizontal="center" vertical="center" wrapText="1"/>
    </xf>
    <xf numFmtId="1" fontId="29" fillId="3" borderId="55" xfId="0" applyNumberFormat="1" applyFont="1" applyFill="1" applyBorder="1" applyAlignment="1">
      <alignment horizontal="center" vertical="center" wrapText="1"/>
    </xf>
    <xf numFmtId="1" fontId="29" fillId="3" borderId="53" xfId="0" applyNumberFormat="1" applyFont="1" applyFill="1" applyBorder="1" applyAlignment="1">
      <alignment horizontal="center" vertical="center" wrapText="1"/>
    </xf>
    <xf numFmtId="1" fontId="29" fillId="3" borderId="54" xfId="0" applyNumberFormat="1" applyFont="1" applyFill="1" applyBorder="1" applyAlignment="1">
      <alignment horizontal="center" vertical="center" wrapText="1"/>
    </xf>
    <xf numFmtId="1" fontId="29" fillId="3" borderId="57" xfId="0" applyNumberFormat="1" applyFont="1" applyFill="1" applyBorder="1" applyAlignment="1">
      <alignment horizontal="center" vertical="center" wrapText="1"/>
    </xf>
    <xf numFmtId="1" fontId="29" fillId="3" borderId="58" xfId="0" applyNumberFormat="1" applyFont="1" applyFill="1" applyBorder="1" applyAlignment="1">
      <alignment horizontal="center" vertical="center" wrapText="1"/>
    </xf>
    <xf numFmtId="0" fontId="25" fillId="0" borderId="76" xfId="0" applyFont="1" applyBorder="1" applyAlignment="1">
      <alignment wrapText="1"/>
    </xf>
    <xf numFmtId="0" fontId="25" fillId="0" borderId="8" xfId="0" applyFont="1" applyBorder="1" applyAlignment="1">
      <alignment wrapText="1"/>
    </xf>
    <xf numFmtId="0" fontId="25" fillId="0" borderId="86" xfId="0" applyFont="1" applyBorder="1" applyAlignment="1">
      <alignment wrapText="1"/>
    </xf>
    <xf numFmtId="0" fontId="25" fillId="0" borderId="59" xfId="0" applyFont="1" applyBorder="1" applyAlignment="1">
      <alignment wrapText="1"/>
    </xf>
    <xf numFmtId="1" fontId="17" fillId="0" borderId="4" xfId="0" applyNumberFormat="1" applyFont="1" applyFill="1" applyBorder="1" applyAlignment="1">
      <alignment horizontal="center" vertical="center" wrapText="1"/>
    </xf>
    <xf numFmtId="1" fontId="17" fillId="3" borderId="7" xfId="0" applyNumberFormat="1" applyFont="1" applyFill="1" applyBorder="1" applyAlignment="1">
      <alignment horizontal="center" vertical="center" wrapText="1"/>
    </xf>
    <xf numFmtId="1" fontId="33" fillId="3" borderId="8" xfId="0" applyNumberFormat="1" applyFont="1" applyFill="1" applyBorder="1" applyAlignment="1">
      <alignment horizontal="left" vertical="center" wrapText="1"/>
    </xf>
    <xf numFmtId="1" fontId="44" fillId="4" borderId="21" xfId="0" applyNumberFormat="1" applyFont="1" applyFill="1" applyBorder="1" applyAlignment="1">
      <alignment horizontal="center" vertical="center" wrapText="1"/>
    </xf>
    <xf numFmtId="1" fontId="44" fillId="4" borderId="4" xfId="0" applyNumberFormat="1" applyFont="1" applyFill="1" applyBorder="1" applyAlignment="1">
      <alignment horizontal="center" vertical="center" wrapText="1"/>
    </xf>
    <xf numFmtId="1" fontId="44" fillId="4" borderId="14" xfId="0" applyNumberFormat="1" applyFont="1" applyFill="1" applyBorder="1" applyAlignment="1">
      <alignment horizontal="center" vertical="center" wrapText="1"/>
    </xf>
    <xf numFmtId="1" fontId="45" fillId="4" borderId="5" xfId="0" applyNumberFormat="1" applyFont="1" applyFill="1" applyBorder="1" applyAlignment="1">
      <alignment horizontal="center" vertical="center" wrapText="1"/>
    </xf>
    <xf numFmtId="1" fontId="24" fillId="4" borderId="5" xfId="0" applyNumberFormat="1" applyFont="1" applyFill="1" applyBorder="1" applyAlignment="1">
      <alignment horizontal="center" vertical="center" wrapText="1"/>
    </xf>
    <xf numFmtId="1" fontId="24" fillId="4" borderId="3" xfId="0" applyNumberFormat="1" applyFont="1" applyFill="1" applyBorder="1" applyAlignment="1">
      <alignment horizontal="center" vertical="center" wrapText="1"/>
    </xf>
    <xf numFmtId="1" fontId="24" fillId="4" borderId="4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/>
    <xf numFmtId="0" fontId="25" fillId="0" borderId="5" xfId="0" applyFont="1" applyBorder="1" applyAlignment="1"/>
    <xf numFmtId="1" fontId="17" fillId="0" borderId="3" xfId="0" applyNumberFormat="1" applyFont="1" applyFill="1" applyBorder="1" applyAlignment="1">
      <alignment vertical="center" wrapText="1"/>
    </xf>
    <xf numFmtId="1" fontId="17" fillId="0" borderId="16" xfId="0" applyNumberFormat="1" applyFont="1" applyFill="1" applyBorder="1" applyAlignment="1">
      <alignment vertical="center" wrapText="1"/>
    </xf>
    <xf numFmtId="1" fontId="17" fillId="0" borderId="17" xfId="0" applyNumberFormat="1" applyFont="1" applyFill="1" applyBorder="1" applyAlignment="1">
      <alignment vertical="center" wrapText="1"/>
    </xf>
    <xf numFmtId="0" fontId="25" fillId="0" borderId="3" xfId="0" applyFont="1" applyBorder="1" applyAlignment="1"/>
    <xf numFmtId="1" fontId="46" fillId="4" borderId="3" xfId="0" applyNumberFormat="1" applyFont="1" applyFill="1" applyBorder="1" applyAlignment="1">
      <alignment horizontal="center" vertical="center" wrapText="1"/>
    </xf>
    <xf numFmtId="1" fontId="46" fillId="4" borderId="20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2" xfId="0" applyNumberFormat="1" applyFont="1" applyFill="1" applyBorder="1" applyAlignment="1">
      <alignment horizontal="left" vertical="center" wrapText="1"/>
    </xf>
    <xf numFmtId="1" fontId="17" fillId="0" borderId="2" xfId="0" applyNumberFormat="1" applyFont="1" applyFill="1" applyBorder="1" applyAlignment="1">
      <alignment horizontal="center" vertical="center" wrapText="1"/>
    </xf>
    <xf numFmtId="1" fontId="17" fillId="0" borderId="15" xfId="0" applyNumberFormat="1" applyFont="1" applyFill="1" applyBorder="1" applyAlignment="1">
      <alignment horizontal="center" vertical="center" wrapText="1"/>
    </xf>
    <xf numFmtId="1" fontId="17" fillId="0" borderId="5" xfId="0" applyNumberFormat="1" applyFont="1" applyFill="1" applyBorder="1" applyAlignment="1">
      <alignment horizontal="center" vertical="center" wrapText="1"/>
    </xf>
    <xf numFmtId="1" fontId="17" fillId="0" borderId="3" xfId="0" applyNumberFormat="1" applyFont="1" applyFill="1" applyBorder="1" applyAlignment="1">
      <alignment horizontal="center" vertical="center" wrapText="1"/>
    </xf>
    <xf numFmtId="1" fontId="17" fillId="0" borderId="4" xfId="0" applyNumberFormat="1" applyFont="1" applyFill="1" applyBorder="1" applyAlignment="1">
      <alignment horizontal="center" vertical="center" wrapText="1"/>
    </xf>
    <xf numFmtId="1" fontId="17" fillId="0" borderId="14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/>
    </xf>
    <xf numFmtId="1" fontId="7" fillId="0" borderId="5" xfId="0" applyNumberFormat="1" applyFont="1" applyFill="1" applyBorder="1" applyAlignment="1">
      <alignment horizontal="center" vertical="center"/>
    </xf>
    <xf numFmtId="1" fontId="7" fillId="0" borderId="2" xfId="0" applyNumberFormat="1" applyFont="1" applyFill="1" applyBorder="1" applyAlignment="1">
      <alignment horizontal="left" vertical="center" wrapText="1"/>
    </xf>
    <xf numFmtId="0" fontId="20" fillId="0" borderId="0" xfId="0" applyFont="1" applyFill="1" applyAlignment="1">
      <alignment vertical="top" wrapText="1"/>
    </xf>
    <xf numFmtId="1" fontId="4" fillId="4" borderId="2" xfId="0" applyNumberFormat="1" applyFont="1" applyFill="1" applyBorder="1" applyAlignment="1">
      <alignment horizontal="left" vertical="center" wrapText="1"/>
    </xf>
    <xf numFmtId="1" fontId="17" fillId="3" borderId="4" xfId="0" applyNumberFormat="1" applyFont="1" applyFill="1" applyBorder="1" applyAlignment="1">
      <alignment horizontal="center" vertical="center" wrapText="1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2" xfId="0" applyNumberFormat="1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vertical="center" wrapText="1"/>
    </xf>
    <xf numFmtId="1" fontId="16" fillId="4" borderId="2" xfId="0" applyNumberFormat="1" applyFont="1" applyFill="1" applyBorder="1" applyAlignment="1">
      <alignment horizontal="center" vertical="center" wrapText="1"/>
    </xf>
    <xf numFmtId="1" fontId="16" fillId="4" borderId="3" xfId="0" applyNumberFormat="1" applyFont="1" applyFill="1" applyBorder="1" applyAlignment="1">
      <alignment horizontal="center" vertical="center" wrapText="1"/>
    </xf>
    <xf numFmtId="1" fontId="16" fillId="4" borderId="14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 applyProtection="1">
      <alignment horizontal="center" vertical="center" wrapText="1"/>
      <protection locked="0"/>
    </xf>
    <xf numFmtId="49" fontId="15" fillId="3" borderId="2" xfId="0" applyNumberFormat="1" applyFont="1" applyFill="1" applyBorder="1" applyAlignment="1">
      <alignment horizontal="left" vertical="center" wrapText="1"/>
    </xf>
    <xf numFmtId="1" fontId="17" fillId="3" borderId="2" xfId="0" applyNumberFormat="1" applyFont="1" applyFill="1" applyBorder="1" applyAlignment="1">
      <alignment horizontal="center" vertical="center" wrapText="1"/>
    </xf>
    <xf numFmtId="1" fontId="17" fillId="3" borderId="15" xfId="0" applyNumberFormat="1" applyFont="1" applyFill="1" applyBorder="1" applyAlignment="1">
      <alignment horizontal="center" vertical="center" wrapText="1"/>
    </xf>
    <xf numFmtId="1" fontId="17" fillId="3" borderId="5" xfId="0" applyNumberFormat="1" applyFont="1" applyFill="1" applyBorder="1" applyAlignment="1">
      <alignment horizontal="center" vertical="center" wrapText="1"/>
    </xf>
    <xf numFmtId="1" fontId="17" fillId="3" borderId="3" xfId="0" applyNumberFormat="1" applyFont="1" applyFill="1" applyBorder="1" applyAlignment="1">
      <alignment horizontal="center" vertical="center" wrapText="1"/>
    </xf>
    <xf numFmtId="1" fontId="17" fillId="3" borderId="14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1" fontId="7" fillId="0" borderId="2" xfId="0" applyNumberFormat="1" applyFont="1" applyFill="1" applyBorder="1" applyAlignment="1">
      <alignment horizontal="center" vertical="center"/>
    </xf>
    <xf numFmtId="1" fontId="24" fillId="4" borderId="4" xfId="0" applyNumberFormat="1" applyFont="1" applyFill="1" applyBorder="1" applyAlignment="1">
      <alignment horizontal="center" vertical="center" wrapText="1"/>
    </xf>
    <xf numFmtId="1" fontId="24" fillId="4" borderId="5" xfId="0" applyNumberFormat="1" applyFont="1" applyFill="1" applyBorder="1" applyAlignment="1">
      <alignment horizontal="center" vertical="center" wrapText="1"/>
    </xf>
    <xf numFmtId="1" fontId="16" fillId="4" borderId="5" xfId="0" applyNumberFormat="1" applyFont="1" applyFill="1" applyBorder="1" applyAlignment="1">
      <alignment horizontal="center" vertical="center" wrapText="1"/>
    </xf>
    <xf numFmtId="1" fontId="24" fillId="4" borderId="2" xfId="0" applyNumberFormat="1" applyFont="1" applyFill="1" applyBorder="1" applyAlignment="1">
      <alignment horizontal="center" vertical="center" wrapText="1"/>
    </xf>
    <xf numFmtId="1" fontId="24" fillId="4" borderId="19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43" xfId="0" applyNumberFormat="1" applyFont="1" applyFill="1" applyBorder="1" applyAlignment="1">
      <alignment horizontal="left" vertical="center" wrapText="1"/>
    </xf>
    <xf numFmtId="1" fontId="17" fillId="0" borderId="43" xfId="0" applyNumberFormat="1" applyFont="1" applyFill="1" applyBorder="1" applyAlignment="1">
      <alignment horizontal="center" vertical="center" wrapText="1"/>
    </xf>
    <xf numFmtId="1" fontId="17" fillId="0" borderId="44" xfId="0" applyNumberFormat="1" applyFont="1" applyFill="1" applyBorder="1" applyAlignment="1">
      <alignment horizontal="center" vertical="center" wrapText="1"/>
    </xf>
    <xf numFmtId="1" fontId="17" fillId="0" borderId="32" xfId="0" applyNumberFormat="1" applyFont="1" applyFill="1" applyBorder="1" applyAlignment="1">
      <alignment horizontal="center" vertical="center" wrapText="1"/>
    </xf>
    <xf numFmtId="1" fontId="17" fillId="0" borderId="11" xfId="0" applyNumberFormat="1" applyFont="1" applyFill="1" applyBorder="1" applyAlignment="1">
      <alignment horizontal="center" vertical="center" wrapText="1"/>
    </xf>
    <xf numFmtId="1" fontId="17" fillId="0" borderId="9" xfId="0" applyNumberFormat="1" applyFont="1" applyFill="1" applyBorder="1" applyAlignment="1">
      <alignment horizontal="center" vertical="center" wrapText="1"/>
    </xf>
    <xf numFmtId="1" fontId="7" fillId="0" borderId="11" xfId="0" applyNumberFormat="1" applyFont="1" applyFill="1" applyBorder="1" applyAlignment="1">
      <alignment horizontal="center" vertical="center"/>
    </xf>
    <xf numFmtId="1" fontId="7" fillId="0" borderId="30" xfId="0" applyNumberFormat="1" applyFont="1" applyFill="1" applyBorder="1" applyAlignment="1">
      <alignment horizontal="center" vertical="center"/>
    </xf>
    <xf numFmtId="1" fontId="17" fillId="0" borderId="47" xfId="0" applyNumberFormat="1" applyFont="1" applyFill="1" applyBorder="1" applyAlignment="1">
      <alignment horizontal="center" vertical="center" wrapText="1"/>
    </xf>
    <xf numFmtId="1" fontId="17" fillId="0" borderId="45" xfId="0" applyNumberFormat="1" applyFont="1" applyFill="1" applyBorder="1" applyAlignment="1">
      <alignment horizontal="center" vertical="center" wrapText="1"/>
    </xf>
    <xf numFmtId="1" fontId="17" fillId="0" borderId="46" xfId="0" applyNumberFormat="1" applyFont="1" applyFill="1" applyBorder="1" applyAlignment="1">
      <alignment horizontal="center" vertical="center" wrapText="1"/>
    </xf>
    <xf numFmtId="1" fontId="7" fillId="0" borderId="45" xfId="0" applyNumberFormat="1" applyFont="1" applyFill="1" applyBorder="1" applyAlignment="1">
      <alignment horizontal="center" vertical="center"/>
    </xf>
    <xf numFmtId="1" fontId="7" fillId="0" borderId="43" xfId="0" applyNumberFormat="1" applyFont="1" applyFill="1" applyBorder="1" applyAlignment="1">
      <alignment horizontal="center" vertical="center"/>
    </xf>
    <xf numFmtId="49" fontId="23" fillId="0" borderId="51" xfId="0" applyNumberFormat="1" applyFont="1" applyFill="1" applyBorder="1" applyAlignment="1">
      <alignment horizontal="left" vertical="center" wrapText="1"/>
    </xf>
    <xf numFmtId="49" fontId="23" fillId="0" borderId="30" xfId="0" applyNumberFormat="1" applyFont="1" applyFill="1" applyBorder="1" applyAlignment="1">
      <alignment horizontal="left" vertical="center" wrapText="1"/>
    </xf>
    <xf numFmtId="1" fontId="17" fillId="0" borderId="30" xfId="0" applyNumberFormat="1" applyFont="1" applyFill="1" applyBorder="1" applyAlignment="1">
      <alignment horizontal="center" vertical="center" wrapText="1"/>
    </xf>
    <xf numFmtId="1" fontId="17" fillId="0" borderId="31" xfId="0" applyNumberFormat="1" applyFont="1" applyFill="1" applyBorder="1" applyAlignment="1">
      <alignment horizontal="center" vertical="center" wrapText="1"/>
    </xf>
    <xf numFmtId="1" fontId="17" fillId="0" borderId="51" xfId="0" applyNumberFormat="1" applyFont="1" applyFill="1" applyBorder="1" applyAlignment="1">
      <alignment horizontal="center" vertical="center" wrapText="1"/>
    </xf>
    <xf numFmtId="1" fontId="17" fillId="0" borderId="54" xfId="0" applyNumberFormat="1" applyFont="1" applyFill="1" applyBorder="1" applyAlignment="1">
      <alignment horizontal="center" vertical="center" wrapText="1"/>
    </xf>
    <xf numFmtId="1" fontId="17" fillId="0" borderId="6" xfId="0" applyNumberFormat="1" applyFont="1" applyFill="1" applyBorder="1" applyAlignment="1">
      <alignment horizontal="center" vertical="center" wrapText="1"/>
    </xf>
    <xf numFmtId="1" fontId="17" fillId="0" borderId="42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left" vertical="center" wrapText="1"/>
    </xf>
    <xf numFmtId="1" fontId="7" fillId="0" borderId="4" xfId="0" applyNumberFormat="1" applyFont="1" applyFill="1" applyBorder="1" applyAlignment="1">
      <alignment horizontal="left" vertical="center" wrapText="1"/>
    </xf>
    <xf numFmtId="1" fontId="7" fillId="0" borderId="5" xfId="0" applyNumberFormat="1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left"/>
    </xf>
    <xf numFmtId="0" fontId="25" fillId="0" borderId="4" xfId="0" applyFont="1" applyBorder="1" applyAlignment="1">
      <alignment horizontal="left"/>
    </xf>
    <xf numFmtId="0" fontId="25" fillId="0" borderId="5" xfId="0" applyFont="1" applyBorder="1" applyAlignment="1">
      <alignment horizontal="left"/>
    </xf>
    <xf numFmtId="1" fontId="29" fillId="0" borderId="26" xfId="0" applyNumberFormat="1" applyFont="1" applyFill="1" applyBorder="1" applyAlignment="1">
      <alignment horizontal="center" vertical="center" wrapText="1"/>
    </xf>
    <xf numFmtId="1" fontId="29" fillId="0" borderId="31" xfId="0" applyNumberFormat="1" applyFont="1" applyFill="1" applyBorder="1" applyAlignment="1">
      <alignment horizontal="center" vertical="center" wrapText="1"/>
    </xf>
    <xf numFmtId="1" fontId="29" fillId="0" borderId="27" xfId="0" applyNumberFormat="1" applyFont="1" applyFill="1" applyBorder="1" applyAlignment="1">
      <alignment horizontal="center" vertical="center" wrapText="1"/>
    </xf>
    <xf numFmtId="1" fontId="29" fillId="0" borderId="3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textRotation="90"/>
    </xf>
    <xf numFmtId="0" fontId="15" fillId="2" borderId="2" xfId="0" applyFont="1" applyFill="1" applyBorder="1" applyAlignment="1">
      <alignment horizontal="center" vertical="center" textRotation="90" wrapText="1"/>
    </xf>
    <xf numFmtId="1" fontId="17" fillId="0" borderId="17" xfId="0" applyNumberFormat="1" applyFont="1" applyFill="1" applyBorder="1" applyAlignment="1">
      <alignment horizontal="center" vertical="center" wrapText="1"/>
    </xf>
    <xf numFmtId="1" fontId="17" fillId="0" borderId="16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1" fontId="29" fillId="0" borderId="79" xfId="0" applyNumberFormat="1" applyFont="1" applyFill="1" applyBorder="1" applyAlignment="1">
      <alignment horizontal="center" vertical="center" wrapText="1"/>
    </xf>
    <xf numFmtId="1" fontId="29" fillId="0" borderId="80" xfId="0" applyNumberFormat="1" applyFont="1" applyFill="1" applyBorder="1" applyAlignment="1">
      <alignment horizontal="center" vertical="center" wrapText="1"/>
    </xf>
    <xf numFmtId="1" fontId="29" fillId="0" borderId="81" xfId="0" applyNumberFormat="1" applyFont="1" applyFill="1" applyBorder="1" applyAlignment="1">
      <alignment horizontal="center" vertical="center" wrapText="1"/>
    </xf>
    <xf numFmtId="1" fontId="29" fillId="0" borderId="82" xfId="0" applyNumberFormat="1" applyFont="1" applyFill="1" applyBorder="1" applyAlignment="1">
      <alignment horizontal="center" vertical="center" wrapText="1"/>
    </xf>
    <xf numFmtId="1" fontId="7" fillId="0" borderId="28" xfId="0" applyNumberFormat="1" applyFont="1" applyFill="1" applyBorder="1" applyAlignment="1">
      <alignment horizontal="center" vertical="center"/>
    </xf>
    <xf numFmtId="1" fontId="7" fillId="0" borderId="8" xfId="0" applyNumberFormat="1" applyFont="1" applyFill="1" applyBorder="1" applyAlignment="1">
      <alignment horizontal="center" vertical="center"/>
    </xf>
    <xf numFmtId="1" fontId="7" fillId="0" borderId="33" xfId="0" applyNumberFormat="1" applyFont="1" applyFill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left" vertical="center" wrapText="1"/>
    </xf>
    <xf numFmtId="1" fontId="7" fillId="0" borderId="7" xfId="0" applyNumberFormat="1" applyFont="1" applyFill="1" applyBorder="1" applyAlignment="1">
      <alignment horizontal="left" vertical="center" wrapText="1"/>
    </xf>
    <xf numFmtId="1" fontId="7" fillId="0" borderId="8" xfId="0" applyNumberFormat="1" applyFont="1" applyFill="1" applyBorder="1" applyAlignment="1">
      <alignment horizontal="left" vertical="center" wrapText="1"/>
    </xf>
    <xf numFmtId="1" fontId="7" fillId="0" borderId="9" xfId="0" applyNumberFormat="1" applyFont="1" applyFill="1" applyBorder="1" applyAlignment="1">
      <alignment horizontal="left" vertical="center" wrapText="1"/>
    </xf>
    <xf numFmtId="1" fontId="7" fillId="0" borderId="10" xfId="0" applyNumberFormat="1" applyFont="1" applyFill="1" applyBorder="1" applyAlignment="1">
      <alignment horizontal="left" vertical="center" wrapText="1"/>
    </xf>
    <xf numFmtId="1" fontId="7" fillId="0" borderId="11" xfId="0" applyNumberFormat="1" applyFont="1" applyFill="1" applyBorder="1" applyAlignment="1">
      <alignment horizontal="left" vertical="center" wrapText="1"/>
    </xf>
    <xf numFmtId="1" fontId="17" fillId="0" borderId="74" xfId="0" applyNumberFormat="1" applyFont="1" applyFill="1" applyBorder="1" applyAlignment="1">
      <alignment horizontal="center" vertical="center" wrapText="1"/>
    </xf>
    <xf numFmtId="1" fontId="17" fillId="0" borderId="75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5" xfId="0" applyFont="1" applyFill="1" applyBorder="1" applyAlignment="1">
      <alignment horizontal="center" vertical="center" textRotation="90" wrapText="1"/>
    </xf>
    <xf numFmtId="49" fontId="15" fillId="0" borderId="25" xfId="0" applyNumberFormat="1" applyFont="1" applyFill="1" applyBorder="1" applyAlignment="1">
      <alignment horizontal="left" vertical="center" wrapText="1"/>
    </xf>
    <xf numFmtId="1" fontId="17" fillId="0" borderId="25" xfId="0" applyNumberFormat="1" applyFont="1" applyFill="1" applyBorder="1" applyAlignment="1">
      <alignment horizontal="center" vertical="center" wrapText="1"/>
    </xf>
    <xf numFmtId="1" fontId="17" fillId="0" borderId="26" xfId="0" applyNumberFormat="1" applyFont="1" applyFill="1" applyBorder="1" applyAlignment="1">
      <alignment horizontal="center" vertical="center" wrapText="1"/>
    </xf>
    <xf numFmtId="1" fontId="17" fillId="0" borderId="8" xfId="0" applyNumberFormat="1" applyFont="1" applyFill="1" applyBorder="1" applyAlignment="1">
      <alignment horizontal="center" vertical="center" wrapText="1"/>
    </xf>
    <xf numFmtId="1" fontId="17" fillId="0" borderId="76" xfId="0" applyNumberFormat="1" applyFont="1" applyFill="1" applyBorder="1" applyAlignment="1">
      <alignment horizontal="center" vertical="center" wrapText="1"/>
    </xf>
    <xf numFmtId="1" fontId="17" fillId="0" borderId="29" xfId="0" applyNumberFormat="1" applyFont="1" applyFill="1" applyBorder="1" applyAlignment="1">
      <alignment horizontal="center" vertical="center" wrapText="1"/>
    </xf>
    <xf numFmtId="1" fontId="17" fillId="0" borderId="34" xfId="0" applyNumberFormat="1" applyFont="1" applyFill="1" applyBorder="1" applyAlignment="1">
      <alignment horizontal="center" vertical="center" wrapText="1"/>
    </xf>
    <xf numFmtId="1" fontId="3" fillId="0" borderId="77" xfId="0" applyNumberFormat="1" applyFont="1" applyFill="1" applyBorder="1" applyAlignment="1">
      <alignment horizontal="center" vertical="center" wrapText="1"/>
    </xf>
    <xf numFmtId="1" fontId="3" fillId="0" borderId="78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49" fontId="15" fillId="0" borderId="7" xfId="0" applyNumberFormat="1" applyFont="1" applyFill="1" applyBorder="1" applyAlignment="1">
      <alignment horizontal="left" vertical="center" wrapText="1"/>
    </xf>
    <xf numFmtId="49" fontId="15" fillId="0" borderId="8" xfId="0" applyNumberFormat="1" applyFont="1" applyFill="1" applyBorder="1" applyAlignment="1">
      <alignment horizontal="left" vertical="center" wrapText="1"/>
    </xf>
    <xf numFmtId="49" fontId="15" fillId="0" borderId="9" xfId="0" applyNumberFormat="1" applyFont="1" applyFill="1" applyBorder="1" applyAlignment="1">
      <alignment horizontal="left" vertical="center" wrapText="1"/>
    </xf>
    <xf numFmtId="49" fontId="15" fillId="0" borderId="10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left" vertical="center" wrapText="1"/>
    </xf>
    <xf numFmtId="0" fontId="25" fillId="0" borderId="46" xfId="0" applyFont="1" applyBorder="1" applyAlignment="1">
      <alignment horizontal="left"/>
    </xf>
    <xf numFmtId="0" fontId="25" fillId="0" borderId="50" xfId="0" applyFont="1" applyBorder="1" applyAlignment="1">
      <alignment horizontal="left"/>
    </xf>
    <xf numFmtId="0" fontId="25" fillId="0" borderId="45" xfId="0" applyFont="1" applyBorder="1" applyAlignment="1">
      <alignment horizontal="left"/>
    </xf>
    <xf numFmtId="0" fontId="25" fillId="0" borderId="3" xfId="0" applyFont="1" applyBorder="1" applyAlignment="1">
      <alignment horizontal="left" wrapText="1"/>
    </xf>
    <xf numFmtId="0" fontId="25" fillId="0" borderId="4" xfId="0" applyFont="1" applyBorder="1" applyAlignment="1">
      <alignment horizontal="left" wrapText="1"/>
    </xf>
    <xf numFmtId="0" fontId="25" fillId="0" borderId="5" xfId="0" applyFont="1" applyBorder="1" applyAlignment="1">
      <alignment horizontal="left" wrapText="1"/>
    </xf>
    <xf numFmtId="1" fontId="29" fillId="0" borderId="77" xfId="0" applyNumberFormat="1" applyFont="1" applyFill="1" applyBorder="1" applyAlignment="1">
      <alignment horizontal="center" vertical="center" wrapText="1"/>
    </xf>
    <xf numFmtId="1" fontId="29" fillId="0" borderId="78" xfId="0" applyNumberFormat="1" applyFont="1" applyFill="1" applyBorder="1" applyAlignment="1">
      <alignment horizontal="center" vertical="center" wrapText="1"/>
    </xf>
    <xf numFmtId="1" fontId="17" fillId="0" borderId="27" xfId="0" applyNumberFormat="1" applyFont="1" applyFill="1" applyBorder="1" applyAlignment="1">
      <alignment horizontal="center" vertical="center" wrapText="1"/>
    </xf>
    <xf numFmtId="1" fontId="7" fillId="0" borderId="25" xfId="0" applyNumberFormat="1" applyFont="1" applyFill="1" applyBorder="1" applyAlignment="1">
      <alignment horizontal="center" vertical="center"/>
    </xf>
    <xf numFmtId="1" fontId="17" fillId="0" borderId="52" xfId="0" applyNumberFormat="1" applyFont="1" applyFill="1" applyBorder="1" applyAlignment="1">
      <alignment horizontal="center" vertical="center" wrapText="1"/>
    </xf>
    <xf numFmtId="1" fontId="17" fillId="0" borderId="53" xfId="0" applyNumberFormat="1" applyFont="1" applyFill="1" applyBorder="1" applyAlignment="1">
      <alignment horizontal="center" vertical="center" wrapText="1"/>
    </xf>
    <xf numFmtId="1" fontId="17" fillId="0" borderId="55" xfId="0" applyNumberFormat="1" applyFont="1" applyFill="1" applyBorder="1" applyAlignment="1">
      <alignment horizontal="center" vertical="center" wrapText="1"/>
    </xf>
    <xf numFmtId="1" fontId="7" fillId="0" borderId="53" xfId="0" applyNumberFormat="1" applyFont="1" applyFill="1" applyBorder="1" applyAlignment="1">
      <alignment horizontal="center" vertical="center"/>
    </xf>
    <xf numFmtId="1" fontId="7" fillId="0" borderId="51" xfId="0" applyNumberFormat="1" applyFont="1" applyFill="1" applyBorder="1" applyAlignment="1">
      <alignment horizontal="center" vertical="center"/>
    </xf>
    <xf numFmtId="1" fontId="17" fillId="0" borderId="61" xfId="0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 wrapText="1"/>
    </xf>
    <xf numFmtId="0" fontId="4" fillId="0" borderId="10" xfId="0" applyNumberFormat="1" applyFont="1" applyFill="1" applyBorder="1" applyAlignment="1">
      <alignment horizontal="right" vertical="center" wrapText="1"/>
    </xf>
    <xf numFmtId="0" fontId="18" fillId="0" borderId="10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textRotation="90"/>
    </xf>
    <xf numFmtId="0" fontId="10" fillId="0" borderId="2" xfId="0" applyNumberFormat="1" applyFont="1" applyFill="1" applyBorder="1" applyAlignment="1">
      <alignment horizontal="center" vertical="center"/>
    </xf>
    <xf numFmtId="0" fontId="21" fillId="0" borderId="73" xfId="0" applyFont="1" applyFill="1" applyBorder="1" applyAlignment="1">
      <alignment horizontal="right" vertical="center"/>
    </xf>
    <xf numFmtId="0" fontId="17" fillId="0" borderId="2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5" fillId="2" borderId="15" xfId="0" applyFont="1" applyFill="1" applyBorder="1" applyAlignment="1">
      <alignment horizontal="center" vertical="center" textRotation="90"/>
    </xf>
    <xf numFmtId="0" fontId="15" fillId="2" borderId="5" xfId="0" applyFont="1" applyFill="1" applyBorder="1" applyAlignment="1">
      <alignment horizontal="center" vertical="center" textRotation="90"/>
    </xf>
    <xf numFmtId="0" fontId="15" fillId="2" borderId="3" xfId="0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textRotation="90"/>
    </xf>
    <xf numFmtId="0" fontId="39" fillId="0" borderId="2" xfId="0" applyFont="1" applyFill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textRotation="90"/>
    </xf>
    <xf numFmtId="0" fontId="10" fillId="2" borderId="18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19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left" vertical="center"/>
    </xf>
    <xf numFmtId="0" fontId="15" fillId="2" borderId="14" xfId="0" applyFont="1" applyFill="1" applyBorder="1" applyAlignment="1">
      <alignment horizontal="center" vertical="center" textRotation="90" wrapText="1"/>
    </xf>
    <xf numFmtId="0" fontId="15" fillId="2" borderId="3" xfId="0" applyFont="1" applyFill="1" applyBorder="1" applyAlignment="1">
      <alignment horizontal="center" vertical="center" textRotation="90" wrapText="1"/>
    </xf>
    <xf numFmtId="0" fontId="10" fillId="2" borderId="3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textRotation="90"/>
    </xf>
    <xf numFmtId="1" fontId="4" fillId="4" borderId="5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horizontal="center" vertical="center"/>
    </xf>
    <xf numFmtId="9" fontId="42" fillId="4" borderId="2" xfId="0" applyNumberFormat="1" applyFont="1" applyFill="1" applyBorder="1" applyAlignment="1">
      <alignment horizontal="left" vertical="center"/>
    </xf>
    <xf numFmtId="49" fontId="7" fillId="0" borderId="25" xfId="0" applyNumberFormat="1" applyFont="1" applyFill="1" applyBorder="1" applyAlignment="1">
      <alignment horizontal="center" vertical="center" wrapText="1"/>
    </xf>
    <xf numFmtId="1" fontId="24" fillId="0" borderId="25" xfId="0" applyNumberFormat="1" applyFont="1" applyFill="1" applyBorder="1" applyAlignment="1">
      <alignment horizontal="center" vertical="center"/>
    </xf>
    <xf numFmtId="1" fontId="24" fillId="0" borderId="6" xfId="0" applyNumberFormat="1" applyFont="1" applyFill="1" applyBorder="1" applyAlignment="1">
      <alignment horizontal="center" vertical="center"/>
    </xf>
    <xf numFmtId="1" fontId="24" fillId="0" borderId="27" xfId="0" applyNumberFormat="1" applyFont="1" applyFill="1" applyBorder="1" applyAlignment="1">
      <alignment horizontal="center" vertical="center"/>
    </xf>
    <xf numFmtId="1" fontId="4" fillId="0" borderId="8" xfId="0" applyNumberFormat="1" applyFont="1" applyFill="1" applyBorder="1" applyAlignment="1">
      <alignment horizontal="center" vertical="center"/>
    </xf>
    <xf numFmtId="1" fontId="4" fillId="0" borderId="25" xfId="0" applyNumberFormat="1" applyFont="1" applyFill="1" applyBorder="1" applyAlignment="1">
      <alignment horizontal="center" vertical="center"/>
    </xf>
    <xf numFmtId="49" fontId="4" fillId="4" borderId="2" xfId="0" applyNumberFormat="1" applyFont="1" applyFill="1" applyBorder="1" applyAlignment="1">
      <alignment horizontal="center" vertical="center" wrapText="1"/>
    </xf>
    <xf numFmtId="1" fontId="24" fillId="4" borderId="2" xfId="0" applyNumberFormat="1" applyFont="1" applyFill="1" applyBorder="1" applyAlignment="1">
      <alignment horizontal="center" vertical="center"/>
    </xf>
    <xf numFmtId="1" fontId="24" fillId="4" borderId="3" xfId="0" applyNumberFormat="1" applyFont="1" applyFill="1" applyBorder="1" applyAlignment="1">
      <alignment horizontal="center" vertical="center"/>
    </xf>
    <xf numFmtId="1" fontId="24" fillId="4" borderId="14" xfId="0" applyNumberFormat="1" applyFont="1" applyFill="1" applyBorder="1" applyAlignment="1">
      <alignment horizontal="center" vertical="center"/>
    </xf>
    <xf numFmtId="1" fontId="24" fillId="4" borderId="5" xfId="0" applyNumberFormat="1" applyFont="1" applyFill="1" applyBorder="1" applyAlignment="1">
      <alignment horizontal="center" vertical="center"/>
    </xf>
    <xf numFmtId="1" fontId="17" fillId="0" borderId="36" xfId="0" applyNumberFormat="1" applyFont="1" applyFill="1" applyBorder="1" applyAlignment="1">
      <alignment horizontal="center" vertical="center" wrapText="1"/>
    </xf>
    <xf numFmtId="1" fontId="17" fillId="0" borderId="37" xfId="0" applyNumberFormat="1" applyFont="1" applyFill="1" applyBorder="1" applyAlignment="1">
      <alignment horizontal="center" vertical="center" wrapText="1"/>
    </xf>
    <xf numFmtId="1" fontId="7" fillId="0" borderId="36" xfId="0" applyNumberFormat="1" applyFont="1" applyFill="1" applyBorder="1" applyAlignment="1">
      <alignment horizontal="center" vertical="center"/>
    </xf>
    <xf numFmtId="1" fontId="7" fillId="0" borderId="24" xfId="0" applyNumberFormat="1" applyFont="1" applyFill="1" applyBorder="1" applyAlignment="1">
      <alignment horizontal="center" vertical="center"/>
    </xf>
    <xf numFmtId="1" fontId="7" fillId="0" borderId="24" xfId="0" applyNumberFormat="1" applyFont="1" applyFill="1" applyBorder="1" applyAlignment="1">
      <alignment horizontal="left" vertical="center" wrapText="1"/>
    </xf>
    <xf numFmtId="49" fontId="7" fillId="0" borderId="24" xfId="0" applyNumberFormat="1" applyFont="1" applyFill="1" applyBorder="1" applyAlignment="1">
      <alignment horizontal="center" vertical="center" wrapText="1"/>
    </xf>
    <xf numFmtId="49" fontId="15" fillId="0" borderId="24" xfId="0" applyNumberFormat="1" applyFont="1" applyFill="1" applyBorder="1" applyAlignment="1">
      <alignment horizontal="left" vertical="center" wrapText="1"/>
    </xf>
    <xf numFmtId="1" fontId="17" fillId="0" borderId="24" xfId="0" applyNumberFormat="1" applyFont="1" applyFill="1" applyBorder="1" applyAlignment="1">
      <alignment horizontal="center" vertical="center" wrapText="1"/>
    </xf>
    <xf numFmtId="1" fontId="17" fillId="0" borderId="35" xfId="0" applyNumberFormat="1" applyFont="1" applyFill="1" applyBorder="1" applyAlignment="1">
      <alignment horizontal="center" vertical="center" wrapText="1"/>
    </xf>
    <xf numFmtId="1" fontId="4" fillId="0" borderId="25" xfId="0" applyNumberFormat="1" applyFont="1" applyFill="1" applyBorder="1" applyAlignment="1">
      <alignment horizontal="left" vertical="center"/>
    </xf>
    <xf numFmtId="1" fontId="17" fillId="0" borderId="38" xfId="0" applyNumberFormat="1" applyFont="1" applyFill="1" applyBorder="1" applyAlignment="1">
      <alignment horizontal="center" vertical="center" wrapText="1"/>
    </xf>
    <xf numFmtId="49" fontId="7" fillId="0" borderId="30" xfId="0" applyNumberFormat="1" applyFont="1" applyFill="1" applyBorder="1" applyAlignment="1">
      <alignment horizontal="center" vertical="center" wrapText="1"/>
    </xf>
    <xf numFmtId="49" fontId="15" fillId="0" borderId="30" xfId="0" applyNumberFormat="1" applyFont="1" applyFill="1" applyBorder="1" applyAlignment="1">
      <alignment horizontal="left" vertical="center" wrapText="1"/>
    </xf>
    <xf numFmtId="1" fontId="17" fillId="0" borderId="67" xfId="0" applyNumberFormat="1" applyFont="1" applyFill="1" applyBorder="1" applyAlignment="1">
      <alignment horizontal="center" vertical="center" wrapText="1"/>
    </xf>
    <xf numFmtId="1" fontId="17" fillId="0" borderId="65" xfId="0" applyNumberFormat="1" applyFont="1" applyFill="1" applyBorder="1" applyAlignment="1">
      <alignment horizontal="center" vertical="center" wrapText="1"/>
    </xf>
    <xf numFmtId="1" fontId="17" fillId="0" borderId="66" xfId="0" applyNumberFormat="1" applyFont="1" applyFill="1" applyBorder="1" applyAlignment="1">
      <alignment horizontal="center" vertical="center" wrapText="1"/>
    </xf>
    <xf numFmtId="1" fontId="7" fillId="0" borderId="65" xfId="0" applyNumberFormat="1" applyFont="1" applyFill="1" applyBorder="1" applyAlignment="1">
      <alignment horizontal="center" vertical="center"/>
    </xf>
    <xf numFmtId="1" fontId="7" fillId="0" borderId="63" xfId="0" applyNumberFormat="1" applyFont="1" applyFill="1" applyBorder="1" applyAlignment="1">
      <alignment horizontal="center" vertical="center"/>
    </xf>
    <xf numFmtId="1" fontId="7" fillId="0" borderId="63" xfId="0" applyNumberFormat="1" applyFont="1" applyFill="1" applyBorder="1" applyAlignment="1">
      <alignment horizontal="left" vertical="center" wrapText="1"/>
    </xf>
    <xf numFmtId="1" fontId="7" fillId="0" borderId="30" xfId="0" applyNumberFormat="1" applyFont="1" applyFill="1" applyBorder="1" applyAlignment="1">
      <alignment horizontal="left" vertical="center" wrapText="1"/>
    </xf>
    <xf numFmtId="49" fontId="7" fillId="0" borderId="63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63" xfId="0" applyNumberFormat="1" applyFont="1" applyFill="1" applyBorder="1" applyAlignment="1">
      <alignment horizontal="left" vertical="center" wrapText="1"/>
    </xf>
    <xf numFmtId="1" fontId="17" fillId="0" borderId="63" xfId="0" applyNumberFormat="1" applyFont="1" applyFill="1" applyBorder="1" applyAlignment="1">
      <alignment horizontal="center" vertical="center" wrapText="1"/>
    </xf>
    <xf numFmtId="1" fontId="17" fillId="0" borderId="64" xfId="0" applyNumberFormat="1" applyFont="1" applyFill="1" applyBorder="1" applyAlignment="1">
      <alignment horizontal="center" vertical="center" wrapText="1"/>
    </xf>
    <xf numFmtId="49" fontId="7" fillId="0" borderId="46" xfId="0" applyNumberFormat="1" applyFont="1" applyFill="1" applyBorder="1" applyAlignment="1">
      <alignment horizontal="center" vertical="center" wrapText="1"/>
    </xf>
    <xf numFmtId="49" fontId="7" fillId="0" borderId="45" xfId="0" applyNumberFormat="1" applyFont="1" applyFill="1" applyBorder="1" applyAlignment="1">
      <alignment horizontal="center" vertical="center" wrapText="1"/>
    </xf>
    <xf numFmtId="1" fontId="17" fillId="0" borderId="21" xfId="0" applyNumberFormat="1" applyFont="1" applyFill="1" applyBorder="1" applyAlignment="1">
      <alignment horizontal="center" vertical="center" wrapText="1"/>
    </xf>
    <xf numFmtId="1" fontId="7" fillId="0" borderId="20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left" vertical="center" wrapText="1"/>
    </xf>
    <xf numFmtId="49" fontId="15" fillId="0" borderId="4" xfId="0" applyNumberFormat="1" applyFont="1" applyFill="1" applyBorder="1" applyAlignment="1">
      <alignment horizontal="left" vertical="center" wrapText="1"/>
    </xf>
    <xf numFmtId="49" fontId="15" fillId="0" borderId="5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90" xfId="0" applyNumberFormat="1" applyFont="1" applyFill="1" applyBorder="1" applyAlignment="1">
      <alignment horizontal="center" vertical="center" wrapText="1"/>
    </xf>
    <xf numFmtId="1" fontId="29" fillId="0" borderId="91" xfId="0" applyNumberFormat="1" applyFont="1" applyFill="1" applyBorder="1" applyAlignment="1">
      <alignment horizontal="center" vertical="center" wrapText="1"/>
    </xf>
    <xf numFmtId="1" fontId="29" fillId="0" borderId="89" xfId="0" applyNumberFormat="1" applyFont="1" applyFill="1" applyBorder="1" applyAlignment="1">
      <alignment horizontal="center" vertical="center" wrapText="1"/>
    </xf>
    <xf numFmtId="1" fontId="29" fillId="0" borderId="92" xfId="0" applyNumberFormat="1" applyFont="1" applyFill="1" applyBorder="1" applyAlignment="1">
      <alignment horizontal="center" vertical="center" wrapText="1"/>
    </xf>
    <xf numFmtId="1" fontId="3" fillId="0" borderId="88" xfId="0" applyNumberFormat="1" applyFont="1" applyFill="1" applyBorder="1" applyAlignment="1">
      <alignment horizontal="center" vertical="center" wrapText="1"/>
    </xf>
    <xf numFmtId="1" fontId="3" fillId="0" borderId="26" xfId="0" applyNumberFormat="1" applyFont="1" applyFill="1" applyBorder="1" applyAlignment="1">
      <alignment horizontal="center" vertical="center" wrapText="1"/>
    </xf>
    <xf numFmtId="1" fontId="3" fillId="0" borderId="91" xfId="0" applyNumberFormat="1" applyFont="1" applyFill="1" applyBorder="1" applyAlignment="1">
      <alignment horizontal="center" vertical="center" wrapText="1"/>
    </xf>
    <xf numFmtId="49" fontId="15" fillId="0" borderId="83" xfId="0" applyNumberFormat="1" applyFont="1" applyFill="1" applyBorder="1" applyAlignment="1">
      <alignment horizontal="left" vertical="center" wrapText="1"/>
    </xf>
    <xf numFmtId="49" fontId="15" fillId="0" borderId="84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7" fillId="0" borderId="7" xfId="0" applyNumberFormat="1" applyFont="1" applyFill="1" applyBorder="1" applyAlignment="1">
      <alignment horizontal="center" vertical="center" wrapText="1"/>
    </xf>
    <xf numFmtId="1" fontId="17" fillId="0" borderId="84" xfId="0" applyNumberFormat="1" applyFont="1" applyFill="1" applyBorder="1" applyAlignment="1">
      <alignment horizontal="center" vertical="center" wrapText="1"/>
    </xf>
    <xf numFmtId="1" fontId="17" fillId="0" borderId="59" xfId="0" applyNumberFormat="1" applyFont="1" applyFill="1" applyBorder="1" applyAlignment="1">
      <alignment horizontal="center" vertical="center" wrapText="1"/>
    </xf>
    <xf numFmtId="1" fontId="17" fillId="0" borderId="83" xfId="0" applyNumberFormat="1" applyFont="1" applyFill="1" applyBorder="1" applyAlignment="1">
      <alignment horizontal="center" vertical="center" wrapText="1"/>
    </xf>
    <xf numFmtId="1" fontId="17" fillId="0" borderId="85" xfId="0" applyNumberFormat="1" applyFont="1" applyFill="1" applyBorder="1" applyAlignment="1">
      <alignment horizontal="center" vertical="center" wrapText="1"/>
    </xf>
    <xf numFmtId="1" fontId="17" fillId="0" borderId="86" xfId="0" applyNumberFormat="1" applyFont="1" applyFill="1" applyBorder="1" applyAlignment="1">
      <alignment horizontal="center" vertical="center" wrapText="1"/>
    </xf>
    <xf numFmtId="49" fontId="23" fillId="0" borderId="24" xfId="0" applyNumberFormat="1" applyFont="1" applyFill="1" applyBorder="1" applyAlignment="1">
      <alignment horizontal="left" vertical="center" wrapText="1"/>
    </xf>
    <xf numFmtId="1" fontId="17" fillId="0" borderId="60" xfId="0" applyNumberFormat="1" applyFont="1" applyFill="1" applyBorder="1" applyAlignment="1">
      <alignment horizontal="center" vertical="center" wrapText="1"/>
    </xf>
    <xf numFmtId="1" fontId="17" fillId="0" borderId="87" xfId="0" applyNumberFormat="1" applyFont="1" applyFill="1" applyBorder="1" applyAlignment="1">
      <alignment horizontal="center" vertical="center" wrapText="1"/>
    </xf>
    <xf numFmtId="1" fontId="29" fillId="0" borderId="88" xfId="0" applyNumberFormat="1" applyFont="1" applyFill="1" applyBorder="1" applyAlignment="1">
      <alignment horizontal="center" vertical="center" wrapText="1"/>
    </xf>
    <xf numFmtId="49" fontId="23" fillId="3" borderId="51" xfId="0" applyNumberFormat="1" applyFont="1" applyFill="1" applyBorder="1" applyAlignment="1">
      <alignment horizontal="left" vertical="center" wrapText="1"/>
    </xf>
    <xf numFmtId="1" fontId="17" fillId="3" borderId="51" xfId="0" applyNumberFormat="1" applyFont="1" applyFill="1" applyBorder="1" applyAlignment="1">
      <alignment horizontal="center" vertical="center" wrapText="1"/>
    </xf>
    <xf numFmtId="1" fontId="17" fillId="3" borderId="52" xfId="0" applyNumberFormat="1" applyFont="1" applyFill="1" applyBorder="1" applyAlignment="1">
      <alignment horizontal="center" vertical="center" wrapText="1"/>
    </xf>
    <xf numFmtId="1" fontId="17" fillId="3" borderId="53" xfId="0" applyNumberFormat="1" applyFont="1" applyFill="1" applyBorder="1" applyAlignment="1">
      <alignment horizontal="center" vertical="center" wrapText="1"/>
    </xf>
    <xf numFmtId="1" fontId="17" fillId="3" borderId="54" xfId="0" applyNumberFormat="1" applyFont="1" applyFill="1" applyBorder="1" applyAlignment="1">
      <alignment horizontal="center" vertical="center" wrapText="1"/>
    </xf>
    <xf numFmtId="1" fontId="17" fillId="3" borderId="55" xfId="0" applyNumberFormat="1" applyFont="1" applyFill="1" applyBorder="1" applyAlignment="1">
      <alignment horizontal="center" vertical="center" wrapText="1"/>
    </xf>
    <xf numFmtId="1" fontId="7" fillId="3" borderId="53" xfId="0" applyNumberFormat="1" applyFont="1" applyFill="1" applyBorder="1" applyAlignment="1">
      <alignment horizontal="center" vertical="center"/>
    </xf>
    <xf numFmtId="1" fontId="7" fillId="3" borderId="51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46" xfId="0" applyNumberFormat="1" applyFont="1" applyFill="1" applyBorder="1" applyAlignment="1">
      <alignment horizontal="left" vertical="center" wrapText="1"/>
    </xf>
    <xf numFmtId="49" fontId="15" fillId="0" borderId="50" xfId="0" applyNumberFormat="1" applyFont="1" applyFill="1" applyBorder="1" applyAlignment="1">
      <alignment horizontal="left" vertical="center" wrapText="1"/>
    </xf>
    <xf numFmtId="49" fontId="15" fillId="0" borderId="45" xfId="0" applyNumberFormat="1" applyFont="1" applyFill="1" applyBorder="1" applyAlignment="1">
      <alignment horizontal="left" vertical="center" wrapText="1"/>
    </xf>
    <xf numFmtId="1" fontId="17" fillId="3" borderId="43" xfId="0" applyNumberFormat="1" applyFont="1" applyFill="1" applyBorder="1" applyAlignment="1">
      <alignment horizontal="center" vertical="center" wrapText="1"/>
    </xf>
    <xf numFmtId="49" fontId="23" fillId="0" borderId="9" xfId="0" applyNumberFormat="1" applyFont="1" applyFill="1" applyBorder="1" applyAlignment="1">
      <alignment horizontal="left" vertical="center" wrapText="1"/>
    </xf>
    <xf numFmtId="49" fontId="23" fillId="0" borderId="10" xfId="0" applyNumberFormat="1" applyFont="1" applyFill="1" applyBorder="1" applyAlignment="1">
      <alignment horizontal="left" vertical="center" wrapText="1"/>
    </xf>
    <xf numFmtId="49" fontId="23" fillId="0" borderId="11" xfId="0" applyNumberFormat="1" applyFont="1" applyFill="1" applyBorder="1" applyAlignment="1">
      <alignment horizontal="left" vertical="center" wrapText="1"/>
    </xf>
    <xf numFmtId="1" fontId="7" fillId="0" borderId="43" xfId="0" applyNumberFormat="1" applyFont="1" applyFill="1" applyBorder="1" applyAlignment="1">
      <alignment horizontal="left" vertical="center" wrapText="1"/>
    </xf>
    <xf numFmtId="49" fontId="7" fillId="0" borderId="43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5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center" vertical="center"/>
    </xf>
    <xf numFmtId="1" fontId="4" fillId="0" borderId="2" xfId="0" applyNumberFormat="1" applyFont="1" applyFill="1" applyBorder="1" applyAlignment="1">
      <alignment horizontal="left" vertical="center"/>
    </xf>
    <xf numFmtId="49" fontId="10" fillId="2" borderId="5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49" fontId="10" fillId="2" borderId="19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left" vertical="center"/>
    </xf>
    <xf numFmtId="49" fontId="10" fillId="2" borderId="19" xfId="0" applyNumberFormat="1" applyFont="1" applyFill="1" applyBorder="1" applyAlignment="1">
      <alignment horizontal="left" vertical="center"/>
    </xf>
    <xf numFmtId="49" fontId="10" fillId="2" borderId="3" xfId="0" applyNumberFormat="1" applyFont="1" applyFill="1" applyBorder="1" applyAlignment="1">
      <alignment horizontal="left" vertical="center"/>
    </xf>
    <xf numFmtId="49" fontId="10" fillId="2" borderId="18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5" fillId="2" borderId="18" xfId="0" applyNumberFormat="1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15" fillId="2" borderId="19" xfId="0" applyNumberFormat="1" applyFont="1" applyFill="1" applyBorder="1" applyAlignment="1">
      <alignment horizontal="center" vertical="center"/>
    </xf>
    <xf numFmtId="49" fontId="15" fillId="2" borderId="5" xfId="0" applyNumberFormat="1" applyFont="1" applyFill="1" applyBorder="1" applyAlignment="1">
      <alignment horizontal="center" vertical="center"/>
    </xf>
    <xf numFmtId="49" fontId="15" fillId="2" borderId="3" xfId="0" applyNumberFormat="1" applyFont="1" applyFill="1" applyBorder="1" applyAlignment="1">
      <alignment horizontal="center" vertical="center"/>
    </xf>
    <xf numFmtId="1" fontId="17" fillId="0" borderId="10" xfId="0" applyNumberFormat="1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left"/>
    </xf>
    <xf numFmtId="49" fontId="4" fillId="0" borderId="2" xfId="0" applyNumberFormat="1" applyFont="1" applyFill="1" applyBorder="1" applyAlignment="1">
      <alignment horizontal="center" vertical="center" wrapText="1"/>
    </xf>
    <xf numFmtId="1" fontId="4" fillId="0" borderId="3" xfId="0" applyNumberFormat="1" applyFont="1" applyFill="1" applyBorder="1" applyAlignment="1">
      <alignment horizontal="left" vertical="center"/>
    </xf>
    <xf numFmtId="1" fontId="4" fillId="0" borderId="4" xfId="0" applyNumberFormat="1" applyFont="1" applyFill="1" applyBorder="1" applyAlignment="1">
      <alignment horizontal="left" vertical="center"/>
    </xf>
    <xf numFmtId="1" fontId="4" fillId="0" borderId="5" xfId="0" applyNumberFormat="1" applyFont="1" applyFill="1" applyBorder="1" applyAlignment="1">
      <alignment horizontal="left" vertical="center"/>
    </xf>
    <xf numFmtId="1" fontId="17" fillId="0" borderId="50" xfId="0" applyNumberFormat="1" applyFont="1" applyFill="1" applyBorder="1" applyAlignment="1">
      <alignment horizontal="center" vertical="center" wrapText="1"/>
    </xf>
    <xf numFmtId="49" fontId="7" fillId="0" borderId="43" xfId="0" applyNumberFormat="1" applyFont="1" applyFill="1" applyBorder="1" applyAlignment="1">
      <alignment horizontal="left" vertical="center" wrapText="1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 vertical="center"/>
    </xf>
    <xf numFmtId="1" fontId="4" fillId="4" borderId="2" xfId="0" applyNumberFormat="1" applyFont="1" applyFill="1" applyBorder="1" applyAlignment="1">
      <alignment horizontal="left" vertical="center"/>
    </xf>
    <xf numFmtId="164" fontId="6" fillId="0" borderId="5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49" fontId="36" fillId="0" borderId="2" xfId="0" applyNumberFormat="1" applyFont="1" applyFill="1" applyBorder="1" applyAlignment="1">
      <alignment horizontal="left" vertical="center" wrapText="1"/>
    </xf>
    <xf numFmtId="49" fontId="7" fillId="0" borderId="30" xfId="0" applyNumberFormat="1" applyFont="1" applyFill="1" applyBorder="1" applyAlignment="1">
      <alignment horizontal="left" vertical="center" wrapText="1"/>
    </xf>
    <xf numFmtId="1" fontId="24" fillId="4" borderId="3" xfId="0" applyNumberFormat="1" applyFont="1" applyFill="1" applyBorder="1" applyAlignment="1">
      <alignment horizontal="center" vertical="center" wrapText="1"/>
    </xf>
    <xf numFmtId="1" fontId="24" fillId="4" borderId="18" xfId="0" applyNumberFormat="1" applyFont="1" applyFill="1" applyBorder="1" applyAlignment="1">
      <alignment horizontal="center" vertical="center" wrapText="1"/>
    </xf>
    <xf numFmtId="1" fontId="24" fillId="4" borderId="2" xfId="0" applyNumberFormat="1" applyFont="1" applyFill="1" applyBorder="1" applyAlignment="1">
      <alignment horizontal="right" vertical="center" wrapText="1"/>
    </xf>
    <xf numFmtId="1" fontId="24" fillId="4" borderId="19" xfId="0" applyNumberFormat="1" applyFont="1" applyFill="1" applyBorder="1" applyAlignment="1">
      <alignment horizontal="right" vertical="center" wrapText="1"/>
    </xf>
    <xf numFmtId="1" fontId="24" fillId="4" borderId="5" xfId="0" applyNumberFormat="1" applyFont="1" applyFill="1" applyBorder="1" applyAlignment="1">
      <alignment horizontal="right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6" fillId="0" borderId="8" xfId="0" applyFont="1" applyFill="1" applyBorder="1" applyAlignment="1">
      <alignment horizontal="center" vertical="center" wrapText="1"/>
    </xf>
    <xf numFmtId="1" fontId="16" fillId="0" borderId="6" xfId="0" applyNumberFormat="1" applyFont="1" applyFill="1" applyBorder="1" applyAlignment="1">
      <alignment horizontal="center" vertical="center" wrapText="1"/>
    </xf>
    <xf numFmtId="1" fontId="16" fillId="0" borderId="7" xfId="0" applyNumberFormat="1" applyFont="1" applyFill="1" applyBorder="1" applyAlignment="1">
      <alignment horizontal="center" vertical="center" wrapText="1"/>
    </xf>
    <xf numFmtId="1" fontId="16" fillId="0" borderId="8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1" fontId="20" fillId="0" borderId="3" xfId="0" applyNumberFormat="1" applyFont="1" applyFill="1" applyBorder="1" applyAlignment="1">
      <alignment horizontal="center" vertical="center" wrapText="1"/>
    </xf>
    <xf numFmtId="1" fontId="20" fillId="0" borderId="4" xfId="0" applyNumberFormat="1" applyFont="1" applyFill="1" applyBorder="1" applyAlignment="1">
      <alignment horizontal="center" vertical="center" wrapText="1"/>
    </xf>
    <xf numFmtId="1" fontId="20" fillId="0" borderId="5" xfId="0" applyNumberFormat="1" applyFont="1" applyFill="1" applyBorder="1" applyAlignment="1">
      <alignment horizontal="center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36" fillId="0" borderId="3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1" fontId="15" fillId="0" borderId="3" xfId="0" applyNumberFormat="1" applyFont="1" applyFill="1" applyBorder="1" applyAlignment="1">
      <alignment horizontal="center" vertical="center" wrapText="1"/>
    </xf>
    <xf numFmtId="1" fontId="15" fillId="0" borderId="4" xfId="0" applyNumberFormat="1" applyFont="1" applyFill="1" applyBorder="1" applyAlignment="1">
      <alignment horizontal="center" vertical="center" wrapText="1"/>
    </xf>
    <xf numFmtId="1" fontId="15" fillId="0" borderId="5" xfId="0" applyNumberFormat="1" applyFont="1" applyFill="1" applyBorder="1" applyAlignment="1">
      <alignment horizontal="center" vertical="center" wrapText="1"/>
    </xf>
    <xf numFmtId="1" fontId="7" fillId="0" borderId="3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1" fontId="20" fillId="0" borderId="6" xfId="0" applyNumberFormat="1" applyFont="1" applyFill="1" applyBorder="1" applyAlignment="1">
      <alignment horizontal="left" vertical="center" wrapText="1"/>
    </xf>
    <xf numFmtId="1" fontId="20" fillId="0" borderId="7" xfId="0" applyNumberFormat="1" applyFont="1" applyFill="1" applyBorder="1" applyAlignment="1">
      <alignment horizontal="left" vertical="center" wrapText="1"/>
    </xf>
    <xf numFmtId="1" fontId="20" fillId="0" borderId="8" xfId="0" applyNumberFormat="1" applyFont="1" applyFill="1" applyBorder="1" applyAlignment="1">
      <alignment horizontal="left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" fontId="20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Border="1" applyAlignment="1">
      <alignment vertical="center" wrapText="1"/>
    </xf>
    <xf numFmtId="49" fontId="20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1" fontId="20" fillId="2" borderId="2" xfId="0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horizontal="center" vertical="center" wrapText="1"/>
    </xf>
    <xf numFmtId="1" fontId="20" fillId="0" borderId="6" xfId="0" applyNumberFormat="1" applyFont="1" applyFill="1" applyBorder="1" applyAlignment="1">
      <alignment horizontal="center" vertical="center" wrapText="1"/>
    </xf>
    <xf numFmtId="1" fontId="20" fillId="0" borderId="7" xfId="0" applyNumberFormat="1" applyFont="1" applyFill="1" applyBorder="1" applyAlignment="1">
      <alignment horizontal="center" vertical="center" wrapText="1"/>
    </xf>
    <xf numFmtId="1" fontId="20" fillId="0" borderId="8" xfId="0" applyNumberFormat="1" applyFont="1" applyFill="1" applyBorder="1" applyAlignment="1">
      <alignment horizontal="center" vertical="center" wrapText="1"/>
    </xf>
    <xf numFmtId="1" fontId="20" fillId="0" borderId="12" xfId="0" applyNumberFormat="1" applyFont="1" applyFill="1" applyBorder="1" applyAlignment="1">
      <alignment horizontal="center" vertical="center" wrapText="1"/>
    </xf>
    <xf numFmtId="1" fontId="20" fillId="0" borderId="0" xfId="0" applyNumberFormat="1" applyFont="1" applyFill="1" applyBorder="1" applyAlignment="1">
      <alignment horizontal="center" vertical="center" wrapText="1"/>
    </xf>
    <xf numFmtId="1" fontId="20" fillId="0" borderId="13" xfId="0" applyNumberFormat="1" applyFont="1" applyFill="1" applyBorder="1" applyAlignment="1">
      <alignment horizontal="center" vertical="center" wrapText="1"/>
    </xf>
    <xf numFmtId="1" fontId="20" fillId="0" borderId="9" xfId="0" applyNumberFormat="1" applyFont="1" applyFill="1" applyBorder="1" applyAlignment="1">
      <alignment horizontal="center" vertical="center" wrapText="1"/>
    </xf>
    <xf numFmtId="1" fontId="20" fillId="0" borderId="10" xfId="0" applyNumberFormat="1" applyFont="1" applyFill="1" applyBorder="1" applyAlignment="1">
      <alignment horizontal="center" vertical="center" wrapText="1"/>
    </xf>
    <xf numFmtId="1" fontId="20" fillId="0" borderId="11" xfId="0" applyNumberFormat="1" applyFont="1" applyFill="1" applyBorder="1" applyAlignment="1">
      <alignment horizontal="center" vertical="center" wrapText="1"/>
    </xf>
    <xf numFmtId="1" fontId="20" fillId="0" borderId="12" xfId="0" applyNumberFormat="1" applyFont="1" applyFill="1" applyBorder="1" applyAlignment="1">
      <alignment horizontal="left" vertical="center" wrapText="1"/>
    </xf>
    <xf numFmtId="1" fontId="20" fillId="0" borderId="0" xfId="0" applyNumberFormat="1" applyFont="1" applyFill="1" applyBorder="1" applyAlignment="1">
      <alignment horizontal="left" vertical="center" wrapText="1"/>
    </xf>
    <xf numFmtId="1" fontId="20" fillId="0" borderId="13" xfId="0" applyNumberFormat="1" applyFont="1" applyFill="1" applyBorder="1" applyAlignment="1">
      <alignment horizontal="left" vertical="center" wrapText="1"/>
    </xf>
    <xf numFmtId="1" fontId="20" fillId="0" borderId="9" xfId="0" applyNumberFormat="1" applyFont="1" applyFill="1" applyBorder="1" applyAlignment="1">
      <alignment horizontal="left" vertical="center" wrapText="1"/>
    </xf>
    <xf numFmtId="1" fontId="20" fillId="0" borderId="10" xfId="0" applyNumberFormat="1" applyFont="1" applyFill="1" applyBorder="1" applyAlignment="1">
      <alignment horizontal="left" vertical="center" wrapText="1"/>
    </xf>
    <xf numFmtId="1" fontId="20" fillId="0" borderId="11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8" xfId="0" applyNumberFormat="1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center" vertical="center"/>
    </xf>
    <xf numFmtId="0" fontId="31" fillId="0" borderId="73" xfId="0" applyFont="1" applyFill="1" applyBorder="1" applyAlignment="1">
      <alignment horizontal="center" vertical="top"/>
    </xf>
    <xf numFmtId="49" fontId="25" fillId="0" borderId="3" xfId="0" applyNumberFormat="1" applyFont="1" applyFill="1" applyBorder="1" applyAlignment="1">
      <alignment horizontal="left" vertical="center"/>
    </xf>
    <xf numFmtId="49" fontId="25" fillId="0" borderId="4" xfId="0" applyNumberFormat="1" applyFont="1" applyFill="1" applyBorder="1" applyAlignment="1">
      <alignment horizontal="left" vertical="center"/>
    </xf>
    <xf numFmtId="49" fontId="25" fillId="0" borderId="5" xfId="0" applyNumberFormat="1" applyFont="1" applyFill="1" applyBorder="1" applyAlignment="1">
      <alignment horizontal="left" vertical="center"/>
    </xf>
    <xf numFmtId="1" fontId="7" fillId="0" borderId="93" xfId="0" applyNumberFormat="1" applyFont="1" applyFill="1" applyBorder="1" applyAlignment="1">
      <alignment horizontal="center" vertical="center"/>
    </xf>
    <xf numFmtId="1" fontId="7" fillId="0" borderId="59" xfId="0" applyNumberFormat="1" applyFont="1" applyFill="1" applyBorder="1" applyAlignment="1">
      <alignment horizontal="center" vertical="center"/>
    </xf>
    <xf numFmtId="1" fontId="7" fillId="0" borderId="12" xfId="0" applyNumberFormat="1" applyFont="1" applyFill="1" applyBorder="1" applyAlignment="1">
      <alignment horizontal="left" vertical="center" wrapText="1"/>
    </xf>
    <xf numFmtId="1" fontId="7" fillId="0" borderId="0" xfId="0" applyNumberFormat="1" applyFont="1" applyFill="1" applyBorder="1" applyAlignment="1">
      <alignment horizontal="left" vertical="center" wrapText="1"/>
    </xf>
    <xf numFmtId="1" fontId="7" fillId="0" borderId="13" xfId="0" applyNumberFormat="1" applyFont="1" applyFill="1" applyBorder="1" applyAlignment="1">
      <alignment horizontal="left" vertical="center" wrapText="1"/>
    </xf>
  </cellXfs>
  <cellStyles count="4">
    <cellStyle name="мой стиль" xfId="3"/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colors>
    <mruColors>
      <color rgb="FFEBF1DE"/>
      <color rgb="FFCCFF66"/>
      <color rgb="FFCCECFF"/>
      <color rgb="FF99CCFF"/>
      <color rgb="FFCCFFFF"/>
      <color rgb="FFFFCCFF"/>
      <color rgb="FFCCFFCC"/>
      <color rgb="FFFF6699"/>
      <color rgb="FF9900CC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33FF"/>
    <pageSetUpPr fitToPage="1"/>
  </sheetPr>
  <dimension ref="A1:GV252"/>
  <sheetViews>
    <sheetView showZeros="0" tabSelected="1" topLeftCell="A82" zoomScale="90" zoomScaleNormal="90" zoomScaleSheetLayoutView="80" zoomScalePageLayoutView="75" workbookViewId="0">
      <selection activeCell="AS92" sqref="AS92:AS93"/>
    </sheetView>
  </sheetViews>
  <sheetFormatPr defaultRowHeight="15" x14ac:dyDescent="0.2"/>
  <cols>
    <col min="1" max="32" width="3.140625" style="9" customWidth="1"/>
    <col min="33" max="33" width="3.7109375" style="9" customWidth="1"/>
    <col min="34" max="34" width="3.28515625" style="9" customWidth="1"/>
    <col min="35" max="35" width="3.140625" style="9" customWidth="1"/>
    <col min="36" max="37" width="3.28515625" style="9" customWidth="1"/>
    <col min="38" max="38" width="3.140625" style="9" customWidth="1"/>
    <col min="39" max="41" width="3.7109375" style="9" customWidth="1"/>
    <col min="42" max="42" width="4" style="9" customWidth="1"/>
    <col min="43" max="44" width="3.7109375" style="9" customWidth="1"/>
    <col min="45" max="45" width="4.140625" style="9" customWidth="1"/>
    <col min="46" max="50" width="3.7109375" style="9" customWidth="1"/>
    <col min="51" max="51" width="4.140625" style="9" customWidth="1"/>
    <col min="52" max="56" width="3.7109375" style="9" customWidth="1"/>
    <col min="57" max="60" width="3.5703125" style="9" customWidth="1"/>
    <col min="61" max="62" width="3.140625" style="9" customWidth="1"/>
    <col min="63" max="63" width="9.140625" style="11"/>
    <col min="64" max="16384" width="9.140625" style="8"/>
  </cols>
  <sheetData>
    <row r="1" spans="1:204" ht="20.25" x14ac:dyDescent="0.2">
      <c r="A1" s="428" t="s">
        <v>343</v>
      </c>
      <c r="B1" s="428"/>
      <c r="C1" s="428"/>
      <c r="D1" s="428"/>
      <c r="E1" s="428"/>
      <c r="F1" s="428"/>
      <c r="G1" s="428"/>
      <c r="H1" s="428"/>
      <c r="I1" s="428"/>
      <c r="J1" s="428"/>
      <c r="K1" s="428"/>
      <c r="L1" s="428"/>
      <c r="M1" s="428"/>
      <c r="N1" s="428"/>
      <c r="O1" s="428"/>
      <c r="P1" s="428"/>
      <c r="Q1" s="428"/>
      <c r="R1" s="428"/>
      <c r="S1" s="428"/>
      <c r="T1" s="428"/>
      <c r="U1" s="428"/>
      <c r="V1" s="428"/>
      <c r="W1" s="428"/>
      <c r="X1" s="428"/>
      <c r="Y1" s="428"/>
      <c r="Z1" s="428"/>
      <c r="AA1" s="428"/>
      <c r="AB1" s="428"/>
      <c r="AC1" s="428"/>
      <c r="AD1" s="428"/>
      <c r="AE1" s="428"/>
      <c r="AF1" s="428"/>
      <c r="AG1" s="428"/>
      <c r="AH1" s="428"/>
      <c r="AI1" s="428"/>
      <c r="AJ1" s="428"/>
      <c r="AK1" s="428"/>
      <c r="AL1" s="428"/>
      <c r="AM1" s="428"/>
      <c r="AN1" s="428"/>
      <c r="AO1" s="428"/>
      <c r="AP1" s="428"/>
      <c r="AQ1" s="428"/>
      <c r="AR1" s="428"/>
      <c r="AS1" s="428"/>
      <c r="AT1" s="428"/>
      <c r="AU1" s="428"/>
      <c r="AV1" s="428"/>
      <c r="AW1" s="428"/>
      <c r="AX1" s="428"/>
      <c r="AY1" s="428"/>
      <c r="AZ1" s="428"/>
      <c r="BA1" s="428"/>
      <c r="BB1" s="428"/>
      <c r="BC1" s="428"/>
      <c r="BD1" s="428"/>
      <c r="BE1" s="428"/>
      <c r="BF1" s="428"/>
      <c r="BG1" s="428"/>
      <c r="BH1" s="428"/>
      <c r="BI1" s="428"/>
      <c r="BJ1" s="428"/>
    </row>
    <row r="3" spans="1:204" s="1" customFormat="1" ht="18" customHeight="1" x14ac:dyDescent="0.2">
      <c r="A3" s="26" t="s">
        <v>341</v>
      </c>
      <c r="B3" s="26"/>
      <c r="C3" s="26"/>
      <c r="D3" s="26"/>
      <c r="E3" s="26"/>
      <c r="F3" s="26"/>
      <c r="G3" s="26"/>
      <c r="H3" s="26"/>
      <c r="I3" s="26"/>
      <c r="J3" s="26"/>
      <c r="K3" s="27"/>
      <c r="L3" s="26"/>
      <c r="M3" s="26"/>
      <c r="N3" s="26"/>
      <c r="O3" s="26"/>
      <c r="P3" s="27"/>
      <c r="Q3" s="23"/>
      <c r="R3" s="23"/>
      <c r="S3" s="23"/>
      <c r="T3" s="23"/>
      <c r="U3" s="429" t="s">
        <v>124</v>
      </c>
      <c r="V3" s="429"/>
      <c r="W3" s="429"/>
      <c r="X3" s="429"/>
      <c r="Y3" s="429"/>
      <c r="Z3" s="429"/>
      <c r="AA3" s="429"/>
      <c r="AB3" s="429"/>
      <c r="AC3" s="429"/>
      <c r="AD3" s="429"/>
      <c r="AE3" s="429"/>
      <c r="AF3" s="429"/>
      <c r="AG3" s="429"/>
      <c r="AH3" s="429"/>
      <c r="AI3" s="429"/>
      <c r="AJ3" s="429"/>
      <c r="AK3" s="429"/>
      <c r="AL3" s="429"/>
      <c r="AM3" s="429"/>
      <c r="AN3" s="429"/>
      <c r="AO3" s="429"/>
      <c r="AP3" s="429"/>
      <c r="AQ3" s="429"/>
      <c r="AR3" s="27"/>
      <c r="AS3" s="27"/>
      <c r="AT3" s="27"/>
      <c r="AU3" s="27"/>
      <c r="AV3" s="27"/>
      <c r="AW3" s="27"/>
      <c r="AX3" s="27" t="s">
        <v>230</v>
      </c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51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</row>
    <row r="4" spans="1:204" s="1" customFormat="1" ht="18" customHeight="1" x14ac:dyDescent="0.2">
      <c r="A4" s="29" t="s">
        <v>344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3"/>
      <c r="R4" s="23"/>
      <c r="S4" s="23"/>
      <c r="T4" s="23"/>
      <c r="U4" s="23"/>
      <c r="V4" s="23"/>
      <c r="W4" s="23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51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</row>
    <row r="5" spans="1:204" s="1" customFormat="1" ht="18" customHeight="1" x14ac:dyDescent="0.3">
      <c r="A5" s="29" t="s">
        <v>228</v>
      </c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2"/>
      <c r="R5" s="22"/>
      <c r="S5" s="24"/>
      <c r="T5" s="24"/>
      <c r="U5" s="24"/>
      <c r="V5" s="24"/>
      <c r="W5" s="24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Z5" s="40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51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</row>
    <row r="6" spans="1:204" s="1" customFormat="1" ht="18" customHeight="1" x14ac:dyDescent="0.3">
      <c r="A6" s="29" t="s">
        <v>345</v>
      </c>
      <c r="B6" s="29"/>
      <c r="C6" s="29"/>
      <c r="D6" s="29"/>
      <c r="E6" s="29"/>
      <c r="F6" s="29"/>
      <c r="G6" s="29"/>
      <c r="H6" s="29"/>
      <c r="I6" s="29"/>
      <c r="J6" s="29"/>
      <c r="K6" s="30"/>
      <c r="L6" s="29"/>
      <c r="M6" s="29"/>
      <c r="N6" s="29"/>
      <c r="O6" s="29"/>
      <c r="P6" s="30"/>
      <c r="Q6" s="23"/>
      <c r="R6" s="23"/>
      <c r="T6" s="23"/>
      <c r="U6" s="27" t="s">
        <v>366</v>
      </c>
      <c r="V6" s="23"/>
      <c r="W6" s="23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6"/>
      <c r="AR6" s="26"/>
      <c r="AS6" s="26"/>
      <c r="AT6" s="27"/>
      <c r="AU6" s="27"/>
      <c r="AV6" s="27"/>
      <c r="AW6" s="27"/>
      <c r="AX6" s="27" t="s">
        <v>125</v>
      </c>
      <c r="AZ6" s="27"/>
      <c r="BA6" s="27"/>
      <c r="BB6" s="40"/>
      <c r="BC6" s="27"/>
      <c r="BD6" s="27"/>
      <c r="BE6" s="27"/>
      <c r="BF6" s="27"/>
      <c r="BG6" s="27"/>
      <c r="BH6" s="27"/>
      <c r="BI6" s="27"/>
      <c r="BJ6" s="27"/>
      <c r="BK6" s="51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</row>
    <row r="7" spans="1:204" s="1" customFormat="1" ht="18" customHeight="1" x14ac:dyDescent="0.3">
      <c r="A7" s="29"/>
      <c r="B7" s="29"/>
      <c r="C7" s="29"/>
      <c r="D7" s="29"/>
      <c r="E7" s="29"/>
      <c r="F7" s="29"/>
      <c r="G7" s="29"/>
      <c r="H7" s="29"/>
      <c r="I7" s="29"/>
      <c r="J7" s="29"/>
      <c r="K7" s="30"/>
      <c r="L7" s="29"/>
      <c r="M7" s="29"/>
      <c r="N7" s="29"/>
      <c r="O7" s="29"/>
      <c r="P7" s="30"/>
      <c r="Q7" s="23"/>
      <c r="R7" s="23"/>
      <c r="T7" s="23"/>
      <c r="U7" s="27"/>
      <c r="V7" s="23"/>
      <c r="W7" s="23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6"/>
      <c r="AR7" s="26"/>
      <c r="AS7" s="26"/>
      <c r="AT7" s="27"/>
      <c r="AU7" s="27"/>
      <c r="AV7" s="27"/>
      <c r="AW7" s="27"/>
      <c r="AX7" s="27" t="s">
        <v>126</v>
      </c>
      <c r="AZ7" s="27"/>
      <c r="BA7" s="27"/>
      <c r="BB7" s="40"/>
      <c r="BC7" s="27"/>
      <c r="BD7" s="27"/>
      <c r="BE7" s="27"/>
      <c r="BF7" s="27"/>
      <c r="BG7" s="27"/>
      <c r="BH7" s="27"/>
      <c r="BI7" s="27"/>
      <c r="BJ7" s="27"/>
      <c r="BK7" s="51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</row>
    <row r="8" spans="1:204" s="1" customFormat="1" ht="18" customHeight="1" x14ac:dyDescent="0.3">
      <c r="A8" s="29" t="s">
        <v>346</v>
      </c>
      <c r="B8" s="26"/>
      <c r="C8" s="26"/>
      <c r="D8" s="26"/>
      <c r="E8" s="26"/>
      <c r="F8" s="26"/>
      <c r="G8" s="26"/>
      <c r="H8" s="26"/>
      <c r="I8" s="26"/>
      <c r="J8" s="26"/>
      <c r="K8" s="27"/>
      <c r="L8" s="26"/>
      <c r="M8" s="26"/>
      <c r="N8" s="26"/>
      <c r="O8" s="26"/>
      <c r="P8" s="26"/>
      <c r="Q8" s="22"/>
      <c r="R8" s="22"/>
      <c r="T8" s="22"/>
      <c r="U8" s="27" t="s">
        <v>367</v>
      </c>
      <c r="V8" s="22"/>
      <c r="W8" s="22"/>
      <c r="X8" s="26"/>
      <c r="Y8" s="28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7"/>
      <c r="AR8" s="27"/>
      <c r="AS8" s="27"/>
      <c r="AT8" s="27"/>
      <c r="AU8" s="27"/>
      <c r="AV8" s="27"/>
      <c r="AW8" s="27"/>
      <c r="AX8" s="31"/>
      <c r="AZ8" s="27"/>
      <c r="BA8" s="27"/>
      <c r="BB8" s="40"/>
      <c r="BC8" s="27"/>
      <c r="BD8" s="27"/>
      <c r="BE8" s="27"/>
      <c r="BF8" s="27"/>
      <c r="BG8" s="27"/>
      <c r="BH8" s="27"/>
      <c r="BI8" s="27"/>
      <c r="BJ8" s="27"/>
      <c r="BK8" s="51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</row>
    <row r="9" spans="1:204" s="1" customFormat="1" ht="18" customHeight="1" x14ac:dyDescent="0.3">
      <c r="A9" s="29" t="s">
        <v>229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3"/>
      <c r="R9" s="23"/>
      <c r="T9" s="23"/>
      <c r="V9" s="23"/>
      <c r="W9" s="23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 t="s">
        <v>127</v>
      </c>
      <c r="AZ9" s="27"/>
      <c r="BA9" s="27"/>
      <c r="BB9" s="40"/>
      <c r="BC9" s="27"/>
      <c r="BD9" s="27"/>
      <c r="BE9" s="27"/>
      <c r="BF9" s="27"/>
      <c r="BG9" s="27"/>
      <c r="BH9" s="27"/>
      <c r="BI9" s="27"/>
      <c r="BJ9" s="27"/>
      <c r="BK9" s="51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</row>
    <row r="10" spans="1:204" s="1" customFormat="1" ht="18" customHeight="1" x14ac:dyDescent="0.3">
      <c r="A10" s="29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7"/>
      <c r="Q10" s="23"/>
      <c r="R10" s="23"/>
      <c r="T10" s="23"/>
      <c r="U10" s="27"/>
      <c r="V10" s="23"/>
      <c r="W10" s="23"/>
      <c r="X10" s="30"/>
      <c r="Y10" s="31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Z10" s="27"/>
      <c r="BA10" s="27"/>
      <c r="BB10" s="40"/>
      <c r="BC10" s="27"/>
      <c r="BD10" s="27"/>
      <c r="BE10" s="27"/>
      <c r="BF10" s="27"/>
      <c r="BG10" s="27"/>
      <c r="BH10" s="27"/>
      <c r="BI10" s="27"/>
      <c r="BJ10" s="27"/>
      <c r="BK10" s="51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</row>
    <row r="11" spans="1:204" s="3" customFormat="1" ht="18" customHeight="1" x14ac:dyDescent="0.2">
      <c r="A11" s="30" t="s">
        <v>332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25"/>
      <c r="R11" s="25"/>
      <c r="T11" s="25"/>
      <c r="U11" s="27"/>
      <c r="V11" s="25"/>
      <c r="W11" s="25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27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51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</row>
    <row r="12" spans="1:204" s="1" customFormat="1" ht="18" customHeight="1" x14ac:dyDescent="0.2">
      <c r="A12" s="23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3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430" t="s">
        <v>227</v>
      </c>
      <c r="BA12" s="430"/>
      <c r="BB12" s="430"/>
      <c r="BC12" s="430"/>
      <c r="BD12" s="430"/>
      <c r="BE12" s="430"/>
      <c r="BF12" s="430"/>
      <c r="BG12" s="430"/>
      <c r="BH12" s="430"/>
      <c r="BI12" s="430"/>
      <c r="BJ12" s="430"/>
      <c r="BK12" s="51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</row>
    <row r="13" spans="1:204" s="1" customFormat="1" ht="18" customHeight="1" x14ac:dyDescent="0.2">
      <c r="A13" s="432" t="s">
        <v>1</v>
      </c>
      <c r="B13" s="432"/>
      <c r="C13" s="432"/>
      <c r="D13" s="432"/>
      <c r="E13" s="432"/>
      <c r="F13" s="432"/>
      <c r="G13" s="432"/>
      <c r="H13" s="432"/>
      <c r="I13" s="432"/>
      <c r="J13" s="432"/>
      <c r="K13" s="432"/>
      <c r="L13" s="432"/>
      <c r="M13" s="432"/>
      <c r="N13" s="432"/>
      <c r="O13" s="432"/>
      <c r="P13" s="432"/>
      <c r="Q13" s="432"/>
      <c r="R13" s="432"/>
      <c r="S13" s="432"/>
      <c r="T13" s="432"/>
      <c r="U13" s="432"/>
      <c r="V13" s="432"/>
      <c r="W13" s="432"/>
      <c r="X13" s="432"/>
      <c r="Y13" s="432"/>
      <c r="Z13" s="432"/>
      <c r="AA13" s="432"/>
      <c r="AB13" s="432"/>
      <c r="AC13" s="432"/>
      <c r="AD13" s="432"/>
      <c r="AE13" s="432"/>
      <c r="AF13" s="432"/>
      <c r="AG13" s="432"/>
      <c r="AH13" s="432"/>
      <c r="AI13" s="432"/>
      <c r="AJ13" s="432"/>
      <c r="AK13" s="432"/>
      <c r="AL13" s="432"/>
      <c r="AM13" s="432"/>
      <c r="AN13" s="432"/>
      <c r="AO13" s="432"/>
      <c r="AP13" s="432"/>
      <c r="AQ13" s="432"/>
      <c r="AR13" s="432"/>
      <c r="AS13" s="432"/>
      <c r="AT13" s="432"/>
      <c r="AU13" s="432"/>
      <c r="AV13" s="432"/>
      <c r="AW13" s="432"/>
      <c r="AX13" s="432"/>
      <c r="AY13" s="432"/>
      <c r="AZ13" s="431"/>
      <c r="BA13" s="431"/>
      <c r="BB13" s="431"/>
      <c r="BC13" s="431"/>
      <c r="BD13" s="431"/>
      <c r="BE13" s="431"/>
      <c r="BF13" s="431"/>
      <c r="BG13" s="431"/>
      <c r="BH13" s="431"/>
      <c r="BI13" s="431"/>
      <c r="BJ13" s="431"/>
      <c r="BK13" s="51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</row>
    <row r="14" spans="1:204" s="1" customFormat="1" ht="30" customHeight="1" x14ac:dyDescent="0.2">
      <c r="A14" s="433" t="s">
        <v>2</v>
      </c>
      <c r="B14" s="434" t="s">
        <v>3</v>
      </c>
      <c r="C14" s="434"/>
      <c r="D14" s="434"/>
      <c r="E14" s="434"/>
      <c r="F14" s="175"/>
      <c r="G14" s="434" t="s">
        <v>4</v>
      </c>
      <c r="H14" s="434"/>
      <c r="I14" s="434"/>
      <c r="J14" s="175"/>
      <c r="K14" s="434" t="s">
        <v>5</v>
      </c>
      <c r="L14" s="434"/>
      <c r="M14" s="434"/>
      <c r="N14" s="434"/>
      <c r="O14" s="434" t="s">
        <v>6</v>
      </c>
      <c r="P14" s="434"/>
      <c r="Q14" s="434"/>
      <c r="R14" s="434"/>
      <c r="S14" s="187"/>
      <c r="T14" s="434" t="s">
        <v>7</v>
      </c>
      <c r="U14" s="434"/>
      <c r="V14" s="434"/>
      <c r="W14" s="187"/>
      <c r="X14" s="434" t="s">
        <v>8</v>
      </c>
      <c r="Y14" s="434"/>
      <c r="Z14" s="434"/>
      <c r="AA14" s="187"/>
      <c r="AB14" s="434" t="s">
        <v>9</v>
      </c>
      <c r="AC14" s="434"/>
      <c r="AD14" s="434"/>
      <c r="AE14" s="434"/>
      <c r="AF14" s="187"/>
      <c r="AG14" s="434" t="s">
        <v>10</v>
      </c>
      <c r="AH14" s="434"/>
      <c r="AI14" s="434"/>
      <c r="AJ14" s="187"/>
      <c r="AK14" s="434" t="s">
        <v>11</v>
      </c>
      <c r="AL14" s="434"/>
      <c r="AM14" s="434"/>
      <c r="AN14" s="434"/>
      <c r="AO14" s="434" t="s">
        <v>12</v>
      </c>
      <c r="AP14" s="434"/>
      <c r="AQ14" s="434"/>
      <c r="AR14" s="434"/>
      <c r="AS14" s="187"/>
      <c r="AT14" s="434" t="s">
        <v>13</v>
      </c>
      <c r="AU14" s="434"/>
      <c r="AV14" s="434"/>
      <c r="AW14" s="187"/>
      <c r="AX14" s="434" t="s">
        <v>14</v>
      </c>
      <c r="AY14" s="434"/>
      <c r="AZ14" s="434"/>
      <c r="BA14" s="434"/>
      <c r="BB14" s="443" t="s">
        <v>81</v>
      </c>
      <c r="BC14" s="443" t="s">
        <v>15</v>
      </c>
      <c r="BD14" s="443" t="s">
        <v>16</v>
      </c>
      <c r="BE14" s="445" t="s">
        <v>17</v>
      </c>
      <c r="BF14" s="445" t="s">
        <v>0</v>
      </c>
      <c r="BG14" s="443" t="s">
        <v>18</v>
      </c>
      <c r="BH14" s="443" t="s">
        <v>19</v>
      </c>
      <c r="BI14" s="444" t="s">
        <v>20</v>
      </c>
      <c r="BJ14" s="444"/>
      <c r="BK14" s="51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</row>
    <row r="15" spans="1:204" s="1" customFormat="1" ht="30" customHeight="1" x14ac:dyDescent="0.2">
      <c r="A15" s="433"/>
      <c r="B15" s="168">
        <v>1</v>
      </c>
      <c r="C15" s="168">
        <v>8</v>
      </c>
      <c r="D15" s="168">
        <v>15</v>
      </c>
      <c r="E15" s="168">
        <v>22</v>
      </c>
      <c r="F15" s="168">
        <v>29</v>
      </c>
      <c r="G15" s="168">
        <v>6</v>
      </c>
      <c r="H15" s="168">
        <v>13</v>
      </c>
      <c r="I15" s="168">
        <v>20</v>
      </c>
      <c r="J15" s="168">
        <v>27</v>
      </c>
      <c r="K15" s="168">
        <v>3</v>
      </c>
      <c r="L15" s="168">
        <v>10</v>
      </c>
      <c r="M15" s="168">
        <v>17</v>
      </c>
      <c r="N15" s="168">
        <v>24</v>
      </c>
      <c r="O15" s="168">
        <v>1</v>
      </c>
      <c r="P15" s="168">
        <v>8</v>
      </c>
      <c r="Q15" s="168">
        <v>15</v>
      </c>
      <c r="R15" s="168">
        <v>22</v>
      </c>
      <c r="S15" s="168">
        <v>29</v>
      </c>
      <c r="T15" s="168">
        <v>5</v>
      </c>
      <c r="U15" s="168">
        <v>12</v>
      </c>
      <c r="V15" s="168">
        <v>19</v>
      </c>
      <c r="W15" s="168">
        <v>26</v>
      </c>
      <c r="X15" s="168">
        <v>2</v>
      </c>
      <c r="Y15" s="168">
        <v>9</v>
      </c>
      <c r="Z15" s="168">
        <v>16</v>
      </c>
      <c r="AA15" s="168">
        <v>23</v>
      </c>
      <c r="AB15" s="168">
        <v>2</v>
      </c>
      <c r="AC15" s="168">
        <v>9</v>
      </c>
      <c r="AD15" s="168">
        <v>16</v>
      </c>
      <c r="AE15" s="168">
        <v>23</v>
      </c>
      <c r="AF15" s="168">
        <v>30</v>
      </c>
      <c r="AG15" s="168">
        <v>6</v>
      </c>
      <c r="AH15" s="168">
        <v>13</v>
      </c>
      <c r="AI15" s="168">
        <v>20</v>
      </c>
      <c r="AJ15" s="168">
        <v>27</v>
      </c>
      <c r="AK15" s="168">
        <v>4</v>
      </c>
      <c r="AL15" s="168">
        <v>11</v>
      </c>
      <c r="AM15" s="168">
        <v>18</v>
      </c>
      <c r="AN15" s="168">
        <v>25</v>
      </c>
      <c r="AO15" s="168">
        <v>1</v>
      </c>
      <c r="AP15" s="168">
        <v>8</v>
      </c>
      <c r="AQ15" s="168">
        <v>15</v>
      </c>
      <c r="AR15" s="168">
        <v>22</v>
      </c>
      <c r="AS15" s="168">
        <v>29</v>
      </c>
      <c r="AT15" s="168">
        <v>6</v>
      </c>
      <c r="AU15" s="168">
        <v>13</v>
      </c>
      <c r="AV15" s="168">
        <v>20</v>
      </c>
      <c r="AW15" s="168">
        <v>27</v>
      </c>
      <c r="AX15" s="168">
        <v>3</v>
      </c>
      <c r="AY15" s="168">
        <v>10</v>
      </c>
      <c r="AZ15" s="168">
        <v>17</v>
      </c>
      <c r="BA15" s="168">
        <v>24</v>
      </c>
      <c r="BB15" s="443"/>
      <c r="BC15" s="443"/>
      <c r="BD15" s="443"/>
      <c r="BE15" s="445"/>
      <c r="BF15" s="445"/>
      <c r="BG15" s="443"/>
      <c r="BH15" s="443"/>
      <c r="BI15" s="444"/>
      <c r="BJ15" s="444"/>
      <c r="BK15" s="51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</row>
    <row r="16" spans="1:204" s="1" customFormat="1" ht="30" customHeight="1" x14ac:dyDescent="0.2">
      <c r="A16" s="433"/>
      <c r="B16" s="168">
        <v>7</v>
      </c>
      <c r="C16" s="168">
        <v>14</v>
      </c>
      <c r="D16" s="168">
        <v>21</v>
      </c>
      <c r="E16" s="168">
        <v>28</v>
      </c>
      <c r="F16" s="168">
        <v>5</v>
      </c>
      <c r="G16" s="168">
        <v>12</v>
      </c>
      <c r="H16" s="168">
        <v>19</v>
      </c>
      <c r="I16" s="168">
        <v>26</v>
      </c>
      <c r="J16" s="168">
        <v>2</v>
      </c>
      <c r="K16" s="168">
        <v>9</v>
      </c>
      <c r="L16" s="168">
        <v>16</v>
      </c>
      <c r="M16" s="168">
        <v>23</v>
      </c>
      <c r="N16" s="168">
        <v>30</v>
      </c>
      <c r="O16" s="168">
        <v>7</v>
      </c>
      <c r="P16" s="168">
        <v>14</v>
      </c>
      <c r="Q16" s="168">
        <v>21</v>
      </c>
      <c r="R16" s="168">
        <v>28</v>
      </c>
      <c r="S16" s="168">
        <v>4</v>
      </c>
      <c r="T16" s="168">
        <v>11</v>
      </c>
      <c r="U16" s="168">
        <v>18</v>
      </c>
      <c r="V16" s="168">
        <v>25</v>
      </c>
      <c r="W16" s="168">
        <v>1</v>
      </c>
      <c r="X16" s="168">
        <v>8</v>
      </c>
      <c r="Y16" s="168">
        <v>15</v>
      </c>
      <c r="Z16" s="168">
        <v>22</v>
      </c>
      <c r="AA16" s="168">
        <v>1</v>
      </c>
      <c r="AB16" s="168">
        <v>8</v>
      </c>
      <c r="AC16" s="168">
        <v>15</v>
      </c>
      <c r="AD16" s="168">
        <v>22</v>
      </c>
      <c r="AE16" s="168">
        <v>29</v>
      </c>
      <c r="AF16" s="168">
        <v>5</v>
      </c>
      <c r="AG16" s="168">
        <v>12</v>
      </c>
      <c r="AH16" s="168">
        <v>19</v>
      </c>
      <c r="AI16" s="168">
        <v>26</v>
      </c>
      <c r="AJ16" s="168">
        <v>3</v>
      </c>
      <c r="AK16" s="168">
        <v>10</v>
      </c>
      <c r="AL16" s="168">
        <v>17</v>
      </c>
      <c r="AM16" s="168">
        <v>24</v>
      </c>
      <c r="AN16" s="168">
        <v>31</v>
      </c>
      <c r="AO16" s="168">
        <v>7</v>
      </c>
      <c r="AP16" s="168">
        <v>14</v>
      </c>
      <c r="AQ16" s="168">
        <v>21</v>
      </c>
      <c r="AR16" s="168">
        <v>28</v>
      </c>
      <c r="AS16" s="168">
        <v>5</v>
      </c>
      <c r="AT16" s="168">
        <v>12</v>
      </c>
      <c r="AU16" s="168">
        <v>19</v>
      </c>
      <c r="AV16" s="168">
        <v>26</v>
      </c>
      <c r="AW16" s="168">
        <v>2</v>
      </c>
      <c r="AX16" s="168">
        <v>9</v>
      </c>
      <c r="AY16" s="168">
        <v>16</v>
      </c>
      <c r="AZ16" s="168">
        <v>23</v>
      </c>
      <c r="BA16" s="168">
        <v>31</v>
      </c>
      <c r="BB16" s="443"/>
      <c r="BC16" s="443"/>
      <c r="BD16" s="443"/>
      <c r="BE16" s="445"/>
      <c r="BF16" s="445"/>
      <c r="BG16" s="443"/>
      <c r="BH16" s="443"/>
      <c r="BI16" s="444"/>
      <c r="BJ16" s="444"/>
      <c r="BK16" s="51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</row>
    <row r="17" spans="1:204" s="1" customFormat="1" ht="30" customHeight="1" x14ac:dyDescent="0.2">
      <c r="A17" s="433"/>
      <c r="B17" s="191">
        <v>1</v>
      </c>
      <c r="C17" s="191">
        <f>B17+1</f>
        <v>2</v>
      </c>
      <c r="D17" s="191">
        <f t="shared" ref="D17:BA17" si="0">C17+1</f>
        <v>3</v>
      </c>
      <c r="E17" s="191">
        <f t="shared" si="0"/>
        <v>4</v>
      </c>
      <c r="F17" s="191">
        <f t="shared" si="0"/>
        <v>5</v>
      </c>
      <c r="G17" s="191">
        <f t="shared" si="0"/>
        <v>6</v>
      </c>
      <c r="H17" s="191">
        <f t="shared" si="0"/>
        <v>7</v>
      </c>
      <c r="I17" s="191">
        <f t="shared" si="0"/>
        <v>8</v>
      </c>
      <c r="J17" s="191">
        <f t="shared" si="0"/>
        <v>9</v>
      </c>
      <c r="K17" s="191">
        <f t="shared" si="0"/>
        <v>10</v>
      </c>
      <c r="L17" s="191">
        <f t="shared" si="0"/>
        <v>11</v>
      </c>
      <c r="M17" s="191">
        <f t="shared" si="0"/>
        <v>12</v>
      </c>
      <c r="N17" s="191">
        <f t="shared" si="0"/>
        <v>13</v>
      </c>
      <c r="O17" s="191">
        <f t="shared" si="0"/>
        <v>14</v>
      </c>
      <c r="P17" s="191">
        <f t="shared" si="0"/>
        <v>15</v>
      </c>
      <c r="Q17" s="191">
        <f t="shared" si="0"/>
        <v>16</v>
      </c>
      <c r="R17" s="191">
        <f t="shared" si="0"/>
        <v>17</v>
      </c>
      <c r="S17" s="191">
        <f t="shared" si="0"/>
        <v>18</v>
      </c>
      <c r="T17" s="191">
        <f t="shared" si="0"/>
        <v>19</v>
      </c>
      <c r="U17" s="191">
        <f t="shared" si="0"/>
        <v>20</v>
      </c>
      <c r="V17" s="191">
        <f t="shared" si="0"/>
        <v>21</v>
      </c>
      <c r="W17" s="191">
        <f t="shared" si="0"/>
        <v>22</v>
      </c>
      <c r="X17" s="191">
        <f t="shared" si="0"/>
        <v>23</v>
      </c>
      <c r="Y17" s="191">
        <f t="shared" si="0"/>
        <v>24</v>
      </c>
      <c r="Z17" s="191">
        <f t="shared" si="0"/>
        <v>25</v>
      </c>
      <c r="AA17" s="191">
        <f t="shared" si="0"/>
        <v>26</v>
      </c>
      <c r="AB17" s="191">
        <f t="shared" si="0"/>
        <v>27</v>
      </c>
      <c r="AC17" s="191">
        <f t="shared" si="0"/>
        <v>28</v>
      </c>
      <c r="AD17" s="191">
        <f t="shared" si="0"/>
        <v>29</v>
      </c>
      <c r="AE17" s="191">
        <f t="shared" si="0"/>
        <v>30</v>
      </c>
      <c r="AF17" s="191">
        <f t="shared" si="0"/>
        <v>31</v>
      </c>
      <c r="AG17" s="191">
        <f t="shared" si="0"/>
        <v>32</v>
      </c>
      <c r="AH17" s="191">
        <f t="shared" si="0"/>
        <v>33</v>
      </c>
      <c r="AI17" s="191">
        <f t="shared" si="0"/>
        <v>34</v>
      </c>
      <c r="AJ17" s="191">
        <f t="shared" si="0"/>
        <v>35</v>
      </c>
      <c r="AK17" s="191">
        <f t="shared" si="0"/>
        <v>36</v>
      </c>
      <c r="AL17" s="191">
        <f t="shared" si="0"/>
        <v>37</v>
      </c>
      <c r="AM17" s="191">
        <f t="shared" si="0"/>
        <v>38</v>
      </c>
      <c r="AN17" s="191">
        <f t="shared" si="0"/>
        <v>39</v>
      </c>
      <c r="AO17" s="191">
        <f t="shared" si="0"/>
        <v>40</v>
      </c>
      <c r="AP17" s="191">
        <f t="shared" si="0"/>
        <v>41</v>
      </c>
      <c r="AQ17" s="191">
        <f t="shared" si="0"/>
        <v>42</v>
      </c>
      <c r="AR17" s="191">
        <f t="shared" si="0"/>
        <v>43</v>
      </c>
      <c r="AS17" s="191">
        <f t="shared" si="0"/>
        <v>44</v>
      </c>
      <c r="AT17" s="191">
        <f t="shared" si="0"/>
        <v>45</v>
      </c>
      <c r="AU17" s="191">
        <f t="shared" si="0"/>
        <v>46</v>
      </c>
      <c r="AV17" s="191">
        <f t="shared" si="0"/>
        <v>47</v>
      </c>
      <c r="AW17" s="191">
        <f t="shared" si="0"/>
        <v>48</v>
      </c>
      <c r="AX17" s="191">
        <f t="shared" si="0"/>
        <v>49</v>
      </c>
      <c r="AY17" s="191">
        <f t="shared" si="0"/>
        <v>50</v>
      </c>
      <c r="AZ17" s="191">
        <f t="shared" si="0"/>
        <v>51</v>
      </c>
      <c r="BA17" s="191">
        <f t="shared" si="0"/>
        <v>52</v>
      </c>
      <c r="BB17" s="443"/>
      <c r="BC17" s="443"/>
      <c r="BD17" s="443"/>
      <c r="BE17" s="445"/>
      <c r="BF17" s="445"/>
      <c r="BG17" s="443"/>
      <c r="BH17" s="443"/>
      <c r="BI17" s="444"/>
      <c r="BJ17" s="444"/>
      <c r="BK17" s="51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</row>
    <row r="18" spans="1:204" s="1" customFormat="1" ht="18" customHeight="1" x14ac:dyDescent="0.2">
      <c r="A18" s="72" t="s">
        <v>21</v>
      </c>
      <c r="B18" s="67"/>
      <c r="C18" s="68"/>
      <c r="D18" s="68"/>
      <c r="E18" s="68"/>
      <c r="F18" s="68"/>
      <c r="G18" s="68"/>
      <c r="H18" s="68"/>
      <c r="I18" s="68"/>
      <c r="J18" s="192" t="s">
        <v>365</v>
      </c>
      <c r="K18" s="68"/>
      <c r="L18" s="68"/>
      <c r="M18" s="68"/>
      <c r="N18" s="68"/>
      <c r="O18" s="68"/>
      <c r="P18" s="68"/>
      <c r="Q18" s="68"/>
      <c r="R18" s="74"/>
      <c r="S18" s="74"/>
      <c r="T18" s="74" t="s">
        <v>22</v>
      </c>
      <c r="U18" s="74" t="s">
        <v>22</v>
      </c>
      <c r="V18" s="74" t="s">
        <v>23</v>
      </c>
      <c r="W18" s="74" t="s">
        <v>23</v>
      </c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74"/>
      <c r="AM18" s="74"/>
      <c r="AN18" s="75"/>
      <c r="AO18" s="174" t="s">
        <v>25</v>
      </c>
      <c r="AP18" s="174" t="s">
        <v>25</v>
      </c>
      <c r="AQ18" s="174" t="s">
        <v>25</v>
      </c>
      <c r="AR18" s="174" t="s">
        <v>25</v>
      </c>
      <c r="AS18" s="174" t="s">
        <v>25</v>
      </c>
      <c r="AT18" s="174" t="s">
        <v>25</v>
      </c>
      <c r="AU18" s="74" t="s">
        <v>22</v>
      </c>
      <c r="AV18" s="74" t="s">
        <v>22</v>
      </c>
      <c r="AW18" s="73" t="s">
        <v>198</v>
      </c>
      <c r="AX18" s="74" t="s">
        <v>23</v>
      </c>
      <c r="AY18" s="74" t="s">
        <v>23</v>
      </c>
      <c r="AZ18" s="74" t="s">
        <v>23</v>
      </c>
      <c r="BA18" s="74" t="s">
        <v>23</v>
      </c>
      <c r="BB18" s="177">
        <v>34</v>
      </c>
      <c r="BC18" s="177">
        <v>5</v>
      </c>
      <c r="BD18" s="165">
        <v>6.5</v>
      </c>
      <c r="BE18" s="167"/>
      <c r="BF18" s="167"/>
      <c r="BG18" s="167"/>
      <c r="BH18" s="165">
        <v>6.5</v>
      </c>
      <c r="BI18" s="436">
        <f>SUM(BB18:BH18)</f>
        <v>52</v>
      </c>
      <c r="BJ18" s="436"/>
      <c r="BK18" s="51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</row>
    <row r="19" spans="1:204" s="1" customFormat="1" ht="18" customHeight="1" x14ac:dyDescent="0.2">
      <c r="A19" s="72" t="s">
        <v>24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74"/>
      <c r="S19" s="74" t="s">
        <v>22</v>
      </c>
      <c r="T19" s="74" t="s">
        <v>22</v>
      </c>
      <c r="U19" s="74" t="s">
        <v>22</v>
      </c>
      <c r="V19" s="74" t="s">
        <v>23</v>
      </c>
      <c r="W19" s="74" t="s">
        <v>23</v>
      </c>
      <c r="X19" s="68"/>
      <c r="Y19" s="68"/>
      <c r="Z19" s="68"/>
      <c r="AA19" s="68"/>
      <c r="AB19" s="68"/>
      <c r="AC19" s="68"/>
      <c r="AD19" s="68"/>
      <c r="AE19" s="68"/>
      <c r="AF19" s="68"/>
      <c r="AG19" s="74"/>
      <c r="AH19" s="74"/>
      <c r="AI19" s="74"/>
      <c r="AJ19" s="74"/>
      <c r="AK19" s="74"/>
      <c r="AL19" s="74"/>
      <c r="AM19" s="74"/>
      <c r="AN19" s="74"/>
      <c r="AO19" s="74" t="s">
        <v>22</v>
      </c>
      <c r="AP19" s="74" t="s">
        <v>22</v>
      </c>
      <c r="AQ19" s="74" t="s">
        <v>22</v>
      </c>
      <c r="AR19" s="174" t="s">
        <v>25</v>
      </c>
      <c r="AS19" s="174" t="s">
        <v>25</v>
      </c>
      <c r="AT19" s="174" t="s">
        <v>25</v>
      </c>
      <c r="AU19" s="174" t="s">
        <v>25</v>
      </c>
      <c r="AV19" s="174" t="s">
        <v>25</v>
      </c>
      <c r="AW19" s="73" t="s">
        <v>199</v>
      </c>
      <c r="AX19" s="74" t="s">
        <v>23</v>
      </c>
      <c r="AY19" s="74" t="s">
        <v>23</v>
      </c>
      <c r="AZ19" s="74" t="s">
        <v>23</v>
      </c>
      <c r="BA19" s="74" t="s">
        <v>23</v>
      </c>
      <c r="BB19" s="172">
        <v>34</v>
      </c>
      <c r="BC19" s="172">
        <v>6</v>
      </c>
      <c r="BD19" s="165">
        <v>5.5</v>
      </c>
      <c r="BE19" s="167"/>
      <c r="BF19" s="167"/>
      <c r="BG19" s="167"/>
      <c r="BH19" s="165">
        <v>6.5</v>
      </c>
      <c r="BI19" s="436">
        <f t="shared" ref="BI19:BI22" si="1">SUM(BB19:BH19)</f>
        <v>52</v>
      </c>
      <c r="BJ19" s="436"/>
      <c r="BK19" s="51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</row>
    <row r="20" spans="1:204" s="1" customFormat="1" ht="18" customHeight="1" x14ac:dyDescent="0.2">
      <c r="A20" s="72" t="s">
        <v>26</v>
      </c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74" t="s">
        <v>22</v>
      </c>
      <c r="S20" s="74" t="s">
        <v>22</v>
      </c>
      <c r="T20" s="73" t="s">
        <v>198</v>
      </c>
      <c r="U20" s="74" t="s">
        <v>23</v>
      </c>
      <c r="V20" s="76" t="s">
        <v>23</v>
      </c>
      <c r="W20" s="68"/>
      <c r="X20" s="68"/>
      <c r="Y20" s="68"/>
      <c r="Z20" s="68"/>
      <c r="AA20" s="74"/>
      <c r="AB20" s="74"/>
      <c r="AC20" s="74"/>
      <c r="AD20" s="77" t="s">
        <v>25</v>
      </c>
      <c r="AE20" s="174" t="s">
        <v>25</v>
      </c>
      <c r="AF20" s="78" t="s">
        <v>25</v>
      </c>
      <c r="AG20" s="74"/>
      <c r="AH20" s="74"/>
      <c r="AI20" s="74"/>
      <c r="AJ20" s="74"/>
      <c r="AK20" s="74"/>
      <c r="AL20" s="74"/>
      <c r="AM20" s="74"/>
      <c r="AN20" s="79" t="s">
        <v>22</v>
      </c>
      <c r="AO20" s="74" t="s">
        <v>22</v>
      </c>
      <c r="AP20" s="74" t="s">
        <v>22</v>
      </c>
      <c r="AQ20" s="174" t="s">
        <v>25</v>
      </c>
      <c r="AR20" s="174" t="s">
        <v>25</v>
      </c>
      <c r="AS20" s="174" t="s">
        <v>25</v>
      </c>
      <c r="AT20" s="174" t="s">
        <v>25</v>
      </c>
      <c r="AU20" s="174" t="s">
        <v>25</v>
      </c>
      <c r="AV20" s="174" t="s">
        <v>25</v>
      </c>
      <c r="AW20" s="174" t="s">
        <v>25</v>
      </c>
      <c r="AX20" s="74" t="s">
        <v>23</v>
      </c>
      <c r="AY20" s="74" t="s">
        <v>23</v>
      </c>
      <c r="AZ20" s="74" t="s">
        <v>23</v>
      </c>
      <c r="BA20" s="74" t="s">
        <v>23</v>
      </c>
      <c r="BB20" s="177">
        <v>32</v>
      </c>
      <c r="BC20" s="172">
        <v>5</v>
      </c>
      <c r="BD20" s="177">
        <v>9</v>
      </c>
      <c r="BE20" s="177"/>
      <c r="BF20" s="177"/>
      <c r="BG20" s="177"/>
      <c r="BH20" s="177">
        <v>6</v>
      </c>
      <c r="BI20" s="436">
        <f t="shared" si="1"/>
        <v>52</v>
      </c>
      <c r="BJ20" s="436"/>
      <c r="BK20" s="51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</row>
    <row r="21" spans="1:204" s="1" customFormat="1" ht="18" customHeight="1" x14ac:dyDescent="0.2">
      <c r="A21" s="72" t="s">
        <v>27</v>
      </c>
      <c r="B21" s="74" t="s">
        <v>28</v>
      </c>
      <c r="C21" s="74" t="s">
        <v>28</v>
      </c>
      <c r="D21" s="74" t="s">
        <v>28</v>
      </c>
      <c r="E21" s="74" t="s">
        <v>28</v>
      </c>
      <c r="F21" s="74" t="s">
        <v>28</v>
      </c>
      <c r="G21" s="74" t="s">
        <v>28</v>
      </c>
      <c r="H21" s="74" t="s">
        <v>28</v>
      </c>
      <c r="I21" s="74" t="s">
        <v>28</v>
      </c>
      <c r="J21" s="68"/>
      <c r="K21" s="68"/>
      <c r="L21" s="68"/>
      <c r="M21" s="68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 t="s">
        <v>22</v>
      </c>
      <c r="AB21" s="74" t="s">
        <v>22</v>
      </c>
      <c r="AC21" s="73" t="s">
        <v>198</v>
      </c>
      <c r="AD21" s="74" t="s">
        <v>23</v>
      </c>
      <c r="AE21" s="164" t="s">
        <v>340</v>
      </c>
      <c r="AF21" s="174" t="s">
        <v>30</v>
      </c>
      <c r="AG21" s="174" t="s">
        <v>29</v>
      </c>
      <c r="AH21" s="174" t="s">
        <v>29</v>
      </c>
      <c r="AI21" s="174" t="s">
        <v>29</v>
      </c>
      <c r="AJ21" s="174" t="s">
        <v>29</v>
      </c>
      <c r="AK21" s="174" t="s">
        <v>29</v>
      </c>
      <c r="AL21" s="174" t="s">
        <v>29</v>
      </c>
      <c r="AM21" s="174" t="s">
        <v>29</v>
      </c>
      <c r="AN21" s="174" t="s">
        <v>29</v>
      </c>
      <c r="AO21" s="174" t="s">
        <v>29</v>
      </c>
      <c r="AP21" s="174" t="s">
        <v>29</v>
      </c>
      <c r="AQ21" s="174" t="s">
        <v>29</v>
      </c>
      <c r="AR21" s="174" t="s">
        <v>30</v>
      </c>
      <c r="AS21" s="74"/>
      <c r="AT21" s="68"/>
      <c r="AU21" s="68"/>
      <c r="AV21" s="68"/>
      <c r="AW21" s="68"/>
      <c r="AX21" s="68"/>
      <c r="AY21" s="68"/>
      <c r="AZ21" s="68"/>
      <c r="BA21" s="68"/>
      <c r="BB21" s="177">
        <v>17</v>
      </c>
      <c r="BC21" s="165">
        <v>2.5</v>
      </c>
      <c r="BD21" s="177"/>
      <c r="BE21" s="177">
        <v>8</v>
      </c>
      <c r="BF21" s="177">
        <v>11</v>
      </c>
      <c r="BG21" s="165">
        <v>2.5</v>
      </c>
      <c r="BH21" s="177">
        <v>2</v>
      </c>
      <c r="BI21" s="436">
        <f t="shared" si="1"/>
        <v>43</v>
      </c>
      <c r="BJ21" s="436"/>
      <c r="BK21" s="51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</row>
    <row r="22" spans="1:204" s="1" customFormat="1" ht="18" customHeight="1" x14ac:dyDescent="0.2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80">
        <f t="shared" ref="BB22:BH22" si="2">SUM(BB18:BB21)</f>
        <v>117</v>
      </c>
      <c r="BC22" s="262">
        <f t="shared" si="2"/>
        <v>18.5</v>
      </c>
      <c r="BD22" s="81">
        <f t="shared" si="2"/>
        <v>21</v>
      </c>
      <c r="BE22" s="81">
        <f t="shared" si="2"/>
        <v>8</v>
      </c>
      <c r="BF22" s="81">
        <f t="shared" si="2"/>
        <v>11</v>
      </c>
      <c r="BG22" s="166">
        <f t="shared" si="2"/>
        <v>2.5</v>
      </c>
      <c r="BH22" s="81">
        <f t="shared" si="2"/>
        <v>21</v>
      </c>
      <c r="BI22" s="436">
        <f t="shared" si="1"/>
        <v>199</v>
      </c>
      <c r="BJ22" s="436"/>
      <c r="BK22" s="51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</row>
    <row r="23" spans="1:204" s="5" customFormat="1" ht="18" customHeight="1" x14ac:dyDescent="0.3">
      <c r="A23" s="32" t="s">
        <v>31</v>
      </c>
      <c r="C23" s="32"/>
      <c r="D23" s="32"/>
      <c r="E23" s="32"/>
      <c r="F23" s="33"/>
      <c r="G23" s="34"/>
      <c r="H23" s="35" t="s">
        <v>111</v>
      </c>
      <c r="I23" s="32" t="s">
        <v>32</v>
      </c>
      <c r="J23" s="32"/>
      <c r="K23" s="32"/>
      <c r="L23" s="32"/>
      <c r="M23" s="32"/>
      <c r="N23" s="32"/>
      <c r="O23" s="32"/>
      <c r="P23" s="32"/>
      <c r="Q23" s="33"/>
      <c r="S23" s="36" t="s">
        <v>25</v>
      </c>
      <c r="T23" s="35" t="s">
        <v>111</v>
      </c>
      <c r="U23" s="32" t="s">
        <v>33</v>
      </c>
      <c r="V23" s="32"/>
      <c r="W23" s="32"/>
      <c r="X23" s="32"/>
      <c r="Y23" s="32"/>
      <c r="Z23" s="32"/>
      <c r="AA23" s="32"/>
      <c r="AB23" s="32"/>
      <c r="AC23" s="32"/>
      <c r="AD23" s="33"/>
      <c r="AF23" s="36" t="s">
        <v>29</v>
      </c>
      <c r="AG23" s="35" t="s">
        <v>111</v>
      </c>
      <c r="AH23" s="32" t="s">
        <v>34</v>
      </c>
      <c r="AI23" s="32"/>
      <c r="AJ23" s="32"/>
      <c r="AK23" s="37"/>
      <c r="AL23" s="37"/>
      <c r="AM23" s="37"/>
      <c r="AN23" s="37"/>
      <c r="AO23" s="33"/>
      <c r="AP23" s="33"/>
      <c r="AQ23" s="33"/>
      <c r="AS23" s="38" t="s">
        <v>23</v>
      </c>
      <c r="AT23" s="35" t="s">
        <v>111</v>
      </c>
      <c r="AU23" s="32" t="s">
        <v>35</v>
      </c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52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</row>
    <row r="24" spans="1:204" s="5" customFormat="1" ht="18" customHeight="1" x14ac:dyDescent="0.3">
      <c r="A24" s="32"/>
      <c r="B24" s="32"/>
      <c r="C24" s="32"/>
      <c r="D24" s="32"/>
      <c r="E24" s="32"/>
      <c r="F24" s="33"/>
      <c r="G24" s="38" t="s">
        <v>22</v>
      </c>
      <c r="H24" s="35" t="s">
        <v>111</v>
      </c>
      <c r="I24" s="32" t="s">
        <v>36</v>
      </c>
      <c r="J24" s="32"/>
      <c r="K24" s="32"/>
      <c r="L24" s="32"/>
      <c r="M24" s="32"/>
      <c r="N24" s="32"/>
      <c r="O24" s="32"/>
      <c r="P24" s="32"/>
      <c r="Q24" s="33"/>
      <c r="S24" s="38" t="s">
        <v>28</v>
      </c>
      <c r="T24" s="35" t="s">
        <v>111</v>
      </c>
      <c r="U24" s="32" t="s">
        <v>37</v>
      </c>
      <c r="V24" s="32"/>
      <c r="W24" s="32"/>
      <c r="X24" s="32"/>
      <c r="Y24" s="32"/>
      <c r="Z24" s="32"/>
      <c r="AA24" s="32"/>
      <c r="AB24" s="32"/>
      <c r="AC24" s="32"/>
      <c r="AD24" s="33"/>
      <c r="AF24" s="36" t="s">
        <v>30</v>
      </c>
      <c r="AG24" s="35" t="s">
        <v>111</v>
      </c>
      <c r="AH24" s="32" t="s">
        <v>38</v>
      </c>
      <c r="AI24" s="32"/>
      <c r="AJ24" s="32"/>
      <c r="AK24" s="37"/>
      <c r="AL24" s="37"/>
      <c r="AM24" s="37"/>
      <c r="AN24" s="37"/>
      <c r="AO24" s="37"/>
      <c r="AP24" s="37"/>
      <c r="AQ24" s="37"/>
      <c r="AR24" s="37"/>
      <c r="AS24" s="37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52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</row>
    <row r="25" spans="1:204" s="7" customFormat="1" ht="18" customHeight="1" x14ac:dyDescent="0.25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53"/>
    </row>
    <row r="26" spans="1:204" s="7" customFormat="1" ht="18" customHeight="1" x14ac:dyDescent="0.25">
      <c r="A26" s="437" t="s">
        <v>39</v>
      </c>
      <c r="B26" s="437"/>
      <c r="C26" s="437"/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7"/>
      <c r="AD26" s="437"/>
      <c r="AE26" s="437"/>
      <c r="AF26" s="437"/>
      <c r="AG26" s="437"/>
      <c r="AH26" s="437"/>
      <c r="AI26" s="437"/>
      <c r="AJ26" s="437"/>
      <c r="AK26" s="437"/>
      <c r="AL26" s="437"/>
      <c r="AM26" s="437"/>
      <c r="AN26" s="437"/>
      <c r="AO26" s="437"/>
      <c r="AP26" s="437"/>
      <c r="AQ26" s="437"/>
      <c r="AR26" s="437"/>
      <c r="AS26" s="437"/>
      <c r="AT26" s="437"/>
      <c r="AU26" s="437"/>
      <c r="AV26" s="437"/>
      <c r="AW26" s="437"/>
      <c r="AX26" s="437"/>
      <c r="AY26" s="437"/>
      <c r="AZ26" s="437"/>
      <c r="BA26" s="437"/>
      <c r="BB26" s="437"/>
      <c r="BC26" s="437"/>
      <c r="BD26" s="437"/>
      <c r="BE26" s="437"/>
      <c r="BF26" s="437"/>
      <c r="BG26" s="437"/>
      <c r="BH26" s="437"/>
      <c r="BI26" s="437"/>
      <c r="BJ26" s="437"/>
      <c r="BK26" s="53"/>
    </row>
    <row r="27" spans="1:204" s="11" customFormat="1" ht="15" customHeight="1" x14ac:dyDescent="0.2">
      <c r="A27" s="376" t="s">
        <v>40</v>
      </c>
      <c r="B27" s="377"/>
      <c r="C27" s="376" t="s">
        <v>112</v>
      </c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2" t="s">
        <v>41</v>
      </c>
      <c r="R27" s="438"/>
      <c r="S27" s="439" t="s">
        <v>42</v>
      </c>
      <c r="T27" s="372"/>
      <c r="U27" s="377" t="s">
        <v>43</v>
      </c>
      <c r="V27" s="377"/>
      <c r="W27" s="377"/>
      <c r="X27" s="377"/>
      <c r="Y27" s="377"/>
      <c r="Z27" s="377"/>
      <c r="AA27" s="377"/>
      <c r="AB27" s="377"/>
      <c r="AC27" s="377"/>
      <c r="AD27" s="377"/>
      <c r="AE27" s="377"/>
      <c r="AF27" s="440"/>
      <c r="AG27" s="441" t="s">
        <v>44</v>
      </c>
      <c r="AH27" s="377"/>
      <c r="AI27" s="377"/>
      <c r="AJ27" s="377"/>
      <c r="AK27" s="377"/>
      <c r="AL27" s="377"/>
      <c r="AM27" s="377"/>
      <c r="AN27" s="377"/>
      <c r="AO27" s="377"/>
      <c r="AP27" s="377"/>
      <c r="AQ27" s="377"/>
      <c r="AR27" s="377"/>
      <c r="AS27" s="377"/>
      <c r="AT27" s="377"/>
      <c r="AU27" s="377"/>
      <c r="AV27" s="377"/>
      <c r="AW27" s="377"/>
      <c r="AX27" s="377"/>
      <c r="AY27" s="377"/>
      <c r="AZ27" s="377"/>
      <c r="BA27" s="377"/>
      <c r="BB27" s="377"/>
      <c r="BC27" s="377"/>
      <c r="BD27" s="442"/>
      <c r="BE27" s="396" t="s">
        <v>45</v>
      </c>
      <c r="BF27" s="373"/>
      <c r="BG27" s="372" t="s">
        <v>82</v>
      </c>
      <c r="BH27" s="372"/>
      <c r="BI27" s="372"/>
      <c r="BJ27" s="372"/>
    </row>
    <row r="28" spans="1:204" s="11" customFormat="1" ht="15" customHeight="1" x14ac:dyDescent="0.2">
      <c r="A28" s="377"/>
      <c r="B28" s="377"/>
      <c r="C28" s="376"/>
      <c r="D28" s="376"/>
      <c r="E28" s="376"/>
      <c r="F28" s="376"/>
      <c r="G28" s="376"/>
      <c r="H28" s="376"/>
      <c r="I28" s="376"/>
      <c r="J28" s="376"/>
      <c r="K28" s="376"/>
      <c r="L28" s="376"/>
      <c r="M28" s="376"/>
      <c r="N28" s="376"/>
      <c r="O28" s="376"/>
      <c r="P28" s="376"/>
      <c r="Q28" s="372"/>
      <c r="R28" s="438"/>
      <c r="S28" s="439"/>
      <c r="T28" s="372"/>
      <c r="U28" s="372" t="s">
        <v>46</v>
      </c>
      <c r="V28" s="372"/>
      <c r="W28" s="373" t="s">
        <v>47</v>
      </c>
      <c r="X28" s="373"/>
      <c r="Y28" s="377" t="s">
        <v>48</v>
      </c>
      <c r="Z28" s="377"/>
      <c r="AA28" s="377"/>
      <c r="AB28" s="377"/>
      <c r="AC28" s="377"/>
      <c r="AD28" s="377"/>
      <c r="AE28" s="377"/>
      <c r="AF28" s="440"/>
      <c r="AG28" s="441" t="s">
        <v>49</v>
      </c>
      <c r="AH28" s="377"/>
      <c r="AI28" s="377"/>
      <c r="AJ28" s="377"/>
      <c r="AK28" s="377"/>
      <c r="AL28" s="442"/>
      <c r="AM28" s="457" t="s">
        <v>50</v>
      </c>
      <c r="AN28" s="377"/>
      <c r="AO28" s="377"/>
      <c r="AP28" s="377"/>
      <c r="AQ28" s="377"/>
      <c r="AR28" s="440"/>
      <c r="AS28" s="441" t="s">
        <v>51</v>
      </c>
      <c r="AT28" s="377"/>
      <c r="AU28" s="377"/>
      <c r="AV28" s="377"/>
      <c r="AW28" s="377"/>
      <c r="AX28" s="442"/>
      <c r="AY28" s="457" t="s">
        <v>52</v>
      </c>
      <c r="AZ28" s="377"/>
      <c r="BA28" s="377"/>
      <c r="BB28" s="377"/>
      <c r="BC28" s="377"/>
      <c r="BD28" s="442"/>
      <c r="BE28" s="396"/>
      <c r="BF28" s="373"/>
      <c r="BG28" s="372"/>
      <c r="BH28" s="372"/>
      <c r="BI28" s="372"/>
      <c r="BJ28" s="372"/>
    </row>
    <row r="29" spans="1:204" s="11" customFormat="1" ht="15" customHeight="1" x14ac:dyDescent="0.2">
      <c r="A29" s="377"/>
      <c r="B29" s="377"/>
      <c r="C29" s="376"/>
      <c r="D29" s="376"/>
      <c r="E29" s="376"/>
      <c r="F29" s="376"/>
      <c r="G29" s="376"/>
      <c r="H29" s="376"/>
      <c r="I29" s="376"/>
      <c r="J29" s="376"/>
      <c r="K29" s="376"/>
      <c r="L29" s="376"/>
      <c r="M29" s="376"/>
      <c r="N29" s="376"/>
      <c r="O29" s="376"/>
      <c r="P29" s="376"/>
      <c r="Q29" s="372"/>
      <c r="R29" s="438"/>
      <c r="S29" s="439"/>
      <c r="T29" s="372"/>
      <c r="U29" s="372"/>
      <c r="V29" s="372"/>
      <c r="W29" s="373"/>
      <c r="X29" s="373"/>
      <c r="Y29" s="372" t="s">
        <v>53</v>
      </c>
      <c r="Z29" s="458"/>
      <c r="AA29" s="454" t="s">
        <v>83</v>
      </c>
      <c r="AB29" s="454"/>
      <c r="AC29" s="454" t="s">
        <v>84</v>
      </c>
      <c r="AD29" s="454"/>
      <c r="AE29" s="396" t="s">
        <v>85</v>
      </c>
      <c r="AF29" s="455"/>
      <c r="AG29" s="446" t="s">
        <v>54</v>
      </c>
      <c r="AH29" s="447"/>
      <c r="AI29" s="447"/>
      <c r="AJ29" s="447" t="s">
        <v>55</v>
      </c>
      <c r="AK29" s="447"/>
      <c r="AL29" s="448"/>
      <c r="AM29" s="449" t="s">
        <v>56</v>
      </c>
      <c r="AN29" s="447"/>
      <c r="AO29" s="447"/>
      <c r="AP29" s="447" t="s">
        <v>57</v>
      </c>
      <c r="AQ29" s="447"/>
      <c r="AR29" s="456"/>
      <c r="AS29" s="446" t="s">
        <v>58</v>
      </c>
      <c r="AT29" s="447"/>
      <c r="AU29" s="447"/>
      <c r="AV29" s="447" t="s">
        <v>59</v>
      </c>
      <c r="AW29" s="447"/>
      <c r="AX29" s="448"/>
      <c r="AY29" s="449" t="s">
        <v>60</v>
      </c>
      <c r="AZ29" s="447"/>
      <c r="BA29" s="447"/>
      <c r="BB29" s="447" t="s">
        <v>61</v>
      </c>
      <c r="BC29" s="447"/>
      <c r="BD29" s="448"/>
      <c r="BE29" s="396"/>
      <c r="BF29" s="373"/>
      <c r="BG29" s="372"/>
      <c r="BH29" s="372"/>
      <c r="BI29" s="372"/>
      <c r="BJ29" s="372"/>
    </row>
    <row r="30" spans="1:204" s="11" customFormat="1" ht="15" customHeight="1" x14ac:dyDescent="0.2">
      <c r="A30" s="377"/>
      <c r="B30" s="377"/>
      <c r="C30" s="376"/>
      <c r="D30" s="376"/>
      <c r="E30" s="376"/>
      <c r="F30" s="376"/>
      <c r="G30" s="376"/>
      <c r="H30" s="376"/>
      <c r="I30" s="376"/>
      <c r="J30" s="376"/>
      <c r="K30" s="376"/>
      <c r="L30" s="376"/>
      <c r="M30" s="376"/>
      <c r="N30" s="376"/>
      <c r="O30" s="376"/>
      <c r="P30" s="376"/>
      <c r="Q30" s="372"/>
      <c r="R30" s="438"/>
      <c r="S30" s="439"/>
      <c r="T30" s="372"/>
      <c r="U30" s="372"/>
      <c r="V30" s="372"/>
      <c r="W30" s="373"/>
      <c r="X30" s="373"/>
      <c r="Y30" s="372"/>
      <c r="Z30" s="458"/>
      <c r="AA30" s="454"/>
      <c r="AB30" s="454"/>
      <c r="AC30" s="454"/>
      <c r="AD30" s="454"/>
      <c r="AE30" s="396"/>
      <c r="AF30" s="455"/>
      <c r="AG30" s="193">
        <v>17</v>
      </c>
      <c r="AH30" s="450" t="s">
        <v>62</v>
      </c>
      <c r="AI30" s="451"/>
      <c r="AJ30" s="194">
        <v>17</v>
      </c>
      <c r="AK30" s="450" t="s">
        <v>62</v>
      </c>
      <c r="AL30" s="452"/>
      <c r="AM30" s="195">
        <v>17</v>
      </c>
      <c r="AN30" s="450" t="s">
        <v>62</v>
      </c>
      <c r="AO30" s="451"/>
      <c r="AP30" s="194">
        <v>17</v>
      </c>
      <c r="AQ30" s="450" t="s">
        <v>62</v>
      </c>
      <c r="AR30" s="453"/>
      <c r="AS30" s="193">
        <v>16</v>
      </c>
      <c r="AT30" s="450" t="s">
        <v>62</v>
      </c>
      <c r="AU30" s="451"/>
      <c r="AV30" s="194">
        <v>16</v>
      </c>
      <c r="AW30" s="450" t="s">
        <v>62</v>
      </c>
      <c r="AX30" s="452"/>
      <c r="AY30" s="195">
        <v>17</v>
      </c>
      <c r="AZ30" s="450" t="s">
        <v>62</v>
      </c>
      <c r="BA30" s="451"/>
      <c r="BB30" s="194"/>
      <c r="BC30" s="450" t="s">
        <v>62</v>
      </c>
      <c r="BD30" s="452"/>
      <c r="BE30" s="396"/>
      <c r="BF30" s="373"/>
      <c r="BG30" s="372"/>
      <c r="BH30" s="372"/>
      <c r="BI30" s="372"/>
      <c r="BJ30" s="372"/>
    </row>
    <row r="31" spans="1:204" s="11" customFormat="1" ht="72" customHeight="1" x14ac:dyDescent="0.2">
      <c r="A31" s="377"/>
      <c r="B31" s="377"/>
      <c r="C31" s="376"/>
      <c r="D31" s="376"/>
      <c r="E31" s="376"/>
      <c r="F31" s="376"/>
      <c r="G31" s="376"/>
      <c r="H31" s="376"/>
      <c r="I31" s="376"/>
      <c r="J31" s="376"/>
      <c r="K31" s="376"/>
      <c r="L31" s="376"/>
      <c r="M31" s="376"/>
      <c r="N31" s="376"/>
      <c r="O31" s="376"/>
      <c r="P31" s="376"/>
      <c r="Q31" s="372"/>
      <c r="R31" s="438"/>
      <c r="S31" s="439"/>
      <c r="T31" s="372"/>
      <c r="U31" s="372"/>
      <c r="V31" s="372"/>
      <c r="W31" s="373"/>
      <c r="X31" s="373"/>
      <c r="Y31" s="372"/>
      <c r="Z31" s="458"/>
      <c r="AA31" s="454"/>
      <c r="AB31" s="454"/>
      <c r="AC31" s="454"/>
      <c r="AD31" s="454"/>
      <c r="AE31" s="396"/>
      <c r="AF31" s="455"/>
      <c r="AG31" s="196" t="s">
        <v>63</v>
      </c>
      <c r="AH31" s="197" t="s">
        <v>64</v>
      </c>
      <c r="AI31" s="198" t="s">
        <v>65</v>
      </c>
      <c r="AJ31" s="199" t="s">
        <v>63</v>
      </c>
      <c r="AK31" s="197" t="s">
        <v>64</v>
      </c>
      <c r="AL31" s="200" t="s">
        <v>65</v>
      </c>
      <c r="AM31" s="201" t="s">
        <v>63</v>
      </c>
      <c r="AN31" s="197" t="s">
        <v>64</v>
      </c>
      <c r="AO31" s="198" t="s">
        <v>65</v>
      </c>
      <c r="AP31" s="199" t="s">
        <v>63</v>
      </c>
      <c r="AQ31" s="197" t="s">
        <v>64</v>
      </c>
      <c r="AR31" s="201" t="s">
        <v>65</v>
      </c>
      <c r="AS31" s="196" t="s">
        <v>63</v>
      </c>
      <c r="AT31" s="197" t="s">
        <v>64</v>
      </c>
      <c r="AU31" s="198" t="s">
        <v>65</v>
      </c>
      <c r="AV31" s="199" t="s">
        <v>63</v>
      </c>
      <c r="AW31" s="197" t="s">
        <v>64</v>
      </c>
      <c r="AX31" s="200" t="s">
        <v>65</v>
      </c>
      <c r="AY31" s="201" t="s">
        <v>63</v>
      </c>
      <c r="AZ31" s="197" t="s">
        <v>64</v>
      </c>
      <c r="BA31" s="198" t="s">
        <v>65</v>
      </c>
      <c r="BB31" s="199" t="s">
        <v>63</v>
      </c>
      <c r="BC31" s="197" t="s">
        <v>64</v>
      </c>
      <c r="BD31" s="200" t="s">
        <v>65</v>
      </c>
      <c r="BE31" s="396"/>
      <c r="BF31" s="373"/>
      <c r="BG31" s="372"/>
      <c r="BH31" s="372"/>
      <c r="BI31" s="372"/>
      <c r="BJ31" s="372"/>
    </row>
    <row r="32" spans="1:204" s="11" customFormat="1" ht="24" customHeight="1" x14ac:dyDescent="0.2">
      <c r="A32" s="468" t="s">
        <v>66</v>
      </c>
      <c r="B32" s="468"/>
      <c r="C32" s="202" t="s">
        <v>231</v>
      </c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205"/>
      <c r="S32" s="206"/>
      <c r="T32" s="207"/>
      <c r="U32" s="469">
        <f>SUM(U33:V69)</f>
        <v>3700</v>
      </c>
      <c r="V32" s="469"/>
      <c r="W32" s="469">
        <f>SUM(W33:X69)</f>
        <v>1966</v>
      </c>
      <c r="X32" s="469"/>
      <c r="Y32" s="469">
        <f>SUM(Y33:Z69)</f>
        <v>914</v>
      </c>
      <c r="Z32" s="470"/>
      <c r="AA32" s="471">
        <f>SUM(AA33:AB69)</f>
        <v>572</v>
      </c>
      <c r="AB32" s="471"/>
      <c r="AC32" s="471">
        <f>SUM(AC33:AD69)</f>
        <v>384</v>
      </c>
      <c r="AD32" s="471"/>
      <c r="AE32" s="472">
        <f>SUM(AE33:AF69)</f>
        <v>96</v>
      </c>
      <c r="AF32" s="469"/>
      <c r="AG32" s="208">
        <f t="shared" ref="AG32:BD32" si="3">SUM(AG33:AG69)</f>
        <v>776</v>
      </c>
      <c r="AH32" s="209">
        <f t="shared" si="3"/>
        <v>400</v>
      </c>
      <c r="AI32" s="210">
        <f t="shared" si="3"/>
        <v>21</v>
      </c>
      <c r="AJ32" s="211">
        <f t="shared" si="3"/>
        <v>768</v>
      </c>
      <c r="AK32" s="212">
        <f t="shared" si="3"/>
        <v>432</v>
      </c>
      <c r="AL32" s="213">
        <f t="shared" si="3"/>
        <v>20</v>
      </c>
      <c r="AM32" s="208">
        <f t="shared" si="3"/>
        <v>576</v>
      </c>
      <c r="AN32" s="209">
        <f t="shared" si="3"/>
        <v>322</v>
      </c>
      <c r="AO32" s="210">
        <f t="shared" si="3"/>
        <v>15</v>
      </c>
      <c r="AP32" s="211">
        <f t="shared" si="3"/>
        <v>398</v>
      </c>
      <c r="AQ32" s="212">
        <f t="shared" si="3"/>
        <v>214</v>
      </c>
      <c r="AR32" s="213">
        <f t="shared" si="3"/>
        <v>10</v>
      </c>
      <c r="AS32" s="208">
        <f t="shared" si="3"/>
        <v>680</v>
      </c>
      <c r="AT32" s="209">
        <f t="shared" si="3"/>
        <v>384</v>
      </c>
      <c r="AU32" s="210">
        <f t="shared" si="3"/>
        <v>16</v>
      </c>
      <c r="AV32" s="211">
        <f t="shared" si="3"/>
        <v>326</v>
      </c>
      <c r="AW32" s="212">
        <f t="shared" si="3"/>
        <v>128</v>
      </c>
      <c r="AX32" s="213">
        <f t="shared" si="3"/>
        <v>7.75</v>
      </c>
      <c r="AY32" s="208">
        <f t="shared" si="3"/>
        <v>176</v>
      </c>
      <c r="AZ32" s="210">
        <f t="shared" si="3"/>
        <v>86</v>
      </c>
      <c r="BA32" s="210">
        <f t="shared" si="3"/>
        <v>5</v>
      </c>
      <c r="BB32" s="214">
        <f t="shared" si="3"/>
        <v>0</v>
      </c>
      <c r="BC32" s="215">
        <f t="shared" si="3"/>
        <v>0</v>
      </c>
      <c r="BD32" s="216">
        <f t="shared" si="3"/>
        <v>0</v>
      </c>
      <c r="BE32" s="459">
        <f>SUM(BE33:BF69)</f>
        <v>94.75</v>
      </c>
      <c r="BF32" s="460"/>
      <c r="BG32" s="461">
        <f>U32/U132</f>
        <v>0.54977711738484403</v>
      </c>
      <c r="BH32" s="461"/>
      <c r="BI32" s="461"/>
      <c r="BJ32" s="461"/>
    </row>
    <row r="33" spans="1:63" s="11" customFormat="1" ht="18" customHeight="1" x14ac:dyDescent="0.2">
      <c r="A33" s="462" t="s">
        <v>232</v>
      </c>
      <c r="B33" s="462"/>
      <c r="C33" s="42" t="s">
        <v>471</v>
      </c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4"/>
      <c r="R33" s="65"/>
      <c r="S33" s="63"/>
      <c r="T33" s="66"/>
      <c r="U33" s="463"/>
      <c r="V33" s="463"/>
      <c r="W33" s="463"/>
      <c r="X33" s="463"/>
      <c r="Y33" s="463"/>
      <c r="Z33" s="464"/>
      <c r="AA33" s="465"/>
      <c r="AB33" s="465"/>
      <c r="AC33" s="465"/>
      <c r="AD33" s="465"/>
      <c r="AE33" s="465"/>
      <c r="AF33" s="465"/>
      <c r="AG33" s="98"/>
      <c r="AH33" s="99"/>
      <c r="AI33" s="100"/>
      <c r="AJ33" s="101"/>
      <c r="AK33" s="99"/>
      <c r="AL33" s="102"/>
      <c r="AM33" s="98"/>
      <c r="AN33" s="99"/>
      <c r="AO33" s="100"/>
      <c r="AP33" s="101"/>
      <c r="AQ33" s="99"/>
      <c r="AR33" s="102"/>
      <c r="AS33" s="98"/>
      <c r="AT33" s="99"/>
      <c r="AU33" s="100"/>
      <c r="AV33" s="101"/>
      <c r="AW33" s="99"/>
      <c r="AX33" s="102"/>
      <c r="AY33" s="98"/>
      <c r="AZ33" s="99"/>
      <c r="BA33" s="100"/>
      <c r="BB33" s="101"/>
      <c r="BC33" s="99"/>
      <c r="BD33" s="102"/>
      <c r="BE33" s="466"/>
      <c r="BF33" s="467"/>
      <c r="BG33" s="482"/>
      <c r="BH33" s="482"/>
      <c r="BI33" s="482"/>
      <c r="BJ33" s="482"/>
    </row>
    <row r="34" spans="1:63" s="11" customFormat="1" ht="18" customHeight="1" x14ac:dyDescent="0.2">
      <c r="A34" s="478" t="s">
        <v>233</v>
      </c>
      <c r="B34" s="478"/>
      <c r="C34" s="479" t="s">
        <v>128</v>
      </c>
      <c r="D34" s="479"/>
      <c r="E34" s="479"/>
      <c r="F34" s="479"/>
      <c r="G34" s="479"/>
      <c r="H34" s="479"/>
      <c r="I34" s="479"/>
      <c r="J34" s="479"/>
      <c r="K34" s="479"/>
      <c r="L34" s="479"/>
      <c r="M34" s="479"/>
      <c r="N34" s="479"/>
      <c r="O34" s="479"/>
      <c r="P34" s="479"/>
      <c r="Q34" s="480">
        <v>1</v>
      </c>
      <c r="R34" s="481"/>
      <c r="S34" s="473"/>
      <c r="T34" s="480"/>
      <c r="U34" s="480">
        <v>72</v>
      </c>
      <c r="V34" s="480"/>
      <c r="W34" s="480">
        <f>SUM(Y34:AF34)</f>
        <v>34</v>
      </c>
      <c r="X34" s="480"/>
      <c r="Y34" s="480">
        <v>18</v>
      </c>
      <c r="Z34" s="474"/>
      <c r="AA34" s="483"/>
      <c r="AB34" s="483"/>
      <c r="AC34" s="483"/>
      <c r="AD34" s="483"/>
      <c r="AE34" s="473">
        <v>16</v>
      </c>
      <c r="AF34" s="474"/>
      <c r="AG34" s="103">
        <f>U34</f>
        <v>72</v>
      </c>
      <c r="AH34" s="104">
        <f>W34</f>
        <v>34</v>
      </c>
      <c r="AI34" s="105">
        <v>2</v>
      </c>
      <c r="AJ34" s="106"/>
      <c r="AK34" s="104"/>
      <c r="AL34" s="107">
        <f>AJ34/36</f>
        <v>0</v>
      </c>
      <c r="AM34" s="108"/>
      <c r="AN34" s="104"/>
      <c r="AO34" s="105">
        <f>AM34/36</f>
        <v>0</v>
      </c>
      <c r="AP34" s="106"/>
      <c r="AQ34" s="104"/>
      <c r="AR34" s="108">
        <f>AP34/36</f>
        <v>0</v>
      </c>
      <c r="AS34" s="103"/>
      <c r="AT34" s="104"/>
      <c r="AU34" s="108">
        <f>AS34/36</f>
        <v>0</v>
      </c>
      <c r="AV34" s="106"/>
      <c r="AW34" s="104"/>
      <c r="AX34" s="108">
        <f>AV34/36</f>
        <v>0</v>
      </c>
      <c r="AY34" s="103"/>
      <c r="AZ34" s="104"/>
      <c r="BA34" s="108">
        <f>AY34/36</f>
        <v>0</v>
      </c>
      <c r="BB34" s="106"/>
      <c r="BC34" s="104"/>
      <c r="BD34" s="107">
        <f>BB34/36</f>
        <v>0</v>
      </c>
      <c r="BE34" s="475">
        <f>AI34+AL34+AO34+AR34+AU34+AX34+BA34+BD34</f>
        <v>2</v>
      </c>
      <c r="BF34" s="476"/>
      <c r="BG34" s="477" t="s">
        <v>90</v>
      </c>
      <c r="BH34" s="477"/>
      <c r="BI34" s="477"/>
      <c r="BJ34" s="477"/>
    </row>
    <row r="35" spans="1:63" s="11" customFormat="1" ht="18" customHeight="1" x14ac:dyDescent="0.2">
      <c r="A35" s="478" t="s">
        <v>234</v>
      </c>
      <c r="B35" s="478"/>
      <c r="C35" s="479" t="s">
        <v>129</v>
      </c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479"/>
      <c r="O35" s="479"/>
      <c r="P35" s="479"/>
      <c r="Q35" s="480">
        <v>3</v>
      </c>
      <c r="R35" s="481"/>
      <c r="S35" s="473"/>
      <c r="T35" s="480"/>
      <c r="U35" s="480">
        <v>144</v>
      </c>
      <c r="V35" s="480"/>
      <c r="W35" s="480">
        <f>SUM(Y35:AF35)</f>
        <v>76</v>
      </c>
      <c r="X35" s="480"/>
      <c r="Y35" s="480">
        <v>40</v>
      </c>
      <c r="Z35" s="474"/>
      <c r="AA35" s="483"/>
      <c r="AB35" s="483"/>
      <c r="AC35" s="483"/>
      <c r="AD35" s="483"/>
      <c r="AE35" s="473">
        <v>36</v>
      </c>
      <c r="AF35" s="474"/>
      <c r="AG35" s="103"/>
      <c r="AH35" s="104"/>
      <c r="AI35" s="105">
        <f t="shared" ref="AI35:AI36" si="4">AG35/36</f>
        <v>0</v>
      </c>
      <c r="AJ35" s="106"/>
      <c r="AK35" s="104"/>
      <c r="AL35" s="107">
        <f t="shared" ref="AL35:AL37" si="5">AJ35/36</f>
        <v>0</v>
      </c>
      <c r="AM35" s="58">
        <f>U35</f>
        <v>144</v>
      </c>
      <c r="AN35" s="104">
        <f>W35</f>
        <v>76</v>
      </c>
      <c r="AO35" s="105">
        <v>4</v>
      </c>
      <c r="AP35" s="106"/>
      <c r="AQ35" s="104"/>
      <c r="AR35" s="108">
        <f>AP35/36</f>
        <v>0</v>
      </c>
      <c r="AS35" s="103"/>
      <c r="AT35" s="104"/>
      <c r="AU35" s="108">
        <f>AS35/36</f>
        <v>0</v>
      </c>
      <c r="AV35" s="106"/>
      <c r="AW35" s="104"/>
      <c r="AX35" s="108">
        <f>AV35/36</f>
        <v>0</v>
      </c>
      <c r="AY35" s="103"/>
      <c r="AZ35" s="104"/>
      <c r="BA35" s="108">
        <f t="shared" ref="BA35:BA65" si="6">AY35/36</f>
        <v>0</v>
      </c>
      <c r="BB35" s="106"/>
      <c r="BC35" s="104"/>
      <c r="BD35" s="107">
        <f>BB35/36</f>
        <v>0</v>
      </c>
      <c r="BE35" s="475">
        <f>AI35+AL35+AO35+AR35+AU35+AX35+BA35+BD35</f>
        <v>4</v>
      </c>
      <c r="BF35" s="476"/>
      <c r="BG35" s="477" t="s">
        <v>91</v>
      </c>
      <c r="BH35" s="477"/>
      <c r="BI35" s="477"/>
      <c r="BJ35" s="477"/>
    </row>
    <row r="36" spans="1:63" s="11" customFormat="1" ht="18" customHeight="1" x14ac:dyDescent="0.2">
      <c r="A36" s="478" t="s">
        <v>235</v>
      </c>
      <c r="B36" s="478"/>
      <c r="C36" s="479" t="s">
        <v>130</v>
      </c>
      <c r="D36" s="479"/>
      <c r="E36" s="479"/>
      <c r="F36" s="479"/>
      <c r="G36" s="479"/>
      <c r="H36" s="479"/>
      <c r="I36" s="479"/>
      <c r="J36" s="479"/>
      <c r="K36" s="479"/>
      <c r="L36" s="479"/>
      <c r="M36" s="479"/>
      <c r="N36" s="479"/>
      <c r="O36" s="479"/>
      <c r="P36" s="479"/>
      <c r="Q36" s="480">
        <v>4</v>
      </c>
      <c r="R36" s="481"/>
      <c r="S36" s="473"/>
      <c r="T36" s="480"/>
      <c r="U36" s="480">
        <v>144</v>
      </c>
      <c r="V36" s="480"/>
      <c r="W36" s="480">
        <f t="shared" ref="W36" si="7">SUM(Y36:AF36)</f>
        <v>60</v>
      </c>
      <c r="X36" s="480"/>
      <c r="Y36" s="480">
        <v>34</v>
      </c>
      <c r="Z36" s="474"/>
      <c r="AA36" s="483"/>
      <c r="AB36" s="483"/>
      <c r="AC36" s="483"/>
      <c r="AD36" s="483"/>
      <c r="AE36" s="473">
        <v>26</v>
      </c>
      <c r="AF36" s="474"/>
      <c r="AG36" s="103"/>
      <c r="AH36" s="104"/>
      <c r="AI36" s="105">
        <f t="shared" si="4"/>
        <v>0</v>
      </c>
      <c r="AJ36" s="106"/>
      <c r="AK36" s="104"/>
      <c r="AL36" s="107">
        <f t="shared" si="5"/>
        <v>0</v>
      </c>
      <c r="AM36" s="108"/>
      <c r="AN36" s="104"/>
      <c r="AO36" s="105">
        <f t="shared" ref="AO36:AO37" si="8">AM36/36</f>
        <v>0</v>
      </c>
      <c r="AP36" s="57">
        <f>U36</f>
        <v>144</v>
      </c>
      <c r="AQ36" s="104">
        <f>W36</f>
        <v>60</v>
      </c>
      <c r="AR36" s="108">
        <v>4</v>
      </c>
      <c r="AS36" s="103"/>
      <c r="AT36" s="104"/>
      <c r="AU36" s="108">
        <f>AS36/36</f>
        <v>0</v>
      </c>
      <c r="AV36" s="106"/>
      <c r="AW36" s="104"/>
      <c r="AX36" s="108">
        <f>AV36/36</f>
        <v>0</v>
      </c>
      <c r="AY36" s="103"/>
      <c r="AZ36" s="104"/>
      <c r="BA36" s="108">
        <f t="shared" si="6"/>
        <v>0</v>
      </c>
      <c r="BB36" s="106"/>
      <c r="BC36" s="104"/>
      <c r="BD36" s="107">
        <f>BB36/36</f>
        <v>0</v>
      </c>
      <c r="BE36" s="475">
        <f t="shared" ref="BE36:BE69" si="9">AI36+AL36+AO36+AR36+AU36+AX36+BA36+BD36</f>
        <v>4</v>
      </c>
      <c r="BF36" s="476"/>
      <c r="BG36" s="477" t="s">
        <v>92</v>
      </c>
      <c r="BH36" s="477"/>
      <c r="BI36" s="477"/>
      <c r="BJ36" s="477"/>
    </row>
    <row r="37" spans="1:63" s="11" customFormat="1" ht="18" customHeight="1" x14ac:dyDescent="0.2">
      <c r="A37" s="484" t="s">
        <v>236</v>
      </c>
      <c r="B37" s="484"/>
      <c r="C37" s="485" t="s">
        <v>131</v>
      </c>
      <c r="D37" s="485"/>
      <c r="E37" s="485"/>
      <c r="F37" s="485"/>
      <c r="G37" s="485"/>
      <c r="H37" s="485"/>
      <c r="I37" s="485"/>
      <c r="J37" s="485"/>
      <c r="K37" s="485"/>
      <c r="L37" s="485"/>
      <c r="M37" s="485"/>
      <c r="N37" s="485"/>
      <c r="O37" s="485"/>
      <c r="P37" s="485"/>
      <c r="Q37" s="356">
        <v>5</v>
      </c>
      <c r="R37" s="357"/>
      <c r="S37" s="345"/>
      <c r="T37" s="356"/>
      <c r="U37" s="356">
        <v>72</v>
      </c>
      <c r="V37" s="356"/>
      <c r="W37" s="356">
        <f>SUM(Y37:AF37)</f>
        <v>34</v>
      </c>
      <c r="X37" s="356"/>
      <c r="Y37" s="356">
        <v>16</v>
      </c>
      <c r="Z37" s="346"/>
      <c r="AA37" s="344"/>
      <c r="AB37" s="344"/>
      <c r="AC37" s="344"/>
      <c r="AD37" s="344"/>
      <c r="AE37" s="345">
        <v>18</v>
      </c>
      <c r="AF37" s="346"/>
      <c r="AG37" s="109"/>
      <c r="AH37" s="110"/>
      <c r="AI37" s="111">
        <f t="shared" ref="AI37" si="10">AG37/40</f>
        <v>0</v>
      </c>
      <c r="AJ37" s="112"/>
      <c r="AK37" s="110"/>
      <c r="AL37" s="113">
        <f t="shared" si="5"/>
        <v>0</v>
      </c>
      <c r="AM37" s="114"/>
      <c r="AN37" s="110"/>
      <c r="AO37" s="111">
        <f t="shared" si="8"/>
        <v>0</v>
      </c>
      <c r="AP37" s="112"/>
      <c r="AQ37" s="110"/>
      <c r="AR37" s="114">
        <f t="shared" ref="AR37" si="11">AP37/36</f>
        <v>0</v>
      </c>
      <c r="AS37" s="109">
        <f>U37</f>
        <v>72</v>
      </c>
      <c r="AT37" s="110">
        <f>W37</f>
        <v>34</v>
      </c>
      <c r="AU37" s="114">
        <v>2</v>
      </c>
      <c r="AV37" s="112"/>
      <c r="AW37" s="110"/>
      <c r="AX37" s="114">
        <f t="shared" ref="AX37" si="12">AV37/36</f>
        <v>0</v>
      </c>
      <c r="AY37" s="109"/>
      <c r="AZ37" s="110"/>
      <c r="BA37" s="114">
        <f t="shared" si="6"/>
        <v>0</v>
      </c>
      <c r="BB37" s="112"/>
      <c r="BC37" s="110"/>
      <c r="BD37" s="113">
        <f t="shared" ref="BD37" si="13">BB37/36</f>
        <v>0</v>
      </c>
      <c r="BE37" s="347">
        <f t="shared" si="9"/>
        <v>2</v>
      </c>
      <c r="BF37" s="348"/>
      <c r="BG37" s="492" t="s">
        <v>93</v>
      </c>
      <c r="BH37" s="492"/>
      <c r="BI37" s="492"/>
      <c r="BJ37" s="492"/>
    </row>
    <row r="38" spans="1:63" s="11" customFormat="1" ht="18" customHeight="1" x14ac:dyDescent="0.3">
      <c r="A38" s="497" t="s">
        <v>239</v>
      </c>
      <c r="B38" s="498"/>
      <c r="C38" s="412" t="s">
        <v>368</v>
      </c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4"/>
      <c r="Q38" s="304"/>
      <c r="R38" s="305"/>
      <c r="S38" s="306"/>
      <c r="T38" s="304"/>
      <c r="U38" s="304"/>
      <c r="V38" s="304"/>
      <c r="W38" s="304"/>
      <c r="X38" s="304"/>
      <c r="Y38" s="304"/>
      <c r="Z38" s="307"/>
      <c r="AA38" s="309"/>
      <c r="AB38" s="309"/>
      <c r="AC38" s="309"/>
      <c r="AD38" s="309"/>
      <c r="AE38" s="306"/>
      <c r="AF38" s="307"/>
      <c r="AG38" s="124"/>
      <c r="AH38" s="120"/>
      <c r="AI38" s="121"/>
      <c r="AJ38" s="122"/>
      <c r="AK38" s="120"/>
      <c r="AL38" s="123"/>
      <c r="AM38" s="20"/>
      <c r="AN38" s="120"/>
      <c r="AO38" s="121"/>
      <c r="AP38" s="19"/>
      <c r="AQ38" s="120"/>
      <c r="AR38" s="125"/>
      <c r="AS38" s="124"/>
      <c r="AT38" s="120"/>
      <c r="AU38" s="121"/>
      <c r="AV38" s="122"/>
      <c r="AW38" s="120"/>
      <c r="AX38" s="123"/>
      <c r="AY38" s="125"/>
      <c r="AZ38" s="120"/>
      <c r="BA38" s="125"/>
      <c r="BB38" s="122"/>
      <c r="BC38" s="120"/>
      <c r="BD38" s="123"/>
      <c r="BE38" s="311"/>
      <c r="BF38" s="331"/>
      <c r="BG38" s="362"/>
      <c r="BH38" s="363"/>
      <c r="BI38" s="363"/>
      <c r="BJ38" s="364"/>
    </row>
    <row r="39" spans="1:63" s="11" customFormat="1" ht="18" customHeight="1" x14ac:dyDescent="0.2">
      <c r="A39" s="493" t="s">
        <v>369</v>
      </c>
      <c r="B39" s="493"/>
      <c r="C39" s="494" t="s">
        <v>139</v>
      </c>
      <c r="D39" s="494"/>
      <c r="E39" s="494"/>
      <c r="F39" s="494"/>
      <c r="G39" s="494"/>
      <c r="H39" s="494"/>
      <c r="I39" s="494"/>
      <c r="J39" s="494"/>
      <c r="K39" s="494"/>
      <c r="L39" s="494"/>
      <c r="M39" s="494"/>
      <c r="N39" s="494"/>
      <c r="O39" s="494"/>
      <c r="P39" s="494"/>
      <c r="Q39" s="495">
        <v>2</v>
      </c>
      <c r="R39" s="496"/>
      <c r="S39" s="487">
        <v>1</v>
      </c>
      <c r="T39" s="495"/>
      <c r="U39" s="495">
        <v>224</v>
      </c>
      <c r="V39" s="495"/>
      <c r="W39" s="495">
        <f>SUM(Y39:AF39)</f>
        <v>118</v>
      </c>
      <c r="X39" s="495"/>
      <c r="Y39" s="495"/>
      <c r="Z39" s="488"/>
      <c r="AA39" s="486"/>
      <c r="AB39" s="486"/>
      <c r="AC39" s="486">
        <v>118</v>
      </c>
      <c r="AD39" s="486"/>
      <c r="AE39" s="487"/>
      <c r="AF39" s="488"/>
      <c r="AG39" s="152">
        <v>104</v>
      </c>
      <c r="AH39" s="153">
        <v>50</v>
      </c>
      <c r="AI39" s="154">
        <v>3</v>
      </c>
      <c r="AJ39" s="155">
        <f>U39-AG39</f>
        <v>120</v>
      </c>
      <c r="AK39" s="153">
        <f>W39-AH39</f>
        <v>68</v>
      </c>
      <c r="AL39" s="156">
        <v>3</v>
      </c>
      <c r="AM39" s="157"/>
      <c r="AN39" s="153"/>
      <c r="AO39" s="154">
        <f t="shared" ref="AO39:AO47" si="14">AM39/40</f>
        <v>0</v>
      </c>
      <c r="AP39" s="158"/>
      <c r="AQ39" s="153"/>
      <c r="AR39" s="157">
        <f t="shared" ref="AR39:AR106" si="15">AP39/40</f>
        <v>0</v>
      </c>
      <c r="AS39" s="159"/>
      <c r="AT39" s="153"/>
      <c r="AU39" s="154">
        <f t="shared" ref="AU39:AU69" si="16">AS39/40</f>
        <v>0</v>
      </c>
      <c r="AV39" s="158"/>
      <c r="AW39" s="153"/>
      <c r="AX39" s="156">
        <f t="shared" ref="AX39:AX69" si="17">AV39/40</f>
        <v>0</v>
      </c>
      <c r="AY39" s="157"/>
      <c r="AZ39" s="153"/>
      <c r="BA39" s="157">
        <f t="shared" si="6"/>
        <v>0</v>
      </c>
      <c r="BB39" s="158"/>
      <c r="BC39" s="153"/>
      <c r="BD39" s="156">
        <f t="shared" ref="BD39:BD107" si="18">BB39/40</f>
        <v>0</v>
      </c>
      <c r="BE39" s="489">
        <f t="shared" si="9"/>
        <v>6</v>
      </c>
      <c r="BF39" s="490"/>
      <c r="BG39" s="491" t="s">
        <v>94</v>
      </c>
      <c r="BH39" s="491"/>
      <c r="BI39" s="491"/>
      <c r="BJ39" s="491"/>
    </row>
    <row r="40" spans="1:63" s="11" customFormat="1" ht="18" customHeight="1" x14ac:dyDescent="0.3">
      <c r="A40" s="394" t="s">
        <v>240</v>
      </c>
      <c r="B40" s="395"/>
      <c r="C40" s="365" t="s">
        <v>370</v>
      </c>
      <c r="D40" s="366"/>
      <c r="E40" s="366"/>
      <c r="F40" s="366"/>
      <c r="G40" s="366"/>
      <c r="H40" s="366"/>
      <c r="I40" s="366"/>
      <c r="J40" s="366"/>
      <c r="K40" s="366"/>
      <c r="L40" s="366"/>
      <c r="M40" s="366"/>
      <c r="N40" s="366"/>
      <c r="O40" s="366"/>
      <c r="P40" s="367"/>
      <c r="Q40" s="304"/>
      <c r="R40" s="305"/>
      <c r="S40" s="306"/>
      <c r="T40" s="304"/>
      <c r="U40" s="304"/>
      <c r="V40" s="304"/>
      <c r="W40" s="304"/>
      <c r="X40" s="304"/>
      <c r="Y40" s="304"/>
      <c r="Z40" s="307"/>
      <c r="AA40" s="309"/>
      <c r="AB40" s="309"/>
      <c r="AC40" s="309"/>
      <c r="AD40" s="309"/>
      <c r="AE40" s="306"/>
      <c r="AF40" s="307"/>
      <c r="AG40" s="124"/>
      <c r="AH40" s="120"/>
      <c r="AI40" s="121"/>
      <c r="AJ40" s="122"/>
      <c r="AK40" s="120"/>
      <c r="AL40" s="123"/>
      <c r="AM40" s="20"/>
      <c r="AN40" s="120"/>
      <c r="AO40" s="121"/>
      <c r="AP40" s="19"/>
      <c r="AQ40" s="120"/>
      <c r="AR40" s="125"/>
      <c r="AS40" s="124"/>
      <c r="AT40" s="120"/>
      <c r="AU40" s="121"/>
      <c r="AV40" s="122"/>
      <c r="AW40" s="120"/>
      <c r="AX40" s="123"/>
      <c r="AY40" s="125"/>
      <c r="AZ40" s="120"/>
      <c r="BA40" s="125"/>
      <c r="BB40" s="122"/>
      <c r="BC40" s="120"/>
      <c r="BD40" s="123"/>
      <c r="BE40" s="311"/>
      <c r="BF40" s="331"/>
      <c r="BG40" s="362"/>
      <c r="BH40" s="363"/>
      <c r="BI40" s="363"/>
      <c r="BJ40" s="364"/>
    </row>
    <row r="41" spans="1:63" s="11" customFormat="1" ht="18" customHeight="1" x14ac:dyDescent="0.2">
      <c r="A41" s="394" t="s">
        <v>371</v>
      </c>
      <c r="B41" s="395"/>
      <c r="C41" s="501" t="s">
        <v>138</v>
      </c>
      <c r="D41" s="502"/>
      <c r="E41" s="502"/>
      <c r="F41" s="502"/>
      <c r="G41" s="502"/>
      <c r="H41" s="502"/>
      <c r="I41" s="502"/>
      <c r="J41" s="502"/>
      <c r="K41" s="502"/>
      <c r="L41" s="502"/>
      <c r="M41" s="502"/>
      <c r="N41" s="502"/>
      <c r="O41" s="502"/>
      <c r="P41" s="503"/>
      <c r="Q41" s="307">
        <v>1</v>
      </c>
      <c r="R41" s="375"/>
      <c r="S41" s="374"/>
      <c r="T41" s="306"/>
      <c r="U41" s="307">
        <v>160</v>
      </c>
      <c r="V41" s="306"/>
      <c r="W41" s="307">
        <f>SUM(Y41:AF41)</f>
        <v>86</v>
      </c>
      <c r="X41" s="306"/>
      <c r="Y41" s="307">
        <v>50</v>
      </c>
      <c r="Z41" s="375"/>
      <c r="AA41" s="374">
        <v>18</v>
      </c>
      <c r="AB41" s="375"/>
      <c r="AC41" s="374">
        <v>18</v>
      </c>
      <c r="AD41" s="375"/>
      <c r="AE41" s="374"/>
      <c r="AF41" s="499"/>
      <c r="AG41" s="17">
        <f>U41</f>
        <v>160</v>
      </c>
      <c r="AH41" s="120">
        <f>W41</f>
        <v>86</v>
      </c>
      <c r="AI41" s="121">
        <v>4</v>
      </c>
      <c r="AJ41" s="122"/>
      <c r="AK41" s="120"/>
      <c r="AL41" s="123">
        <f>AJ41/40</f>
        <v>0</v>
      </c>
      <c r="AM41" s="125"/>
      <c r="AN41" s="120"/>
      <c r="AO41" s="121">
        <f t="shared" si="14"/>
        <v>0</v>
      </c>
      <c r="AP41" s="122"/>
      <c r="AQ41" s="120"/>
      <c r="AR41" s="125">
        <f t="shared" si="15"/>
        <v>0</v>
      </c>
      <c r="AS41" s="124"/>
      <c r="AT41" s="120"/>
      <c r="AU41" s="121">
        <f t="shared" si="16"/>
        <v>0</v>
      </c>
      <c r="AV41" s="122"/>
      <c r="AW41" s="120"/>
      <c r="AX41" s="123">
        <f t="shared" si="17"/>
        <v>0</v>
      </c>
      <c r="AY41" s="125"/>
      <c r="AZ41" s="120"/>
      <c r="BA41" s="125">
        <f>AY41/36</f>
        <v>0</v>
      </c>
      <c r="BB41" s="122"/>
      <c r="BC41" s="120"/>
      <c r="BD41" s="123">
        <f t="shared" si="18"/>
        <v>0</v>
      </c>
      <c r="BE41" s="500">
        <f t="shared" si="9"/>
        <v>4</v>
      </c>
      <c r="BF41" s="311"/>
      <c r="BG41" s="362" t="s">
        <v>96</v>
      </c>
      <c r="BH41" s="363"/>
      <c r="BI41" s="363"/>
      <c r="BJ41" s="364"/>
    </row>
    <row r="42" spans="1:63" ht="18" customHeight="1" x14ac:dyDescent="0.2">
      <c r="A42" s="505" t="s">
        <v>372</v>
      </c>
      <c r="B42" s="505"/>
      <c r="C42" s="485" t="s">
        <v>140</v>
      </c>
      <c r="D42" s="485"/>
      <c r="E42" s="485"/>
      <c r="F42" s="485"/>
      <c r="G42" s="485"/>
      <c r="H42" s="485"/>
      <c r="I42" s="485"/>
      <c r="J42" s="485"/>
      <c r="K42" s="485"/>
      <c r="L42" s="485"/>
      <c r="M42" s="485"/>
      <c r="N42" s="485"/>
      <c r="O42" s="485"/>
      <c r="P42" s="485"/>
      <c r="Q42" s="356"/>
      <c r="R42" s="357"/>
      <c r="S42" s="345">
        <v>5</v>
      </c>
      <c r="T42" s="356"/>
      <c r="U42" s="356">
        <v>80</v>
      </c>
      <c r="V42" s="356"/>
      <c r="W42" s="356">
        <f>SUM(Y42:AF42)</f>
        <v>48</v>
      </c>
      <c r="X42" s="356"/>
      <c r="Y42" s="356">
        <v>32</v>
      </c>
      <c r="Z42" s="346"/>
      <c r="AA42" s="344">
        <v>16</v>
      </c>
      <c r="AB42" s="344"/>
      <c r="AC42" s="344"/>
      <c r="AD42" s="344"/>
      <c r="AE42" s="345"/>
      <c r="AF42" s="346"/>
      <c r="AG42" s="109"/>
      <c r="AH42" s="110"/>
      <c r="AI42" s="111">
        <f>AG42/40</f>
        <v>0</v>
      </c>
      <c r="AJ42" s="112"/>
      <c r="AK42" s="110"/>
      <c r="AL42" s="113">
        <f>AJ42/40</f>
        <v>0</v>
      </c>
      <c r="AM42" s="114"/>
      <c r="AN42" s="110"/>
      <c r="AO42" s="121"/>
      <c r="AP42" s="112"/>
      <c r="AQ42" s="110"/>
      <c r="AR42" s="113">
        <f>AP42/40</f>
        <v>0</v>
      </c>
      <c r="AS42" s="109">
        <v>80</v>
      </c>
      <c r="AT42" s="110">
        <f>W42</f>
        <v>48</v>
      </c>
      <c r="AU42" s="111">
        <v>2</v>
      </c>
      <c r="AV42" s="112"/>
      <c r="AW42" s="110"/>
      <c r="AX42" s="113">
        <f>AV42/40</f>
        <v>0</v>
      </c>
      <c r="AY42" s="114"/>
      <c r="AZ42" s="110"/>
      <c r="BA42" s="114">
        <f>AY42/36</f>
        <v>0</v>
      </c>
      <c r="BB42" s="112"/>
      <c r="BC42" s="110"/>
      <c r="BD42" s="113">
        <f>BB42/40</f>
        <v>0</v>
      </c>
      <c r="BE42" s="347">
        <f>AI42+AL42+AO42+AR42+AU42+AX42+BA42+BD42</f>
        <v>2</v>
      </c>
      <c r="BF42" s="348"/>
      <c r="BG42" s="492" t="s">
        <v>97</v>
      </c>
      <c r="BH42" s="492"/>
      <c r="BI42" s="492"/>
      <c r="BJ42" s="492"/>
    </row>
    <row r="43" spans="1:63" ht="17.25" x14ac:dyDescent="0.3">
      <c r="A43" s="339" t="s">
        <v>241</v>
      </c>
      <c r="B43" s="340"/>
      <c r="C43" s="365" t="s">
        <v>472</v>
      </c>
      <c r="D43" s="366"/>
      <c r="E43" s="366"/>
      <c r="F43" s="366"/>
      <c r="G43" s="366"/>
      <c r="H43" s="366"/>
      <c r="I43" s="366"/>
      <c r="J43" s="366"/>
      <c r="K43" s="366"/>
      <c r="L43" s="366"/>
      <c r="M43" s="366"/>
      <c r="N43" s="366"/>
      <c r="O43" s="366"/>
      <c r="P43" s="366"/>
      <c r="Q43" s="366"/>
      <c r="R43" s="366"/>
      <c r="S43" s="366"/>
      <c r="T43" s="367"/>
      <c r="U43" s="304"/>
      <c r="V43" s="304"/>
      <c r="W43" s="304"/>
      <c r="X43" s="304"/>
      <c r="Y43" s="304"/>
      <c r="Z43" s="307"/>
      <c r="AA43" s="309"/>
      <c r="AB43" s="309"/>
      <c r="AC43" s="309"/>
      <c r="AD43" s="309"/>
      <c r="AE43" s="306"/>
      <c r="AF43" s="307"/>
      <c r="AG43" s="124"/>
      <c r="AH43" s="120"/>
      <c r="AI43" s="121"/>
      <c r="AJ43" s="122"/>
      <c r="AK43" s="120"/>
      <c r="AL43" s="123"/>
      <c r="AM43" s="20"/>
      <c r="AN43" s="120"/>
      <c r="AO43" s="121"/>
      <c r="AP43" s="19"/>
      <c r="AQ43" s="120"/>
      <c r="AR43" s="125"/>
      <c r="AS43" s="124"/>
      <c r="AT43" s="120"/>
      <c r="AU43" s="121"/>
      <c r="AV43" s="122"/>
      <c r="AW43" s="120"/>
      <c r="AX43" s="123"/>
      <c r="AY43" s="125"/>
      <c r="AZ43" s="120"/>
      <c r="BA43" s="125"/>
      <c r="BB43" s="122"/>
      <c r="BC43" s="120"/>
      <c r="BD43" s="123"/>
      <c r="BE43" s="311"/>
      <c r="BF43" s="331"/>
      <c r="BG43" s="362"/>
      <c r="BH43" s="363"/>
      <c r="BI43" s="363"/>
      <c r="BJ43" s="364"/>
    </row>
    <row r="44" spans="1:63" s="12" customFormat="1" ht="18" customHeight="1" x14ac:dyDescent="0.25">
      <c r="A44" s="504" t="s">
        <v>373</v>
      </c>
      <c r="B44" s="504"/>
      <c r="C44" s="303" t="s">
        <v>132</v>
      </c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4">
        <v>1</v>
      </c>
      <c r="R44" s="305"/>
      <c r="S44" s="306">
        <v>2</v>
      </c>
      <c r="T44" s="304"/>
      <c r="U44" s="304">
        <v>306</v>
      </c>
      <c r="V44" s="304"/>
      <c r="W44" s="304">
        <f t="shared" ref="W44" si="19">SUM(Y44:AF44)</f>
        <v>168</v>
      </c>
      <c r="X44" s="304"/>
      <c r="Y44" s="304">
        <v>84</v>
      </c>
      <c r="Z44" s="307"/>
      <c r="AA44" s="309"/>
      <c r="AB44" s="309"/>
      <c r="AC44" s="309">
        <v>84</v>
      </c>
      <c r="AD44" s="309"/>
      <c r="AE44" s="306"/>
      <c r="AF44" s="307"/>
      <c r="AG44" s="17">
        <v>174</v>
      </c>
      <c r="AH44" s="18">
        <v>100</v>
      </c>
      <c r="AI44" s="121">
        <v>5</v>
      </c>
      <c r="AJ44" s="19">
        <f>U44-AG44</f>
        <v>132</v>
      </c>
      <c r="AK44" s="120">
        <f>W44-AH44</f>
        <v>68</v>
      </c>
      <c r="AL44" s="123">
        <v>3</v>
      </c>
      <c r="AM44" s="124"/>
      <c r="AN44" s="120"/>
      <c r="AO44" s="121">
        <f t="shared" si="14"/>
        <v>0</v>
      </c>
      <c r="AP44" s="122"/>
      <c r="AQ44" s="120"/>
      <c r="AR44" s="123">
        <f t="shared" si="15"/>
        <v>0</v>
      </c>
      <c r="AS44" s="124"/>
      <c r="AT44" s="120"/>
      <c r="AU44" s="121">
        <f t="shared" si="16"/>
        <v>0</v>
      </c>
      <c r="AV44" s="122"/>
      <c r="AW44" s="120"/>
      <c r="AX44" s="123">
        <f t="shared" si="17"/>
        <v>0</v>
      </c>
      <c r="AY44" s="124"/>
      <c r="AZ44" s="120"/>
      <c r="BA44" s="125">
        <f>AY44/36</f>
        <v>0</v>
      </c>
      <c r="BB44" s="122"/>
      <c r="BC44" s="120"/>
      <c r="BD44" s="123">
        <f t="shared" si="18"/>
        <v>0</v>
      </c>
      <c r="BE44" s="311">
        <f t="shared" si="9"/>
        <v>8</v>
      </c>
      <c r="BF44" s="331"/>
      <c r="BG44" s="312" t="s">
        <v>98</v>
      </c>
      <c r="BH44" s="312"/>
      <c r="BI44" s="312"/>
      <c r="BJ44" s="312"/>
      <c r="BK44" s="11"/>
    </row>
    <row r="45" spans="1:63" s="11" customFormat="1" ht="18" customHeight="1" x14ac:dyDescent="0.2">
      <c r="A45" s="504" t="s">
        <v>374</v>
      </c>
      <c r="B45" s="504"/>
      <c r="C45" s="303" t="s">
        <v>133</v>
      </c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4">
        <v>1</v>
      </c>
      <c r="R45" s="305"/>
      <c r="S45" s="306">
        <v>2</v>
      </c>
      <c r="T45" s="304"/>
      <c r="U45" s="304">
        <v>244</v>
      </c>
      <c r="V45" s="304"/>
      <c r="W45" s="304">
        <f>SUM(Y45:AF45)</f>
        <v>112</v>
      </c>
      <c r="X45" s="304"/>
      <c r="Y45" s="304">
        <v>62</v>
      </c>
      <c r="Z45" s="307"/>
      <c r="AA45" s="309">
        <v>50</v>
      </c>
      <c r="AB45" s="309"/>
      <c r="AC45" s="309"/>
      <c r="AD45" s="309"/>
      <c r="AE45" s="306"/>
      <c r="AF45" s="307"/>
      <c r="AG45" s="17">
        <v>172</v>
      </c>
      <c r="AH45" s="120">
        <v>80</v>
      </c>
      <c r="AI45" s="121">
        <v>4</v>
      </c>
      <c r="AJ45" s="122">
        <f>U45-AG45</f>
        <v>72</v>
      </c>
      <c r="AK45" s="120">
        <f>W45-AH45</f>
        <v>32</v>
      </c>
      <c r="AL45" s="123">
        <v>2</v>
      </c>
      <c r="AM45" s="124"/>
      <c r="AN45" s="120"/>
      <c r="AO45" s="121">
        <f t="shared" si="14"/>
        <v>0</v>
      </c>
      <c r="AP45" s="122"/>
      <c r="AQ45" s="120"/>
      <c r="AR45" s="123">
        <f t="shared" si="15"/>
        <v>0</v>
      </c>
      <c r="AS45" s="124"/>
      <c r="AT45" s="120"/>
      <c r="AU45" s="121">
        <f t="shared" si="16"/>
        <v>0</v>
      </c>
      <c r="AV45" s="122"/>
      <c r="AW45" s="120"/>
      <c r="AX45" s="123">
        <f t="shared" si="17"/>
        <v>0</v>
      </c>
      <c r="AY45" s="124"/>
      <c r="AZ45" s="120"/>
      <c r="BA45" s="125">
        <f>AY45/36</f>
        <v>0</v>
      </c>
      <c r="BB45" s="122"/>
      <c r="BC45" s="120"/>
      <c r="BD45" s="123">
        <f t="shared" si="18"/>
        <v>0</v>
      </c>
      <c r="BE45" s="311">
        <f t="shared" si="9"/>
        <v>6</v>
      </c>
      <c r="BF45" s="331"/>
      <c r="BG45" s="312" t="s">
        <v>99</v>
      </c>
      <c r="BH45" s="312"/>
      <c r="BI45" s="312"/>
      <c r="BJ45" s="312"/>
    </row>
    <row r="46" spans="1:63" s="11" customFormat="1" ht="29.25" customHeight="1" x14ac:dyDescent="0.2">
      <c r="A46" s="302" t="s">
        <v>375</v>
      </c>
      <c r="B46" s="302"/>
      <c r="C46" s="303" t="s">
        <v>134</v>
      </c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4"/>
      <c r="R46" s="305"/>
      <c r="S46" s="306">
        <v>2</v>
      </c>
      <c r="T46" s="304"/>
      <c r="U46" s="304">
        <v>80</v>
      </c>
      <c r="V46" s="304"/>
      <c r="W46" s="304">
        <f>SUM(Y46:AF46)</f>
        <v>50</v>
      </c>
      <c r="X46" s="304"/>
      <c r="Y46" s="304">
        <v>32</v>
      </c>
      <c r="Z46" s="307"/>
      <c r="AA46" s="309">
        <v>18</v>
      </c>
      <c r="AB46" s="309"/>
      <c r="AC46" s="309"/>
      <c r="AD46" s="309"/>
      <c r="AE46" s="306"/>
      <c r="AF46" s="307"/>
      <c r="AG46" s="124"/>
      <c r="AH46" s="120"/>
      <c r="AI46" s="121">
        <f>AG46/40</f>
        <v>0</v>
      </c>
      <c r="AJ46" s="122">
        <f>U46</f>
        <v>80</v>
      </c>
      <c r="AK46" s="120">
        <f>W46</f>
        <v>50</v>
      </c>
      <c r="AL46" s="123">
        <v>2</v>
      </c>
      <c r="AM46" s="124"/>
      <c r="AN46" s="120"/>
      <c r="AO46" s="121">
        <f t="shared" si="14"/>
        <v>0</v>
      </c>
      <c r="AP46" s="122"/>
      <c r="AQ46" s="120"/>
      <c r="AR46" s="123">
        <f t="shared" si="15"/>
        <v>0</v>
      </c>
      <c r="AS46" s="124"/>
      <c r="AT46" s="120"/>
      <c r="AU46" s="121">
        <f t="shared" si="16"/>
        <v>0</v>
      </c>
      <c r="AV46" s="122"/>
      <c r="AW46" s="120"/>
      <c r="AX46" s="123">
        <f t="shared" si="17"/>
        <v>0</v>
      </c>
      <c r="AY46" s="124"/>
      <c r="AZ46" s="120"/>
      <c r="BA46" s="125">
        <f>AY46/36</f>
        <v>0</v>
      </c>
      <c r="BB46" s="122"/>
      <c r="BC46" s="120"/>
      <c r="BD46" s="123">
        <f t="shared" si="18"/>
        <v>0</v>
      </c>
      <c r="BE46" s="311">
        <f t="shared" si="9"/>
        <v>2</v>
      </c>
      <c r="BF46" s="331"/>
      <c r="BG46" s="312" t="s">
        <v>100</v>
      </c>
      <c r="BH46" s="312"/>
      <c r="BI46" s="312"/>
      <c r="BJ46" s="312"/>
    </row>
    <row r="47" spans="1:63" s="11" customFormat="1" ht="18" customHeight="1" x14ac:dyDescent="0.2">
      <c r="A47" s="302" t="s">
        <v>376</v>
      </c>
      <c r="B47" s="302"/>
      <c r="C47" s="303" t="s">
        <v>135</v>
      </c>
      <c r="D47" s="303"/>
      <c r="E47" s="303"/>
      <c r="F47" s="303"/>
      <c r="G47" s="303"/>
      <c r="H47" s="303"/>
      <c r="I47" s="303"/>
      <c r="J47" s="303"/>
      <c r="K47" s="303"/>
      <c r="L47" s="303"/>
      <c r="M47" s="303"/>
      <c r="N47" s="303"/>
      <c r="O47" s="303"/>
      <c r="P47" s="303"/>
      <c r="Q47" s="304"/>
      <c r="R47" s="305"/>
      <c r="S47" s="173">
        <v>2</v>
      </c>
      <c r="T47" s="160" t="s">
        <v>136</v>
      </c>
      <c r="U47" s="304">
        <v>102</v>
      </c>
      <c r="V47" s="304"/>
      <c r="W47" s="304">
        <f>SUM(Y47:AF47)</f>
        <v>68</v>
      </c>
      <c r="X47" s="304"/>
      <c r="Y47" s="304">
        <v>34</v>
      </c>
      <c r="Z47" s="307"/>
      <c r="AA47" s="309">
        <v>34</v>
      </c>
      <c r="AB47" s="309"/>
      <c r="AC47" s="309"/>
      <c r="AD47" s="309"/>
      <c r="AE47" s="306"/>
      <c r="AF47" s="307"/>
      <c r="AG47" s="119"/>
      <c r="AH47" s="120"/>
      <c r="AI47" s="121">
        <f t="shared" ref="AI47" si="20">AG47/40</f>
        <v>0</v>
      </c>
      <c r="AJ47" s="19">
        <f>U47</f>
        <v>102</v>
      </c>
      <c r="AK47" s="120">
        <f>W47</f>
        <v>68</v>
      </c>
      <c r="AL47" s="123">
        <v>3</v>
      </c>
      <c r="AM47" s="124"/>
      <c r="AN47" s="120"/>
      <c r="AO47" s="121">
        <f t="shared" si="14"/>
        <v>0</v>
      </c>
      <c r="AP47" s="122"/>
      <c r="AQ47" s="120"/>
      <c r="AR47" s="123">
        <f t="shared" si="15"/>
        <v>0</v>
      </c>
      <c r="AS47" s="124"/>
      <c r="AT47" s="120"/>
      <c r="AU47" s="121">
        <f t="shared" si="16"/>
        <v>0</v>
      </c>
      <c r="AV47" s="122"/>
      <c r="AW47" s="120"/>
      <c r="AX47" s="123">
        <f t="shared" si="17"/>
        <v>0</v>
      </c>
      <c r="AY47" s="124"/>
      <c r="AZ47" s="120"/>
      <c r="BA47" s="125">
        <f t="shared" si="6"/>
        <v>0</v>
      </c>
      <c r="BB47" s="122"/>
      <c r="BC47" s="120"/>
      <c r="BD47" s="123">
        <f t="shared" si="18"/>
        <v>0</v>
      </c>
      <c r="BE47" s="311">
        <f t="shared" si="9"/>
        <v>3</v>
      </c>
      <c r="BF47" s="331"/>
      <c r="BG47" s="312" t="s">
        <v>101</v>
      </c>
      <c r="BH47" s="312"/>
      <c r="BI47" s="312"/>
      <c r="BJ47" s="312"/>
    </row>
    <row r="48" spans="1:63" s="11" customFormat="1" ht="18" customHeight="1" x14ac:dyDescent="0.3">
      <c r="A48" s="394" t="s">
        <v>279</v>
      </c>
      <c r="B48" s="395"/>
      <c r="C48" s="365" t="s">
        <v>377</v>
      </c>
      <c r="D48" s="366"/>
      <c r="E48" s="366"/>
      <c r="F48" s="366"/>
      <c r="G48" s="366"/>
      <c r="H48" s="366"/>
      <c r="I48" s="366"/>
      <c r="J48" s="366"/>
      <c r="K48" s="366"/>
      <c r="L48" s="366"/>
      <c r="M48" s="366"/>
      <c r="N48" s="366"/>
      <c r="O48" s="366"/>
      <c r="P48" s="367"/>
      <c r="Q48" s="304"/>
      <c r="R48" s="305"/>
      <c r="S48" s="306"/>
      <c r="T48" s="304"/>
      <c r="U48" s="304"/>
      <c r="V48" s="304"/>
      <c r="W48" s="304"/>
      <c r="X48" s="304"/>
      <c r="Y48" s="304"/>
      <c r="Z48" s="307"/>
      <c r="AA48" s="309"/>
      <c r="AB48" s="309"/>
      <c r="AC48" s="309"/>
      <c r="AD48" s="309"/>
      <c r="AE48" s="306"/>
      <c r="AF48" s="307"/>
      <c r="AG48" s="124"/>
      <c r="AH48" s="120"/>
      <c r="AI48" s="121"/>
      <c r="AJ48" s="122"/>
      <c r="AK48" s="120"/>
      <c r="AL48" s="123"/>
      <c r="AM48" s="20"/>
      <c r="AN48" s="120"/>
      <c r="AO48" s="121"/>
      <c r="AP48" s="19"/>
      <c r="AQ48" s="120"/>
      <c r="AR48" s="125"/>
      <c r="AS48" s="124"/>
      <c r="AT48" s="120"/>
      <c r="AU48" s="121"/>
      <c r="AV48" s="122"/>
      <c r="AW48" s="120"/>
      <c r="AX48" s="123"/>
      <c r="AY48" s="125"/>
      <c r="AZ48" s="120"/>
      <c r="BA48" s="125"/>
      <c r="BB48" s="122"/>
      <c r="BC48" s="120"/>
      <c r="BD48" s="123"/>
      <c r="BE48" s="311"/>
      <c r="BF48" s="331"/>
      <c r="BG48" s="362"/>
      <c r="BH48" s="363"/>
      <c r="BI48" s="363"/>
      <c r="BJ48" s="364"/>
    </row>
    <row r="49" spans="1:62" ht="18" customHeight="1" x14ac:dyDescent="0.2">
      <c r="A49" s="394" t="s">
        <v>378</v>
      </c>
      <c r="B49" s="395"/>
      <c r="C49" s="501" t="s">
        <v>144</v>
      </c>
      <c r="D49" s="502"/>
      <c r="E49" s="502"/>
      <c r="F49" s="502"/>
      <c r="G49" s="502"/>
      <c r="H49" s="502"/>
      <c r="I49" s="502"/>
      <c r="J49" s="502"/>
      <c r="K49" s="502"/>
      <c r="L49" s="502"/>
      <c r="M49" s="502"/>
      <c r="N49" s="502"/>
      <c r="O49" s="502"/>
      <c r="P49" s="503"/>
      <c r="Q49" s="307">
        <v>2</v>
      </c>
      <c r="R49" s="375"/>
      <c r="S49" s="374">
        <v>3</v>
      </c>
      <c r="T49" s="306"/>
      <c r="U49" s="307">
        <v>268</v>
      </c>
      <c r="V49" s="306"/>
      <c r="W49" s="307">
        <f t="shared" ref="W49:W65" si="21">SUM(Y49:AF49)</f>
        <v>154</v>
      </c>
      <c r="X49" s="306"/>
      <c r="Y49" s="307">
        <v>68</v>
      </c>
      <c r="Z49" s="375"/>
      <c r="AA49" s="374">
        <v>68</v>
      </c>
      <c r="AB49" s="375"/>
      <c r="AC49" s="374">
        <v>18</v>
      </c>
      <c r="AD49" s="375"/>
      <c r="AE49" s="374"/>
      <c r="AF49" s="499"/>
      <c r="AG49" s="124"/>
      <c r="AH49" s="120"/>
      <c r="AI49" s="121">
        <f>AG49/40</f>
        <v>0</v>
      </c>
      <c r="AJ49" s="19">
        <v>156</v>
      </c>
      <c r="AK49" s="120">
        <v>94</v>
      </c>
      <c r="AL49" s="123">
        <v>4</v>
      </c>
      <c r="AM49" s="20">
        <f>U49-AJ49</f>
        <v>112</v>
      </c>
      <c r="AN49" s="120">
        <f>W49-AK49</f>
        <v>60</v>
      </c>
      <c r="AO49" s="121">
        <v>3</v>
      </c>
      <c r="AP49" s="122"/>
      <c r="AQ49" s="120"/>
      <c r="AR49" s="125">
        <f t="shared" si="15"/>
        <v>0</v>
      </c>
      <c r="AS49" s="124"/>
      <c r="AT49" s="120"/>
      <c r="AU49" s="121">
        <f t="shared" si="16"/>
        <v>0</v>
      </c>
      <c r="AV49" s="122"/>
      <c r="AW49" s="120"/>
      <c r="AX49" s="123">
        <f t="shared" si="17"/>
        <v>0</v>
      </c>
      <c r="AY49" s="125"/>
      <c r="AZ49" s="120"/>
      <c r="BA49" s="125">
        <f t="shared" si="6"/>
        <v>0</v>
      </c>
      <c r="BB49" s="122"/>
      <c r="BC49" s="120"/>
      <c r="BD49" s="123">
        <f t="shared" si="18"/>
        <v>0</v>
      </c>
      <c r="BE49" s="500">
        <f t="shared" si="9"/>
        <v>7</v>
      </c>
      <c r="BF49" s="311"/>
      <c r="BG49" s="362" t="s">
        <v>119</v>
      </c>
      <c r="BH49" s="363"/>
      <c r="BI49" s="363"/>
      <c r="BJ49" s="364"/>
    </row>
    <row r="50" spans="1:62" ht="18" customHeight="1" x14ac:dyDescent="0.3">
      <c r="A50" s="394" t="s">
        <v>280</v>
      </c>
      <c r="B50" s="395"/>
      <c r="C50" s="365" t="s">
        <v>379</v>
      </c>
      <c r="D50" s="366"/>
      <c r="E50" s="366"/>
      <c r="F50" s="366"/>
      <c r="G50" s="366"/>
      <c r="H50" s="366"/>
      <c r="I50" s="366"/>
      <c r="J50" s="366"/>
      <c r="K50" s="366"/>
      <c r="L50" s="366"/>
      <c r="M50" s="366"/>
      <c r="N50" s="366"/>
      <c r="O50" s="366"/>
      <c r="P50" s="367"/>
      <c r="Q50" s="304"/>
      <c r="R50" s="305"/>
      <c r="S50" s="306"/>
      <c r="T50" s="304"/>
      <c r="U50" s="304"/>
      <c r="V50" s="304"/>
      <c r="W50" s="304"/>
      <c r="X50" s="304"/>
      <c r="Y50" s="304"/>
      <c r="Z50" s="307"/>
      <c r="AA50" s="309"/>
      <c r="AB50" s="309"/>
      <c r="AC50" s="309"/>
      <c r="AD50" s="309"/>
      <c r="AE50" s="306"/>
      <c r="AF50" s="307"/>
      <c r="AG50" s="124"/>
      <c r="AH50" s="120"/>
      <c r="AI50" s="121"/>
      <c r="AJ50" s="122"/>
      <c r="AK50" s="120"/>
      <c r="AL50" s="123"/>
      <c r="AM50" s="20"/>
      <c r="AN50" s="120"/>
      <c r="AO50" s="121"/>
      <c r="AP50" s="19"/>
      <c r="AQ50" s="120"/>
      <c r="AR50" s="125"/>
      <c r="AS50" s="124"/>
      <c r="AT50" s="120"/>
      <c r="AU50" s="121"/>
      <c r="AV50" s="122"/>
      <c r="AW50" s="120"/>
      <c r="AX50" s="123"/>
      <c r="AY50" s="125"/>
      <c r="AZ50" s="120"/>
      <c r="BA50" s="125"/>
      <c r="BB50" s="122"/>
      <c r="BC50" s="120"/>
      <c r="BD50" s="123"/>
      <c r="BE50" s="311"/>
      <c r="BF50" s="331"/>
      <c r="BG50" s="362"/>
      <c r="BH50" s="363"/>
      <c r="BI50" s="363"/>
      <c r="BJ50" s="364"/>
    </row>
    <row r="51" spans="1:62" s="11" customFormat="1" ht="18" customHeight="1" x14ac:dyDescent="0.2">
      <c r="A51" s="394" t="s">
        <v>380</v>
      </c>
      <c r="B51" s="395"/>
      <c r="C51" s="501" t="s">
        <v>141</v>
      </c>
      <c r="D51" s="502"/>
      <c r="E51" s="502"/>
      <c r="F51" s="502"/>
      <c r="G51" s="502"/>
      <c r="H51" s="502"/>
      <c r="I51" s="502"/>
      <c r="J51" s="502"/>
      <c r="K51" s="502"/>
      <c r="L51" s="502"/>
      <c r="M51" s="502"/>
      <c r="N51" s="502"/>
      <c r="O51" s="502"/>
      <c r="P51" s="503"/>
      <c r="Q51" s="307">
        <v>2</v>
      </c>
      <c r="R51" s="375"/>
      <c r="S51" s="374">
        <v>1</v>
      </c>
      <c r="T51" s="306"/>
      <c r="U51" s="307">
        <v>200</v>
      </c>
      <c r="V51" s="306"/>
      <c r="W51" s="307">
        <f>SUM(Y51:AF51)</f>
        <v>102</v>
      </c>
      <c r="X51" s="306"/>
      <c r="Y51" s="307">
        <v>50</v>
      </c>
      <c r="Z51" s="375"/>
      <c r="AA51" s="374">
        <v>52</v>
      </c>
      <c r="AB51" s="375"/>
      <c r="AC51" s="374"/>
      <c r="AD51" s="375"/>
      <c r="AE51" s="374"/>
      <c r="AF51" s="499"/>
      <c r="AG51" s="124">
        <v>94</v>
      </c>
      <c r="AH51" s="120">
        <v>50</v>
      </c>
      <c r="AI51" s="121">
        <v>3</v>
      </c>
      <c r="AJ51" s="19">
        <f>U51-AG51</f>
        <v>106</v>
      </c>
      <c r="AK51" s="120">
        <f>W51-AH51</f>
        <v>52</v>
      </c>
      <c r="AL51" s="123">
        <v>3</v>
      </c>
      <c r="AM51" s="125"/>
      <c r="AN51" s="120"/>
      <c r="AO51" s="121">
        <f>AM51/40</f>
        <v>0</v>
      </c>
      <c r="AP51" s="122"/>
      <c r="AQ51" s="120"/>
      <c r="AR51" s="125">
        <f>AP51/40</f>
        <v>0</v>
      </c>
      <c r="AS51" s="124"/>
      <c r="AT51" s="120"/>
      <c r="AU51" s="121">
        <f>AS51/40</f>
        <v>0</v>
      </c>
      <c r="AV51" s="122"/>
      <c r="AW51" s="120"/>
      <c r="AX51" s="123">
        <f>AV51/40</f>
        <v>0</v>
      </c>
      <c r="AY51" s="125"/>
      <c r="AZ51" s="120"/>
      <c r="BA51" s="125">
        <f>AY51/36</f>
        <v>0</v>
      </c>
      <c r="BB51" s="122"/>
      <c r="BC51" s="120"/>
      <c r="BD51" s="123">
        <f>BB51/40</f>
        <v>0</v>
      </c>
      <c r="BE51" s="500">
        <f>AI51+AL51+AO51+AR51+AU51+AX51+BA51+BD51</f>
        <v>6</v>
      </c>
      <c r="BF51" s="311"/>
      <c r="BG51" s="362" t="s">
        <v>218</v>
      </c>
      <c r="BH51" s="363"/>
      <c r="BI51" s="363"/>
      <c r="BJ51" s="364"/>
    </row>
    <row r="52" spans="1:62" ht="32.1" customHeight="1" x14ac:dyDescent="0.2">
      <c r="A52" s="394" t="s">
        <v>381</v>
      </c>
      <c r="B52" s="395"/>
      <c r="C52" s="501" t="s">
        <v>143</v>
      </c>
      <c r="D52" s="502"/>
      <c r="E52" s="502"/>
      <c r="F52" s="502"/>
      <c r="G52" s="502"/>
      <c r="H52" s="502"/>
      <c r="I52" s="502"/>
      <c r="J52" s="502"/>
      <c r="K52" s="502"/>
      <c r="L52" s="502"/>
      <c r="M52" s="502"/>
      <c r="N52" s="502"/>
      <c r="O52" s="502"/>
      <c r="P52" s="503"/>
      <c r="Q52" s="307">
        <v>3</v>
      </c>
      <c r="R52" s="375"/>
      <c r="S52" s="374"/>
      <c r="T52" s="306"/>
      <c r="U52" s="307">
        <v>134</v>
      </c>
      <c r="V52" s="306"/>
      <c r="W52" s="307">
        <f t="shared" si="21"/>
        <v>86</v>
      </c>
      <c r="X52" s="306"/>
      <c r="Y52" s="307">
        <v>34</v>
      </c>
      <c r="Z52" s="375"/>
      <c r="AA52" s="374">
        <v>52</v>
      </c>
      <c r="AB52" s="375"/>
      <c r="AC52" s="374"/>
      <c r="AD52" s="375"/>
      <c r="AE52" s="374"/>
      <c r="AF52" s="499"/>
      <c r="AG52" s="124"/>
      <c r="AH52" s="120"/>
      <c r="AI52" s="121">
        <f t="shared" ref="AI52:AI69" si="22">AG52/40</f>
        <v>0</v>
      </c>
      <c r="AJ52" s="122"/>
      <c r="AK52" s="120"/>
      <c r="AL52" s="123">
        <f t="shared" ref="AL52:AL69" si="23">AJ52/40</f>
        <v>0</v>
      </c>
      <c r="AM52" s="20">
        <v>134</v>
      </c>
      <c r="AN52" s="120">
        <f>W52</f>
        <v>86</v>
      </c>
      <c r="AO52" s="121">
        <v>3</v>
      </c>
      <c r="AP52" s="122"/>
      <c r="AQ52" s="120"/>
      <c r="AR52" s="125">
        <f t="shared" si="15"/>
        <v>0</v>
      </c>
      <c r="AS52" s="124"/>
      <c r="AT52" s="120"/>
      <c r="AU52" s="121">
        <f t="shared" si="16"/>
        <v>0</v>
      </c>
      <c r="AV52" s="122"/>
      <c r="AW52" s="120"/>
      <c r="AX52" s="123">
        <f t="shared" si="17"/>
        <v>0</v>
      </c>
      <c r="AY52" s="125"/>
      <c r="AZ52" s="120"/>
      <c r="BA52" s="125">
        <f t="shared" si="6"/>
        <v>0</v>
      </c>
      <c r="BB52" s="122"/>
      <c r="BC52" s="120"/>
      <c r="BD52" s="123">
        <f t="shared" si="18"/>
        <v>0</v>
      </c>
      <c r="BE52" s="500">
        <f t="shared" si="9"/>
        <v>3</v>
      </c>
      <c r="BF52" s="311"/>
      <c r="BG52" s="362" t="s">
        <v>219</v>
      </c>
      <c r="BH52" s="363"/>
      <c r="BI52" s="363"/>
      <c r="BJ52" s="364"/>
    </row>
    <row r="53" spans="1:62" s="11" customFormat="1" ht="18" customHeight="1" x14ac:dyDescent="0.2">
      <c r="A53" s="302" t="s">
        <v>382</v>
      </c>
      <c r="B53" s="302"/>
      <c r="C53" s="303" t="s">
        <v>147</v>
      </c>
      <c r="D53" s="303"/>
      <c r="E53" s="303"/>
      <c r="F53" s="303"/>
      <c r="G53" s="303"/>
      <c r="H53" s="303"/>
      <c r="I53" s="303"/>
      <c r="J53" s="303"/>
      <c r="K53" s="303"/>
      <c r="L53" s="303"/>
      <c r="M53" s="303"/>
      <c r="N53" s="303"/>
      <c r="O53" s="303"/>
      <c r="P53" s="303"/>
      <c r="Q53" s="304">
        <v>3</v>
      </c>
      <c r="R53" s="305"/>
      <c r="S53" s="306"/>
      <c r="T53" s="304"/>
      <c r="U53" s="304">
        <v>186</v>
      </c>
      <c r="V53" s="304"/>
      <c r="W53" s="304">
        <f t="shared" si="21"/>
        <v>100</v>
      </c>
      <c r="X53" s="304"/>
      <c r="Y53" s="304">
        <v>50</v>
      </c>
      <c r="Z53" s="307"/>
      <c r="AA53" s="309">
        <v>50</v>
      </c>
      <c r="AB53" s="309"/>
      <c r="AC53" s="309"/>
      <c r="AD53" s="309"/>
      <c r="AE53" s="306"/>
      <c r="AF53" s="307"/>
      <c r="AG53" s="124"/>
      <c r="AH53" s="120"/>
      <c r="AI53" s="121">
        <f t="shared" si="22"/>
        <v>0</v>
      </c>
      <c r="AJ53" s="122"/>
      <c r="AK53" s="120"/>
      <c r="AL53" s="123">
        <f t="shared" si="23"/>
        <v>0</v>
      </c>
      <c r="AM53" s="20">
        <f>U53</f>
        <v>186</v>
      </c>
      <c r="AN53" s="18">
        <f>W53</f>
        <v>100</v>
      </c>
      <c r="AO53" s="121">
        <v>5</v>
      </c>
      <c r="AP53" s="122"/>
      <c r="AQ53" s="120"/>
      <c r="AR53" s="125">
        <f t="shared" si="15"/>
        <v>0</v>
      </c>
      <c r="AS53" s="124"/>
      <c r="AT53" s="120"/>
      <c r="AU53" s="121">
        <f t="shared" si="16"/>
        <v>0</v>
      </c>
      <c r="AV53" s="122"/>
      <c r="AW53" s="120"/>
      <c r="AX53" s="123">
        <f t="shared" si="17"/>
        <v>0</v>
      </c>
      <c r="AY53" s="125"/>
      <c r="AZ53" s="120"/>
      <c r="BA53" s="125">
        <f t="shared" si="6"/>
        <v>0</v>
      </c>
      <c r="BB53" s="122"/>
      <c r="BC53" s="120"/>
      <c r="BD53" s="123">
        <f t="shared" si="18"/>
        <v>0</v>
      </c>
      <c r="BE53" s="311">
        <f t="shared" si="9"/>
        <v>5</v>
      </c>
      <c r="BF53" s="331"/>
      <c r="BG53" s="362" t="s">
        <v>291</v>
      </c>
      <c r="BH53" s="363"/>
      <c r="BI53" s="363"/>
      <c r="BJ53" s="364"/>
    </row>
    <row r="54" spans="1:62" s="11" customFormat="1" ht="18" customHeight="1" x14ac:dyDescent="0.3">
      <c r="A54" s="394" t="s">
        <v>281</v>
      </c>
      <c r="B54" s="395"/>
      <c r="C54" s="365" t="s">
        <v>386</v>
      </c>
      <c r="D54" s="366"/>
      <c r="E54" s="366"/>
      <c r="F54" s="366"/>
      <c r="G54" s="366"/>
      <c r="H54" s="366"/>
      <c r="I54" s="366"/>
      <c r="J54" s="366"/>
      <c r="K54" s="366"/>
      <c r="L54" s="366"/>
      <c r="M54" s="366"/>
      <c r="N54" s="366"/>
      <c r="O54" s="366"/>
      <c r="P54" s="367"/>
      <c r="Q54" s="304"/>
      <c r="R54" s="305"/>
      <c r="S54" s="306"/>
      <c r="T54" s="304"/>
      <c r="U54" s="304"/>
      <c r="V54" s="304"/>
      <c r="W54" s="304"/>
      <c r="X54" s="304"/>
      <c r="Y54" s="304"/>
      <c r="Z54" s="307"/>
      <c r="AA54" s="309"/>
      <c r="AB54" s="309"/>
      <c r="AC54" s="309"/>
      <c r="AD54" s="309"/>
      <c r="AE54" s="306"/>
      <c r="AF54" s="307"/>
      <c r="AG54" s="124"/>
      <c r="AH54" s="120"/>
      <c r="AI54" s="121"/>
      <c r="AJ54" s="122"/>
      <c r="AK54" s="120"/>
      <c r="AL54" s="123"/>
      <c r="AM54" s="20"/>
      <c r="AN54" s="120"/>
      <c r="AO54" s="121"/>
      <c r="AP54" s="19"/>
      <c r="AQ54" s="120"/>
      <c r="AR54" s="125"/>
      <c r="AS54" s="124"/>
      <c r="AT54" s="120"/>
      <c r="AU54" s="121"/>
      <c r="AV54" s="122"/>
      <c r="AW54" s="120"/>
      <c r="AX54" s="123"/>
      <c r="AY54" s="125"/>
      <c r="AZ54" s="120"/>
      <c r="BA54" s="125"/>
      <c r="BB54" s="122"/>
      <c r="BC54" s="120"/>
      <c r="BD54" s="123"/>
      <c r="BE54" s="311"/>
      <c r="BF54" s="331"/>
      <c r="BG54" s="362"/>
      <c r="BH54" s="363"/>
      <c r="BI54" s="363"/>
      <c r="BJ54" s="364"/>
    </row>
    <row r="55" spans="1:62" ht="18" customHeight="1" x14ac:dyDescent="0.2">
      <c r="A55" s="302" t="s">
        <v>387</v>
      </c>
      <c r="B55" s="302"/>
      <c r="C55" s="303" t="s">
        <v>152</v>
      </c>
      <c r="D55" s="303"/>
      <c r="E55" s="303"/>
      <c r="F55" s="303"/>
      <c r="G55" s="303"/>
      <c r="H55" s="303"/>
      <c r="I55" s="303"/>
      <c r="J55" s="303"/>
      <c r="K55" s="303"/>
      <c r="L55" s="303"/>
      <c r="M55" s="303"/>
      <c r="N55" s="303"/>
      <c r="O55" s="303"/>
      <c r="P55" s="303"/>
      <c r="Q55" s="304">
        <v>4</v>
      </c>
      <c r="R55" s="305"/>
      <c r="S55" s="306"/>
      <c r="T55" s="304"/>
      <c r="U55" s="304">
        <v>134</v>
      </c>
      <c r="V55" s="304"/>
      <c r="W55" s="304">
        <f t="shared" si="21"/>
        <v>86</v>
      </c>
      <c r="X55" s="304"/>
      <c r="Y55" s="304">
        <v>34</v>
      </c>
      <c r="Z55" s="307"/>
      <c r="AA55" s="309">
        <v>52</v>
      </c>
      <c r="AB55" s="309"/>
      <c r="AC55" s="309"/>
      <c r="AD55" s="309"/>
      <c r="AE55" s="306"/>
      <c r="AF55" s="307"/>
      <c r="AG55" s="124"/>
      <c r="AH55" s="120"/>
      <c r="AI55" s="121">
        <f t="shared" si="22"/>
        <v>0</v>
      </c>
      <c r="AJ55" s="122"/>
      <c r="AK55" s="120"/>
      <c r="AL55" s="123">
        <f t="shared" si="23"/>
        <v>0</v>
      </c>
      <c r="AM55" s="125"/>
      <c r="AN55" s="120"/>
      <c r="AO55" s="121">
        <f t="shared" ref="AO55:AO69" si="24">AM55/40</f>
        <v>0</v>
      </c>
      <c r="AP55" s="19">
        <v>134</v>
      </c>
      <c r="AQ55" s="120">
        <f>W55</f>
        <v>86</v>
      </c>
      <c r="AR55" s="125">
        <v>3</v>
      </c>
      <c r="AS55" s="124"/>
      <c r="AT55" s="120"/>
      <c r="AU55" s="121">
        <f t="shared" si="16"/>
        <v>0</v>
      </c>
      <c r="AV55" s="122"/>
      <c r="AW55" s="120"/>
      <c r="AX55" s="123">
        <f t="shared" si="17"/>
        <v>0</v>
      </c>
      <c r="AY55" s="125"/>
      <c r="AZ55" s="120"/>
      <c r="BA55" s="125">
        <f t="shared" si="6"/>
        <v>0</v>
      </c>
      <c r="BB55" s="122"/>
      <c r="BC55" s="120"/>
      <c r="BD55" s="123">
        <f t="shared" si="18"/>
        <v>0</v>
      </c>
      <c r="BE55" s="311">
        <f t="shared" si="9"/>
        <v>3</v>
      </c>
      <c r="BF55" s="331"/>
      <c r="BG55" s="362" t="s">
        <v>292</v>
      </c>
      <c r="BH55" s="363"/>
      <c r="BI55" s="363"/>
      <c r="BJ55" s="364"/>
    </row>
    <row r="56" spans="1:62" s="11" customFormat="1" ht="18" customHeight="1" x14ac:dyDescent="0.2">
      <c r="A56" s="302" t="s">
        <v>388</v>
      </c>
      <c r="B56" s="302"/>
      <c r="C56" s="303" t="s">
        <v>153</v>
      </c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4">
        <v>5</v>
      </c>
      <c r="R56" s="305"/>
      <c r="S56" s="306"/>
      <c r="T56" s="304"/>
      <c r="U56" s="304">
        <v>136</v>
      </c>
      <c r="V56" s="304"/>
      <c r="W56" s="304">
        <f t="shared" si="21"/>
        <v>80</v>
      </c>
      <c r="X56" s="304"/>
      <c r="Y56" s="304">
        <v>32</v>
      </c>
      <c r="Z56" s="307"/>
      <c r="AA56" s="309">
        <v>48</v>
      </c>
      <c r="AB56" s="309"/>
      <c r="AC56" s="309"/>
      <c r="AD56" s="309"/>
      <c r="AE56" s="306"/>
      <c r="AF56" s="307"/>
      <c r="AG56" s="124"/>
      <c r="AH56" s="120"/>
      <c r="AI56" s="121">
        <f t="shared" si="22"/>
        <v>0</v>
      </c>
      <c r="AJ56" s="122"/>
      <c r="AK56" s="120"/>
      <c r="AL56" s="123">
        <f t="shared" si="23"/>
        <v>0</v>
      </c>
      <c r="AM56" s="125"/>
      <c r="AN56" s="120"/>
      <c r="AO56" s="121">
        <f t="shared" si="24"/>
        <v>0</v>
      </c>
      <c r="AP56" s="122"/>
      <c r="AQ56" s="120"/>
      <c r="AR56" s="125">
        <f t="shared" si="15"/>
        <v>0</v>
      </c>
      <c r="AS56" s="17">
        <v>136</v>
      </c>
      <c r="AT56" s="120">
        <f>W56</f>
        <v>80</v>
      </c>
      <c r="AU56" s="121">
        <v>3</v>
      </c>
      <c r="AV56" s="122"/>
      <c r="AW56" s="120"/>
      <c r="AX56" s="123">
        <f t="shared" si="17"/>
        <v>0</v>
      </c>
      <c r="AY56" s="125"/>
      <c r="AZ56" s="120"/>
      <c r="BA56" s="125">
        <f t="shared" si="6"/>
        <v>0</v>
      </c>
      <c r="BB56" s="122"/>
      <c r="BC56" s="120"/>
      <c r="BD56" s="123">
        <f t="shared" si="18"/>
        <v>0</v>
      </c>
      <c r="BE56" s="311">
        <f t="shared" si="9"/>
        <v>3</v>
      </c>
      <c r="BF56" s="331"/>
      <c r="BG56" s="362" t="s">
        <v>293</v>
      </c>
      <c r="BH56" s="363"/>
      <c r="BI56" s="363"/>
      <c r="BJ56" s="364"/>
    </row>
    <row r="57" spans="1:62" ht="18" customHeight="1" x14ac:dyDescent="0.3">
      <c r="A57" s="394" t="s">
        <v>282</v>
      </c>
      <c r="B57" s="395"/>
      <c r="C57" s="415" t="s">
        <v>384</v>
      </c>
      <c r="D57" s="416"/>
      <c r="E57" s="416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416"/>
      <c r="R57" s="416"/>
      <c r="S57" s="416"/>
      <c r="T57" s="416"/>
      <c r="U57" s="416"/>
      <c r="V57" s="416"/>
      <c r="W57" s="416"/>
      <c r="X57" s="417"/>
      <c r="Y57" s="304"/>
      <c r="Z57" s="307"/>
      <c r="AA57" s="309"/>
      <c r="AB57" s="309"/>
      <c r="AC57" s="309"/>
      <c r="AD57" s="309"/>
      <c r="AE57" s="306"/>
      <c r="AF57" s="307"/>
      <c r="AG57" s="124"/>
      <c r="AH57" s="120"/>
      <c r="AI57" s="121"/>
      <c r="AJ57" s="122"/>
      <c r="AK57" s="120"/>
      <c r="AL57" s="123"/>
      <c r="AM57" s="20"/>
      <c r="AN57" s="120"/>
      <c r="AO57" s="121"/>
      <c r="AP57" s="19"/>
      <c r="AQ57" s="120"/>
      <c r="AR57" s="125"/>
      <c r="AS57" s="124"/>
      <c r="AT57" s="120"/>
      <c r="AU57" s="121"/>
      <c r="AV57" s="122"/>
      <c r="AW57" s="120"/>
      <c r="AX57" s="123"/>
      <c r="AY57" s="125"/>
      <c r="AZ57" s="120"/>
      <c r="BA57" s="125"/>
      <c r="BB57" s="122"/>
      <c r="BC57" s="120"/>
      <c r="BD57" s="123"/>
      <c r="BE57" s="311"/>
      <c r="BF57" s="331"/>
      <c r="BG57" s="362"/>
      <c r="BH57" s="363"/>
      <c r="BI57" s="363"/>
      <c r="BJ57" s="364"/>
    </row>
    <row r="58" spans="1:62" ht="18" customHeight="1" x14ac:dyDescent="0.3">
      <c r="A58" s="337" t="s">
        <v>389</v>
      </c>
      <c r="B58" s="338"/>
      <c r="C58" s="406" t="s">
        <v>154</v>
      </c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360">
        <v>5</v>
      </c>
      <c r="R58" s="361"/>
      <c r="S58" s="280"/>
      <c r="T58" s="281"/>
      <c r="U58" s="360">
        <v>260</v>
      </c>
      <c r="V58" s="400"/>
      <c r="W58" s="518">
        <f>Y58+AA58+AC58</f>
        <v>158</v>
      </c>
      <c r="X58" s="400"/>
      <c r="Y58" s="360">
        <v>78</v>
      </c>
      <c r="Z58" s="361"/>
      <c r="AA58" s="401">
        <v>32</v>
      </c>
      <c r="AB58" s="361"/>
      <c r="AC58" s="401">
        <v>48</v>
      </c>
      <c r="AD58" s="361"/>
      <c r="AE58" s="401"/>
      <c r="AF58" s="402"/>
      <c r="AG58" s="418"/>
      <c r="AH58" s="370"/>
      <c r="AI58" s="378">
        <f>AG59/40</f>
        <v>0</v>
      </c>
      <c r="AJ58" s="368"/>
      <c r="AK58" s="370"/>
      <c r="AL58" s="380">
        <f>AJ59/40</f>
        <v>0</v>
      </c>
      <c r="AM58" s="404"/>
      <c r="AN58" s="370"/>
      <c r="AO58" s="378">
        <f>AM59/40</f>
        <v>0</v>
      </c>
      <c r="AP58" s="513"/>
      <c r="AQ58" s="370"/>
      <c r="AR58" s="380">
        <f>AP59/40</f>
        <v>0</v>
      </c>
      <c r="AS58" s="404">
        <v>136</v>
      </c>
      <c r="AT58" s="370">
        <v>94</v>
      </c>
      <c r="AU58" s="378">
        <v>3</v>
      </c>
      <c r="AV58" s="513">
        <f>U58-AS58</f>
        <v>124</v>
      </c>
      <c r="AW58" s="370">
        <f>W58-AT58</f>
        <v>64</v>
      </c>
      <c r="AX58" s="380">
        <v>3</v>
      </c>
      <c r="AY58" s="418"/>
      <c r="AZ58" s="370"/>
      <c r="BA58" s="378">
        <f>AY59/36</f>
        <v>0</v>
      </c>
      <c r="BB58" s="368"/>
      <c r="BC58" s="370"/>
      <c r="BD58" s="380">
        <f>BB59/40</f>
        <v>0</v>
      </c>
      <c r="BE58" s="382">
        <f>AI58+AL58+AO58+AR58+AU58+AX58+BA58+BD58</f>
        <v>6</v>
      </c>
      <c r="BF58" s="383"/>
      <c r="BG58" s="385" t="s">
        <v>294</v>
      </c>
      <c r="BH58" s="386"/>
      <c r="BI58" s="386"/>
      <c r="BJ58" s="387"/>
    </row>
    <row r="59" spans="1:62" ht="16.5" customHeight="1" x14ac:dyDescent="0.3">
      <c r="A59" s="506"/>
      <c r="B59" s="507"/>
      <c r="C59" s="515"/>
      <c r="D59" s="516"/>
      <c r="E59" s="516"/>
      <c r="F59" s="516"/>
      <c r="G59" s="516"/>
      <c r="H59" s="516"/>
      <c r="I59" s="516"/>
      <c r="J59" s="516"/>
      <c r="K59" s="516"/>
      <c r="L59" s="516"/>
      <c r="M59" s="516"/>
      <c r="N59" s="516"/>
      <c r="O59" s="516"/>
      <c r="P59" s="516"/>
      <c r="Q59" s="521">
        <v>6</v>
      </c>
      <c r="R59" s="522"/>
      <c r="S59" s="282"/>
      <c r="T59" s="283"/>
      <c r="U59" s="521"/>
      <c r="V59" s="520"/>
      <c r="W59" s="519"/>
      <c r="X59" s="520"/>
      <c r="Y59" s="521"/>
      <c r="Z59" s="522"/>
      <c r="AA59" s="523"/>
      <c r="AB59" s="522"/>
      <c r="AC59" s="523"/>
      <c r="AD59" s="522"/>
      <c r="AE59" s="523"/>
      <c r="AF59" s="526"/>
      <c r="AG59" s="527"/>
      <c r="AH59" s="510"/>
      <c r="AI59" s="508"/>
      <c r="AJ59" s="509"/>
      <c r="AK59" s="510"/>
      <c r="AL59" s="511"/>
      <c r="AM59" s="512"/>
      <c r="AN59" s="510"/>
      <c r="AO59" s="508"/>
      <c r="AP59" s="514"/>
      <c r="AQ59" s="510"/>
      <c r="AR59" s="511"/>
      <c r="AS59" s="512"/>
      <c r="AT59" s="510"/>
      <c r="AU59" s="508"/>
      <c r="AV59" s="514"/>
      <c r="AW59" s="510"/>
      <c r="AX59" s="511"/>
      <c r="AY59" s="527"/>
      <c r="AZ59" s="510"/>
      <c r="BA59" s="508"/>
      <c r="BB59" s="509"/>
      <c r="BC59" s="510"/>
      <c r="BD59" s="511"/>
      <c r="BE59" s="664"/>
      <c r="BF59" s="665"/>
      <c r="BG59" s="666"/>
      <c r="BH59" s="667"/>
      <c r="BI59" s="667"/>
      <c r="BJ59" s="668"/>
    </row>
    <row r="60" spans="1:62" ht="45" customHeight="1" x14ac:dyDescent="0.2">
      <c r="A60" s="506"/>
      <c r="B60" s="507"/>
      <c r="C60" s="524" t="s">
        <v>478</v>
      </c>
      <c r="D60" s="524"/>
      <c r="E60" s="524"/>
      <c r="F60" s="524"/>
      <c r="G60" s="524"/>
      <c r="H60" s="524"/>
      <c r="I60" s="524"/>
      <c r="J60" s="524"/>
      <c r="K60" s="524"/>
      <c r="L60" s="524"/>
      <c r="M60" s="524"/>
      <c r="N60" s="524"/>
      <c r="O60" s="524"/>
      <c r="P60" s="524"/>
      <c r="Q60" s="480"/>
      <c r="R60" s="481"/>
      <c r="S60" s="520"/>
      <c r="T60" s="525"/>
      <c r="U60" s="480">
        <v>30</v>
      </c>
      <c r="V60" s="480"/>
      <c r="W60" s="480">
        <f t="shared" si="21"/>
        <v>0</v>
      </c>
      <c r="X60" s="480"/>
      <c r="Y60" s="480"/>
      <c r="Z60" s="474"/>
      <c r="AA60" s="483"/>
      <c r="AB60" s="483"/>
      <c r="AC60" s="483"/>
      <c r="AD60" s="483"/>
      <c r="AE60" s="473"/>
      <c r="AF60" s="474"/>
      <c r="AG60" s="103"/>
      <c r="AH60" s="104"/>
      <c r="AI60" s="105">
        <f t="shared" si="22"/>
        <v>0</v>
      </c>
      <c r="AJ60" s="106"/>
      <c r="AK60" s="104"/>
      <c r="AL60" s="107">
        <f t="shared" si="23"/>
        <v>0</v>
      </c>
      <c r="AM60" s="108"/>
      <c r="AN60" s="104"/>
      <c r="AO60" s="105">
        <f t="shared" si="24"/>
        <v>0</v>
      </c>
      <c r="AP60" s="106"/>
      <c r="AQ60" s="104"/>
      <c r="AR60" s="108">
        <f t="shared" si="15"/>
        <v>0</v>
      </c>
      <c r="AS60" s="103"/>
      <c r="AT60" s="104"/>
      <c r="AU60" s="105"/>
      <c r="AV60" s="106">
        <v>30</v>
      </c>
      <c r="AW60" s="104"/>
      <c r="AX60" s="107">
        <f t="shared" si="17"/>
        <v>0.75</v>
      </c>
      <c r="AY60" s="108"/>
      <c r="AZ60" s="104"/>
      <c r="BA60" s="108">
        <f t="shared" si="6"/>
        <v>0</v>
      </c>
      <c r="BB60" s="106"/>
      <c r="BC60" s="104"/>
      <c r="BD60" s="107">
        <f t="shared" si="18"/>
        <v>0</v>
      </c>
      <c r="BE60" s="475">
        <f t="shared" si="9"/>
        <v>0.75</v>
      </c>
      <c r="BF60" s="476"/>
      <c r="BG60" s="666"/>
      <c r="BH60" s="667"/>
      <c r="BI60" s="667"/>
      <c r="BJ60" s="668"/>
    </row>
    <row r="61" spans="1:62" s="11" customFormat="1" ht="45.75" customHeight="1" x14ac:dyDescent="0.2">
      <c r="A61" s="339"/>
      <c r="B61" s="340"/>
      <c r="C61" s="355" t="s">
        <v>479</v>
      </c>
      <c r="D61" s="355"/>
      <c r="E61" s="355"/>
      <c r="F61" s="355"/>
      <c r="G61" s="355"/>
      <c r="H61" s="355"/>
      <c r="I61" s="355"/>
      <c r="J61" s="355"/>
      <c r="K61" s="355"/>
      <c r="L61" s="355"/>
      <c r="M61" s="355"/>
      <c r="N61" s="355"/>
      <c r="O61" s="355"/>
      <c r="P61" s="355"/>
      <c r="Q61" s="356"/>
      <c r="R61" s="357"/>
      <c r="S61" s="345"/>
      <c r="T61" s="356"/>
      <c r="U61" s="356">
        <v>40</v>
      </c>
      <c r="V61" s="356"/>
      <c r="W61" s="356">
        <f t="shared" si="21"/>
        <v>0</v>
      </c>
      <c r="X61" s="356"/>
      <c r="Y61" s="356"/>
      <c r="Z61" s="346"/>
      <c r="AA61" s="344"/>
      <c r="AB61" s="344"/>
      <c r="AC61" s="344"/>
      <c r="AD61" s="344"/>
      <c r="AE61" s="345"/>
      <c r="AF61" s="346"/>
      <c r="AG61" s="109"/>
      <c r="AH61" s="110"/>
      <c r="AI61" s="111">
        <f t="shared" si="22"/>
        <v>0</v>
      </c>
      <c r="AJ61" s="112"/>
      <c r="AK61" s="110"/>
      <c r="AL61" s="113">
        <f t="shared" si="23"/>
        <v>0</v>
      </c>
      <c r="AM61" s="114"/>
      <c r="AN61" s="110"/>
      <c r="AO61" s="111">
        <f t="shared" si="24"/>
        <v>0</v>
      </c>
      <c r="AP61" s="112"/>
      <c r="AQ61" s="110"/>
      <c r="AR61" s="114">
        <f t="shared" si="15"/>
        <v>0</v>
      </c>
      <c r="AS61" s="109">
        <v>40</v>
      </c>
      <c r="AT61" s="110"/>
      <c r="AU61" s="111">
        <f t="shared" si="16"/>
        <v>1</v>
      </c>
      <c r="AV61" s="112"/>
      <c r="AW61" s="110"/>
      <c r="AX61" s="113"/>
      <c r="AY61" s="114"/>
      <c r="AZ61" s="110"/>
      <c r="BA61" s="114">
        <f t="shared" si="6"/>
        <v>0</v>
      </c>
      <c r="BB61" s="112"/>
      <c r="BC61" s="110"/>
      <c r="BD61" s="113">
        <f t="shared" si="18"/>
        <v>0</v>
      </c>
      <c r="BE61" s="347">
        <f t="shared" si="9"/>
        <v>1</v>
      </c>
      <c r="BF61" s="348"/>
      <c r="BG61" s="388"/>
      <c r="BH61" s="389"/>
      <c r="BI61" s="389"/>
      <c r="BJ61" s="390"/>
    </row>
    <row r="62" spans="1:62" s="11" customFormat="1" ht="18" customHeight="1" x14ac:dyDescent="0.3">
      <c r="A62" s="394" t="s">
        <v>283</v>
      </c>
      <c r="B62" s="395"/>
      <c r="C62" s="264" t="s">
        <v>383</v>
      </c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304"/>
      <c r="R62" s="305"/>
      <c r="S62" s="306"/>
      <c r="T62" s="304"/>
      <c r="U62" s="304"/>
      <c r="V62" s="304"/>
      <c r="W62" s="304"/>
      <c r="X62" s="304"/>
      <c r="Y62" s="304"/>
      <c r="Z62" s="307"/>
      <c r="AA62" s="309"/>
      <c r="AB62" s="309"/>
      <c r="AC62" s="309"/>
      <c r="AD62" s="309"/>
      <c r="AE62" s="306"/>
      <c r="AF62" s="307"/>
      <c r="AG62" s="124"/>
      <c r="AH62" s="120"/>
      <c r="AI62" s="121"/>
      <c r="AJ62" s="122"/>
      <c r="AK62" s="120"/>
      <c r="AL62" s="123"/>
      <c r="AM62" s="20"/>
      <c r="AN62" s="120"/>
      <c r="AO62" s="121"/>
      <c r="AP62" s="19"/>
      <c r="AQ62" s="120"/>
      <c r="AR62" s="125"/>
      <c r="AS62" s="124"/>
      <c r="AT62" s="120"/>
      <c r="AU62" s="121"/>
      <c r="AV62" s="122"/>
      <c r="AW62" s="120"/>
      <c r="AX62" s="123"/>
      <c r="AY62" s="125"/>
      <c r="AZ62" s="120"/>
      <c r="BA62" s="125"/>
      <c r="BB62" s="122"/>
      <c r="BC62" s="120"/>
      <c r="BD62" s="123"/>
      <c r="BE62" s="311"/>
      <c r="BF62" s="331"/>
      <c r="BG62" s="362"/>
      <c r="BH62" s="363"/>
      <c r="BI62" s="363"/>
      <c r="BJ62" s="364"/>
    </row>
    <row r="63" spans="1:62" ht="18" customHeight="1" x14ac:dyDescent="0.2">
      <c r="A63" s="302" t="s">
        <v>390</v>
      </c>
      <c r="B63" s="302"/>
      <c r="C63" s="303" t="s">
        <v>149</v>
      </c>
      <c r="D63" s="303"/>
      <c r="E63" s="303"/>
      <c r="F63" s="303"/>
      <c r="G63" s="303"/>
      <c r="H63" s="303"/>
      <c r="I63" s="303"/>
      <c r="J63" s="303"/>
      <c r="K63" s="303"/>
      <c r="L63" s="303"/>
      <c r="M63" s="303"/>
      <c r="N63" s="303"/>
      <c r="O63" s="303"/>
      <c r="P63" s="303"/>
      <c r="Q63" s="304">
        <v>4</v>
      </c>
      <c r="R63" s="305"/>
      <c r="S63" s="306"/>
      <c r="T63" s="304"/>
      <c r="U63" s="304">
        <v>120</v>
      </c>
      <c r="V63" s="304"/>
      <c r="W63" s="304">
        <f>SUM(Y63:AF63)</f>
        <v>68</v>
      </c>
      <c r="X63" s="304"/>
      <c r="Y63" s="304">
        <v>34</v>
      </c>
      <c r="Z63" s="307"/>
      <c r="AA63" s="309">
        <v>18</v>
      </c>
      <c r="AB63" s="309"/>
      <c r="AC63" s="309">
        <v>16</v>
      </c>
      <c r="AD63" s="309"/>
      <c r="AE63" s="306"/>
      <c r="AF63" s="307"/>
      <c r="AG63" s="124"/>
      <c r="AH63" s="120"/>
      <c r="AI63" s="121">
        <f>AG63/40</f>
        <v>0</v>
      </c>
      <c r="AJ63" s="122"/>
      <c r="AK63" s="120"/>
      <c r="AL63" s="123">
        <f>AJ63/40</f>
        <v>0</v>
      </c>
      <c r="AM63" s="20"/>
      <c r="AN63" s="120"/>
      <c r="AO63" s="121"/>
      <c r="AP63" s="19">
        <f>U63</f>
        <v>120</v>
      </c>
      <c r="AQ63" s="120">
        <f>W63</f>
        <v>68</v>
      </c>
      <c r="AR63" s="125">
        <v>3</v>
      </c>
      <c r="AS63" s="124"/>
      <c r="AT63" s="120"/>
      <c r="AU63" s="121">
        <f>AS63/40</f>
        <v>0</v>
      </c>
      <c r="AV63" s="122"/>
      <c r="AW63" s="120"/>
      <c r="AX63" s="123">
        <f>AV63/40</f>
        <v>0</v>
      </c>
      <c r="AY63" s="125"/>
      <c r="AZ63" s="120"/>
      <c r="BA63" s="125">
        <f>AY63/36</f>
        <v>0</v>
      </c>
      <c r="BB63" s="122"/>
      <c r="BC63" s="120"/>
      <c r="BD63" s="123">
        <f>BB63/40</f>
        <v>0</v>
      </c>
      <c r="BE63" s="311">
        <f>AI63+AL63+AO63+AR63+AU63+AX63+BA63+BD63</f>
        <v>3</v>
      </c>
      <c r="BF63" s="331"/>
      <c r="BG63" s="362" t="s">
        <v>295</v>
      </c>
      <c r="BH63" s="363"/>
      <c r="BI63" s="363"/>
      <c r="BJ63" s="364"/>
    </row>
    <row r="64" spans="1:62" ht="18" customHeight="1" x14ac:dyDescent="0.2">
      <c r="A64" s="337" t="s">
        <v>391</v>
      </c>
      <c r="B64" s="338"/>
      <c r="C64" s="397" t="s">
        <v>150</v>
      </c>
      <c r="D64" s="397"/>
      <c r="E64" s="397"/>
      <c r="F64" s="397"/>
      <c r="G64" s="397"/>
      <c r="H64" s="397"/>
      <c r="I64" s="397"/>
      <c r="J64" s="397"/>
      <c r="K64" s="397"/>
      <c r="L64" s="397"/>
      <c r="M64" s="397"/>
      <c r="N64" s="397"/>
      <c r="O64" s="397"/>
      <c r="P64" s="397"/>
      <c r="Q64" s="398">
        <v>5</v>
      </c>
      <c r="R64" s="399"/>
      <c r="S64" s="400"/>
      <c r="T64" s="398"/>
      <c r="U64" s="398">
        <v>136</v>
      </c>
      <c r="V64" s="398"/>
      <c r="W64" s="398">
        <f t="shared" si="21"/>
        <v>80</v>
      </c>
      <c r="X64" s="398"/>
      <c r="Y64" s="398">
        <v>32</v>
      </c>
      <c r="Z64" s="360"/>
      <c r="AA64" s="420"/>
      <c r="AB64" s="420"/>
      <c r="AC64" s="420">
        <v>48</v>
      </c>
      <c r="AD64" s="420"/>
      <c r="AE64" s="400"/>
      <c r="AF64" s="360"/>
      <c r="AG64" s="126"/>
      <c r="AH64" s="127"/>
      <c r="AI64" s="115">
        <f t="shared" si="22"/>
        <v>0</v>
      </c>
      <c r="AJ64" s="128"/>
      <c r="AK64" s="127"/>
      <c r="AL64" s="129">
        <f t="shared" si="23"/>
        <v>0</v>
      </c>
      <c r="AM64" s="116"/>
      <c r="AN64" s="127"/>
      <c r="AO64" s="115">
        <f t="shared" si="24"/>
        <v>0</v>
      </c>
      <c r="AP64" s="128"/>
      <c r="AQ64" s="127"/>
      <c r="AR64" s="116">
        <f t="shared" si="15"/>
        <v>0</v>
      </c>
      <c r="AS64" s="54">
        <v>136</v>
      </c>
      <c r="AT64" s="127">
        <f>W64</f>
        <v>80</v>
      </c>
      <c r="AU64" s="115">
        <v>3</v>
      </c>
      <c r="AV64" s="128"/>
      <c r="AW64" s="127"/>
      <c r="AX64" s="129">
        <f t="shared" si="17"/>
        <v>0</v>
      </c>
      <c r="AY64" s="116"/>
      <c r="AZ64" s="127"/>
      <c r="BA64" s="116">
        <f t="shared" si="6"/>
        <v>0</v>
      </c>
      <c r="BB64" s="128"/>
      <c r="BC64" s="127"/>
      <c r="BD64" s="129">
        <f t="shared" si="18"/>
        <v>0</v>
      </c>
      <c r="BE64" s="383">
        <f t="shared" si="9"/>
        <v>3</v>
      </c>
      <c r="BF64" s="421"/>
      <c r="BG64" s="385" t="s">
        <v>296</v>
      </c>
      <c r="BH64" s="386"/>
      <c r="BI64" s="386"/>
      <c r="BJ64" s="387"/>
    </row>
    <row r="65" spans="1:204" s="271" customFormat="1" ht="29.25" customHeight="1" x14ac:dyDescent="0.2">
      <c r="A65" s="339"/>
      <c r="B65" s="340"/>
      <c r="C65" s="528" t="s">
        <v>480</v>
      </c>
      <c r="D65" s="528"/>
      <c r="E65" s="528"/>
      <c r="F65" s="528"/>
      <c r="G65" s="528"/>
      <c r="H65" s="528"/>
      <c r="I65" s="528"/>
      <c r="J65" s="528"/>
      <c r="K65" s="528"/>
      <c r="L65" s="528"/>
      <c r="M65" s="528"/>
      <c r="N65" s="528"/>
      <c r="O65" s="528"/>
      <c r="P65" s="528"/>
      <c r="Q65" s="529"/>
      <c r="R65" s="530"/>
      <c r="S65" s="531"/>
      <c r="T65" s="529"/>
      <c r="U65" s="529">
        <v>40</v>
      </c>
      <c r="V65" s="529"/>
      <c r="W65" s="529">
        <f t="shared" si="21"/>
        <v>0</v>
      </c>
      <c r="X65" s="529"/>
      <c r="Y65" s="529"/>
      <c r="Z65" s="532"/>
      <c r="AA65" s="533"/>
      <c r="AB65" s="533"/>
      <c r="AC65" s="533"/>
      <c r="AD65" s="533"/>
      <c r="AE65" s="531"/>
      <c r="AF65" s="532"/>
      <c r="AG65" s="274"/>
      <c r="AH65" s="275"/>
      <c r="AI65" s="276">
        <f t="shared" si="22"/>
        <v>0</v>
      </c>
      <c r="AJ65" s="277"/>
      <c r="AK65" s="275"/>
      <c r="AL65" s="278">
        <f t="shared" si="23"/>
        <v>0</v>
      </c>
      <c r="AM65" s="279"/>
      <c r="AN65" s="275"/>
      <c r="AO65" s="276">
        <f t="shared" si="24"/>
        <v>0</v>
      </c>
      <c r="AP65" s="277"/>
      <c r="AQ65" s="275"/>
      <c r="AR65" s="279">
        <f t="shared" si="15"/>
        <v>0</v>
      </c>
      <c r="AS65" s="274"/>
      <c r="AT65" s="275"/>
      <c r="AU65" s="276">
        <f t="shared" si="16"/>
        <v>0</v>
      </c>
      <c r="AV65" s="277">
        <v>40</v>
      </c>
      <c r="AW65" s="275"/>
      <c r="AX65" s="278">
        <v>1</v>
      </c>
      <c r="AY65" s="279"/>
      <c r="AZ65" s="275"/>
      <c r="BA65" s="279">
        <f t="shared" si="6"/>
        <v>0</v>
      </c>
      <c r="BB65" s="277"/>
      <c r="BC65" s="275"/>
      <c r="BD65" s="278">
        <f t="shared" si="18"/>
        <v>0</v>
      </c>
      <c r="BE65" s="534">
        <f t="shared" si="9"/>
        <v>1</v>
      </c>
      <c r="BF65" s="535"/>
      <c r="BG65" s="388"/>
      <c r="BH65" s="389"/>
      <c r="BI65" s="389"/>
      <c r="BJ65" s="390"/>
    </row>
    <row r="66" spans="1:204" s="11" customFormat="1" ht="18" customHeight="1" x14ac:dyDescent="0.2">
      <c r="A66" s="394" t="s">
        <v>284</v>
      </c>
      <c r="B66" s="395"/>
      <c r="C66" s="661" t="s">
        <v>385</v>
      </c>
      <c r="D66" s="662"/>
      <c r="E66" s="662"/>
      <c r="F66" s="662"/>
      <c r="G66" s="662"/>
      <c r="H66" s="662"/>
      <c r="I66" s="662"/>
      <c r="J66" s="662"/>
      <c r="K66" s="662"/>
      <c r="L66" s="662"/>
      <c r="M66" s="662"/>
      <c r="N66" s="662"/>
      <c r="O66" s="662"/>
      <c r="P66" s="662"/>
      <c r="Q66" s="662"/>
      <c r="R66" s="662"/>
      <c r="S66" s="662"/>
      <c r="T66" s="663"/>
      <c r="U66" s="304"/>
      <c r="V66" s="304"/>
      <c r="W66" s="304"/>
      <c r="X66" s="304"/>
      <c r="Y66" s="304"/>
      <c r="Z66" s="307"/>
      <c r="AA66" s="309"/>
      <c r="AB66" s="309"/>
      <c r="AC66" s="309"/>
      <c r="AD66" s="309"/>
      <c r="AE66" s="306"/>
      <c r="AF66" s="307"/>
      <c r="AG66" s="124"/>
      <c r="AH66" s="120"/>
      <c r="AI66" s="121"/>
      <c r="AJ66" s="122"/>
      <c r="AK66" s="120"/>
      <c r="AL66" s="123"/>
      <c r="AM66" s="20"/>
      <c r="AN66" s="120"/>
      <c r="AO66" s="121"/>
      <c r="AP66" s="19"/>
      <c r="AQ66" s="120"/>
      <c r="AR66" s="125"/>
      <c r="AS66" s="124"/>
      <c r="AT66" s="120"/>
      <c r="AU66" s="121"/>
      <c r="AV66" s="122"/>
      <c r="AW66" s="120"/>
      <c r="AX66" s="123"/>
      <c r="AY66" s="125"/>
      <c r="AZ66" s="120"/>
      <c r="BA66" s="125"/>
      <c r="BB66" s="122"/>
      <c r="BC66" s="120"/>
      <c r="BD66" s="123"/>
      <c r="BE66" s="311"/>
      <c r="BF66" s="331"/>
      <c r="BG66" s="362"/>
      <c r="BH66" s="363"/>
      <c r="BI66" s="363"/>
      <c r="BJ66" s="364"/>
    </row>
    <row r="67" spans="1:204" ht="18" customHeight="1" x14ac:dyDescent="0.2">
      <c r="A67" s="517" t="s">
        <v>392</v>
      </c>
      <c r="B67" s="517"/>
      <c r="C67" s="303" t="s">
        <v>148</v>
      </c>
      <c r="D67" s="303"/>
      <c r="E67" s="303"/>
      <c r="F67" s="303"/>
      <c r="G67" s="303"/>
      <c r="H67" s="303"/>
      <c r="I67" s="303"/>
      <c r="J67" s="303"/>
      <c r="K67" s="303"/>
      <c r="L67" s="303"/>
      <c r="M67" s="303"/>
      <c r="N67" s="303"/>
      <c r="O67" s="303"/>
      <c r="P67" s="303"/>
      <c r="Q67" s="304">
        <v>6</v>
      </c>
      <c r="R67" s="305"/>
      <c r="S67" s="306">
        <v>5</v>
      </c>
      <c r="T67" s="304"/>
      <c r="U67" s="304">
        <v>212</v>
      </c>
      <c r="V67" s="304"/>
      <c r="W67" s="304">
        <f>SUM(Y67:AF67)</f>
        <v>112</v>
      </c>
      <c r="X67" s="304"/>
      <c r="Y67" s="304">
        <v>48</v>
      </c>
      <c r="Z67" s="307"/>
      <c r="AA67" s="309">
        <v>64</v>
      </c>
      <c r="AB67" s="309"/>
      <c r="AC67" s="309"/>
      <c r="AD67" s="309"/>
      <c r="AE67" s="306"/>
      <c r="AF67" s="307"/>
      <c r="AG67" s="124"/>
      <c r="AH67" s="120"/>
      <c r="AI67" s="121">
        <f>AG67/40</f>
        <v>0</v>
      </c>
      <c r="AJ67" s="122"/>
      <c r="AK67" s="120"/>
      <c r="AL67" s="123">
        <f>AJ67/40</f>
        <v>0</v>
      </c>
      <c r="AM67" s="125"/>
      <c r="AN67" s="120"/>
      <c r="AO67" s="121">
        <f>AM67/40</f>
        <v>0</v>
      </c>
      <c r="AP67" s="122"/>
      <c r="AQ67" s="120"/>
      <c r="AR67" s="125">
        <f>AP67/40</f>
        <v>0</v>
      </c>
      <c r="AS67" s="124">
        <v>80</v>
      </c>
      <c r="AT67" s="120">
        <v>48</v>
      </c>
      <c r="AU67" s="121">
        <v>2</v>
      </c>
      <c r="AV67" s="19">
        <v>132</v>
      </c>
      <c r="AW67" s="120">
        <f>W67-AT67</f>
        <v>64</v>
      </c>
      <c r="AX67" s="123">
        <v>3</v>
      </c>
      <c r="AY67" s="125"/>
      <c r="AZ67" s="120"/>
      <c r="BA67" s="125">
        <f>AY67/36</f>
        <v>0</v>
      </c>
      <c r="BB67" s="122"/>
      <c r="BC67" s="120"/>
      <c r="BD67" s="123">
        <f>BB67/40</f>
        <v>0</v>
      </c>
      <c r="BE67" s="311">
        <f>AI67+AL67+AO67+AR67+AU67+AX67+BA67+BD67</f>
        <v>5</v>
      </c>
      <c r="BF67" s="331"/>
      <c r="BG67" s="362" t="s">
        <v>297</v>
      </c>
      <c r="BH67" s="363"/>
      <c r="BI67" s="363"/>
      <c r="BJ67" s="364"/>
    </row>
    <row r="68" spans="1:204" ht="18" customHeight="1" x14ac:dyDescent="0.2">
      <c r="A68" s="536" t="s">
        <v>393</v>
      </c>
      <c r="B68" s="537"/>
      <c r="C68" s="540" t="s">
        <v>155</v>
      </c>
      <c r="D68" s="541"/>
      <c r="E68" s="541"/>
      <c r="F68" s="541"/>
      <c r="G68" s="541"/>
      <c r="H68" s="541"/>
      <c r="I68" s="541"/>
      <c r="J68" s="541"/>
      <c r="K68" s="541"/>
      <c r="L68" s="541"/>
      <c r="M68" s="541"/>
      <c r="N68" s="541"/>
      <c r="O68" s="541"/>
      <c r="P68" s="542"/>
      <c r="Q68" s="342">
        <v>7</v>
      </c>
      <c r="R68" s="343"/>
      <c r="S68" s="350"/>
      <c r="T68" s="342"/>
      <c r="U68" s="543">
        <v>136</v>
      </c>
      <c r="V68" s="543"/>
      <c r="W68" s="342">
        <f t="shared" ref="W68:W69" si="25">SUM(Y68:AF68)</f>
        <v>86</v>
      </c>
      <c r="X68" s="342"/>
      <c r="Y68" s="342">
        <v>52</v>
      </c>
      <c r="Z68" s="351"/>
      <c r="AA68" s="349"/>
      <c r="AB68" s="349"/>
      <c r="AC68" s="349">
        <v>34</v>
      </c>
      <c r="AD68" s="349"/>
      <c r="AE68" s="350"/>
      <c r="AF68" s="351"/>
      <c r="AG68" s="136"/>
      <c r="AH68" s="137"/>
      <c r="AI68" s="117">
        <f t="shared" si="22"/>
        <v>0</v>
      </c>
      <c r="AJ68" s="138"/>
      <c r="AK68" s="137"/>
      <c r="AL68" s="139">
        <f t="shared" si="23"/>
        <v>0</v>
      </c>
      <c r="AM68" s="118"/>
      <c r="AN68" s="137"/>
      <c r="AO68" s="117">
        <f t="shared" si="24"/>
        <v>0</v>
      </c>
      <c r="AP68" s="138"/>
      <c r="AQ68" s="137"/>
      <c r="AR68" s="118">
        <f t="shared" si="15"/>
        <v>0</v>
      </c>
      <c r="AS68" s="136"/>
      <c r="AT68" s="137"/>
      <c r="AU68" s="117">
        <f t="shared" si="16"/>
        <v>0</v>
      </c>
      <c r="AV68" s="138"/>
      <c r="AW68" s="137"/>
      <c r="AX68" s="139">
        <f t="shared" si="17"/>
        <v>0</v>
      </c>
      <c r="AY68" s="61">
        <v>136</v>
      </c>
      <c r="AZ68" s="137">
        <f>W68</f>
        <v>86</v>
      </c>
      <c r="BA68" s="118">
        <v>4</v>
      </c>
      <c r="BB68" s="138"/>
      <c r="BC68" s="137"/>
      <c r="BD68" s="139">
        <f t="shared" si="18"/>
        <v>0</v>
      </c>
      <c r="BE68" s="352">
        <f t="shared" si="9"/>
        <v>4</v>
      </c>
      <c r="BF68" s="353"/>
      <c r="BG68" s="385" t="s">
        <v>298</v>
      </c>
      <c r="BH68" s="386"/>
      <c r="BI68" s="386"/>
      <c r="BJ68" s="387"/>
    </row>
    <row r="69" spans="1:204" ht="30.75" customHeight="1" x14ac:dyDescent="0.2">
      <c r="A69" s="538"/>
      <c r="B69" s="539"/>
      <c r="C69" s="544" t="s">
        <v>481</v>
      </c>
      <c r="D69" s="545"/>
      <c r="E69" s="545"/>
      <c r="F69" s="545"/>
      <c r="G69" s="545"/>
      <c r="H69" s="545"/>
      <c r="I69" s="545"/>
      <c r="J69" s="545"/>
      <c r="K69" s="545"/>
      <c r="L69" s="545"/>
      <c r="M69" s="545"/>
      <c r="N69" s="545"/>
      <c r="O69" s="545"/>
      <c r="P69" s="546"/>
      <c r="Q69" s="356"/>
      <c r="R69" s="357"/>
      <c r="S69" s="345"/>
      <c r="T69" s="356"/>
      <c r="U69" s="356">
        <v>40</v>
      </c>
      <c r="V69" s="356"/>
      <c r="W69" s="356">
        <f t="shared" si="25"/>
        <v>0</v>
      </c>
      <c r="X69" s="356"/>
      <c r="Y69" s="356"/>
      <c r="Z69" s="346"/>
      <c r="AA69" s="344"/>
      <c r="AB69" s="344"/>
      <c r="AC69" s="344"/>
      <c r="AD69" s="344"/>
      <c r="AE69" s="345"/>
      <c r="AF69" s="346"/>
      <c r="AG69" s="109"/>
      <c r="AH69" s="110"/>
      <c r="AI69" s="111">
        <f t="shared" si="22"/>
        <v>0</v>
      </c>
      <c r="AJ69" s="112"/>
      <c r="AK69" s="110"/>
      <c r="AL69" s="113">
        <f t="shared" si="23"/>
        <v>0</v>
      </c>
      <c r="AM69" s="114"/>
      <c r="AN69" s="110"/>
      <c r="AO69" s="111">
        <f t="shared" si="24"/>
        <v>0</v>
      </c>
      <c r="AP69" s="112"/>
      <c r="AQ69" s="110"/>
      <c r="AR69" s="114">
        <f t="shared" si="15"/>
        <v>0</v>
      </c>
      <c r="AS69" s="109"/>
      <c r="AT69" s="110"/>
      <c r="AU69" s="111">
        <f t="shared" si="16"/>
        <v>0</v>
      </c>
      <c r="AV69" s="112"/>
      <c r="AW69" s="110"/>
      <c r="AX69" s="113">
        <f t="shared" si="17"/>
        <v>0</v>
      </c>
      <c r="AY69" s="114">
        <f>U69</f>
        <v>40</v>
      </c>
      <c r="AZ69" s="110"/>
      <c r="BA69" s="114">
        <v>1</v>
      </c>
      <c r="BB69" s="112"/>
      <c r="BC69" s="110"/>
      <c r="BD69" s="113">
        <f t="shared" si="18"/>
        <v>0</v>
      </c>
      <c r="BE69" s="347">
        <f t="shared" si="9"/>
        <v>1</v>
      </c>
      <c r="BF69" s="348"/>
      <c r="BG69" s="388"/>
      <c r="BH69" s="389"/>
      <c r="BI69" s="389"/>
      <c r="BJ69" s="390"/>
    </row>
    <row r="70" spans="1:204" s="11" customFormat="1" ht="24" customHeight="1" x14ac:dyDescent="0.2">
      <c r="A70" s="468" t="s">
        <v>67</v>
      </c>
      <c r="B70" s="468"/>
      <c r="C70" s="217" t="s">
        <v>237</v>
      </c>
      <c r="D70" s="206"/>
      <c r="E70" s="206"/>
      <c r="F70" s="206"/>
      <c r="G70" s="206"/>
      <c r="H70" s="206"/>
      <c r="I70" s="206"/>
      <c r="J70" s="206"/>
      <c r="K70" s="206"/>
      <c r="L70" s="206"/>
      <c r="M70" s="206"/>
      <c r="N70" s="206"/>
      <c r="O70" s="206"/>
      <c r="P70" s="206"/>
      <c r="Q70" s="204"/>
      <c r="R70" s="205"/>
      <c r="S70" s="206"/>
      <c r="T70" s="207"/>
      <c r="U70" s="469">
        <f>SUM(U71:V115)</f>
        <v>3030</v>
      </c>
      <c r="V70" s="469"/>
      <c r="W70" s="469">
        <f>SUM(W71:X115)</f>
        <v>1660</v>
      </c>
      <c r="X70" s="469"/>
      <c r="Y70" s="469">
        <f>SUM(Y71:Z115)</f>
        <v>860</v>
      </c>
      <c r="Z70" s="470"/>
      <c r="AA70" s="471">
        <f>SUM(AA71:AB115)</f>
        <v>410</v>
      </c>
      <c r="AB70" s="471"/>
      <c r="AC70" s="471">
        <f>SUM(AC71:AD115)</f>
        <v>370</v>
      </c>
      <c r="AD70" s="471"/>
      <c r="AE70" s="472">
        <f>SUM(AE71:AF115)</f>
        <v>20</v>
      </c>
      <c r="AF70" s="469"/>
      <c r="AG70" s="208">
        <f t="shared" ref="AG70:BD70" si="26">SUM(AG71:AG115)</f>
        <v>152</v>
      </c>
      <c r="AH70" s="212">
        <f t="shared" si="26"/>
        <v>102</v>
      </c>
      <c r="AI70" s="218">
        <f t="shared" si="26"/>
        <v>4</v>
      </c>
      <c r="AJ70" s="211">
        <f t="shared" si="26"/>
        <v>198</v>
      </c>
      <c r="AK70" s="212">
        <f t="shared" si="26"/>
        <v>102</v>
      </c>
      <c r="AL70" s="219">
        <f t="shared" si="26"/>
        <v>5</v>
      </c>
      <c r="AM70" s="208">
        <f t="shared" si="26"/>
        <v>368</v>
      </c>
      <c r="AN70" s="212">
        <f t="shared" si="26"/>
        <v>228</v>
      </c>
      <c r="AO70" s="218">
        <f t="shared" si="26"/>
        <v>11</v>
      </c>
      <c r="AP70" s="211">
        <f t="shared" si="26"/>
        <v>602</v>
      </c>
      <c r="AQ70" s="212">
        <f t="shared" si="26"/>
        <v>338</v>
      </c>
      <c r="AR70" s="219">
        <f t="shared" si="26"/>
        <v>17</v>
      </c>
      <c r="AS70" s="208">
        <f t="shared" si="26"/>
        <v>236</v>
      </c>
      <c r="AT70" s="212">
        <f t="shared" si="26"/>
        <v>112</v>
      </c>
      <c r="AU70" s="218">
        <f t="shared" si="26"/>
        <v>6</v>
      </c>
      <c r="AV70" s="211">
        <f t="shared" si="26"/>
        <v>650</v>
      </c>
      <c r="AW70" s="212">
        <f t="shared" si="26"/>
        <v>352</v>
      </c>
      <c r="AX70" s="219">
        <f t="shared" si="26"/>
        <v>17</v>
      </c>
      <c r="AY70" s="208">
        <f t="shared" si="26"/>
        <v>824</v>
      </c>
      <c r="AZ70" s="212">
        <f t="shared" si="26"/>
        <v>426</v>
      </c>
      <c r="BA70" s="218">
        <f t="shared" si="26"/>
        <v>25</v>
      </c>
      <c r="BB70" s="214">
        <f t="shared" si="26"/>
        <v>0</v>
      </c>
      <c r="BC70" s="215">
        <f t="shared" si="26"/>
        <v>0</v>
      </c>
      <c r="BD70" s="219">
        <f t="shared" si="26"/>
        <v>0</v>
      </c>
      <c r="BE70" s="459">
        <f>SUM(BE71:BF115)</f>
        <v>85</v>
      </c>
      <c r="BF70" s="460"/>
      <c r="BG70" s="461">
        <f>U70/U132</f>
        <v>0.45022288261515603</v>
      </c>
      <c r="BH70" s="461"/>
      <c r="BI70" s="461"/>
      <c r="BJ70" s="461"/>
    </row>
    <row r="71" spans="1:204" s="11" customFormat="1" ht="18" customHeight="1" x14ac:dyDescent="0.2">
      <c r="A71" s="504" t="s">
        <v>238</v>
      </c>
      <c r="B71" s="504"/>
      <c r="C71" s="42" t="s">
        <v>473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4"/>
      <c r="R71" s="45"/>
      <c r="S71" s="43"/>
      <c r="T71" s="46"/>
      <c r="U71" s="44"/>
      <c r="V71" s="46"/>
      <c r="W71" s="43"/>
      <c r="X71" s="46"/>
      <c r="Y71" s="163"/>
      <c r="Z71" s="48"/>
      <c r="AA71" s="49"/>
      <c r="AB71" s="50"/>
      <c r="AC71" s="49"/>
      <c r="AD71" s="50"/>
      <c r="AE71" s="48"/>
      <c r="AF71" s="48"/>
      <c r="AG71" s="41"/>
      <c r="AH71" s="140"/>
      <c r="AI71" s="141"/>
      <c r="AJ71" s="142"/>
      <c r="AK71" s="140"/>
      <c r="AL71" s="143"/>
      <c r="AM71" s="144"/>
      <c r="AN71" s="140"/>
      <c r="AO71" s="141"/>
      <c r="AP71" s="142"/>
      <c r="AQ71" s="140"/>
      <c r="AR71" s="143"/>
      <c r="AS71" s="144"/>
      <c r="AT71" s="140"/>
      <c r="AU71" s="141"/>
      <c r="AV71" s="142"/>
      <c r="AW71" s="140"/>
      <c r="AX71" s="143"/>
      <c r="AY71" s="144"/>
      <c r="AZ71" s="140"/>
      <c r="BA71" s="141"/>
      <c r="BB71" s="142"/>
      <c r="BC71" s="140"/>
      <c r="BD71" s="143"/>
      <c r="BE71" s="549"/>
      <c r="BF71" s="550"/>
      <c r="BG71" s="551"/>
      <c r="BH71" s="551"/>
      <c r="BI71" s="551"/>
      <c r="BJ71" s="551"/>
    </row>
    <row r="72" spans="1:204" ht="48" customHeight="1" x14ac:dyDescent="0.2">
      <c r="A72" s="548" t="s">
        <v>255</v>
      </c>
      <c r="B72" s="548"/>
      <c r="C72" s="341" t="s">
        <v>201</v>
      </c>
      <c r="D72" s="341"/>
      <c r="E72" s="341"/>
      <c r="F72" s="341"/>
      <c r="G72" s="341"/>
      <c r="H72" s="341"/>
      <c r="I72" s="341"/>
      <c r="J72" s="341"/>
      <c r="K72" s="341"/>
      <c r="L72" s="341"/>
      <c r="M72" s="341"/>
      <c r="N72" s="341"/>
      <c r="O72" s="341"/>
      <c r="P72" s="341"/>
      <c r="Q72" s="342"/>
      <c r="R72" s="343"/>
      <c r="S72" s="350">
        <v>2</v>
      </c>
      <c r="T72" s="342"/>
      <c r="U72" s="342">
        <v>72</v>
      </c>
      <c r="V72" s="342"/>
      <c r="W72" s="342">
        <f t="shared" ref="W72" si="27">SUM(Y72:AF72)</f>
        <v>34</v>
      </c>
      <c r="X72" s="342"/>
      <c r="Y72" s="342">
        <v>24</v>
      </c>
      <c r="Z72" s="351"/>
      <c r="AA72" s="349"/>
      <c r="AB72" s="349"/>
      <c r="AC72" s="349"/>
      <c r="AD72" s="349"/>
      <c r="AE72" s="350">
        <v>10</v>
      </c>
      <c r="AF72" s="351"/>
      <c r="AG72" s="59"/>
      <c r="AH72" s="137"/>
      <c r="AI72" s="117">
        <f>AG72/36</f>
        <v>0</v>
      </c>
      <c r="AJ72" s="138">
        <f>U72</f>
        <v>72</v>
      </c>
      <c r="AK72" s="137">
        <f>W72</f>
        <v>34</v>
      </c>
      <c r="AL72" s="139">
        <v>2</v>
      </c>
      <c r="AM72" s="118"/>
      <c r="AN72" s="137"/>
      <c r="AO72" s="117">
        <f>AM72/36</f>
        <v>0</v>
      </c>
      <c r="AP72" s="138"/>
      <c r="AQ72" s="137"/>
      <c r="AR72" s="118">
        <f>AP72/36</f>
        <v>0</v>
      </c>
      <c r="AS72" s="136"/>
      <c r="AT72" s="137"/>
      <c r="AU72" s="118">
        <f>AS72/36</f>
        <v>0</v>
      </c>
      <c r="AV72" s="138"/>
      <c r="AW72" s="137"/>
      <c r="AX72" s="118">
        <f>AV72/36</f>
        <v>0</v>
      </c>
      <c r="AY72" s="136"/>
      <c r="AZ72" s="137"/>
      <c r="BA72" s="118">
        <f>AY72/36</f>
        <v>0</v>
      </c>
      <c r="BB72" s="138"/>
      <c r="BC72" s="137"/>
      <c r="BD72" s="139">
        <f>BB72/36</f>
        <v>0</v>
      </c>
      <c r="BE72" s="352">
        <f t="shared" ref="BE72" si="28">AI72+AL72+AO72+AR72+AU72+AX72+BA72+BD72</f>
        <v>2</v>
      </c>
      <c r="BF72" s="353"/>
      <c r="BG72" s="547" t="s">
        <v>333</v>
      </c>
      <c r="BH72" s="547"/>
      <c r="BI72" s="547"/>
      <c r="BJ72" s="547"/>
    </row>
    <row r="73" spans="1:204" ht="32.1" customHeight="1" x14ac:dyDescent="0.2">
      <c r="A73" s="505" t="s">
        <v>256</v>
      </c>
      <c r="B73" s="505"/>
      <c r="C73" s="485" t="s">
        <v>200</v>
      </c>
      <c r="D73" s="485"/>
      <c r="E73" s="485"/>
      <c r="F73" s="485"/>
      <c r="G73" s="485"/>
      <c r="H73" s="485"/>
      <c r="I73" s="485"/>
      <c r="J73" s="485"/>
      <c r="K73" s="485"/>
      <c r="L73" s="485"/>
      <c r="M73" s="485"/>
      <c r="N73" s="485"/>
      <c r="O73" s="485"/>
      <c r="P73" s="485"/>
      <c r="Q73" s="356"/>
      <c r="R73" s="357"/>
      <c r="S73" s="345">
        <v>6</v>
      </c>
      <c r="T73" s="356"/>
      <c r="U73" s="356">
        <v>72</v>
      </c>
      <c r="V73" s="356"/>
      <c r="W73" s="356">
        <f>SUM(Y73:AF73)</f>
        <v>34</v>
      </c>
      <c r="X73" s="356"/>
      <c r="Y73" s="356">
        <v>24</v>
      </c>
      <c r="Z73" s="346"/>
      <c r="AA73" s="344"/>
      <c r="AB73" s="344"/>
      <c r="AC73" s="344"/>
      <c r="AD73" s="344"/>
      <c r="AE73" s="345">
        <v>10</v>
      </c>
      <c r="AF73" s="346"/>
      <c r="AG73" s="56"/>
      <c r="AH73" s="110"/>
      <c r="AI73" s="111">
        <f>AG73/36</f>
        <v>0</v>
      </c>
      <c r="AJ73" s="112"/>
      <c r="AK73" s="110"/>
      <c r="AL73" s="113">
        <f>AJ73/36</f>
        <v>0</v>
      </c>
      <c r="AM73" s="114"/>
      <c r="AN73" s="110"/>
      <c r="AO73" s="111">
        <f>AM73/36</f>
        <v>0</v>
      </c>
      <c r="AP73" s="112"/>
      <c r="AQ73" s="110"/>
      <c r="AR73" s="114">
        <f>AP73/36</f>
        <v>0</v>
      </c>
      <c r="AS73" s="109"/>
      <c r="AT73" s="110"/>
      <c r="AU73" s="114">
        <f>AS73/36</f>
        <v>0</v>
      </c>
      <c r="AV73" s="112">
        <f>U73</f>
        <v>72</v>
      </c>
      <c r="AW73" s="110">
        <f>W73</f>
        <v>34</v>
      </c>
      <c r="AX73" s="114">
        <v>2</v>
      </c>
      <c r="AY73" s="109"/>
      <c r="AZ73" s="110"/>
      <c r="BA73" s="114">
        <f t="shared" ref="BA73:BA88" si="29">AY73/36</f>
        <v>0</v>
      </c>
      <c r="BB73" s="112"/>
      <c r="BC73" s="110"/>
      <c r="BD73" s="113">
        <f>BB73/36</f>
        <v>0</v>
      </c>
      <c r="BE73" s="347">
        <f>AI73+AL73+AO73+AR73+AU73+AX73+BA73+BD73</f>
        <v>2</v>
      </c>
      <c r="BF73" s="348"/>
      <c r="BG73" s="492" t="s">
        <v>334</v>
      </c>
      <c r="BH73" s="492"/>
      <c r="BI73" s="492"/>
      <c r="BJ73" s="492"/>
    </row>
    <row r="74" spans="1:204" ht="18" customHeight="1" x14ac:dyDescent="0.3">
      <c r="A74" s="394" t="s">
        <v>300</v>
      </c>
      <c r="B74" s="395"/>
      <c r="C74" s="299" t="s">
        <v>497</v>
      </c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5"/>
      <c r="Y74" s="296"/>
      <c r="Z74" s="297"/>
      <c r="AA74" s="298"/>
      <c r="AB74" s="297"/>
      <c r="AC74" s="309"/>
      <c r="AD74" s="309"/>
      <c r="AE74" s="306"/>
      <c r="AF74" s="307"/>
      <c r="AG74" s="124"/>
      <c r="AH74" s="120"/>
      <c r="AI74" s="121"/>
      <c r="AJ74" s="122"/>
      <c r="AK74" s="120"/>
      <c r="AL74" s="123"/>
      <c r="AM74" s="20"/>
      <c r="AN74" s="120"/>
      <c r="AO74" s="121"/>
      <c r="AP74" s="19"/>
      <c r="AQ74" s="120"/>
      <c r="AR74" s="125"/>
      <c r="AS74" s="124"/>
      <c r="AT74" s="120"/>
      <c r="AU74" s="121"/>
      <c r="AV74" s="122"/>
      <c r="AW74" s="120"/>
      <c r="AX74" s="123"/>
      <c r="AY74" s="125"/>
      <c r="AZ74" s="120"/>
      <c r="BA74" s="125"/>
      <c r="BB74" s="122"/>
      <c r="BC74" s="120"/>
      <c r="BD74" s="123"/>
      <c r="BE74" s="311"/>
      <c r="BF74" s="331"/>
      <c r="BG74" s="362"/>
      <c r="BH74" s="363"/>
      <c r="BI74" s="363"/>
      <c r="BJ74" s="364"/>
    </row>
    <row r="75" spans="1:204" ht="18" customHeight="1" x14ac:dyDescent="0.2">
      <c r="A75" s="394" t="s">
        <v>394</v>
      </c>
      <c r="B75" s="395"/>
      <c r="C75" s="501" t="s">
        <v>142</v>
      </c>
      <c r="D75" s="502"/>
      <c r="E75" s="502"/>
      <c r="F75" s="502"/>
      <c r="G75" s="502"/>
      <c r="H75" s="502"/>
      <c r="I75" s="502"/>
      <c r="J75" s="502"/>
      <c r="K75" s="502"/>
      <c r="L75" s="502"/>
      <c r="M75" s="502"/>
      <c r="N75" s="502"/>
      <c r="O75" s="502"/>
      <c r="P75" s="503"/>
      <c r="Q75" s="307"/>
      <c r="R75" s="375"/>
      <c r="S75" s="273">
        <v>1</v>
      </c>
      <c r="T75" s="160" t="s">
        <v>136</v>
      </c>
      <c r="U75" s="307">
        <v>78</v>
      </c>
      <c r="V75" s="306"/>
      <c r="W75" s="307">
        <f>SUM(Y75:AF75)</f>
        <v>52</v>
      </c>
      <c r="X75" s="306"/>
      <c r="Y75" s="307"/>
      <c r="Z75" s="375"/>
      <c r="AA75" s="374">
        <v>52</v>
      </c>
      <c r="AB75" s="375"/>
      <c r="AC75" s="374"/>
      <c r="AD75" s="375"/>
      <c r="AE75" s="374"/>
      <c r="AF75" s="499"/>
      <c r="AG75" s="124">
        <v>78</v>
      </c>
      <c r="AH75" s="120">
        <v>52</v>
      </c>
      <c r="AI75" s="121">
        <v>2</v>
      </c>
      <c r="AJ75" s="122"/>
      <c r="AK75" s="120"/>
      <c r="AL75" s="123">
        <f>AJ75/40</f>
        <v>0</v>
      </c>
      <c r="AM75" s="125"/>
      <c r="AN75" s="120"/>
      <c r="AO75" s="121">
        <f>AM75/40</f>
        <v>0</v>
      </c>
      <c r="AP75" s="122"/>
      <c r="AQ75" s="120"/>
      <c r="AR75" s="125">
        <f>AP75/40</f>
        <v>0</v>
      </c>
      <c r="AS75" s="124"/>
      <c r="AT75" s="120"/>
      <c r="AU75" s="121">
        <f>AS75/40</f>
        <v>0</v>
      </c>
      <c r="AV75" s="122"/>
      <c r="AW75" s="120"/>
      <c r="AX75" s="123">
        <f>AV75/40</f>
        <v>0</v>
      </c>
      <c r="AY75" s="125"/>
      <c r="AZ75" s="120"/>
      <c r="BA75" s="125">
        <f t="shared" si="29"/>
        <v>0</v>
      </c>
      <c r="BB75" s="122"/>
      <c r="BC75" s="120"/>
      <c r="BD75" s="123">
        <f>BB75/40</f>
        <v>0</v>
      </c>
      <c r="BE75" s="500">
        <f>AI75+AL75+AO75+AR75+AU75+AX75+BA75+BD75</f>
        <v>2</v>
      </c>
      <c r="BF75" s="311"/>
      <c r="BG75" s="362" t="s">
        <v>102</v>
      </c>
      <c r="BH75" s="363"/>
      <c r="BI75" s="363"/>
      <c r="BJ75" s="364"/>
    </row>
    <row r="76" spans="1:204" ht="18" customHeight="1" x14ac:dyDescent="0.2">
      <c r="A76" s="302" t="s">
        <v>395</v>
      </c>
      <c r="B76" s="302"/>
      <c r="C76" s="303" t="s">
        <v>156</v>
      </c>
      <c r="D76" s="303"/>
      <c r="E76" s="303"/>
      <c r="F76" s="303"/>
      <c r="G76" s="303"/>
      <c r="H76" s="303"/>
      <c r="I76" s="303"/>
      <c r="J76" s="303"/>
      <c r="K76" s="303"/>
      <c r="L76" s="303"/>
      <c r="M76" s="303"/>
      <c r="N76" s="303"/>
      <c r="O76" s="303"/>
      <c r="P76" s="303"/>
      <c r="Q76" s="304">
        <v>2</v>
      </c>
      <c r="R76" s="305"/>
      <c r="S76" s="306">
        <v>1</v>
      </c>
      <c r="T76" s="304"/>
      <c r="U76" s="304">
        <v>200</v>
      </c>
      <c r="V76" s="304"/>
      <c r="W76" s="304">
        <f t="shared" ref="W76:W107" si="30">SUM(Y76:AF76)</f>
        <v>118</v>
      </c>
      <c r="X76" s="304"/>
      <c r="Y76" s="304">
        <v>50</v>
      </c>
      <c r="Z76" s="307"/>
      <c r="AA76" s="309">
        <v>68</v>
      </c>
      <c r="AB76" s="309"/>
      <c r="AC76" s="309"/>
      <c r="AD76" s="309"/>
      <c r="AE76" s="306"/>
      <c r="AF76" s="307"/>
      <c r="AG76" s="124">
        <v>74</v>
      </c>
      <c r="AH76" s="120">
        <v>50</v>
      </c>
      <c r="AI76" s="121">
        <v>2</v>
      </c>
      <c r="AJ76" s="19">
        <f>U76-AG76</f>
        <v>126</v>
      </c>
      <c r="AK76" s="120">
        <f>W76-AH76</f>
        <v>68</v>
      </c>
      <c r="AL76" s="123">
        <v>3</v>
      </c>
      <c r="AM76" s="125"/>
      <c r="AN76" s="120"/>
      <c r="AO76" s="121">
        <f t="shared" ref="AO76:AO107" si="31">AM76/40</f>
        <v>0</v>
      </c>
      <c r="AP76" s="122"/>
      <c r="AQ76" s="120"/>
      <c r="AR76" s="125">
        <f t="shared" si="15"/>
        <v>0</v>
      </c>
      <c r="AS76" s="124"/>
      <c r="AT76" s="120"/>
      <c r="AU76" s="121">
        <f t="shared" ref="AU76:AU107" si="32">AS76/40</f>
        <v>0</v>
      </c>
      <c r="AV76" s="122"/>
      <c r="AW76" s="120"/>
      <c r="AX76" s="123">
        <f t="shared" ref="AX76:AX88" si="33">AV76/40</f>
        <v>0</v>
      </c>
      <c r="AY76" s="125"/>
      <c r="AZ76" s="120"/>
      <c r="BA76" s="125">
        <f t="shared" si="29"/>
        <v>0</v>
      </c>
      <c r="BB76" s="122"/>
      <c r="BC76" s="120"/>
      <c r="BD76" s="123">
        <f t="shared" si="18"/>
        <v>0</v>
      </c>
      <c r="BE76" s="311">
        <f t="shared" ref="BE76:BE107" si="34">AI76+AL76+AO76+AR76+AU76+AX76+BA76+BD76</f>
        <v>5</v>
      </c>
      <c r="BF76" s="331"/>
      <c r="BG76" s="312" t="s">
        <v>103</v>
      </c>
      <c r="BH76" s="312"/>
      <c r="BI76" s="312"/>
      <c r="BJ76" s="312"/>
    </row>
    <row r="77" spans="1:204" ht="18" customHeight="1" x14ac:dyDescent="0.2">
      <c r="A77" s="302" t="s">
        <v>396</v>
      </c>
      <c r="B77" s="302"/>
      <c r="C77" s="303" t="s">
        <v>137</v>
      </c>
      <c r="D77" s="303"/>
      <c r="E77" s="303"/>
      <c r="F77" s="303"/>
      <c r="G77" s="303"/>
      <c r="H77" s="303"/>
      <c r="I77" s="303"/>
      <c r="J77" s="303"/>
      <c r="K77" s="303"/>
      <c r="L77" s="303"/>
      <c r="M77" s="303"/>
      <c r="N77" s="303"/>
      <c r="O77" s="303"/>
      <c r="P77" s="303"/>
      <c r="Q77" s="304">
        <v>3</v>
      </c>
      <c r="R77" s="305"/>
      <c r="S77" s="306"/>
      <c r="T77" s="304"/>
      <c r="U77" s="304">
        <v>172</v>
      </c>
      <c r="V77" s="304"/>
      <c r="W77" s="304">
        <f>SUM(Y77:AF77)</f>
        <v>100</v>
      </c>
      <c r="X77" s="304"/>
      <c r="Y77" s="304">
        <v>50</v>
      </c>
      <c r="Z77" s="307"/>
      <c r="AA77" s="309">
        <v>34</v>
      </c>
      <c r="AB77" s="309"/>
      <c r="AC77" s="309">
        <v>16</v>
      </c>
      <c r="AD77" s="309"/>
      <c r="AE77" s="306"/>
      <c r="AF77" s="307"/>
      <c r="AG77" s="17"/>
      <c r="AH77" s="120"/>
      <c r="AI77" s="121">
        <f>AG77/40</f>
        <v>0</v>
      </c>
      <c r="AJ77" s="122"/>
      <c r="AK77" s="120"/>
      <c r="AL77" s="123">
        <f>AJ77/40</f>
        <v>0</v>
      </c>
      <c r="AM77" s="20">
        <f>U77</f>
        <v>172</v>
      </c>
      <c r="AN77" s="18">
        <f>W77</f>
        <v>100</v>
      </c>
      <c r="AO77" s="121">
        <v>5</v>
      </c>
      <c r="AP77" s="122"/>
      <c r="AQ77" s="120"/>
      <c r="AR77" s="125">
        <f>AP77/40</f>
        <v>0</v>
      </c>
      <c r="AS77" s="124"/>
      <c r="AT77" s="120"/>
      <c r="AU77" s="121">
        <f>AS77/40</f>
        <v>0</v>
      </c>
      <c r="AV77" s="122"/>
      <c r="AW77" s="120"/>
      <c r="AX77" s="123">
        <f>AV77/40</f>
        <v>0</v>
      </c>
      <c r="AY77" s="124"/>
      <c r="AZ77" s="120"/>
      <c r="BA77" s="125">
        <f>AY77/36</f>
        <v>0</v>
      </c>
      <c r="BB77" s="122"/>
      <c r="BC77" s="120"/>
      <c r="BD77" s="123">
        <f>BB77/40</f>
        <v>0</v>
      </c>
      <c r="BE77" s="311">
        <f>AI77+AL77+AO77+AR77+AU77+AX77+BA77+BD77</f>
        <v>5</v>
      </c>
      <c r="BF77" s="331"/>
      <c r="BG77" s="312" t="s">
        <v>104</v>
      </c>
      <c r="BH77" s="312"/>
      <c r="BI77" s="312"/>
      <c r="BJ77" s="312"/>
    </row>
    <row r="78" spans="1:204" s="11" customFormat="1" ht="18" customHeight="1" x14ac:dyDescent="0.2">
      <c r="A78" s="302" t="s">
        <v>397</v>
      </c>
      <c r="B78" s="302"/>
      <c r="C78" s="303" t="s">
        <v>146</v>
      </c>
      <c r="D78" s="303"/>
      <c r="E78" s="303"/>
      <c r="F78" s="303"/>
      <c r="G78" s="303"/>
      <c r="H78" s="303"/>
      <c r="I78" s="303"/>
      <c r="J78" s="303"/>
      <c r="K78" s="303"/>
      <c r="L78" s="303"/>
      <c r="M78" s="303"/>
      <c r="N78" s="303"/>
      <c r="O78" s="303"/>
      <c r="P78" s="303"/>
      <c r="Q78" s="304"/>
      <c r="R78" s="305"/>
      <c r="S78" s="284">
        <v>3</v>
      </c>
      <c r="T78" s="160" t="s">
        <v>136</v>
      </c>
      <c r="U78" s="304">
        <v>100</v>
      </c>
      <c r="V78" s="304"/>
      <c r="W78" s="304">
        <f>SUM(Y78:AF78)</f>
        <v>64</v>
      </c>
      <c r="X78" s="304"/>
      <c r="Y78" s="304">
        <v>32</v>
      </c>
      <c r="Z78" s="307"/>
      <c r="AA78" s="309">
        <v>32</v>
      </c>
      <c r="AB78" s="309"/>
      <c r="AC78" s="309"/>
      <c r="AD78" s="309"/>
      <c r="AE78" s="306"/>
      <c r="AF78" s="307"/>
      <c r="AG78" s="124"/>
      <c r="AH78" s="120"/>
      <c r="AI78" s="121">
        <f>AG78/40</f>
        <v>0</v>
      </c>
      <c r="AJ78" s="122"/>
      <c r="AK78" s="120"/>
      <c r="AL78" s="123">
        <f>AJ78/40</f>
        <v>0</v>
      </c>
      <c r="AM78" s="20">
        <v>100</v>
      </c>
      <c r="AN78" s="120">
        <v>64</v>
      </c>
      <c r="AO78" s="121">
        <v>3</v>
      </c>
      <c r="AP78" s="19"/>
      <c r="AQ78" s="120"/>
      <c r="AR78" s="125"/>
      <c r="AS78" s="124"/>
      <c r="AT78" s="120"/>
      <c r="AU78" s="121">
        <f>AS78/40</f>
        <v>0</v>
      </c>
      <c r="AV78" s="122"/>
      <c r="AW78" s="120"/>
      <c r="AX78" s="123">
        <f>AV78/40</f>
        <v>0</v>
      </c>
      <c r="AY78" s="125"/>
      <c r="AZ78" s="120"/>
      <c r="BA78" s="125">
        <f>AY78/36</f>
        <v>0</v>
      </c>
      <c r="BB78" s="122"/>
      <c r="BC78" s="120"/>
      <c r="BD78" s="123">
        <f>BB78/40</f>
        <v>0</v>
      </c>
      <c r="BE78" s="311">
        <f>AI78+AL78+AO78+AR78+AU78+AX78+BA78+BD78</f>
        <v>3</v>
      </c>
      <c r="BF78" s="331"/>
      <c r="BG78" s="362" t="s">
        <v>105</v>
      </c>
      <c r="BH78" s="363"/>
      <c r="BI78" s="363"/>
      <c r="BJ78" s="364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  <c r="DP78" s="8"/>
      <c r="DQ78" s="8"/>
      <c r="DR78" s="8"/>
      <c r="DS78" s="8"/>
      <c r="DT78" s="8"/>
      <c r="DU78" s="8"/>
      <c r="DV78" s="8"/>
      <c r="DW78" s="8"/>
      <c r="DX78" s="8"/>
      <c r="DY78" s="8"/>
      <c r="DZ78" s="8"/>
      <c r="EA78" s="8"/>
      <c r="EB78" s="8"/>
      <c r="EC78" s="8"/>
      <c r="ED78" s="8"/>
      <c r="EE78" s="8"/>
      <c r="EF78" s="8"/>
      <c r="EG78" s="8"/>
      <c r="EH78" s="8"/>
      <c r="EI78" s="8"/>
      <c r="EJ78" s="8"/>
      <c r="EK78" s="8"/>
      <c r="EL78" s="8"/>
      <c r="EM78" s="8"/>
      <c r="EN78" s="8"/>
      <c r="EO78" s="8"/>
      <c r="EP78" s="8"/>
      <c r="EQ78" s="8"/>
      <c r="ER78" s="8"/>
      <c r="ES78" s="8"/>
      <c r="ET78" s="8"/>
      <c r="EU78" s="8"/>
      <c r="EV78" s="8"/>
      <c r="EW78" s="8"/>
      <c r="EX78" s="8"/>
      <c r="EY78" s="8"/>
      <c r="EZ78" s="8"/>
      <c r="FA78" s="8"/>
      <c r="FB78" s="8"/>
      <c r="FC78" s="8"/>
      <c r="FD78" s="8"/>
      <c r="FE78" s="8"/>
      <c r="FF78" s="8"/>
      <c r="FG78" s="8"/>
      <c r="FH78" s="8"/>
      <c r="FI78" s="8"/>
      <c r="FJ78" s="8"/>
      <c r="FK78" s="8"/>
      <c r="FL78" s="8"/>
      <c r="FM78" s="8"/>
      <c r="FN78" s="8"/>
      <c r="FO78" s="8"/>
      <c r="FP78" s="8"/>
      <c r="FQ78" s="8"/>
      <c r="FR78" s="8"/>
      <c r="FS78" s="8"/>
      <c r="FT78" s="8"/>
      <c r="FU78" s="8"/>
      <c r="FV78" s="8"/>
      <c r="FW78" s="8"/>
      <c r="FX78" s="8"/>
      <c r="FY78" s="8"/>
      <c r="FZ78" s="8"/>
      <c r="GA78" s="8"/>
      <c r="GB78" s="8"/>
      <c r="GC78" s="8"/>
      <c r="GD78" s="8"/>
      <c r="GE78" s="8"/>
      <c r="GF78" s="8"/>
      <c r="GG78" s="8"/>
      <c r="GH78" s="8"/>
      <c r="GI78" s="8"/>
      <c r="GJ78" s="8"/>
      <c r="GK78" s="8"/>
      <c r="GL78" s="8"/>
      <c r="GM78" s="8"/>
      <c r="GN78" s="8"/>
      <c r="GO78" s="8"/>
      <c r="GP78" s="8"/>
      <c r="GQ78" s="8"/>
      <c r="GR78" s="8"/>
      <c r="GS78" s="8"/>
      <c r="GT78" s="8"/>
      <c r="GU78" s="8"/>
      <c r="GV78" s="8"/>
    </row>
    <row r="79" spans="1:204" s="11" customFormat="1" ht="15" customHeight="1" x14ac:dyDescent="0.2">
      <c r="A79" s="376" t="s">
        <v>40</v>
      </c>
      <c r="B79" s="377"/>
      <c r="C79" s="376" t="s">
        <v>112</v>
      </c>
      <c r="D79" s="376"/>
      <c r="E79" s="376"/>
      <c r="F79" s="376"/>
      <c r="G79" s="376"/>
      <c r="H79" s="376"/>
      <c r="I79" s="376"/>
      <c r="J79" s="376"/>
      <c r="K79" s="376"/>
      <c r="L79" s="376"/>
      <c r="M79" s="376"/>
      <c r="N79" s="376"/>
      <c r="O79" s="376"/>
      <c r="P79" s="376"/>
      <c r="Q79" s="372" t="s">
        <v>41</v>
      </c>
      <c r="R79" s="438"/>
      <c r="S79" s="439" t="s">
        <v>42</v>
      </c>
      <c r="T79" s="372"/>
      <c r="U79" s="377" t="s">
        <v>43</v>
      </c>
      <c r="V79" s="377"/>
      <c r="W79" s="377"/>
      <c r="X79" s="377"/>
      <c r="Y79" s="377"/>
      <c r="Z79" s="377"/>
      <c r="AA79" s="377"/>
      <c r="AB79" s="377"/>
      <c r="AC79" s="377"/>
      <c r="AD79" s="377"/>
      <c r="AE79" s="377"/>
      <c r="AF79" s="440"/>
      <c r="AG79" s="561" t="s">
        <v>44</v>
      </c>
      <c r="AH79" s="562"/>
      <c r="AI79" s="562"/>
      <c r="AJ79" s="562"/>
      <c r="AK79" s="562"/>
      <c r="AL79" s="562"/>
      <c r="AM79" s="562"/>
      <c r="AN79" s="562"/>
      <c r="AO79" s="562"/>
      <c r="AP79" s="562"/>
      <c r="AQ79" s="562"/>
      <c r="AR79" s="562"/>
      <c r="AS79" s="562"/>
      <c r="AT79" s="562"/>
      <c r="AU79" s="562"/>
      <c r="AV79" s="562"/>
      <c r="AW79" s="562"/>
      <c r="AX79" s="562"/>
      <c r="AY79" s="562"/>
      <c r="AZ79" s="562"/>
      <c r="BA79" s="562"/>
      <c r="BB79" s="562"/>
      <c r="BC79" s="562"/>
      <c r="BD79" s="563"/>
      <c r="BE79" s="396" t="s">
        <v>45</v>
      </c>
      <c r="BF79" s="373"/>
      <c r="BG79" s="372" t="s">
        <v>82</v>
      </c>
      <c r="BH79" s="372"/>
      <c r="BI79" s="372"/>
      <c r="BJ79" s="372"/>
    </row>
    <row r="80" spans="1:204" s="11" customFormat="1" ht="15" customHeight="1" x14ac:dyDescent="0.2">
      <c r="A80" s="377"/>
      <c r="B80" s="377"/>
      <c r="C80" s="376"/>
      <c r="D80" s="376"/>
      <c r="E80" s="376"/>
      <c r="F80" s="376"/>
      <c r="G80" s="376"/>
      <c r="H80" s="376"/>
      <c r="I80" s="376"/>
      <c r="J80" s="376"/>
      <c r="K80" s="376"/>
      <c r="L80" s="376"/>
      <c r="M80" s="376"/>
      <c r="N80" s="376"/>
      <c r="O80" s="376"/>
      <c r="P80" s="376"/>
      <c r="Q80" s="372"/>
      <c r="R80" s="438"/>
      <c r="S80" s="439"/>
      <c r="T80" s="372"/>
      <c r="U80" s="372" t="s">
        <v>46</v>
      </c>
      <c r="V80" s="372"/>
      <c r="W80" s="373" t="s">
        <v>47</v>
      </c>
      <c r="X80" s="373"/>
      <c r="Y80" s="377" t="s">
        <v>48</v>
      </c>
      <c r="Z80" s="377"/>
      <c r="AA80" s="377"/>
      <c r="AB80" s="377"/>
      <c r="AC80" s="377"/>
      <c r="AD80" s="377"/>
      <c r="AE80" s="377"/>
      <c r="AF80" s="440"/>
      <c r="AG80" s="561" t="s">
        <v>49</v>
      </c>
      <c r="AH80" s="562"/>
      <c r="AI80" s="562"/>
      <c r="AJ80" s="562"/>
      <c r="AK80" s="562"/>
      <c r="AL80" s="563"/>
      <c r="AM80" s="564" t="s">
        <v>50</v>
      </c>
      <c r="AN80" s="562"/>
      <c r="AO80" s="562"/>
      <c r="AP80" s="562"/>
      <c r="AQ80" s="562"/>
      <c r="AR80" s="565"/>
      <c r="AS80" s="561" t="s">
        <v>51</v>
      </c>
      <c r="AT80" s="562"/>
      <c r="AU80" s="562"/>
      <c r="AV80" s="562"/>
      <c r="AW80" s="562"/>
      <c r="AX80" s="563"/>
      <c r="AY80" s="564" t="s">
        <v>52</v>
      </c>
      <c r="AZ80" s="562"/>
      <c r="BA80" s="562"/>
      <c r="BB80" s="562"/>
      <c r="BC80" s="562"/>
      <c r="BD80" s="563"/>
      <c r="BE80" s="396"/>
      <c r="BF80" s="373"/>
      <c r="BG80" s="372"/>
      <c r="BH80" s="372"/>
      <c r="BI80" s="372"/>
      <c r="BJ80" s="372"/>
    </row>
    <row r="81" spans="1:204" s="11" customFormat="1" ht="15" customHeight="1" x14ac:dyDescent="0.2">
      <c r="A81" s="377"/>
      <c r="B81" s="377"/>
      <c r="C81" s="376"/>
      <c r="D81" s="376"/>
      <c r="E81" s="376"/>
      <c r="F81" s="376"/>
      <c r="G81" s="376"/>
      <c r="H81" s="376"/>
      <c r="I81" s="376"/>
      <c r="J81" s="376"/>
      <c r="K81" s="376"/>
      <c r="L81" s="376"/>
      <c r="M81" s="376"/>
      <c r="N81" s="376"/>
      <c r="O81" s="376"/>
      <c r="P81" s="376"/>
      <c r="Q81" s="372"/>
      <c r="R81" s="438"/>
      <c r="S81" s="439"/>
      <c r="T81" s="372"/>
      <c r="U81" s="372"/>
      <c r="V81" s="372"/>
      <c r="W81" s="373"/>
      <c r="X81" s="373"/>
      <c r="Y81" s="372" t="s">
        <v>53</v>
      </c>
      <c r="Z81" s="458"/>
      <c r="AA81" s="454" t="s">
        <v>83</v>
      </c>
      <c r="AB81" s="454"/>
      <c r="AC81" s="454" t="s">
        <v>84</v>
      </c>
      <c r="AD81" s="454"/>
      <c r="AE81" s="396" t="s">
        <v>85</v>
      </c>
      <c r="AF81" s="455"/>
      <c r="AG81" s="559" t="s">
        <v>54</v>
      </c>
      <c r="AH81" s="553"/>
      <c r="AI81" s="553"/>
      <c r="AJ81" s="553" t="s">
        <v>55</v>
      </c>
      <c r="AK81" s="553"/>
      <c r="AL81" s="554"/>
      <c r="AM81" s="552" t="s">
        <v>56</v>
      </c>
      <c r="AN81" s="553"/>
      <c r="AO81" s="553"/>
      <c r="AP81" s="553" t="s">
        <v>57</v>
      </c>
      <c r="AQ81" s="553"/>
      <c r="AR81" s="560"/>
      <c r="AS81" s="559" t="s">
        <v>58</v>
      </c>
      <c r="AT81" s="553"/>
      <c r="AU81" s="553"/>
      <c r="AV81" s="553" t="s">
        <v>59</v>
      </c>
      <c r="AW81" s="553"/>
      <c r="AX81" s="554"/>
      <c r="AY81" s="552" t="s">
        <v>60</v>
      </c>
      <c r="AZ81" s="553"/>
      <c r="BA81" s="553"/>
      <c r="BB81" s="553" t="s">
        <v>61</v>
      </c>
      <c r="BC81" s="553"/>
      <c r="BD81" s="554"/>
      <c r="BE81" s="396"/>
      <c r="BF81" s="373"/>
      <c r="BG81" s="372"/>
      <c r="BH81" s="372"/>
      <c r="BI81" s="372"/>
      <c r="BJ81" s="372"/>
    </row>
    <row r="82" spans="1:204" s="11" customFormat="1" ht="15" customHeight="1" x14ac:dyDescent="0.2">
      <c r="A82" s="377"/>
      <c r="B82" s="377"/>
      <c r="C82" s="376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2"/>
      <c r="R82" s="438"/>
      <c r="S82" s="439"/>
      <c r="T82" s="372"/>
      <c r="U82" s="372"/>
      <c r="V82" s="372"/>
      <c r="W82" s="373"/>
      <c r="X82" s="373"/>
      <c r="Y82" s="372"/>
      <c r="Z82" s="458"/>
      <c r="AA82" s="454"/>
      <c r="AB82" s="454"/>
      <c r="AC82" s="454"/>
      <c r="AD82" s="454"/>
      <c r="AE82" s="396"/>
      <c r="AF82" s="455"/>
      <c r="AG82" s="220" t="s">
        <v>363</v>
      </c>
      <c r="AH82" s="555" t="s">
        <v>62</v>
      </c>
      <c r="AI82" s="556"/>
      <c r="AJ82" s="221" t="s">
        <v>363</v>
      </c>
      <c r="AK82" s="555" t="s">
        <v>62</v>
      </c>
      <c r="AL82" s="557"/>
      <c r="AM82" s="222" t="s">
        <v>363</v>
      </c>
      <c r="AN82" s="555" t="s">
        <v>62</v>
      </c>
      <c r="AO82" s="556"/>
      <c r="AP82" s="221" t="s">
        <v>363</v>
      </c>
      <c r="AQ82" s="555" t="s">
        <v>62</v>
      </c>
      <c r="AR82" s="558"/>
      <c r="AS82" s="220" t="s">
        <v>364</v>
      </c>
      <c r="AT82" s="555" t="s">
        <v>62</v>
      </c>
      <c r="AU82" s="556"/>
      <c r="AV82" s="221" t="s">
        <v>364</v>
      </c>
      <c r="AW82" s="555" t="s">
        <v>62</v>
      </c>
      <c r="AX82" s="557"/>
      <c r="AY82" s="222" t="s">
        <v>363</v>
      </c>
      <c r="AZ82" s="555" t="s">
        <v>62</v>
      </c>
      <c r="BA82" s="556"/>
      <c r="BB82" s="221"/>
      <c r="BC82" s="555" t="s">
        <v>62</v>
      </c>
      <c r="BD82" s="557"/>
      <c r="BE82" s="396"/>
      <c r="BF82" s="373"/>
      <c r="BG82" s="372"/>
      <c r="BH82" s="372"/>
      <c r="BI82" s="372"/>
      <c r="BJ82" s="372"/>
    </row>
    <row r="83" spans="1:204" s="11" customFormat="1" ht="72" customHeight="1" x14ac:dyDescent="0.2">
      <c r="A83" s="377"/>
      <c r="B83" s="377"/>
      <c r="C83" s="376"/>
      <c r="D83" s="376"/>
      <c r="E83" s="376"/>
      <c r="F83" s="376"/>
      <c r="G83" s="376"/>
      <c r="H83" s="376"/>
      <c r="I83" s="376"/>
      <c r="J83" s="376"/>
      <c r="K83" s="376"/>
      <c r="L83" s="376"/>
      <c r="M83" s="376"/>
      <c r="N83" s="376"/>
      <c r="O83" s="376"/>
      <c r="P83" s="376"/>
      <c r="Q83" s="372"/>
      <c r="R83" s="438"/>
      <c r="S83" s="439"/>
      <c r="T83" s="372"/>
      <c r="U83" s="372"/>
      <c r="V83" s="372"/>
      <c r="W83" s="373"/>
      <c r="X83" s="373"/>
      <c r="Y83" s="372"/>
      <c r="Z83" s="458"/>
      <c r="AA83" s="454"/>
      <c r="AB83" s="454"/>
      <c r="AC83" s="454"/>
      <c r="AD83" s="454"/>
      <c r="AE83" s="396"/>
      <c r="AF83" s="455"/>
      <c r="AG83" s="223" t="s">
        <v>63</v>
      </c>
      <c r="AH83" s="224" t="s">
        <v>64</v>
      </c>
      <c r="AI83" s="225" t="s">
        <v>65</v>
      </c>
      <c r="AJ83" s="226" t="s">
        <v>63</v>
      </c>
      <c r="AK83" s="224" t="s">
        <v>64</v>
      </c>
      <c r="AL83" s="227" t="s">
        <v>65</v>
      </c>
      <c r="AM83" s="228" t="s">
        <v>63</v>
      </c>
      <c r="AN83" s="224" t="s">
        <v>64</v>
      </c>
      <c r="AO83" s="225" t="s">
        <v>65</v>
      </c>
      <c r="AP83" s="226" t="s">
        <v>63</v>
      </c>
      <c r="AQ83" s="224" t="s">
        <v>64</v>
      </c>
      <c r="AR83" s="228" t="s">
        <v>65</v>
      </c>
      <c r="AS83" s="223" t="s">
        <v>63</v>
      </c>
      <c r="AT83" s="224" t="s">
        <v>64</v>
      </c>
      <c r="AU83" s="225" t="s">
        <v>65</v>
      </c>
      <c r="AV83" s="226" t="s">
        <v>63</v>
      </c>
      <c r="AW83" s="224" t="s">
        <v>64</v>
      </c>
      <c r="AX83" s="227" t="s">
        <v>65</v>
      </c>
      <c r="AY83" s="228" t="s">
        <v>63</v>
      </c>
      <c r="AZ83" s="224" t="s">
        <v>64</v>
      </c>
      <c r="BA83" s="225" t="s">
        <v>65</v>
      </c>
      <c r="BB83" s="226" t="s">
        <v>63</v>
      </c>
      <c r="BC83" s="224" t="s">
        <v>64</v>
      </c>
      <c r="BD83" s="227" t="s">
        <v>65</v>
      </c>
      <c r="BE83" s="396"/>
      <c r="BF83" s="373"/>
      <c r="BG83" s="372"/>
      <c r="BH83" s="372"/>
      <c r="BI83" s="372"/>
      <c r="BJ83" s="372"/>
    </row>
    <row r="84" spans="1:204" ht="15.75" customHeight="1" x14ac:dyDescent="0.3">
      <c r="A84" s="394" t="s">
        <v>301</v>
      </c>
      <c r="B84" s="395"/>
      <c r="C84" s="365" t="s">
        <v>402</v>
      </c>
      <c r="D84" s="366"/>
      <c r="E84" s="366"/>
      <c r="F84" s="366"/>
      <c r="G84" s="366"/>
      <c r="H84" s="366"/>
      <c r="I84" s="366"/>
      <c r="J84" s="366"/>
      <c r="K84" s="366"/>
      <c r="L84" s="366"/>
      <c r="M84" s="366"/>
      <c r="N84" s="366"/>
      <c r="O84" s="366"/>
      <c r="P84" s="366"/>
      <c r="Q84" s="366"/>
      <c r="R84" s="366"/>
      <c r="S84" s="366"/>
      <c r="T84" s="366"/>
      <c r="U84" s="366"/>
      <c r="V84" s="366"/>
      <c r="W84" s="366"/>
      <c r="X84" s="367"/>
      <c r="Y84" s="304"/>
      <c r="Z84" s="307"/>
      <c r="AA84" s="309"/>
      <c r="AB84" s="309"/>
      <c r="AC84" s="309"/>
      <c r="AD84" s="309"/>
      <c r="AE84" s="306"/>
      <c r="AF84" s="307"/>
      <c r="AG84" s="124"/>
      <c r="AH84" s="120"/>
      <c r="AI84" s="121"/>
      <c r="AJ84" s="122"/>
      <c r="AK84" s="120"/>
      <c r="AL84" s="123"/>
      <c r="AM84" s="20"/>
      <c r="AN84" s="120"/>
      <c r="AO84" s="121"/>
      <c r="AP84" s="19"/>
      <c r="AQ84" s="120"/>
      <c r="AR84" s="125"/>
      <c r="AS84" s="124"/>
      <c r="AT84" s="120"/>
      <c r="AU84" s="121"/>
      <c r="AV84" s="122"/>
      <c r="AW84" s="120"/>
      <c r="AX84" s="123"/>
      <c r="AY84" s="125"/>
      <c r="AZ84" s="120"/>
      <c r="BA84" s="125"/>
      <c r="BB84" s="122"/>
      <c r="BC84" s="120"/>
      <c r="BD84" s="123"/>
      <c r="BE84" s="311"/>
      <c r="BF84" s="331"/>
      <c r="BG84" s="362"/>
      <c r="BH84" s="363"/>
      <c r="BI84" s="363"/>
      <c r="BJ84" s="364"/>
    </row>
    <row r="85" spans="1:204" ht="18" customHeight="1" x14ac:dyDescent="0.2">
      <c r="A85" s="302" t="s">
        <v>399</v>
      </c>
      <c r="B85" s="302"/>
      <c r="C85" s="303" t="s">
        <v>151</v>
      </c>
      <c r="D85" s="303"/>
      <c r="E85" s="303"/>
      <c r="F85" s="303"/>
      <c r="G85" s="303"/>
      <c r="H85" s="303"/>
      <c r="I85" s="303"/>
      <c r="J85" s="303"/>
      <c r="K85" s="303"/>
      <c r="L85" s="303"/>
      <c r="M85" s="303"/>
      <c r="N85" s="303"/>
      <c r="O85" s="303"/>
      <c r="P85" s="303"/>
      <c r="Q85" s="304"/>
      <c r="R85" s="305"/>
      <c r="S85" s="306">
        <v>3</v>
      </c>
      <c r="T85" s="304"/>
      <c r="U85" s="304">
        <v>96</v>
      </c>
      <c r="V85" s="304"/>
      <c r="W85" s="304">
        <f>SUM(Y85:AF85)</f>
        <v>64</v>
      </c>
      <c r="X85" s="304"/>
      <c r="Y85" s="304">
        <v>32</v>
      </c>
      <c r="Z85" s="307"/>
      <c r="AA85" s="309"/>
      <c r="AB85" s="309"/>
      <c r="AC85" s="309">
        <v>32</v>
      </c>
      <c r="AD85" s="309"/>
      <c r="AE85" s="306"/>
      <c r="AF85" s="307"/>
      <c r="AG85" s="17"/>
      <c r="AH85" s="120"/>
      <c r="AI85" s="121">
        <f>AG85/40</f>
        <v>0</v>
      </c>
      <c r="AJ85" s="122"/>
      <c r="AK85" s="120"/>
      <c r="AL85" s="123">
        <f>AJ85/40</f>
        <v>0</v>
      </c>
      <c r="AM85" s="20">
        <f>U85</f>
        <v>96</v>
      </c>
      <c r="AN85" s="120">
        <v>64</v>
      </c>
      <c r="AO85" s="121">
        <v>3</v>
      </c>
      <c r="AP85" s="19"/>
      <c r="AQ85" s="120"/>
      <c r="AR85" s="125"/>
      <c r="AS85" s="124"/>
      <c r="AT85" s="120"/>
      <c r="AU85" s="121">
        <f>AS85/40</f>
        <v>0</v>
      </c>
      <c r="AV85" s="122"/>
      <c r="AW85" s="120"/>
      <c r="AX85" s="123">
        <f>AV85/40</f>
        <v>0</v>
      </c>
      <c r="AY85" s="125"/>
      <c r="AZ85" s="120"/>
      <c r="BA85" s="125">
        <f>AY85/36</f>
        <v>0</v>
      </c>
      <c r="BB85" s="122"/>
      <c r="BC85" s="120"/>
      <c r="BD85" s="123">
        <f>BB85/40</f>
        <v>0</v>
      </c>
      <c r="BE85" s="311">
        <f>AI85+AL85+AO85+AR85+AU85+AX85+BA85+BD85</f>
        <v>3</v>
      </c>
      <c r="BF85" s="331"/>
      <c r="BG85" s="312" t="s">
        <v>106</v>
      </c>
      <c r="BH85" s="312"/>
      <c r="BI85" s="312"/>
      <c r="BJ85" s="312"/>
    </row>
    <row r="86" spans="1:204" s="11" customFormat="1" ht="18" customHeight="1" x14ac:dyDescent="0.2">
      <c r="A86" s="337" t="s">
        <v>400</v>
      </c>
      <c r="B86" s="338"/>
      <c r="C86" s="341" t="s">
        <v>160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2">
        <v>4</v>
      </c>
      <c r="R86" s="343"/>
      <c r="S86" s="350"/>
      <c r="T86" s="342"/>
      <c r="U86" s="342">
        <v>140</v>
      </c>
      <c r="V86" s="342"/>
      <c r="W86" s="342">
        <f>SUM(Y86:AF86)</f>
        <v>84</v>
      </c>
      <c r="X86" s="342"/>
      <c r="Y86" s="342">
        <v>50</v>
      </c>
      <c r="Z86" s="351"/>
      <c r="AA86" s="349">
        <v>18</v>
      </c>
      <c r="AB86" s="349"/>
      <c r="AC86" s="349">
        <v>16</v>
      </c>
      <c r="AD86" s="349"/>
      <c r="AE86" s="350"/>
      <c r="AF86" s="351"/>
      <c r="AG86" s="59"/>
      <c r="AH86" s="137"/>
      <c r="AI86" s="117">
        <f>AG86/40</f>
        <v>0</v>
      </c>
      <c r="AJ86" s="138"/>
      <c r="AK86" s="137"/>
      <c r="AL86" s="139">
        <f>AJ86/40</f>
        <v>0</v>
      </c>
      <c r="AM86" s="118"/>
      <c r="AN86" s="137"/>
      <c r="AO86" s="117">
        <f>AM86/40</f>
        <v>0</v>
      </c>
      <c r="AP86" s="60">
        <v>140</v>
      </c>
      <c r="AQ86" s="137">
        <f>W86</f>
        <v>84</v>
      </c>
      <c r="AR86" s="118">
        <v>4</v>
      </c>
      <c r="AS86" s="136"/>
      <c r="AT86" s="137"/>
      <c r="AU86" s="117">
        <f>AS86/40</f>
        <v>0</v>
      </c>
      <c r="AV86" s="138"/>
      <c r="AW86" s="137"/>
      <c r="AX86" s="139">
        <f>AV86/40</f>
        <v>0</v>
      </c>
      <c r="AY86" s="118"/>
      <c r="AZ86" s="137"/>
      <c r="BA86" s="118">
        <f>AY86/36</f>
        <v>0</v>
      </c>
      <c r="BB86" s="138"/>
      <c r="BC86" s="137"/>
      <c r="BD86" s="139">
        <f>BB86/40</f>
        <v>0</v>
      </c>
      <c r="BE86" s="352">
        <f>AI86+AL86+AO86+AR86+AU86+AX86+BA86+BD86</f>
        <v>4</v>
      </c>
      <c r="BF86" s="353"/>
      <c r="BG86" s="385" t="s">
        <v>107</v>
      </c>
      <c r="BH86" s="386"/>
      <c r="BI86" s="386"/>
      <c r="BJ86" s="387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  <c r="DS86" s="8"/>
      <c r="DT86" s="8"/>
      <c r="DU86" s="8"/>
      <c r="DV86" s="8"/>
      <c r="DW86" s="8"/>
      <c r="DX86" s="8"/>
      <c r="DY86" s="8"/>
      <c r="DZ86" s="8"/>
      <c r="EA86" s="8"/>
      <c r="EB86" s="8"/>
      <c r="EC86" s="8"/>
      <c r="ED86" s="8"/>
      <c r="EE86" s="8"/>
      <c r="EF86" s="8"/>
      <c r="EG86" s="8"/>
      <c r="EH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ES86" s="8"/>
      <c r="ET86" s="8"/>
      <c r="EU86" s="8"/>
      <c r="EV86" s="8"/>
      <c r="EW86" s="8"/>
      <c r="EX86" s="8"/>
      <c r="EY86" s="8"/>
      <c r="EZ86" s="8"/>
      <c r="FA86" s="8"/>
      <c r="FB86" s="8"/>
      <c r="FC86" s="8"/>
      <c r="FD86" s="8"/>
      <c r="FE86" s="8"/>
      <c r="FF86" s="8"/>
      <c r="FG86" s="8"/>
      <c r="FH86" s="8"/>
      <c r="FI86" s="8"/>
      <c r="FJ86" s="8"/>
      <c r="FK86" s="8"/>
      <c r="FL86" s="8"/>
      <c r="FM86" s="8"/>
      <c r="FN86" s="8"/>
      <c r="FO86" s="8"/>
      <c r="FP86" s="8"/>
      <c r="FQ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GB86" s="8"/>
      <c r="GC86" s="8"/>
      <c r="GD86" s="8"/>
      <c r="GE86" s="8"/>
      <c r="GF86" s="8"/>
      <c r="GG86" s="8"/>
      <c r="GH86" s="8"/>
      <c r="GI86" s="8"/>
      <c r="GJ86" s="8"/>
      <c r="GK86" s="8"/>
      <c r="GL86" s="8"/>
      <c r="GM86" s="8"/>
      <c r="GN86" s="8"/>
      <c r="GO86" s="8"/>
      <c r="GP86" s="8"/>
      <c r="GQ86" s="8"/>
      <c r="GR86" s="8"/>
      <c r="GS86" s="8"/>
      <c r="GT86" s="8"/>
      <c r="GU86" s="8"/>
      <c r="GV86" s="8"/>
    </row>
    <row r="87" spans="1:204" s="11" customFormat="1" ht="30.75" customHeight="1" x14ac:dyDescent="0.2">
      <c r="A87" s="339"/>
      <c r="B87" s="340"/>
      <c r="C87" s="355" t="s">
        <v>482</v>
      </c>
      <c r="D87" s="355"/>
      <c r="E87" s="355"/>
      <c r="F87" s="355"/>
      <c r="G87" s="355"/>
      <c r="H87" s="355"/>
      <c r="I87" s="355"/>
      <c r="J87" s="355"/>
      <c r="K87" s="355"/>
      <c r="L87" s="355"/>
      <c r="M87" s="355"/>
      <c r="N87" s="355"/>
      <c r="O87" s="355"/>
      <c r="P87" s="355"/>
      <c r="Q87" s="356"/>
      <c r="R87" s="357"/>
      <c r="S87" s="345"/>
      <c r="T87" s="356"/>
      <c r="U87" s="346">
        <v>30</v>
      </c>
      <c r="V87" s="345"/>
      <c r="W87" s="346">
        <f>SUM(Y87:AF87)</f>
        <v>0</v>
      </c>
      <c r="X87" s="345"/>
      <c r="Y87" s="346"/>
      <c r="Z87" s="566"/>
      <c r="AA87" s="344"/>
      <c r="AB87" s="344"/>
      <c r="AC87" s="344"/>
      <c r="AD87" s="344"/>
      <c r="AE87" s="566"/>
      <c r="AF87" s="566"/>
      <c r="AG87" s="56"/>
      <c r="AH87" s="110"/>
      <c r="AI87" s="111">
        <f>AG87/40</f>
        <v>0</v>
      </c>
      <c r="AJ87" s="112"/>
      <c r="AK87" s="110"/>
      <c r="AL87" s="113">
        <f>AJ87/40</f>
        <v>0</v>
      </c>
      <c r="AM87" s="114"/>
      <c r="AN87" s="110"/>
      <c r="AO87" s="111">
        <f>AM87/40</f>
        <v>0</v>
      </c>
      <c r="AP87" s="112">
        <f t="shared" ref="AP87" si="35">U87</f>
        <v>30</v>
      </c>
      <c r="AQ87" s="110"/>
      <c r="AR87" s="114">
        <v>1</v>
      </c>
      <c r="AS87" s="109"/>
      <c r="AT87" s="110"/>
      <c r="AU87" s="111">
        <f>AS87/40</f>
        <v>0</v>
      </c>
      <c r="AV87" s="112"/>
      <c r="AW87" s="110"/>
      <c r="AX87" s="113">
        <f>AV87/40</f>
        <v>0</v>
      </c>
      <c r="AY87" s="114"/>
      <c r="AZ87" s="110"/>
      <c r="BA87" s="114">
        <f>AY87/36</f>
        <v>0</v>
      </c>
      <c r="BB87" s="112"/>
      <c r="BC87" s="110"/>
      <c r="BD87" s="113">
        <f>BB87/40</f>
        <v>0</v>
      </c>
      <c r="BE87" s="347">
        <f>AI87+AL87+AO87+AR87+AU87+AX87+BA87+BD87</f>
        <v>1</v>
      </c>
      <c r="BF87" s="348"/>
      <c r="BG87" s="388"/>
      <c r="BH87" s="389"/>
      <c r="BI87" s="389"/>
      <c r="BJ87" s="390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  <c r="DS87" s="8"/>
      <c r="DT87" s="8"/>
      <c r="DU87" s="8"/>
      <c r="DV87" s="8"/>
      <c r="DW87" s="8"/>
      <c r="DX87" s="8"/>
      <c r="DY87" s="8"/>
      <c r="DZ87" s="8"/>
      <c r="EA87" s="8"/>
      <c r="EB87" s="8"/>
      <c r="EC87" s="8"/>
      <c r="ED87" s="8"/>
      <c r="EE87" s="8"/>
      <c r="EF87" s="8"/>
      <c r="EG87" s="8"/>
      <c r="EH87" s="8"/>
      <c r="EI87" s="8"/>
      <c r="EJ87" s="8"/>
      <c r="EK87" s="8"/>
      <c r="EL87" s="8"/>
      <c r="EM87" s="8"/>
      <c r="EN87" s="8"/>
      <c r="EO87" s="8"/>
      <c r="EP87" s="8"/>
      <c r="EQ87" s="8"/>
      <c r="ER87" s="8"/>
      <c r="ES87" s="8"/>
      <c r="ET87" s="8"/>
      <c r="EU87" s="8"/>
      <c r="EV87" s="8"/>
      <c r="EW87" s="8"/>
      <c r="EX87" s="8"/>
      <c r="EY87" s="8"/>
      <c r="EZ87" s="8"/>
      <c r="FA87" s="8"/>
      <c r="FB87" s="8"/>
      <c r="FC87" s="8"/>
      <c r="FD87" s="8"/>
      <c r="FE87" s="8"/>
      <c r="FF87" s="8"/>
      <c r="FG87" s="8"/>
      <c r="FH87" s="8"/>
      <c r="FI87" s="8"/>
      <c r="FJ87" s="8"/>
      <c r="FK87" s="8"/>
      <c r="FL87" s="8"/>
      <c r="FM87" s="8"/>
      <c r="FN87" s="8"/>
      <c r="FO87" s="8"/>
      <c r="FP87" s="8"/>
      <c r="FQ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B87" s="8"/>
      <c r="GC87" s="8"/>
      <c r="GD87" s="8"/>
      <c r="GE87" s="8"/>
      <c r="GF87" s="8"/>
      <c r="GG87" s="8"/>
      <c r="GH87" s="8"/>
      <c r="GI87" s="8"/>
      <c r="GJ87" s="8"/>
      <c r="GK87" s="8"/>
      <c r="GL87" s="8"/>
      <c r="GM87" s="8"/>
      <c r="GN87" s="8"/>
      <c r="GO87" s="8"/>
      <c r="GP87" s="8"/>
      <c r="GQ87" s="8"/>
      <c r="GR87" s="8"/>
      <c r="GS87" s="8"/>
      <c r="GT87" s="8"/>
      <c r="GU87" s="8"/>
      <c r="GV87" s="8"/>
    </row>
    <row r="88" spans="1:204" s="11" customFormat="1" ht="32.1" customHeight="1" x14ac:dyDescent="0.2">
      <c r="A88" s="394" t="s">
        <v>409</v>
      </c>
      <c r="B88" s="395"/>
      <c r="C88" s="501" t="s">
        <v>164</v>
      </c>
      <c r="D88" s="502"/>
      <c r="E88" s="502"/>
      <c r="F88" s="502"/>
      <c r="G88" s="502"/>
      <c r="H88" s="502"/>
      <c r="I88" s="502"/>
      <c r="J88" s="502"/>
      <c r="K88" s="502"/>
      <c r="L88" s="502"/>
      <c r="M88" s="502"/>
      <c r="N88" s="502"/>
      <c r="O88" s="502"/>
      <c r="P88" s="503"/>
      <c r="Q88" s="307"/>
      <c r="R88" s="375"/>
      <c r="S88" s="374">
        <v>4</v>
      </c>
      <c r="T88" s="306"/>
      <c r="U88" s="307">
        <v>94</v>
      </c>
      <c r="V88" s="306"/>
      <c r="W88" s="307">
        <f t="shared" ref="W88" si="36">SUM(Y88:AF88)</f>
        <v>58</v>
      </c>
      <c r="X88" s="306"/>
      <c r="Y88" s="307">
        <v>32</v>
      </c>
      <c r="Z88" s="375"/>
      <c r="AA88" s="374">
        <v>18</v>
      </c>
      <c r="AB88" s="375"/>
      <c r="AC88" s="374">
        <v>8</v>
      </c>
      <c r="AD88" s="375"/>
      <c r="AE88" s="374"/>
      <c r="AF88" s="308"/>
      <c r="AG88" s="17"/>
      <c r="AH88" s="120"/>
      <c r="AI88" s="121">
        <f t="shared" ref="AI88:AI107" si="37">AG88/40</f>
        <v>0</v>
      </c>
      <c r="AJ88" s="122"/>
      <c r="AK88" s="120"/>
      <c r="AL88" s="123">
        <f t="shared" ref="AL88:AL107" si="38">AJ88/40</f>
        <v>0</v>
      </c>
      <c r="AM88" s="125"/>
      <c r="AN88" s="120"/>
      <c r="AO88" s="121">
        <f t="shared" si="31"/>
        <v>0</v>
      </c>
      <c r="AP88" s="122">
        <v>94</v>
      </c>
      <c r="AQ88" s="120">
        <v>58</v>
      </c>
      <c r="AR88" s="125">
        <v>3</v>
      </c>
      <c r="AS88" s="124"/>
      <c r="AT88" s="120"/>
      <c r="AU88" s="121">
        <f t="shared" si="32"/>
        <v>0</v>
      </c>
      <c r="AV88" s="122"/>
      <c r="AW88" s="120"/>
      <c r="AX88" s="123">
        <f t="shared" si="33"/>
        <v>0</v>
      </c>
      <c r="AY88" s="125"/>
      <c r="AZ88" s="120"/>
      <c r="BA88" s="125">
        <f t="shared" si="29"/>
        <v>0</v>
      </c>
      <c r="BB88" s="122"/>
      <c r="BC88" s="120"/>
      <c r="BD88" s="123">
        <f t="shared" si="18"/>
        <v>0</v>
      </c>
      <c r="BE88" s="310">
        <f t="shared" si="34"/>
        <v>3</v>
      </c>
      <c r="BF88" s="311"/>
      <c r="BG88" s="362" t="s">
        <v>120</v>
      </c>
      <c r="BH88" s="363"/>
      <c r="BI88" s="363"/>
      <c r="BJ88" s="364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</row>
    <row r="89" spans="1:204" s="11" customFormat="1" ht="32.1" customHeight="1" x14ac:dyDescent="0.2">
      <c r="A89" s="394" t="s">
        <v>410</v>
      </c>
      <c r="B89" s="395"/>
      <c r="C89" s="501" t="s">
        <v>165</v>
      </c>
      <c r="D89" s="502"/>
      <c r="E89" s="502"/>
      <c r="F89" s="502"/>
      <c r="G89" s="502"/>
      <c r="H89" s="502"/>
      <c r="I89" s="502"/>
      <c r="J89" s="502"/>
      <c r="K89" s="502"/>
      <c r="L89" s="502"/>
      <c r="M89" s="502"/>
      <c r="N89" s="502"/>
      <c r="O89" s="502"/>
      <c r="P89" s="503"/>
      <c r="Q89" s="307"/>
      <c r="R89" s="375"/>
      <c r="S89" s="273">
        <v>4</v>
      </c>
      <c r="T89" s="160" t="s">
        <v>136</v>
      </c>
      <c r="U89" s="307">
        <v>96</v>
      </c>
      <c r="V89" s="306"/>
      <c r="W89" s="307">
        <f>SUM(Y89:AF89)</f>
        <v>64</v>
      </c>
      <c r="X89" s="306"/>
      <c r="Y89" s="307">
        <v>32</v>
      </c>
      <c r="Z89" s="375"/>
      <c r="AA89" s="374">
        <v>32</v>
      </c>
      <c r="AB89" s="375"/>
      <c r="AC89" s="374"/>
      <c r="AD89" s="375"/>
      <c r="AE89" s="374"/>
      <c r="AF89" s="308"/>
      <c r="AG89" s="17"/>
      <c r="AH89" s="120"/>
      <c r="AI89" s="121">
        <f>AG89/40</f>
        <v>0</v>
      </c>
      <c r="AJ89" s="122"/>
      <c r="AK89" s="120"/>
      <c r="AL89" s="123">
        <f>AJ89/40</f>
        <v>0</v>
      </c>
      <c r="AM89" s="125"/>
      <c r="AN89" s="120"/>
      <c r="AO89" s="121">
        <f>AM89/40</f>
        <v>0</v>
      </c>
      <c r="AP89" s="122">
        <v>96</v>
      </c>
      <c r="AQ89" s="120">
        <v>64</v>
      </c>
      <c r="AR89" s="125">
        <v>3</v>
      </c>
      <c r="AS89" s="17"/>
      <c r="AT89" s="120"/>
      <c r="AU89" s="121"/>
      <c r="AV89" s="122"/>
      <c r="AW89" s="120"/>
      <c r="AX89" s="123">
        <f>AV89/40</f>
        <v>0</v>
      </c>
      <c r="AY89" s="125"/>
      <c r="AZ89" s="120"/>
      <c r="BA89" s="125">
        <f>AY89/40</f>
        <v>0</v>
      </c>
      <c r="BB89" s="122"/>
      <c r="BC89" s="120"/>
      <c r="BD89" s="123">
        <f>BB89/40</f>
        <v>0</v>
      </c>
      <c r="BE89" s="310">
        <f>AI89+AL89+AO89+AR89+AU89+AX89+BA89+BD89</f>
        <v>3</v>
      </c>
      <c r="BF89" s="311"/>
      <c r="BG89" s="362" t="s">
        <v>195</v>
      </c>
      <c r="BH89" s="363"/>
      <c r="BI89" s="363"/>
      <c r="BJ89" s="364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  <c r="DP89" s="8"/>
      <c r="DQ89" s="8"/>
      <c r="DR89" s="8"/>
      <c r="DS89" s="8"/>
      <c r="DT89" s="8"/>
      <c r="DU89" s="8"/>
      <c r="DV89" s="8"/>
      <c r="DW89" s="8"/>
      <c r="DX89" s="8"/>
      <c r="DY89" s="8"/>
      <c r="DZ89" s="8"/>
      <c r="EA89" s="8"/>
      <c r="EB89" s="8"/>
      <c r="EC89" s="8"/>
      <c r="ED89" s="8"/>
      <c r="EE89" s="8"/>
      <c r="EF89" s="8"/>
      <c r="EG89" s="8"/>
      <c r="EH89" s="8"/>
      <c r="EI89" s="8"/>
      <c r="EJ89" s="8"/>
      <c r="EK89" s="8"/>
      <c r="EL89" s="8"/>
      <c r="EM89" s="8"/>
      <c r="EN89" s="8"/>
      <c r="EO89" s="8"/>
      <c r="EP89" s="8"/>
      <c r="EQ89" s="8"/>
      <c r="ER89" s="8"/>
      <c r="ES89" s="8"/>
      <c r="ET89" s="8"/>
      <c r="EU89" s="8"/>
      <c r="EV89" s="8"/>
      <c r="EW89" s="8"/>
      <c r="EX89" s="8"/>
      <c r="EY89" s="8"/>
      <c r="EZ89" s="8"/>
      <c r="FA89" s="8"/>
      <c r="FB89" s="8"/>
      <c r="FC89" s="8"/>
      <c r="FD89" s="8"/>
      <c r="FE89" s="8"/>
      <c r="FF89" s="8"/>
      <c r="FG89" s="8"/>
      <c r="FH89" s="8"/>
      <c r="FI89" s="8"/>
      <c r="FJ89" s="8"/>
      <c r="FK89" s="8"/>
      <c r="FL89" s="8"/>
      <c r="FM89" s="8"/>
      <c r="FN89" s="8"/>
      <c r="FO89" s="8"/>
      <c r="FP89" s="8"/>
      <c r="FQ89" s="8"/>
      <c r="FR89" s="8"/>
      <c r="FS89" s="8"/>
      <c r="FT89" s="8"/>
      <c r="FU89" s="8"/>
      <c r="FV89" s="8"/>
      <c r="FW89" s="8"/>
      <c r="FX89" s="8"/>
      <c r="FY89" s="8"/>
      <c r="FZ89" s="8"/>
      <c r="GA89" s="8"/>
      <c r="GB89" s="8"/>
      <c r="GC89" s="8"/>
      <c r="GD89" s="8"/>
      <c r="GE89" s="8"/>
      <c r="GF89" s="8"/>
      <c r="GG89" s="8"/>
      <c r="GH89" s="8"/>
      <c r="GI89" s="8"/>
      <c r="GJ89" s="8"/>
      <c r="GK89" s="8"/>
      <c r="GL89" s="8"/>
      <c r="GM89" s="8"/>
      <c r="GN89" s="8"/>
      <c r="GO89" s="8"/>
      <c r="GP89" s="8"/>
      <c r="GQ89" s="8"/>
      <c r="GR89" s="8"/>
      <c r="GS89" s="8"/>
      <c r="GT89" s="8"/>
      <c r="GU89" s="8"/>
      <c r="GV89" s="8"/>
    </row>
    <row r="90" spans="1:204" s="11" customFormat="1" ht="15.75" customHeight="1" x14ac:dyDescent="0.3">
      <c r="A90" s="394" t="s">
        <v>302</v>
      </c>
      <c r="B90" s="395"/>
      <c r="C90" s="365" t="s">
        <v>420</v>
      </c>
      <c r="D90" s="366"/>
      <c r="E90" s="366"/>
      <c r="F90" s="366"/>
      <c r="G90" s="366"/>
      <c r="H90" s="366"/>
      <c r="I90" s="366"/>
      <c r="J90" s="366"/>
      <c r="K90" s="366"/>
      <c r="L90" s="366"/>
      <c r="M90" s="366"/>
      <c r="N90" s="366"/>
      <c r="O90" s="366"/>
      <c r="P90" s="366"/>
      <c r="Q90" s="366"/>
      <c r="R90" s="366"/>
      <c r="S90" s="366"/>
      <c r="T90" s="366"/>
      <c r="U90" s="366"/>
      <c r="V90" s="366"/>
      <c r="W90" s="366"/>
      <c r="X90" s="366"/>
      <c r="Y90" s="366"/>
      <c r="Z90" s="567"/>
      <c r="AA90" s="309"/>
      <c r="AB90" s="309"/>
      <c r="AC90" s="309"/>
      <c r="AD90" s="309"/>
      <c r="AE90" s="306"/>
      <c r="AF90" s="307"/>
      <c r="AG90" s="124"/>
      <c r="AH90" s="120"/>
      <c r="AI90" s="121"/>
      <c r="AJ90" s="122"/>
      <c r="AK90" s="120"/>
      <c r="AL90" s="123"/>
      <c r="AM90" s="20"/>
      <c r="AN90" s="120"/>
      <c r="AO90" s="121"/>
      <c r="AP90" s="19"/>
      <c r="AQ90" s="120"/>
      <c r="AR90" s="125"/>
      <c r="AS90" s="124"/>
      <c r="AT90" s="120"/>
      <c r="AU90" s="121"/>
      <c r="AV90" s="122"/>
      <c r="AW90" s="120"/>
      <c r="AX90" s="123"/>
      <c r="AY90" s="125"/>
      <c r="AZ90" s="120"/>
      <c r="BA90" s="125"/>
      <c r="BB90" s="122"/>
      <c r="BC90" s="120"/>
      <c r="BD90" s="123"/>
      <c r="BE90" s="311"/>
      <c r="BF90" s="331"/>
      <c r="BG90" s="362"/>
      <c r="BH90" s="363"/>
      <c r="BI90" s="363"/>
      <c r="BJ90" s="364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  <c r="DP90" s="8"/>
      <c r="DQ90" s="8"/>
      <c r="DR90" s="8"/>
      <c r="DS90" s="8"/>
      <c r="DT90" s="8"/>
      <c r="DU90" s="8"/>
      <c r="DV90" s="8"/>
      <c r="DW90" s="8"/>
      <c r="DX90" s="8"/>
      <c r="DY90" s="8"/>
      <c r="DZ90" s="8"/>
      <c r="EA90" s="8"/>
      <c r="EB90" s="8"/>
      <c r="EC90" s="8"/>
      <c r="ED90" s="8"/>
      <c r="EE90" s="8"/>
      <c r="EF90" s="8"/>
      <c r="EG90" s="8"/>
      <c r="EH90" s="8"/>
      <c r="EI90" s="8"/>
      <c r="EJ90" s="8"/>
      <c r="EK90" s="8"/>
      <c r="EL90" s="8"/>
      <c r="EM90" s="8"/>
      <c r="EN90" s="8"/>
      <c r="EO90" s="8"/>
      <c r="EP90" s="8"/>
      <c r="EQ90" s="8"/>
      <c r="ER90" s="8"/>
      <c r="ES90" s="8"/>
      <c r="ET90" s="8"/>
      <c r="EU90" s="8"/>
      <c r="EV90" s="8"/>
      <c r="EW90" s="8"/>
      <c r="EX90" s="8"/>
      <c r="EY90" s="8"/>
      <c r="EZ90" s="8"/>
      <c r="FA90" s="8"/>
      <c r="FB90" s="8"/>
      <c r="FC90" s="8"/>
      <c r="FD90" s="8"/>
      <c r="FE90" s="8"/>
      <c r="FF90" s="8"/>
      <c r="FG90" s="8"/>
      <c r="FH90" s="8"/>
      <c r="FI90" s="8"/>
      <c r="FJ90" s="8"/>
      <c r="FK90" s="8"/>
      <c r="FL90" s="8"/>
      <c r="FM90" s="8"/>
      <c r="FN90" s="8"/>
      <c r="FO90" s="8"/>
      <c r="FP90" s="8"/>
      <c r="FQ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GB90" s="8"/>
      <c r="GC90" s="8"/>
      <c r="GD90" s="8"/>
      <c r="GE90" s="8"/>
      <c r="GF90" s="8"/>
      <c r="GG90" s="8"/>
      <c r="GH90" s="8"/>
      <c r="GI90" s="8"/>
      <c r="GJ90" s="8"/>
      <c r="GK90" s="8"/>
      <c r="GL90" s="8"/>
      <c r="GM90" s="8"/>
      <c r="GN90" s="8"/>
      <c r="GO90" s="8"/>
      <c r="GP90" s="8"/>
      <c r="GQ90" s="8"/>
      <c r="GR90" s="8"/>
      <c r="GS90" s="8"/>
      <c r="GT90" s="8"/>
      <c r="GU90" s="8"/>
      <c r="GV90" s="8"/>
    </row>
    <row r="91" spans="1:204" s="11" customFormat="1" ht="44.25" customHeight="1" x14ac:dyDescent="0.2">
      <c r="A91" s="302" t="s">
        <v>401</v>
      </c>
      <c r="B91" s="302"/>
      <c r="C91" s="303" t="s">
        <v>462</v>
      </c>
      <c r="D91" s="303"/>
      <c r="E91" s="303"/>
      <c r="F91" s="303"/>
      <c r="G91" s="303"/>
      <c r="H91" s="303"/>
      <c r="I91" s="303"/>
      <c r="J91" s="303"/>
      <c r="K91" s="303"/>
      <c r="L91" s="303"/>
      <c r="M91" s="303"/>
      <c r="N91" s="303"/>
      <c r="O91" s="303"/>
      <c r="P91" s="303"/>
      <c r="Q91" s="304">
        <v>6</v>
      </c>
      <c r="R91" s="305"/>
      <c r="S91" s="327"/>
      <c r="T91" s="325"/>
      <c r="U91" s="304">
        <v>130</v>
      </c>
      <c r="V91" s="304"/>
      <c r="W91" s="304">
        <f>SUM(Y91:AF91)</f>
        <v>80</v>
      </c>
      <c r="X91" s="304"/>
      <c r="Y91" s="304">
        <v>48</v>
      </c>
      <c r="Z91" s="307"/>
      <c r="AA91" s="309">
        <v>32</v>
      </c>
      <c r="AB91" s="309"/>
      <c r="AC91" s="309"/>
      <c r="AD91" s="309"/>
      <c r="AE91" s="306"/>
      <c r="AF91" s="307"/>
      <c r="AG91" s="17"/>
      <c r="AH91" s="120"/>
      <c r="AI91" s="121">
        <f>AG91/40</f>
        <v>0</v>
      </c>
      <c r="AJ91" s="122"/>
      <c r="AK91" s="120"/>
      <c r="AL91" s="123">
        <f>AJ91/40</f>
        <v>0</v>
      </c>
      <c r="AM91" s="125"/>
      <c r="AN91" s="120"/>
      <c r="AO91" s="121">
        <f>AM91/40</f>
        <v>0</v>
      </c>
      <c r="AP91" s="122"/>
      <c r="AQ91" s="120"/>
      <c r="AR91" s="125">
        <f t="shared" ref="AR91:AR101" si="39">AP91/40</f>
        <v>0</v>
      </c>
      <c r="AS91" s="17"/>
      <c r="AT91" s="120"/>
      <c r="AU91" s="121"/>
      <c r="AV91" s="19">
        <v>130</v>
      </c>
      <c r="AW91" s="120">
        <v>80</v>
      </c>
      <c r="AX91" s="123">
        <v>3</v>
      </c>
      <c r="AY91" s="125"/>
      <c r="AZ91" s="120"/>
      <c r="BA91" s="125">
        <f>AY91/40</f>
        <v>0</v>
      </c>
      <c r="BB91" s="122"/>
      <c r="BC91" s="120"/>
      <c r="BD91" s="123">
        <f>BB91/40</f>
        <v>0</v>
      </c>
      <c r="BE91" s="311">
        <f>AI91+AL91+AO91+AR91+AU91+AX91+BA91+BD91</f>
        <v>3</v>
      </c>
      <c r="BF91" s="331"/>
      <c r="BG91" s="362" t="s">
        <v>196</v>
      </c>
      <c r="BH91" s="363"/>
      <c r="BI91" s="363"/>
      <c r="BJ91" s="364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  <c r="DP91" s="8"/>
      <c r="DQ91" s="8"/>
      <c r="DR91" s="8"/>
      <c r="DS91" s="8"/>
      <c r="DT91" s="8"/>
      <c r="DU91" s="8"/>
      <c r="DV91" s="8"/>
      <c r="DW91" s="8"/>
      <c r="DX91" s="8"/>
      <c r="DY91" s="8"/>
      <c r="DZ91" s="8"/>
      <c r="EA91" s="8"/>
      <c r="EB91" s="8"/>
      <c r="EC91" s="8"/>
      <c r="ED91" s="8"/>
      <c r="EE91" s="8"/>
      <c r="EF91" s="8"/>
      <c r="EG91" s="8"/>
      <c r="EH91" s="8"/>
      <c r="EI91" s="8"/>
      <c r="EJ91" s="8"/>
      <c r="EK91" s="8"/>
      <c r="EL91" s="8"/>
      <c r="EM91" s="8"/>
      <c r="EN91" s="8"/>
      <c r="EO91" s="8"/>
      <c r="EP91" s="8"/>
      <c r="EQ91" s="8"/>
      <c r="ER91" s="8"/>
      <c r="ES91" s="8"/>
      <c r="ET91" s="8"/>
      <c r="EU91" s="8"/>
      <c r="EV91" s="8"/>
      <c r="EW91" s="8"/>
      <c r="EX91" s="8"/>
      <c r="EY91" s="8"/>
      <c r="EZ91" s="8"/>
      <c r="FA91" s="8"/>
      <c r="FB91" s="8"/>
      <c r="FC91" s="8"/>
      <c r="FD91" s="8"/>
      <c r="FE91" s="8"/>
      <c r="FF91" s="8"/>
      <c r="FG91" s="8"/>
      <c r="FH91" s="8"/>
      <c r="FI91" s="8"/>
      <c r="FJ91" s="8"/>
      <c r="FK91" s="8"/>
      <c r="FL91" s="8"/>
      <c r="FM91" s="8"/>
      <c r="FN91" s="8"/>
      <c r="FO91" s="8"/>
      <c r="FP91" s="8"/>
      <c r="FQ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GB91" s="8"/>
      <c r="GC91" s="8"/>
      <c r="GD91" s="8"/>
      <c r="GE91" s="8"/>
      <c r="GF91" s="8"/>
      <c r="GG91" s="8"/>
      <c r="GH91" s="8"/>
      <c r="GI91" s="8"/>
      <c r="GJ91" s="8"/>
      <c r="GK91" s="8"/>
      <c r="GL91" s="8"/>
      <c r="GM91" s="8"/>
      <c r="GN91" s="8"/>
      <c r="GO91" s="8"/>
      <c r="GP91" s="8"/>
      <c r="GQ91" s="8"/>
      <c r="GR91" s="8"/>
      <c r="GS91" s="8"/>
      <c r="GT91" s="8"/>
      <c r="GU91" s="8"/>
      <c r="GV91" s="8"/>
    </row>
    <row r="92" spans="1:204" s="11" customFormat="1" ht="15" customHeight="1" x14ac:dyDescent="0.2">
      <c r="A92" s="337" t="s">
        <v>411</v>
      </c>
      <c r="B92" s="338"/>
      <c r="C92" s="406" t="s">
        <v>161</v>
      </c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8"/>
      <c r="Q92" s="360"/>
      <c r="R92" s="361"/>
      <c r="S92" s="285">
        <v>5</v>
      </c>
      <c r="T92" s="286" t="s">
        <v>136</v>
      </c>
      <c r="U92" s="360">
        <v>200</v>
      </c>
      <c r="V92" s="400"/>
      <c r="W92" s="360">
        <f>SUM(Y92:AF93)</f>
        <v>96</v>
      </c>
      <c r="X92" s="400"/>
      <c r="Y92" s="360">
        <v>48</v>
      </c>
      <c r="Z92" s="361"/>
      <c r="AA92" s="401">
        <v>48</v>
      </c>
      <c r="AB92" s="361"/>
      <c r="AC92" s="401"/>
      <c r="AD92" s="361"/>
      <c r="AE92" s="401"/>
      <c r="AF92" s="402"/>
      <c r="AG92" s="404"/>
      <c r="AH92" s="370"/>
      <c r="AI92" s="378">
        <f>AG93/40</f>
        <v>0</v>
      </c>
      <c r="AJ92" s="368"/>
      <c r="AK92" s="370"/>
      <c r="AL92" s="380">
        <f>AJ93/40</f>
        <v>0</v>
      </c>
      <c r="AM92" s="418"/>
      <c r="AN92" s="370"/>
      <c r="AO92" s="378">
        <f>AM93/40</f>
        <v>0</v>
      </c>
      <c r="AP92" s="368"/>
      <c r="AQ92" s="370"/>
      <c r="AR92" s="380">
        <f>AP93/40</f>
        <v>0</v>
      </c>
      <c r="AS92" s="418">
        <v>126</v>
      </c>
      <c r="AT92" s="370">
        <v>64</v>
      </c>
      <c r="AU92" s="378">
        <v>3</v>
      </c>
      <c r="AV92" s="368">
        <v>74</v>
      </c>
      <c r="AW92" s="370">
        <v>32</v>
      </c>
      <c r="AX92" s="380">
        <v>2</v>
      </c>
      <c r="AY92" s="404"/>
      <c r="AZ92" s="370"/>
      <c r="BA92" s="378"/>
      <c r="BB92" s="368"/>
      <c r="BC92" s="370"/>
      <c r="BD92" s="380">
        <f>BB93/40</f>
        <v>0</v>
      </c>
      <c r="BE92" s="382">
        <f>AI92+AL92+AO92+AR92+AU92+AX92+BA92+BD92</f>
        <v>5</v>
      </c>
      <c r="BF92" s="383"/>
      <c r="BG92" s="385" t="s">
        <v>197</v>
      </c>
      <c r="BH92" s="386"/>
      <c r="BI92" s="386"/>
      <c r="BJ92" s="387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8"/>
      <c r="EL92" s="8"/>
      <c r="EM92" s="8"/>
      <c r="EN92" s="8"/>
      <c r="EO92" s="8"/>
      <c r="EP92" s="8"/>
      <c r="EQ92" s="8"/>
      <c r="ER92" s="8"/>
      <c r="ES92" s="8"/>
      <c r="ET92" s="8"/>
      <c r="EU92" s="8"/>
      <c r="EV92" s="8"/>
      <c r="EW92" s="8"/>
      <c r="EX92" s="8"/>
      <c r="EY92" s="8"/>
      <c r="EZ92" s="8"/>
      <c r="FA92" s="8"/>
      <c r="FB92" s="8"/>
      <c r="FC92" s="8"/>
      <c r="FD92" s="8"/>
      <c r="FE92" s="8"/>
      <c r="FF92" s="8"/>
      <c r="FG92" s="8"/>
      <c r="FH92" s="8"/>
      <c r="FI92" s="8"/>
      <c r="FJ92" s="8"/>
      <c r="FK92" s="8"/>
      <c r="FL92" s="8"/>
      <c r="FM92" s="8"/>
      <c r="FN92" s="8"/>
      <c r="FO92" s="8"/>
      <c r="FP92" s="8"/>
      <c r="FQ92" s="8"/>
      <c r="FR92" s="8"/>
      <c r="FS92" s="8"/>
      <c r="FT92" s="8"/>
      <c r="FU92" s="8"/>
      <c r="FV92" s="8"/>
      <c r="FW92" s="8"/>
      <c r="FX92" s="8"/>
      <c r="FY92" s="8"/>
      <c r="FZ92" s="8"/>
      <c r="GA92" s="8"/>
      <c r="GB92" s="8"/>
      <c r="GC92" s="8"/>
      <c r="GD92" s="8"/>
      <c r="GE92" s="8"/>
      <c r="GF92" s="8"/>
      <c r="GG92" s="8"/>
      <c r="GH92" s="8"/>
      <c r="GI92" s="8"/>
      <c r="GJ92" s="8"/>
      <c r="GK92" s="8"/>
      <c r="GL92" s="8"/>
      <c r="GM92" s="8"/>
      <c r="GN92" s="8"/>
      <c r="GO92" s="8"/>
      <c r="GP92" s="8"/>
      <c r="GQ92" s="8"/>
      <c r="GR92" s="8"/>
      <c r="GS92" s="8"/>
      <c r="GT92" s="8"/>
      <c r="GU92" s="8"/>
      <c r="GV92" s="8"/>
    </row>
    <row r="93" spans="1:204" s="11" customFormat="1" ht="14.25" customHeight="1" x14ac:dyDescent="0.2">
      <c r="A93" s="339"/>
      <c r="B93" s="340"/>
      <c r="C93" s="409"/>
      <c r="D93" s="410"/>
      <c r="E93" s="410"/>
      <c r="F93" s="410"/>
      <c r="G93" s="410"/>
      <c r="H93" s="410"/>
      <c r="I93" s="410"/>
      <c r="J93" s="410"/>
      <c r="K93" s="410"/>
      <c r="L93" s="410"/>
      <c r="M93" s="410"/>
      <c r="N93" s="410"/>
      <c r="O93" s="410"/>
      <c r="P93" s="411"/>
      <c r="Q93" s="346"/>
      <c r="R93" s="391"/>
      <c r="S93" s="392">
        <v>6</v>
      </c>
      <c r="T93" s="345"/>
      <c r="U93" s="346"/>
      <c r="V93" s="345"/>
      <c r="W93" s="346"/>
      <c r="X93" s="345"/>
      <c r="Y93" s="346"/>
      <c r="Z93" s="391"/>
      <c r="AA93" s="392"/>
      <c r="AB93" s="391"/>
      <c r="AC93" s="392"/>
      <c r="AD93" s="391"/>
      <c r="AE93" s="392"/>
      <c r="AF93" s="403"/>
      <c r="AG93" s="405"/>
      <c r="AH93" s="371"/>
      <c r="AI93" s="379"/>
      <c r="AJ93" s="369"/>
      <c r="AK93" s="371"/>
      <c r="AL93" s="381"/>
      <c r="AM93" s="419"/>
      <c r="AN93" s="371"/>
      <c r="AO93" s="379"/>
      <c r="AP93" s="369"/>
      <c r="AQ93" s="371"/>
      <c r="AR93" s="381"/>
      <c r="AS93" s="419"/>
      <c r="AT93" s="371"/>
      <c r="AU93" s="379"/>
      <c r="AV93" s="369"/>
      <c r="AW93" s="371"/>
      <c r="AX93" s="381"/>
      <c r="AY93" s="405"/>
      <c r="AZ93" s="371"/>
      <c r="BA93" s="379"/>
      <c r="BB93" s="369"/>
      <c r="BC93" s="371"/>
      <c r="BD93" s="381"/>
      <c r="BE93" s="384"/>
      <c r="BF93" s="347"/>
      <c r="BG93" s="388"/>
      <c r="BH93" s="389"/>
      <c r="BI93" s="389"/>
      <c r="BJ93" s="390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  <c r="DP93" s="8"/>
      <c r="DQ93" s="8"/>
      <c r="DR93" s="8"/>
      <c r="DS93" s="8"/>
      <c r="DT93" s="8"/>
      <c r="DU93" s="8"/>
      <c r="DV93" s="8"/>
      <c r="DW93" s="8"/>
      <c r="DX93" s="8"/>
      <c r="DY93" s="8"/>
      <c r="DZ93" s="8"/>
      <c r="EA93" s="8"/>
      <c r="EB93" s="8"/>
      <c r="EC93" s="8"/>
      <c r="ED93" s="8"/>
      <c r="EE93" s="8"/>
      <c r="EF93" s="8"/>
      <c r="EG93" s="8"/>
      <c r="EH93" s="8"/>
      <c r="EI93" s="8"/>
      <c r="EJ93" s="8"/>
      <c r="EK93" s="8"/>
      <c r="EL93" s="8"/>
      <c r="EM93" s="8"/>
      <c r="EN93" s="8"/>
      <c r="EO93" s="8"/>
      <c r="EP93" s="8"/>
      <c r="EQ93" s="8"/>
      <c r="ER93" s="8"/>
      <c r="ES93" s="8"/>
      <c r="ET93" s="8"/>
      <c r="EU93" s="8"/>
      <c r="EV93" s="8"/>
      <c r="EW93" s="8"/>
      <c r="EX93" s="8"/>
      <c r="EY93" s="8"/>
      <c r="EZ93" s="8"/>
      <c r="FA93" s="8"/>
      <c r="FB93" s="8"/>
      <c r="FC93" s="8"/>
      <c r="FD93" s="8"/>
      <c r="FE93" s="8"/>
      <c r="FF93" s="8"/>
      <c r="FG93" s="8"/>
      <c r="FH93" s="8"/>
      <c r="FI93" s="8"/>
      <c r="FJ93" s="8"/>
      <c r="FK93" s="8"/>
      <c r="FL93" s="8"/>
      <c r="FM93" s="8"/>
      <c r="FN93" s="8"/>
      <c r="FO93" s="8"/>
      <c r="FP93" s="8"/>
      <c r="FQ93" s="8"/>
      <c r="FR93" s="8"/>
      <c r="FS93" s="8"/>
      <c r="FT93" s="8"/>
      <c r="FU93" s="8"/>
      <c r="FV93" s="8"/>
      <c r="FW93" s="8"/>
      <c r="FX93" s="8"/>
      <c r="FY93" s="8"/>
      <c r="FZ93" s="8"/>
      <c r="GA93" s="8"/>
      <c r="GB93" s="8"/>
      <c r="GC93" s="8"/>
      <c r="GD93" s="8"/>
      <c r="GE93" s="8"/>
      <c r="GF93" s="8"/>
      <c r="GG93" s="8"/>
      <c r="GH93" s="8"/>
      <c r="GI93" s="8"/>
      <c r="GJ93" s="8"/>
      <c r="GK93" s="8"/>
      <c r="GL93" s="8"/>
      <c r="GM93" s="8"/>
      <c r="GN93" s="8"/>
      <c r="GO93" s="8"/>
      <c r="GP93" s="8"/>
      <c r="GQ93" s="8"/>
      <c r="GR93" s="8"/>
      <c r="GS93" s="8"/>
      <c r="GT93" s="8"/>
      <c r="GU93" s="8"/>
      <c r="GV93" s="8"/>
    </row>
    <row r="94" spans="1:204" s="11" customFormat="1" ht="15.75" customHeight="1" x14ac:dyDescent="0.3">
      <c r="A94" s="394" t="s">
        <v>303</v>
      </c>
      <c r="B94" s="395"/>
      <c r="C94" s="365" t="s">
        <v>408</v>
      </c>
      <c r="D94" s="366"/>
      <c r="E94" s="366"/>
      <c r="F94" s="366"/>
      <c r="G94" s="366"/>
      <c r="H94" s="366"/>
      <c r="I94" s="366"/>
      <c r="J94" s="366"/>
      <c r="K94" s="366"/>
      <c r="L94" s="366"/>
      <c r="M94" s="366"/>
      <c r="N94" s="366"/>
      <c r="O94" s="366"/>
      <c r="P94" s="366"/>
      <c r="Q94" s="366"/>
      <c r="R94" s="366"/>
      <c r="S94" s="366"/>
      <c r="T94" s="366"/>
      <c r="U94" s="366"/>
      <c r="V94" s="366"/>
      <c r="W94" s="366"/>
      <c r="X94" s="367"/>
      <c r="Y94" s="304"/>
      <c r="Z94" s="307"/>
      <c r="AA94" s="309"/>
      <c r="AB94" s="309"/>
      <c r="AC94" s="309"/>
      <c r="AD94" s="309"/>
      <c r="AE94" s="306"/>
      <c r="AF94" s="307"/>
      <c r="AG94" s="124"/>
      <c r="AH94" s="120"/>
      <c r="AI94" s="121"/>
      <c r="AJ94" s="122"/>
      <c r="AK94" s="120"/>
      <c r="AL94" s="123"/>
      <c r="AM94" s="20"/>
      <c r="AN94" s="120"/>
      <c r="AO94" s="121"/>
      <c r="AP94" s="19"/>
      <c r="AQ94" s="120"/>
      <c r="AR94" s="125"/>
      <c r="AS94" s="124"/>
      <c r="AT94" s="120"/>
      <c r="AU94" s="121"/>
      <c r="AV94" s="122"/>
      <c r="AW94" s="120"/>
      <c r="AX94" s="123"/>
      <c r="AY94" s="125"/>
      <c r="AZ94" s="120"/>
      <c r="BA94" s="125"/>
      <c r="BB94" s="122"/>
      <c r="BC94" s="120"/>
      <c r="BD94" s="123"/>
      <c r="BE94" s="311"/>
      <c r="BF94" s="331"/>
      <c r="BG94" s="362"/>
      <c r="BH94" s="363"/>
      <c r="BI94" s="363"/>
      <c r="BJ94" s="364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  <c r="DP94" s="8"/>
      <c r="DQ94" s="8"/>
      <c r="DR94" s="8"/>
      <c r="DS94" s="8"/>
      <c r="DT94" s="8"/>
      <c r="DU94" s="8"/>
      <c r="DV94" s="8"/>
      <c r="DW94" s="8"/>
      <c r="DX94" s="8"/>
      <c r="DY94" s="8"/>
      <c r="DZ94" s="8"/>
      <c r="EA94" s="8"/>
      <c r="EB94" s="8"/>
      <c r="EC94" s="8"/>
      <c r="ED94" s="8"/>
      <c r="EE94" s="8"/>
      <c r="EF94" s="8"/>
      <c r="EG94" s="8"/>
      <c r="EH94" s="8"/>
      <c r="EI94" s="8"/>
      <c r="EJ94" s="8"/>
      <c r="EK94" s="8"/>
      <c r="EL94" s="8"/>
      <c r="EM94" s="8"/>
      <c r="EN94" s="8"/>
      <c r="EO94" s="8"/>
      <c r="EP94" s="8"/>
      <c r="EQ94" s="8"/>
      <c r="ER94" s="8"/>
      <c r="ES94" s="8"/>
      <c r="ET94" s="8"/>
      <c r="EU94" s="8"/>
      <c r="EV94" s="8"/>
      <c r="EW94" s="8"/>
      <c r="EX94" s="8"/>
      <c r="EY94" s="8"/>
      <c r="EZ94" s="8"/>
      <c r="FA94" s="8"/>
      <c r="FB94" s="8"/>
      <c r="FC94" s="8"/>
      <c r="FD94" s="8"/>
      <c r="FE94" s="8"/>
      <c r="FF94" s="8"/>
      <c r="FG94" s="8"/>
      <c r="FH94" s="8"/>
      <c r="FI94" s="8"/>
      <c r="FJ94" s="8"/>
      <c r="FK94" s="8"/>
      <c r="FL94" s="8"/>
      <c r="FM94" s="8"/>
      <c r="FN94" s="8"/>
      <c r="FO94" s="8"/>
      <c r="FP94" s="8"/>
      <c r="FQ94" s="8"/>
      <c r="FR94" s="8"/>
      <c r="FS94" s="8"/>
      <c r="FT94" s="8"/>
      <c r="FU94" s="8"/>
      <c r="FV94" s="8"/>
      <c r="FW94" s="8"/>
      <c r="FX94" s="8"/>
      <c r="FY94" s="8"/>
      <c r="FZ94" s="8"/>
      <c r="GA94" s="8"/>
      <c r="GB94" s="8"/>
      <c r="GC94" s="8"/>
      <c r="GD94" s="8"/>
      <c r="GE94" s="8"/>
      <c r="GF94" s="8"/>
      <c r="GG94" s="8"/>
      <c r="GH94" s="8"/>
      <c r="GI94" s="8"/>
      <c r="GJ94" s="8"/>
      <c r="GK94" s="8"/>
      <c r="GL94" s="8"/>
      <c r="GM94" s="8"/>
      <c r="GN94" s="8"/>
      <c r="GO94" s="8"/>
      <c r="GP94" s="8"/>
      <c r="GQ94" s="8"/>
      <c r="GR94" s="8"/>
      <c r="GS94" s="8"/>
      <c r="GT94" s="8"/>
      <c r="GU94" s="8"/>
      <c r="GV94" s="8"/>
    </row>
    <row r="95" spans="1:204" s="11" customFormat="1" ht="32.1" customHeight="1" x14ac:dyDescent="0.2">
      <c r="A95" s="302" t="s">
        <v>412</v>
      </c>
      <c r="B95" s="302"/>
      <c r="C95" s="303" t="s">
        <v>145</v>
      </c>
      <c r="D95" s="303"/>
      <c r="E95" s="303"/>
      <c r="F95" s="303"/>
      <c r="G95" s="303"/>
      <c r="H95" s="303"/>
      <c r="I95" s="303"/>
      <c r="J95" s="303"/>
      <c r="K95" s="303"/>
      <c r="L95" s="303"/>
      <c r="M95" s="303"/>
      <c r="N95" s="303"/>
      <c r="O95" s="303"/>
      <c r="P95" s="303"/>
      <c r="Q95" s="304">
        <v>6</v>
      </c>
      <c r="R95" s="305"/>
      <c r="S95" s="306"/>
      <c r="T95" s="304"/>
      <c r="U95" s="304">
        <v>120</v>
      </c>
      <c r="V95" s="304"/>
      <c r="W95" s="304">
        <f>SUM(Y95:AF95)</f>
        <v>72</v>
      </c>
      <c r="X95" s="304"/>
      <c r="Y95" s="304">
        <v>32</v>
      </c>
      <c r="Z95" s="307"/>
      <c r="AA95" s="309"/>
      <c r="AB95" s="309"/>
      <c r="AC95" s="309">
        <v>40</v>
      </c>
      <c r="AD95" s="309"/>
      <c r="AE95" s="306"/>
      <c r="AF95" s="307"/>
      <c r="AG95" s="17"/>
      <c r="AH95" s="120"/>
      <c r="AI95" s="121">
        <f>AG95/40</f>
        <v>0</v>
      </c>
      <c r="AJ95" s="122"/>
      <c r="AK95" s="120"/>
      <c r="AL95" s="123">
        <f>AJ95/40</f>
        <v>0</v>
      </c>
      <c r="AM95" s="125"/>
      <c r="AN95" s="120"/>
      <c r="AO95" s="121"/>
      <c r="AP95" s="122"/>
      <c r="AQ95" s="120"/>
      <c r="AR95" s="125">
        <f t="shared" si="39"/>
        <v>0</v>
      </c>
      <c r="AS95" s="124"/>
      <c r="AT95" s="120"/>
      <c r="AU95" s="121">
        <f>AS95/40</f>
        <v>0</v>
      </c>
      <c r="AV95" s="19">
        <v>120</v>
      </c>
      <c r="AW95" s="120">
        <f>W95</f>
        <v>72</v>
      </c>
      <c r="AX95" s="123">
        <v>3</v>
      </c>
      <c r="AY95" s="125"/>
      <c r="AZ95" s="120"/>
      <c r="BA95" s="125">
        <f>AY95/40</f>
        <v>0</v>
      </c>
      <c r="BB95" s="122"/>
      <c r="BC95" s="120"/>
      <c r="BD95" s="123">
        <f>BB95/40</f>
        <v>0</v>
      </c>
      <c r="BE95" s="311">
        <f>AI95+AL95+AO95+AR95+AU95+AX95+BA95+BD95</f>
        <v>3</v>
      </c>
      <c r="BF95" s="331"/>
      <c r="BG95" s="362" t="s">
        <v>210</v>
      </c>
      <c r="BH95" s="363"/>
      <c r="BI95" s="363"/>
      <c r="BJ95" s="364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8"/>
      <c r="EL95" s="8"/>
      <c r="EM95" s="8"/>
      <c r="EN95" s="8"/>
      <c r="EO95" s="8"/>
      <c r="EP95" s="8"/>
      <c r="EQ95" s="8"/>
      <c r="ER95" s="8"/>
      <c r="ES95" s="8"/>
      <c r="ET95" s="8"/>
      <c r="EU95" s="8"/>
      <c r="EV95" s="8"/>
      <c r="EW95" s="8"/>
      <c r="EX95" s="8"/>
      <c r="EY95" s="8"/>
      <c r="EZ95" s="8"/>
      <c r="FA95" s="8"/>
      <c r="FB95" s="8"/>
      <c r="FC95" s="8"/>
      <c r="FD95" s="8"/>
      <c r="FE95" s="8"/>
      <c r="FF95" s="8"/>
      <c r="FG95" s="8"/>
      <c r="FH95" s="8"/>
      <c r="FI95" s="8"/>
      <c r="FJ95" s="8"/>
      <c r="FK95" s="8"/>
      <c r="FL95" s="8"/>
      <c r="FM95" s="8"/>
      <c r="FN95" s="8"/>
      <c r="FO95" s="8"/>
      <c r="FP95" s="8"/>
      <c r="FQ95" s="8"/>
      <c r="FR95" s="8"/>
      <c r="FS95" s="8"/>
      <c r="FT95" s="8"/>
      <c r="FU95" s="8"/>
      <c r="FV95" s="8"/>
      <c r="FW95" s="8"/>
      <c r="FX95" s="8"/>
      <c r="FY95" s="8"/>
      <c r="FZ95" s="8"/>
      <c r="GA95" s="8"/>
      <c r="GB95" s="8"/>
      <c r="GC95" s="8"/>
      <c r="GD95" s="8"/>
      <c r="GE95" s="8"/>
      <c r="GF95" s="8"/>
      <c r="GG95" s="8"/>
      <c r="GH95" s="8"/>
      <c r="GI95" s="8"/>
      <c r="GJ95" s="8"/>
      <c r="GK95" s="8"/>
      <c r="GL95" s="8"/>
      <c r="GM95" s="8"/>
      <c r="GN95" s="8"/>
      <c r="GO95" s="8"/>
      <c r="GP95" s="8"/>
      <c r="GQ95" s="8"/>
      <c r="GR95" s="8"/>
      <c r="GS95" s="8"/>
      <c r="GT95" s="8"/>
      <c r="GU95" s="8"/>
      <c r="GV95" s="8"/>
    </row>
    <row r="96" spans="1:204" s="11" customFormat="1" ht="18" customHeight="1" x14ac:dyDescent="0.2">
      <c r="A96" s="302" t="s">
        <v>413</v>
      </c>
      <c r="B96" s="302"/>
      <c r="C96" s="303" t="s">
        <v>162</v>
      </c>
      <c r="D96" s="303"/>
      <c r="E96" s="303"/>
      <c r="F96" s="303"/>
      <c r="G96" s="303"/>
      <c r="H96" s="303"/>
      <c r="I96" s="303"/>
      <c r="J96" s="303"/>
      <c r="K96" s="303"/>
      <c r="L96" s="303"/>
      <c r="M96" s="303"/>
      <c r="N96" s="303"/>
      <c r="O96" s="303"/>
      <c r="P96" s="303"/>
      <c r="Q96" s="304"/>
      <c r="R96" s="305"/>
      <c r="S96" s="306">
        <v>7</v>
      </c>
      <c r="T96" s="304"/>
      <c r="U96" s="304">
        <v>94</v>
      </c>
      <c r="V96" s="304"/>
      <c r="W96" s="304">
        <f>SUM(Y96:AF96)</f>
        <v>42</v>
      </c>
      <c r="X96" s="304"/>
      <c r="Y96" s="304">
        <v>24</v>
      </c>
      <c r="Z96" s="307"/>
      <c r="AA96" s="309"/>
      <c r="AB96" s="309"/>
      <c r="AC96" s="309">
        <v>18</v>
      </c>
      <c r="AD96" s="309"/>
      <c r="AE96" s="306"/>
      <c r="AF96" s="307"/>
      <c r="AG96" s="17"/>
      <c r="AH96" s="120"/>
      <c r="AI96" s="121">
        <f>AG96/40</f>
        <v>0</v>
      </c>
      <c r="AJ96" s="122"/>
      <c r="AK96" s="120"/>
      <c r="AL96" s="123">
        <f>AJ96/40</f>
        <v>0</v>
      </c>
      <c r="AM96" s="125"/>
      <c r="AN96" s="120"/>
      <c r="AO96" s="121">
        <f>AM96/40</f>
        <v>0</v>
      </c>
      <c r="AP96" s="122"/>
      <c r="AQ96" s="120"/>
      <c r="AR96" s="125">
        <f t="shared" si="39"/>
        <v>0</v>
      </c>
      <c r="AS96" s="124"/>
      <c r="AT96" s="120"/>
      <c r="AU96" s="121">
        <f>AS96/40</f>
        <v>0</v>
      </c>
      <c r="AV96" s="122"/>
      <c r="AW96" s="120"/>
      <c r="AX96" s="123"/>
      <c r="AY96" s="125">
        <v>94</v>
      </c>
      <c r="AZ96" s="120">
        <v>42</v>
      </c>
      <c r="BA96" s="125">
        <v>3</v>
      </c>
      <c r="BB96" s="122"/>
      <c r="BC96" s="120"/>
      <c r="BD96" s="123">
        <f>BB96/40</f>
        <v>0</v>
      </c>
      <c r="BE96" s="311">
        <f>AI96+AL96+AO96+AR96+AU96+AX96+BA96+BD96</f>
        <v>3</v>
      </c>
      <c r="BF96" s="331"/>
      <c r="BG96" s="312" t="s">
        <v>211</v>
      </c>
      <c r="BH96" s="312"/>
      <c r="BI96" s="312"/>
      <c r="BJ96" s="312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</row>
    <row r="97" spans="1:204" s="11" customFormat="1" ht="18" customHeight="1" x14ac:dyDescent="0.2">
      <c r="A97" s="302" t="s">
        <v>414</v>
      </c>
      <c r="B97" s="302"/>
      <c r="C97" s="393" t="s">
        <v>166</v>
      </c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04"/>
      <c r="R97" s="305"/>
      <c r="S97" s="306">
        <v>7</v>
      </c>
      <c r="T97" s="304"/>
      <c r="U97" s="304">
        <v>94</v>
      </c>
      <c r="V97" s="304"/>
      <c r="W97" s="304">
        <f>SUM(Y97:AF97)</f>
        <v>42</v>
      </c>
      <c r="X97" s="304"/>
      <c r="Y97" s="304">
        <v>24</v>
      </c>
      <c r="Z97" s="307"/>
      <c r="AA97" s="309">
        <v>18</v>
      </c>
      <c r="AB97" s="309"/>
      <c r="AC97" s="309"/>
      <c r="AD97" s="309"/>
      <c r="AE97" s="306"/>
      <c r="AF97" s="307"/>
      <c r="AG97" s="17"/>
      <c r="AH97" s="120"/>
      <c r="AI97" s="121">
        <f>AG97/40</f>
        <v>0</v>
      </c>
      <c r="AJ97" s="122"/>
      <c r="AK97" s="120"/>
      <c r="AL97" s="123">
        <f>AJ97/40</f>
        <v>0</v>
      </c>
      <c r="AM97" s="125"/>
      <c r="AN97" s="120"/>
      <c r="AO97" s="121">
        <f>AM97/40</f>
        <v>0</v>
      </c>
      <c r="AP97" s="122"/>
      <c r="AQ97" s="120"/>
      <c r="AR97" s="125">
        <f>AP97/40</f>
        <v>0</v>
      </c>
      <c r="AS97" s="124"/>
      <c r="AT97" s="120"/>
      <c r="AU97" s="121">
        <f>AS97/40</f>
        <v>0</v>
      </c>
      <c r="AV97" s="122"/>
      <c r="AW97" s="120"/>
      <c r="AX97" s="123">
        <f>AV97/40</f>
        <v>0</v>
      </c>
      <c r="AY97" s="125">
        <v>94</v>
      </c>
      <c r="AZ97" s="120">
        <v>42</v>
      </c>
      <c r="BA97" s="125">
        <v>3</v>
      </c>
      <c r="BB97" s="122"/>
      <c r="BC97" s="120"/>
      <c r="BD97" s="123">
        <f>BB97/40</f>
        <v>0</v>
      </c>
      <c r="BE97" s="311">
        <f>AI97+AL97+AO97+AR97+AU97+AX97+BA97+BD97</f>
        <v>3</v>
      </c>
      <c r="BF97" s="331"/>
      <c r="BG97" s="312" t="s">
        <v>212</v>
      </c>
      <c r="BH97" s="312"/>
      <c r="BI97" s="312"/>
      <c r="BJ97" s="312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  <c r="DP97" s="8"/>
      <c r="DQ97" s="8"/>
      <c r="DR97" s="8"/>
      <c r="DS97" s="8"/>
      <c r="DT97" s="8"/>
      <c r="DU97" s="8"/>
      <c r="DV97" s="8"/>
      <c r="DW97" s="8"/>
      <c r="DX97" s="8"/>
      <c r="DY97" s="8"/>
      <c r="DZ97" s="8"/>
      <c r="EA97" s="8"/>
      <c r="EB97" s="8"/>
      <c r="EC97" s="8"/>
      <c r="ED97" s="8"/>
      <c r="EE97" s="8"/>
      <c r="EF97" s="8"/>
      <c r="EG97" s="8"/>
      <c r="EH97" s="8"/>
      <c r="EI97" s="8"/>
      <c r="EJ97" s="8"/>
      <c r="EK97" s="8"/>
      <c r="EL97" s="8"/>
      <c r="EM97" s="8"/>
      <c r="EN97" s="8"/>
      <c r="EO97" s="8"/>
      <c r="EP97" s="8"/>
      <c r="EQ97" s="8"/>
      <c r="ER97" s="8"/>
      <c r="ES97" s="8"/>
      <c r="ET97" s="8"/>
      <c r="EU97" s="8"/>
      <c r="EV97" s="8"/>
      <c r="EW97" s="8"/>
      <c r="EX97" s="8"/>
      <c r="EY97" s="8"/>
      <c r="EZ97" s="8"/>
      <c r="FA97" s="8"/>
      <c r="FB97" s="8"/>
      <c r="FC97" s="8"/>
      <c r="FD97" s="8"/>
      <c r="FE97" s="8"/>
      <c r="FF97" s="8"/>
      <c r="FG97" s="8"/>
      <c r="FH97" s="8"/>
      <c r="FI97" s="8"/>
      <c r="FJ97" s="8"/>
      <c r="FK97" s="8"/>
      <c r="FL97" s="8"/>
      <c r="FM97" s="8"/>
      <c r="FN97" s="8"/>
      <c r="FO97" s="8"/>
      <c r="FP97" s="8"/>
      <c r="FQ97" s="8"/>
      <c r="FR97" s="8"/>
      <c r="FS97" s="8"/>
      <c r="FT97" s="8"/>
      <c r="FU97" s="8"/>
      <c r="FV97" s="8"/>
      <c r="FW97" s="8"/>
      <c r="FX97" s="8"/>
      <c r="FY97" s="8"/>
      <c r="FZ97" s="8"/>
      <c r="GA97" s="8"/>
      <c r="GB97" s="8"/>
      <c r="GC97" s="8"/>
      <c r="GD97" s="8"/>
      <c r="GE97" s="8"/>
      <c r="GF97" s="8"/>
      <c r="GG97" s="8"/>
      <c r="GH97" s="8"/>
      <c r="GI97" s="8"/>
      <c r="GJ97" s="8"/>
      <c r="GK97" s="8"/>
      <c r="GL97" s="8"/>
      <c r="GM97" s="8"/>
      <c r="GN97" s="8"/>
      <c r="GO97" s="8"/>
      <c r="GP97" s="8"/>
      <c r="GQ97" s="8"/>
      <c r="GR97" s="8"/>
      <c r="GS97" s="8"/>
      <c r="GT97" s="8"/>
      <c r="GU97" s="8"/>
      <c r="GV97" s="8"/>
    </row>
    <row r="98" spans="1:204" s="11" customFormat="1" ht="32.1" customHeight="1" x14ac:dyDescent="0.2">
      <c r="A98" s="302" t="s">
        <v>415</v>
      </c>
      <c r="B98" s="302"/>
      <c r="C98" s="393" t="s">
        <v>163</v>
      </c>
      <c r="D98" s="393"/>
      <c r="E98" s="393"/>
      <c r="F98" s="393"/>
      <c r="G98" s="393"/>
      <c r="H98" s="393"/>
      <c r="I98" s="393"/>
      <c r="J98" s="393"/>
      <c r="K98" s="393"/>
      <c r="L98" s="393"/>
      <c r="M98" s="393"/>
      <c r="N98" s="393"/>
      <c r="O98" s="393"/>
      <c r="P98" s="393"/>
      <c r="Q98" s="304"/>
      <c r="R98" s="305"/>
      <c r="S98" s="306">
        <v>7</v>
      </c>
      <c r="T98" s="304"/>
      <c r="U98" s="304">
        <v>96</v>
      </c>
      <c r="V98" s="304"/>
      <c r="W98" s="304">
        <f t="shared" ref="W98" si="40">SUM(Y98:AF98)</f>
        <v>58</v>
      </c>
      <c r="X98" s="304"/>
      <c r="Y98" s="304">
        <v>24</v>
      </c>
      <c r="Z98" s="307"/>
      <c r="AA98" s="309">
        <v>18</v>
      </c>
      <c r="AB98" s="309"/>
      <c r="AC98" s="309">
        <v>16</v>
      </c>
      <c r="AD98" s="309"/>
      <c r="AE98" s="306"/>
      <c r="AF98" s="307"/>
      <c r="AG98" s="17"/>
      <c r="AH98" s="120"/>
      <c r="AI98" s="121">
        <f t="shared" ref="AI98" si="41">AG98/40</f>
        <v>0</v>
      </c>
      <c r="AJ98" s="122"/>
      <c r="AK98" s="120"/>
      <c r="AL98" s="123">
        <f t="shared" ref="AL98" si="42">AJ98/40</f>
        <v>0</v>
      </c>
      <c r="AM98" s="125"/>
      <c r="AN98" s="120"/>
      <c r="AO98" s="121">
        <f t="shared" ref="AO98" si="43">AM98/40</f>
        <v>0</v>
      </c>
      <c r="AP98" s="122"/>
      <c r="AQ98" s="120"/>
      <c r="AR98" s="125">
        <f t="shared" ref="AR98" si="44">AP98/40</f>
        <v>0</v>
      </c>
      <c r="AS98" s="124"/>
      <c r="AT98" s="120"/>
      <c r="AU98" s="121">
        <f t="shared" ref="AU98" si="45">AS98/40</f>
        <v>0</v>
      </c>
      <c r="AV98" s="122"/>
      <c r="AW98" s="120"/>
      <c r="AX98" s="123">
        <f t="shared" ref="AX98" si="46">AV98/40</f>
        <v>0</v>
      </c>
      <c r="AY98" s="125">
        <v>96</v>
      </c>
      <c r="AZ98" s="120">
        <v>58</v>
      </c>
      <c r="BA98" s="125">
        <v>3</v>
      </c>
      <c r="BB98" s="122"/>
      <c r="BC98" s="120"/>
      <c r="BD98" s="123">
        <f t="shared" ref="BD98" si="47">BB98/40</f>
        <v>0</v>
      </c>
      <c r="BE98" s="311">
        <f t="shared" ref="BE98" si="48">AI98+AL98+AO98+AR98+AU98+AX98+BA98+BD98</f>
        <v>3</v>
      </c>
      <c r="BF98" s="331"/>
      <c r="BG98" s="312" t="s">
        <v>213</v>
      </c>
      <c r="BH98" s="312"/>
      <c r="BI98" s="312"/>
      <c r="BJ98" s="312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  <c r="DP98" s="8"/>
      <c r="DQ98" s="8"/>
      <c r="DR98" s="8"/>
      <c r="DS98" s="8"/>
      <c r="DT98" s="8"/>
      <c r="DU98" s="8"/>
      <c r="DV98" s="8"/>
      <c r="DW98" s="8"/>
      <c r="DX98" s="8"/>
      <c r="DY98" s="8"/>
      <c r="DZ98" s="8"/>
      <c r="EA98" s="8"/>
      <c r="EB98" s="8"/>
      <c r="EC98" s="8"/>
      <c r="ED98" s="8"/>
      <c r="EE98" s="8"/>
      <c r="EF98" s="8"/>
      <c r="EG98" s="8"/>
      <c r="EH98" s="8"/>
      <c r="EI98" s="8"/>
      <c r="EJ98" s="8"/>
      <c r="EK98" s="8"/>
      <c r="EL98" s="8"/>
      <c r="EM98" s="8"/>
      <c r="EN98" s="8"/>
      <c r="EO98" s="8"/>
      <c r="EP98" s="8"/>
      <c r="EQ98" s="8"/>
      <c r="ER98" s="8"/>
      <c r="ES98" s="8"/>
      <c r="ET98" s="8"/>
      <c r="EU98" s="8"/>
      <c r="EV98" s="8"/>
      <c r="EW98" s="8"/>
      <c r="EX98" s="8"/>
      <c r="EY98" s="8"/>
      <c r="EZ98" s="8"/>
      <c r="FA98" s="8"/>
      <c r="FB98" s="8"/>
      <c r="FC98" s="8"/>
      <c r="FD98" s="8"/>
      <c r="FE98" s="8"/>
      <c r="FF98" s="8"/>
      <c r="FG98" s="8"/>
      <c r="FH98" s="8"/>
      <c r="FI98" s="8"/>
      <c r="FJ98" s="8"/>
      <c r="FK98" s="8"/>
      <c r="FL98" s="8"/>
      <c r="FM98" s="8"/>
      <c r="FN98" s="8"/>
      <c r="FO98" s="8"/>
      <c r="FP98" s="8"/>
      <c r="FQ98" s="8"/>
      <c r="FR98" s="8"/>
      <c r="FS98" s="8"/>
      <c r="FT98" s="8"/>
      <c r="FU98" s="8"/>
      <c r="FV98" s="8"/>
      <c r="FW98" s="8"/>
      <c r="FX98" s="8"/>
      <c r="FY98" s="8"/>
      <c r="FZ98" s="8"/>
      <c r="GA98" s="8"/>
      <c r="GB98" s="8"/>
      <c r="GC98" s="8"/>
      <c r="GD98" s="8"/>
      <c r="GE98" s="8"/>
      <c r="GF98" s="8"/>
      <c r="GG98" s="8"/>
      <c r="GH98" s="8"/>
      <c r="GI98" s="8"/>
      <c r="GJ98" s="8"/>
      <c r="GK98" s="8"/>
      <c r="GL98" s="8"/>
      <c r="GM98" s="8"/>
      <c r="GN98" s="8"/>
      <c r="GO98" s="8"/>
      <c r="GP98" s="8"/>
      <c r="GQ98" s="8"/>
      <c r="GR98" s="8"/>
      <c r="GS98" s="8"/>
      <c r="GT98" s="8"/>
      <c r="GU98" s="8"/>
      <c r="GV98" s="8"/>
    </row>
    <row r="99" spans="1:204" s="11" customFormat="1" ht="15.75" customHeight="1" x14ac:dyDescent="0.3">
      <c r="A99" s="394" t="s">
        <v>304</v>
      </c>
      <c r="B99" s="395"/>
      <c r="C99" s="365" t="s">
        <v>403</v>
      </c>
      <c r="D99" s="366"/>
      <c r="E99" s="366"/>
      <c r="F99" s="366"/>
      <c r="G99" s="366"/>
      <c r="H99" s="366"/>
      <c r="I99" s="366"/>
      <c r="J99" s="366"/>
      <c r="K99" s="366"/>
      <c r="L99" s="366"/>
      <c r="M99" s="366"/>
      <c r="N99" s="366"/>
      <c r="O99" s="366"/>
      <c r="P99" s="367"/>
      <c r="Q99" s="304"/>
      <c r="R99" s="305"/>
      <c r="S99" s="306"/>
      <c r="T99" s="304"/>
      <c r="U99" s="304"/>
      <c r="V99" s="304"/>
      <c r="W99" s="304"/>
      <c r="X99" s="304"/>
      <c r="Y99" s="304"/>
      <c r="Z99" s="307"/>
      <c r="AA99" s="309"/>
      <c r="AB99" s="309"/>
      <c r="AC99" s="309"/>
      <c r="AD99" s="309"/>
      <c r="AE99" s="306"/>
      <c r="AF99" s="307"/>
      <c r="AG99" s="124"/>
      <c r="AH99" s="120"/>
      <c r="AI99" s="121"/>
      <c r="AJ99" s="122"/>
      <c r="AK99" s="120"/>
      <c r="AL99" s="123"/>
      <c r="AM99" s="20"/>
      <c r="AN99" s="120"/>
      <c r="AO99" s="121"/>
      <c r="AP99" s="19"/>
      <c r="AQ99" s="120"/>
      <c r="AR99" s="125"/>
      <c r="AS99" s="124"/>
      <c r="AT99" s="120"/>
      <c r="AU99" s="121"/>
      <c r="AV99" s="122"/>
      <c r="AW99" s="120"/>
      <c r="AX99" s="123"/>
      <c r="AY99" s="125"/>
      <c r="AZ99" s="120"/>
      <c r="BA99" s="125"/>
      <c r="BB99" s="122"/>
      <c r="BC99" s="120"/>
      <c r="BD99" s="123"/>
      <c r="BE99" s="311"/>
      <c r="BF99" s="331"/>
      <c r="BG99" s="362"/>
      <c r="BH99" s="363"/>
      <c r="BI99" s="363"/>
      <c r="BJ99" s="364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DW99" s="8"/>
      <c r="DX99" s="8"/>
      <c r="DY99" s="8"/>
      <c r="DZ99" s="8"/>
      <c r="EA99" s="8"/>
      <c r="EB99" s="8"/>
      <c r="EC99" s="8"/>
      <c r="ED99" s="8"/>
      <c r="EE99" s="8"/>
      <c r="EF99" s="8"/>
      <c r="EG99" s="8"/>
      <c r="EH99" s="8"/>
      <c r="EI99" s="8"/>
      <c r="EJ99" s="8"/>
      <c r="EK99" s="8"/>
      <c r="EL99" s="8"/>
      <c r="EM99" s="8"/>
      <c r="EN99" s="8"/>
      <c r="EO99" s="8"/>
      <c r="EP99" s="8"/>
      <c r="EQ99" s="8"/>
      <c r="ER99" s="8"/>
      <c r="ES99" s="8"/>
      <c r="ET99" s="8"/>
      <c r="EU99" s="8"/>
      <c r="EV99" s="8"/>
      <c r="EW99" s="8"/>
      <c r="EX99" s="8"/>
      <c r="EY99" s="8"/>
      <c r="EZ99" s="8"/>
      <c r="FA99" s="8"/>
      <c r="FB99" s="8"/>
      <c r="FC99" s="8"/>
      <c r="FD99" s="8"/>
      <c r="FE99" s="8"/>
      <c r="FF99" s="8"/>
      <c r="FG99" s="8"/>
      <c r="FH99" s="8"/>
      <c r="FI99" s="8"/>
      <c r="FJ99" s="8"/>
      <c r="FK99" s="8"/>
      <c r="FL99" s="8"/>
      <c r="FM99" s="8"/>
      <c r="FN99" s="8"/>
      <c r="FO99" s="8"/>
      <c r="FP99" s="8"/>
      <c r="FQ99" s="8"/>
      <c r="FR99" s="8"/>
      <c r="FS99" s="8"/>
      <c r="FT99" s="8"/>
      <c r="FU99" s="8"/>
      <c r="FV99" s="8"/>
      <c r="FW99" s="8"/>
      <c r="FX99" s="8"/>
      <c r="FY99" s="8"/>
      <c r="FZ99" s="8"/>
      <c r="GA99" s="8"/>
      <c r="GB99" s="8"/>
      <c r="GC99" s="8"/>
      <c r="GD99" s="8"/>
      <c r="GE99" s="8"/>
      <c r="GF99" s="8"/>
      <c r="GG99" s="8"/>
      <c r="GH99" s="8"/>
      <c r="GI99" s="8"/>
      <c r="GJ99" s="8"/>
      <c r="GK99" s="8"/>
      <c r="GL99" s="8"/>
      <c r="GM99" s="8"/>
      <c r="GN99" s="8"/>
      <c r="GO99" s="8"/>
      <c r="GP99" s="8"/>
      <c r="GQ99" s="8"/>
      <c r="GR99" s="8"/>
      <c r="GS99" s="8"/>
      <c r="GT99" s="8"/>
      <c r="GU99" s="8"/>
      <c r="GV99" s="8"/>
    </row>
    <row r="100" spans="1:204" s="11" customFormat="1" ht="36.75" customHeight="1" x14ac:dyDescent="0.2">
      <c r="A100" s="337" t="s">
        <v>416</v>
      </c>
      <c r="B100" s="338"/>
      <c r="C100" s="540" t="s">
        <v>470</v>
      </c>
      <c r="D100" s="541"/>
      <c r="E100" s="541"/>
      <c r="F100" s="541"/>
      <c r="G100" s="541"/>
      <c r="H100" s="541"/>
      <c r="I100" s="541"/>
      <c r="J100" s="541"/>
      <c r="K100" s="541"/>
      <c r="L100" s="541"/>
      <c r="M100" s="541"/>
      <c r="N100" s="541"/>
      <c r="O100" s="541"/>
      <c r="P100" s="542"/>
      <c r="Q100" s="342">
        <v>7</v>
      </c>
      <c r="R100" s="343"/>
      <c r="S100" s="427">
        <v>6</v>
      </c>
      <c r="T100" s="350"/>
      <c r="U100" s="342">
        <v>194</v>
      </c>
      <c r="V100" s="342"/>
      <c r="W100" s="342">
        <v>124</v>
      </c>
      <c r="X100" s="342"/>
      <c r="Y100" s="342">
        <v>66</v>
      </c>
      <c r="Z100" s="351"/>
      <c r="AA100" s="349"/>
      <c r="AB100" s="349"/>
      <c r="AC100" s="349">
        <v>58</v>
      </c>
      <c r="AD100" s="349"/>
      <c r="AE100" s="350"/>
      <c r="AF100" s="351"/>
      <c r="AG100" s="59"/>
      <c r="AH100" s="137"/>
      <c r="AI100" s="117">
        <f>AG100/40</f>
        <v>0</v>
      </c>
      <c r="AJ100" s="138"/>
      <c r="AK100" s="137"/>
      <c r="AL100" s="139">
        <f>AJ100/40</f>
        <v>0</v>
      </c>
      <c r="AM100" s="118"/>
      <c r="AN100" s="137"/>
      <c r="AO100" s="117">
        <f>AM100/40</f>
        <v>0</v>
      </c>
      <c r="AP100" s="138"/>
      <c r="AQ100" s="137"/>
      <c r="AR100" s="118">
        <f t="shared" si="39"/>
        <v>0</v>
      </c>
      <c r="AS100" s="136"/>
      <c r="AT100" s="137"/>
      <c r="AU100" s="117">
        <f>AS100/40</f>
        <v>0</v>
      </c>
      <c r="AV100" s="138">
        <v>94</v>
      </c>
      <c r="AW100" s="137">
        <v>56</v>
      </c>
      <c r="AX100" s="139">
        <v>3</v>
      </c>
      <c r="AY100" s="61">
        <f>U100-AV100</f>
        <v>100</v>
      </c>
      <c r="AZ100" s="137">
        <f>W100-AW100</f>
        <v>68</v>
      </c>
      <c r="BA100" s="118">
        <v>3</v>
      </c>
      <c r="BB100" s="138"/>
      <c r="BC100" s="137"/>
      <c r="BD100" s="139">
        <f>BB100/40</f>
        <v>0</v>
      </c>
      <c r="BE100" s="352">
        <f>AI100+AL100+AO100+AR100+AU100+AX100+BA100+BD100</f>
        <v>6</v>
      </c>
      <c r="BF100" s="353"/>
      <c r="BG100" s="385" t="s">
        <v>214</v>
      </c>
      <c r="BH100" s="386"/>
      <c r="BI100" s="386"/>
      <c r="BJ100" s="387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8"/>
      <c r="EL100" s="8"/>
      <c r="EM100" s="8"/>
      <c r="EN100" s="8"/>
      <c r="EO100" s="8"/>
      <c r="EP100" s="8"/>
      <c r="EQ100" s="8"/>
      <c r="ER100" s="8"/>
      <c r="ES100" s="8"/>
      <c r="ET100" s="8"/>
      <c r="EU100" s="8"/>
      <c r="EV100" s="8"/>
      <c r="EW100" s="8"/>
      <c r="EX100" s="8"/>
      <c r="EY100" s="8"/>
      <c r="EZ100" s="8"/>
      <c r="FA100" s="8"/>
      <c r="FB100" s="8"/>
      <c r="FC100" s="8"/>
      <c r="FD100" s="8"/>
      <c r="FE100" s="8"/>
      <c r="FF100" s="8"/>
      <c r="FG100" s="8"/>
      <c r="FH100" s="8"/>
      <c r="FI100" s="8"/>
      <c r="FJ100" s="8"/>
      <c r="FK100" s="8"/>
      <c r="FL100" s="8"/>
      <c r="FM100" s="8"/>
      <c r="FN100" s="8"/>
      <c r="FO100" s="8"/>
      <c r="FP100" s="8"/>
      <c r="FQ100" s="8"/>
      <c r="FR100" s="8"/>
      <c r="FS100" s="8"/>
      <c r="FT100" s="8"/>
      <c r="FU100" s="8"/>
      <c r="FV100" s="8"/>
      <c r="FW100" s="8"/>
      <c r="FX100" s="8"/>
      <c r="FY100" s="8"/>
      <c r="FZ100" s="8"/>
      <c r="GA100" s="8"/>
      <c r="GB100" s="8"/>
      <c r="GC100" s="8"/>
      <c r="GD100" s="8"/>
      <c r="GE100" s="8"/>
      <c r="GF100" s="8"/>
      <c r="GG100" s="8"/>
      <c r="GH100" s="8"/>
      <c r="GI100" s="8"/>
      <c r="GJ100" s="8"/>
      <c r="GK100" s="8"/>
      <c r="GL100" s="8"/>
      <c r="GM100" s="8"/>
      <c r="GN100" s="8"/>
      <c r="GO100" s="8"/>
      <c r="GP100" s="8"/>
      <c r="GQ100" s="8"/>
      <c r="GR100" s="8"/>
      <c r="GS100" s="8"/>
      <c r="GT100" s="8"/>
      <c r="GU100" s="8"/>
      <c r="GV100" s="8"/>
    </row>
    <row r="101" spans="1:204" s="11" customFormat="1" ht="48" customHeight="1" x14ac:dyDescent="0.2">
      <c r="A101" s="339"/>
      <c r="B101" s="340"/>
      <c r="C101" s="544" t="s">
        <v>483</v>
      </c>
      <c r="D101" s="545"/>
      <c r="E101" s="545"/>
      <c r="F101" s="545"/>
      <c r="G101" s="545"/>
      <c r="H101" s="545"/>
      <c r="I101" s="545"/>
      <c r="J101" s="545"/>
      <c r="K101" s="545"/>
      <c r="L101" s="545"/>
      <c r="M101" s="545"/>
      <c r="N101" s="545"/>
      <c r="O101" s="545"/>
      <c r="P101" s="546"/>
      <c r="Q101" s="356"/>
      <c r="R101" s="357"/>
      <c r="S101" s="345"/>
      <c r="T101" s="356"/>
      <c r="U101" s="356">
        <v>30</v>
      </c>
      <c r="V101" s="356"/>
      <c r="W101" s="356">
        <f>SUM(Y101:AF101)</f>
        <v>0</v>
      </c>
      <c r="X101" s="356"/>
      <c r="Y101" s="356"/>
      <c r="Z101" s="346"/>
      <c r="AA101" s="344"/>
      <c r="AB101" s="344"/>
      <c r="AC101" s="344"/>
      <c r="AD101" s="344"/>
      <c r="AE101" s="345"/>
      <c r="AF101" s="346"/>
      <c r="AG101" s="56"/>
      <c r="AH101" s="110"/>
      <c r="AI101" s="111">
        <f>AG101/40</f>
        <v>0</v>
      </c>
      <c r="AJ101" s="112"/>
      <c r="AK101" s="110"/>
      <c r="AL101" s="113">
        <f>AJ101/40</f>
        <v>0</v>
      </c>
      <c r="AM101" s="114"/>
      <c r="AN101" s="110"/>
      <c r="AO101" s="111">
        <f>AM101/40</f>
        <v>0</v>
      </c>
      <c r="AP101" s="112"/>
      <c r="AQ101" s="110"/>
      <c r="AR101" s="114">
        <f t="shared" si="39"/>
        <v>0</v>
      </c>
      <c r="AS101" s="109"/>
      <c r="AT101" s="110"/>
      <c r="AU101" s="111">
        <f>AS101/40</f>
        <v>0</v>
      </c>
      <c r="AV101" s="112"/>
      <c r="AW101" s="110"/>
      <c r="AX101" s="113">
        <f>AV101/40</f>
        <v>0</v>
      </c>
      <c r="AY101" s="114">
        <f>U101</f>
        <v>30</v>
      </c>
      <c r="AZ101" s="110"/>
      <c r="BA101" s="114">
        <v>1</v>
      </c>
      <c r="BB101" s="112"/>
      <c r="BC101" s="110"/>
      <c r="BD101" s="113">
        <f>BB101/40</f>
        <v>0</v>
      </c>
      <c r="BE101" s="347">
        <f>AI101+AL101+AO101+AR101+AU101+AX101+BA101+BD101</f>
        <v>1</v>
      </c>
      <c r="BF101" s="348"/>
      <c r="BG101" s="388"/>
      <c r="BH101" s="389"/>
      <c r="BI101" s="389"/>
      <c r="BJ101" s="390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DW101" s="8"/>
      <c r="DX101" s="8"/>
      <c r="DY101" s="8"/>
      <c r="DZ101" s="8"/>
      <c r="EA101" s="8"/>
      <c r="EB101" s="8"/>
      <c r="EC101" s="8"/>
      <c r="ED101" s="8"/>
      <c r="EE101" s="8"/>
      <c r="EF101" s="8"/>
      <c r="EG101" s="8"/>
      <c r="EH101" s="8"/>
      <c r="EI101" s="8"/>
      <c r="EJ101" s="8"/>
      <c r="EK101" s="8"/>
      <c r="EL101" s="8"/>
      <c r="EM101" s="8"/>
      <c r="EN101" s="8"/>
      <c r="EO101" s="8"/>
      <c r="EP101" s="8"/>
      <c r="EQ101" s="8"/>
      <c r="ER101" s="8"/>
      <c r="ES101" s="8"/>
      <c r="ET101" s="8"/>
      <c r="EU101" s="8"/>
      <c r="EV101" s="8"/>
      <c r="EW101" s="8"/>
      <c r="EX101" s="8"/>
      <c r="EY101" s="8"/>
      <c r="EZ101" s="8"/>
      <c r="FA101" s="8"/>
      <c r="FB101" s="8"/>
      <c r="FC101" s="8"/>
      <c r="FD101" s="8"/>
      <c r="FE101" s="8"/>
      <c r="FF101" s="8"/>
      <c r="FG101" s="8"/>
      <c r="FH101" s="8"/>
      <c r="FI101" s="8"/>
      <c r="FJ101" s="8"/>
      <c r="FK101" s="8"/>
      <c r="FL101" s="8"/>
      <c r="FM101" s="8"/>
      <c r="FN101" s="8"/>
      <c r="FO101" s="8"/>
      <c r="FP101" s="8"/>
      <c r="FQ101" s="8"/>
      <c r="FR101" s="8"/>
      <c r="FS101" s="8"/>
      <c r="FT101" s="8"/>
      <c r="FU101" s="8"/>
      <c r="FV101" s="8"/>
      <c r="FW101" s="8"/>
      <c r="FX101" s="8"/>
      <c r="FY101" s="8"/>
      <c r="FZ101" s="8"/>
      <c r="GA101" s="8"/>
      <c r="GB101" s="8"/>
      <c r="GC101" s="8"/>
      <c r="GD101" s="8"/>
      <c r="GE101" s="8"/>
      <c r="GF101" s="8"/>
      <c r="GG101" s="8"/>
      <c r="GH101" s="8"/>
      <c r="GI101" s="8"/>
      <c r="GJ101" s="8"/>
      <c r="GK101" s="8"/>
      <c r="GL101" s="8"/>
      <c r="GM101" s="8"/>
      <c r="GN101" s="8"/>
      <c r="GO101" s="8"/>
      <c r="GP101" s="8"/>
      <c r="GQ101" s="8"/>
      <c r="GR101" s="8"/>
      <c r="GS101" s="8"/>
      <c r="GT101" s="8"/>
      <c r="GU101" s="8"/>
      <c r="GV101" s="8"/>
    </row>
    <row r="102" spans="1:204" s="11" customFormat="1" ht="18" customHeight="1" x14ac:dyDescent="0.2">
      <c r="A102" s="302" t="s">
        <v>417</v>
      </c>
      <c r="B102" s="302"/>
      <c r="C102" s="303" t="s">
        <v>157</v>
      </c>
      <c r="D102" s="303"/>
      <c r="E102" s="303"/>
      <c r="F102" s="303"/>
      <c r="G102" s="303"/>
      <c r="H102" s="303"/>
      <c r="I102" s="303"/>
      <c r="J102" s="303"/>
      <c r="K102" s="303"/>
      <c r="L102" s="303"/>
      <c r="M102" s="303"/>
      <c r="N102" s="303"/>
      <c r="O102" s="303"/>
      <c r="P102" s="303"/>
      <c r="Q102" s="304"/>
      <c r="R102" s="305"/>
      <c r="S102" s="374">
        <v>7</v>
      </c>
      <c r="T102" s="306"/>
      <c r="U102" s="304">
        <v>94</v>
      </c>
      <c r="V102" s="304"/>
      <c r="W102" s="304">
        <f t="shared" si="30"/>
        <v>42</v>
      </c>
      <c r="X102" s="304"/>
      <c r="Y102" s="304">
        <v>24</v>
      </c>
      <c r="Z102" s="307"/>
      <c r="AA102" s="309"/>
      <c r="AB102" s="309"/>
      <c r="AC102" s="309">
        <v>18</v>
      </c>
      <c r="AD102" s="309"/>
      <c r="AE102" s="306"/>
      <c r="AF102" s="307"/>
      <c r="AG102" s="17"/>
      <c r="AH102" s="120"/>
      <c r="AI102" s="121">
        <f t="shared" si="37"/>
        <v>0</v>
      </c>
      <c r="AJ102" s="122"/>
      <c r="AK102" s="120"/>
      <c r="AL102" s="123">
        <f t="shared" si="38"/>
        <v>0</v>
      </c>
      <c r="AM102" s="125"/>
      <c r="AN102" s="120"/>
      <c r="AO102" s="121">
        <f t="shared" si="31"/>
        <v>0</v>
      </c>
      <c r="AP102" s="122"/>
      <c r="AQ102" s="120"/>
      <c r="AR102" s="125">
        <f t="shared" si="15"/>
        <v>0</v>
      </c>
      <c r="AS102" s="124"/>
      <c r="AT102" s="120"/>
      <c r="AU102" s="121">
        <f t="shared" si="32"/>
        <v>0</v>
      </c>
      <c r="AV102" s="122"/>
      <c r="AW102" s="120"/>
      <c r="AX102" s="123">
        <f t="shared" ref="AX102:AX107" si="49">AV102/40</f>
        <v>0</v>
      </c>
      <c r="AY102" s="125">
        <v>94</v>
      </c>
      <c r="AZ102" s="120">
        <f>W102</f>
        <v>42</v>
      </c>
      <c r="BA102" s="125">
        <v>3</v>
      </c>
      <c r="BB102" s="122"/>
      <c r="BC102" s="120"/>
      <c r="BD102" s="123">
        <f t="shared" si="18"/>
        <v>0</v>
      </c>
      <c r="BE102" s="311">
        <f t="shared" si="34"/>
        <v>3</v>
      </c>
      <c r="BF102" s="331"/>
      <c r="BG102" s="312" t="s">
        <v>216</v>
      </c>
      <c r="BH102" s="312"/>
      <c r="BI102" s="312"/>
      <c r="BJ102" s="312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DW102" s="8"/>
      <c r="DX102" s="8"/>
      <c r="DY102" s="8"/>
      <c r="DZ102" s="8"/>
      <c r="EA102" s="8"/>
      <c r="EB102" s="8"/>
      <c r="EC102" s="8"/>
      <c r="ED102" s="8"/>
      <c r="EE102" s="8"/>
      <c r="EF102" s="8"/>
      <c r="EG102" s="8"/>
      <c r="EH102" s="8"/>
      <c r="EI102" s="8"/>
      <c r="EJ102" s="8"/>
      <c r="EK102" s="8"/>
      <c r="EL102" s="8"/>
      <c r="EM102" s="8"/>
      <c r="EN102" s="8"/>
      <c r="EO102" s="8"/>
      <c r="EP102" s="8"/>
      <c r="EQ102" s="8"/>
      <c r="ER102" s="8"/>
      <c r="ES102" s="8"/>
      <c r="ET102" s="8"/>
      <c r="EU102" s="8"/>
      <c r="EV102" s="8"/>
      <c r="EW102" s="8"/>
      <c r="EX102" s="8"/>
      <c r="EY102" s="8"/>
      <c r="EZ102" s="8"/>
      <c r="FA102" s="8"/>
      <c r="FB102" s="8"/>
      <c r="FC102" s="8"/>
      <c r="FD102" s="8"/>
      <c r="FE102" s="8"/>
      <c r="FF102" s="8"/>
      <c r="FG102" s="8"/>
      <c r="FH102" s="8"/>
      <c r="FI102" s="8"/>
      <c r="FJ102" s="8"/>
      <c r="FK102" s="8"/>
      <c r="FL102" s="8"/>
      <c r="FM102" s="8"/>
      <c r="FN102" s="8"/>
      <c r="FO102" s="8"/>
      <c r="FP102" s="8"/>
      <c r="FQ102" s="8"/>
      <c r="FR102" s="8"/>
      <c r="FS102" s="8"/>
      <c r="FT102" s="8"/>
      <c r="FU102" s="8"/>
      <c r="FV102" s="8"/>
      <c r="FW102" s="8"/>
      <c r="FX102" s="8"/>
      <c r="FY102" s="8"/>
      <c r="FZ102" s="8"/>
      <c r="GA102" s="8"/>
      <c r="GB102" s="8"/>
      <c r="GC102" s="8"/>
      <c r="GD102" s="8"/>
      <c r="GE102" s="8"/>
      <c r="GF102" s="8"/>
      <c r="GG102" s="8"/>
      <c r="GH102" s="8"/>
      <c r="GI102" s="8"/>
      <c r="GJ102" s="8"/>
      <c r="GK102" s="8"/>
      <c r="GL102" s="8"/>
      <c r="GM102" s="8"/>
      <c r="GN102" s="8"/>
      <c r="GO102" s="8"/>
      <c r="GP102" s="8"/>
      <c r="GQ102" s="8"/>
      <c r="GR102" s="8"/>
      <c r="GS102" s="8"/>
      <c r="GT102" s="8"/>
      <c r="GU102" s="8"/>
      <c r="GV102" s="8"/>
    </row>
    <row r="103" spans="1:204" s="11" customFormat="1" ht="15.75" customHeight="1" x14ac:dyDescent="0.3">
      <c r="A103" s="394" t="s">
        <v>305</v>
      </c>
      <c r="B103" s="395"/>
      <c r="C103" s="365" t="s">
        <v>398</v>
      </c>
      <c r="D103" s="366"/>
      <c r="E103" s="366"/>
      <c r="F103" s="366"/>
      <c r="G103" s="366"/>
      <c r="H103" s="366"/>
      <c r="I103" s="366"/>
      <c r="J103" s="366"/>
      <c r="K103" s="366"/>
      <c r="L103" s="366"/>
      <c r="M103" s="366"/>
      <c r="N103" s="366"/>
      <c r="O103" s="366"/>
      <c r="P103" s="366"/>
      <c r="Q103" s="366"/>
      <c r="R103" s="366"/>
      <c r="S103" s="366"/>
      <c r="T103" s="367"/>
      <c r="U103" s="304"/>
      <c r="V103" s="304"/>
      <c r="W103" s="304"/>
      <c r="X103" s="304"/>
      <c r="Y103" s="304"/>
      <c r="Z103" s="307"/>
      <c r="AA103" s="309"/>
      <c r="AB103" s="309"/>
      <c r="AC103" s="309"/>
      <c r="AD103" s="309"/>
      <c r="AE103" s="306"/>
      <c r="AF103" s="307"/>
      <c r="AG103" s="124"/>
      <c r="AH103" s="120"/>
      <c r="AI103" s="121"/>
      <c r="AJ103" s="122"/>
      <c r="AK103" s="120"/>
      <c r="AL103" s="123"/>
      <c r="AM103" s="20"/>
      <c r="AN103" s="120"/>
      <c r="AO103" s="121"/>
      <c r="AP103" s="19"/>
      <c r="AQ103" s="120"/>
      <c r="AR103" s="125"/>
      <c r="AS103" s="124"/>
      <c r="AT103" s="120"/>
      <c r="AU103" s="121"/>
      <c r="AV103" s="122"/>
      <c r="AW103" s="120"/>
      <c r="AX103" s="123"/>
      <c r="AY103" s="125"/>
      <c r="AZ103" s="120"/>
      <c r="BA103" s="125"/>
      <c r="BB103" s="122"/>
      <c r="BC103" s="120"/>
      <c r="BD103" s="123"/>
      <c r="BE103" s="311"/>
      <c r="BF103" s="331"/>
      <c r="BG103" s="362"/>
      <c r="BH103" s="363"/>
      <c r="BI103" s="363"/>
      <c r="BJ103" s="364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  <c r="DW103" s="8"/>
      <c r="DX103" s="8"/>
      <c r="DY103" s="8"/>
      <c r="DZ103" s="8"/>
      <c r="EA103" s="8"/>
      <c r="EB103" s="8"/>
      <c r="EC103" s="8"/>
      <c r="ED103" s="8"/>
      <c r="EE103" s="8"/>
      <c r="EF103" s="8"/>
      <c r="EG103" s="8"/>
      <c r="EH103" s="8"/>
      <c r="EI103" s="8"/>
      <c r="EJ103" s="8"/>
      <c r="EK103" s="8"/>
      <c r="EL103" s="8"/>
      <c r="EM103" s="8"/>
      <c r="EN103" s="8"/>
      <c r="EO103" s="8"/>
      <c r="EP103" s="8"/>
      <c r="EQ103" s="8"/>
      <c r="ER103" s="8"/>
      <c r="ES103" s="8"/>
      <c r="ET103" s="8"/>
      <c r="EU103" s="8"/>
      <c r="EV103" s="8"/>
      <c r="EW103" s="8"/>
      <c r="EX103" s="8"/>
      <c r="EY103" s="8"/>
      <c r="EZ103" s="8"/>
      <c r="FA103" s="8"/>
      <c r="FB103" s="8"/>
      <c r="FC103" s="8"/>
      <c r="FD103" s="8"/>
      <c r="FE103" s="8"/>
      <c r="FF103" s="8"/>
      <c r="FG103" s="8"/>
      <c r="FH103" s="8"/>
      <c r="FI103" s="8"/>
      <c r="FJ103" s="8"/>
      <c r="FK103" s="8"/>
      <c r="FL103" s="8"/>
      <c r="FM103" s="8"/>
      <c r="FN103" s="8"/>
      <c r="FO103" s="8"/>
      <c r="FP103" s="8"/>
      <c r="FQ103" s="8"/>
      <c r="FR103" s="8"/>
      <c r="FS103" s="8"/>
      <c r="FT103" s="8"/>
      <c r="FU103" s="8"/>
      <c r="FV103" s="8"/>
      <c r="FW103" s="8"/>
      <c r="FX103" s="8"/>
      <c r="FY103" s="8"/>
      <c r="FZ103" s="8"/>
      <c r="GA103" s="8"/>
      <c r="GB103" s="8"/>
      <c r="GC103" s="8"/>
      <c r="GD103" s="8"/>
      <c r="GE103" s="8"/>
      <c r="GF103" s="8"/>
      <c r="GG103" s="8"/>
      <c r="GH103" s="8"/>
      <c r="GI103" s="8"/>
      <c r="GJ103" s="8"/>
      <c r="GK103" s="8"/>
      <c r="GL103" s="8"/>
      <c r="GM103" s="8"/>
      <c r="GN103" s="8"/>
      <c r="GO103" s="8"/>
      <c r="GP103" s="8"/>
      <c r="GQ103" s="8"/>
      <c r="GR103" s="8"/>
      <c r="GS103" s="8"/>
      <c r="GT103" s="8"/>
      <c r="GU103" s="8"/>
      <c r="GV103" s="8"/>
    </row>
    <row r="104" spans="1:204" ht="17.25" x14ac:dyDescent="0.2">
      <c r="A104" s="337" t="s">
        <v>418</v>
      </c>
      <c r="B104" s="338"/>
      <c r="C104" s="397" t="s">
        <v>159</v>
      </c>
      <c r="D104" s="397"/>
      <c r="E104" s="397"/>
      <c r="F104" s="397"/>
      <c r="G104" s="397"/>
      <c r="H104" s="397"/>
      <c r="I104" s="397"/>
      <c r="J104" s="397"/>
      <c r="K104" s="397"/>
      <c r="L104" s="397"/>
      <c r="M104" s="397"/>
      <c r="N104" s="397"/>
      <c r="O104" s="397"/>
      <c r="P104" s="397"/>
      <c r="Q104" s="398">
        <v>4</v>
      </c>
      <c r="R104" s="399"/>
      <c r="S104" s="400"/>
      <c r="T104" s="398"/>
      <c r="U104" s="398">
        <v>130</v>
      </c>
      <c r="V104" s="398"/>
      <c r="W104" s="398">
        <f>SUM(Y104:AF104)</f>
        <v>84</v>
      </c>
      <c r="X104" s="398"/>
      <c r="Y104" s="398">
        <v>34</v>
      </c>
      <c r="Z104" s="360"/>
      <c r="AA104" s="420">
        <v>16</v>
      </c>
      <c r="AB104" s="420"/>
      <c r="AC104" s="420">
        <v>34</v>
      </c>
      <c r="AD104" s="420"/>
      <c r="AE104" s="400"/>
      <c r="AF104" s="360"/>
      <c r="AG104" s="54"/>
      <c r="AH104" s="127"/>
      <c r="AI104" s="115">
        <f>AG104/40</f>
        <v>0</v>
      </c>
      <c r="AJ104" s="128"/>
      <c r="AK104" s="127"/>
      <c r="AL104" s="129">
        <f>AJ104/40</f>
        <v>0</v>
      </c>
      <c r="AM104" s="116"/>
      <c r="AN104" s="127"/>
      <c r="AO104" s="115">
        <f>AM104/40</f>
        <v>0</v>
      </c>
      <c r="AP104" s="55">
        <v>130</v>
      </c>
      <c r="AQ104" s="127">
        <f>W104</f>
        <v>84</v>
      </c>
      <c r="AR104" s="116">
        <v>3</v>
      </c>
      <c r="AS104" s="126"/>
      <c r="AT104" s="127"/>
      <c r="AU104" s="115">
        <f>AS104/40</f>
        <v>0</v>
      </c>
      <c r="AV104" s="128"/>
      <c r="AW104" s="127"/>
      <c r="AX104" s="129">
        <f>AV104/40</f>
        <v>0</v>
      </c>
      <c r="AY104" s="116"/>
      <c r="AZ104" s="127"/>
      <c r="BA104" s="116">
        <f>AY104/36</f>
        <v>0</v>
      </c>
      <c r="BB104" s="128"/>
      <c r="BC104" s="127"/>
      <c r="BD104" s="129">
        <f>BB104/40</f>
        <v>0</v>
      </c>
      <c r="BE104" s="383">
        <f>AI104+AL104+AO104+AR104+AU104+AX104+BA104+BD104</f>
        <v>3</v>
      </c>
      <c r="BF104" s="421"/>
      <c r="BG104" s="385" t="s">
        <v>217</v>
      </c>
      <c r="BH104" s="386"/>
      <c r="BI104" s="386"/>
      <c r="BJ104" s="387"/>
    </row>
    <row r="105" spans="1:204" s="11" customFormat="1" ht="31.5" customHeight="1" x14ac:dyDescent="0.2">
      <c r="A105" s="339"/>
      <c r="B105" s="340"/>
      <c r="C105" s="354" t="s">
        <v>484</v>
      </c>
      <c r="D105" s="354"/>
      <c r="E105" s="354"/>
      <c r="F105" s="354"/>
      <c r="G105" s="354"/>
      <c r="H105" s="354"/>
      <c r="I105" s="354"/>
      <c r="J105" s="354"/>
      <c r="K105" s="354"/>
      <c r="L105" s="354"/>
      <c r="M105" s="354"/>
      <c r="N105" s="354"/>
      <c r="O105" s="354"/>
      <c r="P105" s="354"/>
      <c r="Q105" s="358"/>
      <c r="R105" s="422"/>
      <c r="S105" s="423"/>
      <c r="T105" s="358"/>
      <c r="U105" s="358">
        <v>40</v>
      </c>
      <c r="V105" s="358"/>
      <c r="W105" s="358">
        <f>SUM(Y105:AF105)</f>
        <v>0</v>
      </c>
      <c r="X105" s="358"/>
      <c r="Y105" s="358"/>
      <c r="Z105" s="359"/>
      <c r="AA105" s="424"/>
      <c r="AB105" s="424"/>
      <c r="AC105" s="424"/>
      <c r="AD105" s="424"/>
      <c r="AE105" s="423"/>
      <c r="AF105" s="359"/>
      <c r="AG105" s="62"/>
      <c r="AH105" s="131"/>
      <c r="AI105" s="132">
        <f>AG105/40</f>
        <v>0</v>
      </c>
      <c r="AJ105" s="133"/>
      <c r="AK105" s="131"/>
      <c r="AL105" s="134">
        <f>AJ105/40</f>
        <v>0</v>
      </c>
      <c r="AM105" s="135"/>
      <c r="AN105" s="131"/>
      <c r="AO105" s="132">
        <f>AM105/40</f>
        <v>0</v>
      </c>
      <c r="AP105" s="133">
        <f>U105</f>
        <v>40</v>
      </c>
      <c r="AQ105" s="131"/>
      <c r="AR105" s="135">
        <v>1</v>
      </c>
      <c r="AS105" s="130"/>
      <c r="AT105" s="131"/>
      <c r="AU105" s="132">
        <f>AS105/40</f>
        <v>0</v>
      </c>
      <c r="AV105" s="133"/>
      <c r="AW105" s="131"/>
      <c r="AX105" s="134">
        <f>AV105/40</f>
        <v>0</v>
      </c>
      <c r="AY105" s="135"/>
      <c r="AZ105" s="131"/>
      <c r="BA105" s="135">
        <f>AY105/36</f>
        <v>0</v>
      </c>
      <c r="BB105" s="133"/>
      <c r="BC105" s="131"/>
      <c r="BD105" s="134">
        <f>BB105/40</f>
        <v>0</v>
      </c>
      <c r="BE105" s="425">
        <f>AI105+AL105+AO105+AR105+AU105+AX105+BA105+BD105</f>
        <v>1</v>
      </c>
      <c r="BF105" s="426"/>
      <c r="BG105" s="388"/>
      <c r="BH105" s="389"/>
      <c r="BI105" s="389"/>
      <c r="BJ105" s="390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  <c r="DW105" s="8"/>
      <c r="DX105" s="8"/>
      <c r="DY105" s="8"/>
      <c r="DZ105" s="8"/>
      <c r="EA105" s="8"/>
      <c r="EB105" s="8"/>
      <c r="EC105" s="8"/>
      <c r="ED105" s="8"/>
      <c r="EE105" s="8"/>
      <c r="EF105" s="8"/>
      <c r="EG105" s="8"/>
      <c r="EH105" s="8"/>
      <c r="EI105" s="8"/>
      <c r="EJ105" s="8"/>
      <c r="EK105" s="8"/>
      <c r="EL105" s="8"/>
      <c r="EM105" s="8"/>
      <c r="EN105" s="8"/>
      <c r="EO105" s="8"/>
      <c r="EP105" s="8"/>
      <c r="EQ105" s="8"/>
      <c r="ER105" s="8"/>
      <c r="ES105" s="8"/>
      <c r="ET105" s="8"/>
      <c r="EU105" s="8"/>
      <c r="EV105" s="8"/>
      <c r="EW105" s="8"/>
      <c r="EX105" s="8"/>
      <c r="EY105" s="8"/>
      <c r="EZ105" s="8"/>
      <c r="FA105" s="8"/>
      <c r="FB105" s="8"/>
      <c r="FC105" s="8"/>
      <c r="FD105" s="8"/>
      <c r="FE105" s="8"/>
      <c r="FF105" s="8"/>
      <c r="FG105" s="8"/>
      <c r="FH105" s="8"/>
      <c r="FI105" s="8"/>
      <c r="FJ105" s="8"/>
      <c r="FK105" s="8"/>
      <c r="FL105" s="8"/>
      <c r="FM105" s="8"/>
      <c r="FN105" s="8"/>
      <c r="FO105" s="8"/>
      <c r="FP105" s="8"/>
      <c r="FQ105" s="8"/>
      <c r="FR105" s="8"/>
      <c r="FS105" s="8"/>
      <c r="FT105" s="8"/>
      <c r="FU105" s="8"/>
      <c r="FV105" s="8"/>
      <c r="FW105" s="8"/>
      <c r="FX105" s="8"/>
      <c r="FY105" s="8"/>
      <c r="FZ105" s="8"/>
      <c r="GA105" s="8"/>
      <c r="GB105" s="8"/>
      <c r="GC105" s="8"/>
      <c r="GD105" s="8"/>
      <c r="GE105" s="8"/>
      <c r="GF105" s="8"/>
      <c r="GG105" s="8"/>
      <c r="GH105" s="8"/>
      <c r="GI105" s="8"/>
      <c r="GJ105" s="8"/>
      <c r="GK105" s="8"/>
      <c r="GL105" s="8"/>
      <c r="GM105" s="8"/>
      <c r="GN105" s="8"/>
      <c r="GO105" s="8"/>
      <c r="GP105" s="8"/>
      <c r="GQ105" s="8"/>
      <c r="GR105" s="8"/>
      <c r="GS105" s="8"/>
      <c r="GT105" s="8"/>
      <c r="GU105" s="8"/>
      <c r="GV105" s="8"/>
    </row>
    <row r="106" spans="1:204" s="11" customFormat="1" ht="32.1" customHeight="1" x14ac:dyDescent="0.2">
      <c r="A106" s="337" t="s">
        <v>419</v>
      </c>
      <c r="B106" s="338"/>
      <c r="C106" s="341" t="s">
        <v>158</v>
      </c>
      <c r="D106" s="341"/>
      <c r="E106" s="341"/>
      <c r="F106" s="341"/>
      <c r="G106" s="341"/>
      <c r="H106" s="341"/>
      <c r="I106" s="341"/>
      <c r="J106" s="341"/>
      <c r="K106" s="341"/>
      <c r="L106" s="341"/>
      <c r="M106" s="341"/>
      <c r="N106" s="341"/>
      <c r="O106" s="341"/>
      <c r="P106" s="341"/>
      <c r="Q106" s="342">
        <v>7</v>
      </c>
      <c r="R106" s="343"/>
      <c r="S106" s="178"/>
      <c r="T106" s="162"/>
      <c r="U106" s="342">
        <v>100</v>
      </c>
      <c r="V106" s="342"/>
      <c r="W106" s="342">
        <f t="shared" si="30"/>
        <v>68</v>
      </c>
      <c r="X106" s="342"/>
      <c r="Y106" s="342">
        <v>50</v>
      </c>
      <c r="Z106" s="351"/>
      <c r="AA106" s="349"/>
      <c r="AB106" s="349"/>
      <c r="AC106" s="349">
        <v>18</v>
      </c>
      <c r="AD106" s="349"/>
      <c r="AE106" s="350"/>
      <c r="AF106" s="351"/>
      <c r="AG106" s="59"/>
      <c r="AH106" s="137"/>
      <c r="AI106" s="117">
        <f t="shared" si="37"/>
        <v>0</v>
      </c>
      <c r="AJ106" s="138"/>
      <c r="AK106" s="137"/>
      <c r="AL106" s="139">
        <f t="shared" si="38"/>
        <v>0</v>
      </c>
      <c r="AM106" s="118"/>
      <c r="AN106" s="137"/>
      <c r="AO106" s="117">
        <f t="shared" si="31"/>
        <v>0</v>
      </c>
      <c r="AP106" s="138"/>
      <c r="AQ106" s="137"/>
      <c r="AR106" s="118">
        <f t="shared" si="15"/>
        <v>0</v>
      </c>
      <c r="AS106" s="136"/>
      <c r="AT106" s="137"/>
      <c r="AU106" s="117">
        <f t="shared" si="32"/>
        <v>0</v>
      </c>
      <c r="AV106" s="138"/>
      <c r="AW106" s="137"/>
      <c r="AX106" s="139">
        <f t="shared" si="49"/>
        <v>0</v>
      </c>
      <c r="AY106" s="61">
        <v>100</v>
      </c>
      <c r="AZ106" s="137">
        <f>W106</f>
        <v>68</v>
      </c>
      <c r="BA106" s="118">
        <v>3</v>
      </c>
      <c r="BB106" s="138"/>
      <c r="BC106" s="137"/>
      <c r="BD106" s="139">
        <f t="shared" si="18"/>
        <v>0</v>
      </c>
      <c r="BE106" s="352">
        <f t="shared" si="34"/>
        <v>3</v>
      </c>
      <c r="BF106" s="353"/>
      <c r="BG106" s="385" t="s">
        <v>220</v>
      </c>
      <c r="BH106" s="386"/>
      <c r="BI106" s="386"/>
      <c r="BJ106" s="387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  <c r="DP106" s="8"/>
      <c r="DQ106" s="8"/>
      <c r="DR106" s="8"/>
      <c r="DS106" s="8"/>
      <c r="DT106" s="8"/>
      <c r="DU106" s="8"/>
      <c r="DV106" s="8"/>
      <c r="DW106" s="8"/>
      <c r="DX106" s="8"/>
      <c r="DY106" s="8"/>
      <c r="DZ106" s="8"/>
      <c r="EA106" s="8"/>
      <c r="EB106" s="8"/>
      <c r="EC106" s="8"/>
      <c r="ED106" s="8"/>
      <c r="EE106" s="8"/>
      <c r="EF106" s="8"/>
      <c r="EG106" s="8"/>
      <c r="EH106" s="8"/>
      <c r="EI106" s="8"/>
      <c r="EJ106" s="8"/>
      <c r="EK106" s="8"/>
      <c r="EL106" s="8"/>
      <c r="EM106" s="8"/>
      <c r="EN106" s="8"/>
      <c r="EO106" s="8"/>
      <c r="EP106" s="8"/>
      <c r="EQ106" s="8"/>
      <c r="ER106" s="8"/>
      <c r="ES106" s="8"/>
      <c r="ET106" s="8"/>
      <c r="EU106" s="8"/>
      <c r="EV106" s="8"/>
      <c r="EW106" s="8"/>
      <c r="EX106" s="8"/>
      <c r="EY106" s="8"/>
      <c r="EZ106" s="8"/>
      <c r="FA106" s="8"/>
      <c r="FB106" s="8"/>
      <c r="FC106" s="8"/>
      <c r="FD106" s="8"/>
      <c r="FE106" s="8"/>
      <c r="FF106" s="8"/>
      <c r="FG106" s="8"/>
      <c r="FH106" s="8"/>
      <c r="FI106" s="8"/>
      <c r="FJ106" s="8"/>
      <c r="FK106" s="8"/>
      <c r="FL106" s="8"/>
      <c r="FM106" s="8"/>
      <c r="FN106" s="8"/>
      <c r="FO106" s="8"/>
      <c r="FP106" s="8"/>
      <c r="FQ106" s="8"/>
      <c r="FR106" s="8"/>
      <c r="FS106" s="8"/>
      <c r="FT106" s="8"/>
      <c r="FU106" s="8"/>
      <c r="FV106" s="8"/>
      <c r="FW106" s="8"/>
      <c r="FX106" s="8"/>
      <c r="FY106" s="8"/>
      <c r="FZ106" s="8"/>
      <c r="GA106" s="8"/>
      <c r="GB106" s="8"/>
      <c r="GC106" s="8"/>
      <c r="GD106" s="8"/>
      <c r="GE106" s="8"/>
      <c r="GF106" s="8"/>
      <c r="GG106" s="8"/>
      <c r="GH106" s="8"/>
      <c r="GI106" s="8"/>
      <c r="GJ106" s="8"/>
      <c r="GK106" s="8"/>
      <c r="GL106" s="8"/>
      <c r="GM106" s="8"/>
      <c r="GN106" s="8"/>
      <c r="GO106" s="8"/>
      <c r="GP106" s="8"/>
      <c r="GQ106" s="8"/>
      <c r="GR106" s="8"/>
      <c r="GS106" s="8"/>
      <c r="GT106" s="8"/>
      <c r="GU106" s="8"/>
      <c r="GV106" s="8"/>
    </row>
    <row r="107" spans="1:204" s="11" customFormat="1" ht="45.75" customHeight="1" x14ac:dyDescent="0.2">
      <c r="A107" s="339"/>
      <c r="B107" s="340"/>
      <c r="C107" s="355" t="s">
        <v>491</v>
      </c>
      <c r="D107" s="355"/>
      <c r="E107" s="355"/>
      <c r="F107" s="355"/>
      <c r="G107" s="355"/>
      <c r="H107" s="355"/>
      <c r="I107" s="355"/>
      <c r="J107" s="355"/>
      <c r="K107" s="355"/>
      <c r="L107" s="355"/>
      <c r="M107" s="355"/>
      <c r="N107" s="355"/>
      <c r="O107" s="355"/>
      <c r="P107" s="355"/>
      <c r="Q107" s="356"/>
      <c r="R107" s="357"/>
      <c r="S107" s="345"/>
      <c r="T107" s="356"/>
      <c r="U107" s="356">
        <v>40</v>
      </c>
      <c r="V107" s="356"/>
      <c r="W107" s="356">
        <f t="shared" si="30"/>
        <v>0</v>
      </c>
      <c r="X107" s="356"/>
      <c r="Y107" s="356"/>
      <c r="Z107" s="346"/>
      <c r="AA107" s="344"/>
      <c r="AB107" s="344"/>
      <c r="AC107" s="344"/>
      <c r="AD107" s="344"/>
      <c r="AE107" s="345"/>
      <c r="AF107" s="346"/>
      <c r="AG107" s="56"/>
      <c r="AH107" s="110"/>
      <c r="AI107" s="111">
        <f t="shared" si="37"/>
        <v>0</v>
      </c>
      <c r="AJ107" s="112"/>
      <c r="AK107" s="110"/>
      <c r="AL107" s="113">
        <f t="shared" si="38"/>
        <v>0</v>
      </c>
      <c r="AM107" s="114"/>
      <c r="AN107" s="110"/>
      <c r="AO107" s="111">
        <f t="shared" si="31"/>
        <v>0</v>
      </c>
      <c r="AP107" s="112"/>
      <c r="AQ107" s="110"/>
      <c r="AR107" s="114"/>
      <c r="AS107" s="109"/>
      <c r="AT107" s="110"/>
      <c r="AU107" s="111">
        <f t="shared" si="32"/>
        <v>0</v>
      </c>
      <c r="AV107" s="112"/>
      <c r="AW107" s="110"/>
      <c r="AX107" s="113">
        <f t="shared" si="49"/>
        <v>0</v>
      </c>
      <c r="AY107" s="114">
        <f t="shared" ref="AY107" si="50">U107</f>
        <v>40</v>
      </c>
      <c r="AZ107" s="110"/>
      <c r="BA107" s="114">
        <v>1</v>
      </c>
      <c r="BB107" s="112"/>
      <c r="BC107" s="110"/>
      <c r="BD107" s="113">
        <f t="shared" si="18"/>
        <v>0</v>
      </c>
      <c r="BE107" s="347">
        <f t="shared" si="34"/>
        <v>1</v>
      </c>
      <c r="BF107" s="348"/>
      <c r="BG107" s="388"/>
      <c r="BH107" s="389"/>
      <c r="BI107" s="389"/>
      <c r="BJ107" s="390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  <c r="DP107" s="8"/>
      <c r="DQ107" s="8"/>
      <c r="DR107" s="8"/>
      <c r="DS107" s="8"/>
      <c r="DT107" s="8"/>
      <c r="DU107" s="8"/>
      <c r="DV107" s="8"/>
      <c r="DW107" s="8"/>
      <c r="DX107" s="8"/>
      <c r="DY107" s="8"/>
      <c r="DZ107" s="8"/>
      <c r="EA107" s="8"/>
      <c r="EB107" s="8"/>
      <c r="EC107" s="8"/>
      <c r="ED107" s="8"/>
      <c r="EE107" s="8"/>
      <c r="EF107" s="8"/>
      <c r="EG107" s="8"/>
      <c r="EH107" s="8"/>
      <c r="EI107" s="8"/>
      <c r="EJ107" s="8"/>
      <c r="EK107" s="8"/>
      <c r="EL107" s="8"/>
      <c r="EM107" s="8"/>
      <c r="EN107" s="8"/>
      <c r="EO107" s="8"/>
      <c r="EP107" s="8"/>
      <c r="EQ107" s="8"/>
      <c r="ER107" s="8"/>
      <c r="ES107" s="8"/>
      <c r="ET107" s="8"/>
      <c r="EU107" s="8"/>
      <c r="EV107" s="8"/>
      <c r="EW107" s="8"/>
      <c r="EX107" s="8"/>
      <c r="EY107" s="8"/>
      <c r="EZ107" s="8"/>
      <c r="FA107" s="8"/>
      <c r="FB107" s="8"/>
      <c r="FC107" s="8"/>
      <c r="FD107" s="8"/>
      <c r="FE107" s="8"/>
      <c r="FF107" s="8"/>
      <c r="FG107" s="8"/>
      <c r="FH107" s="8"/>
      <c r="FI107" s="8"/>
      <c r="FJ107" s="8"/>
      <c r="FK107" s="8"/>
      <c r="FL107" s="8"/>
      <c r="FM107" s="8"/>
      <c r="FN107" s="8"/>
      <c r="FO107" s="8"/>
      <c r="FP107" s="8"/>
      <c r="FQ107" s="8"/>
      <c r="FR107" s="8"/>
      <c r="FS107" s="8"/>
      <c r="FT107" s="8"/>
      <c r="FU107" s="8"/>
      <c r="FV107" s="8"/>
      <c r="FW107" s="8"/>
      <c r="FX107" s="8"/>
      <c r="FY107" s="8"/>
      <c r="FZ107" s="8"/>
      <c r="GA107" s="8"/>
      <c r="GB107" s="8"/>
      <c r="GC107" s="8"/>
      <c r="GD107" s="8"/>
      <c r="GE107" s="8"/>
      <c r="GF107" s="8"/>
      <c r="GG107" s="8"/>
      <c r="GH107" s="8"/>
      <c r="GI107" s="8"/>
      <c r="GJ107" s="8"/>
      <c r="GK107" s="8"/>
      <c r="GL107" s="8"/>
      <c r="GM107" s="8"/>
      <c r="GN107" s="8"/>
      <c r="GO107" s="8"/>
      <c r="GP107" s="8"/>
      <c r="GQ107" s="8"/>
      <c r="GR107" s="8"/>
      <c r="GS107" s="8"/>
      <c r="GT107" s="8"/>
      <c r="GU107" s="8"/>
      <c r="GV107" s="8"/>
    </row>
    <row r="108" spans="1:204" s="11" customFormat="1" ht="22.5" customHeight="1" x14ac:dyDescent="0.35">
      <c r="A108" s="568"/>
      <c r="B108" s="568"/>
      <c r="C108" s="161" t="s">
        <v>492</v>
      </c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4"/>
      <c r="R108" s="45"/>
      <c r="S108" s="43"/>
      <c r="T108" s="46"/>
      <c r="U108" s="44"/>
      <c r="V108" s="43"/>
      <c r="W108" s="47"/>
      <c r="X108" s="46"/>
      <c r="Y108" s="163"/>
      <c r="Z108" s="48"/>
      <c r="AA108" s="49"/>
      <c r="AB108" s="50"/>
      <c r="AC108" s="49"/>
      <c r="AD108" s="50"/>
      <c r="AE108" s="48"/>
      <c r="AF108" s="48"/>
      <c r="AG108" s="41"/>
      <c r="AH108" s="140"/>
      <c r="AI108" s="141"/>
      <c r="AJ108" s="142"/>
      <c r="AK108" s="140"/>
      <c r="AL108" s="143"/>
      <c r="AM108" s="144"/>
      <c r="AN108" s="140"/>
      <c r="AO108" s="141"/>
      <c r="AP108" s="142"/>
      <c r="AQ108" s="140"/>
      <c r="AR108" s="143"/>
      <c r="AS108" s="144"/>
      <c r="AT108" s="140"/>
      <c r="AU108" s="141"/>
      <c r="AV108" s="142"/>
      <c r="AW108" s="140"/>
      <c r="AX108" s="143"/>
      <c r="AY108" s="144"/>
      <c r="AZ108" s="140"/>
      <c r="BA108" s="125">
        <f t="shared" ref="BA108:BA113" si="51">AY108/40</f>
        <v>0</v>
      </c>
      <c r="BB108" s="142"/>
      <c r="BC108" s="140"/>
      <c r="BD108" s="143"/>
      <c r="BE108" s="549"/>
      <c r="BF108" s="550"/>
      <c r="BG108" s="569"/>
      <c r="BH108" s="570"/>
      <c r="BI108" s="570"/>
      <c r="BJ108" s="571"/>
    </row>
    <row r="109" spans="1:204" s="11" customFormat="1" ht="17.25" x14ac:dyDescent="0.2">
      <c r="A109" s="302" t="s">
        <v>306</v>
      </c>
      <c r="B109" s="302"/>
      <c r="C109" s="303" t="s">
        <v>169</v>
      </c>
      <c r="D109" s="303"/>
      <c r="E109" s="303"/>
      <c r="F109" s="303"/>
      <c r="G109" s="303"/>
      <c r="H109" s="303"/>
      <c r="I109" s="303"/>
      <c r="J109" s="303"/>
      <c r="K109" s="303"/>
      <c r="L109" s="303"/>
      <c r="M109" s="303"/>
      <c r="N109" s="303"/>
      <c r="O109" s="303"/>
      <c r="P109" s="303"/>
      <c r="Q109" s="304"/>
      <c r="R109" s="305"/>
      <c r="S109" s="374">
        <v>4</v>
      </c>
      <c r="T109" s="306"/>
      <c r="U109" s="304">
        <v>72</v>
      </c>
      <c r="V109" s="304"/>
      <c r="W109" s="307">
        <f t="shared" ref="W109:W115" si="52">SUM(Y109:AF109)</f>
        <v>48</v>
      </c>
      <c r="X109" s="306"/>
      <c r="Y109" s="304">
        <v>24</v>
      </c>
      <c r="Z109" s="307"/>
      <c r="AA109" s="309">
        <v>24</v>
      </c>
      <c r="AB109" s="309"/>
      <c r="AC109" s="309"/>
      <c r="AD109" s="309"/>
      <c r="AE109" s="306"/>
      <c r="AF109" s="307"/>
      <c r="AG109" s="17"/>
      <c r="AH109" s="120"/>
      <c r="AI109" s="121">
        <f t="shared" ref="AI109:AI115" si="53">AG109/40</f>
        <v>0</v>
      </c>
      <c r="AJ109" s="122"/>
      <c r="AK109" s="120"/>
      <c r="AL109" s="123">
        <f t="shared" ref="AL109:AL115" si="54">AJ109/40</f>
        <v>0</v>
      </c>
      <c r="AM109" s="125"/>
      <c r="AN109" s="120"/>
      <c r="AO109" s="121">
        <f t="shared" ref="AO109:AO115" si="55">AM109/40</f>
        <v>0</v>
      </c>
      <c r="AP109" s="19">
        <v>72</v>
      </c>
      <c r="AQ109" s="120">
        <f>W109</f>
        <v>48</v>
      </c>
      <c r="AR109" s="125">
        <v>2</v>
      </c>
      <c r="AS109" s="124"/>
      <c r="AT109" s="120"/>
      <c r="AU109" s="121">
        <f t="shared" ref="AU109:AU115" si="56">AS109/40</f>
        <v>0</v>
      </c>
      <c r="AV109" s="122"/>
      <c r="AW109" s="120"/>
      <c r="AX109" s="123">
        <f t="shared" ref="AX109:AX115" si="57">AV109/40</f>
        <v>0</v>
      </c>
      <c r="AY109" s="125"/>
      <c r="AZ109" s="120"/>
      <c r="BA109" s="125">
        <f t="shared" si="51"/>
        <v>0</v>
      </c>
      <c r="BB109" s="122"/>
      <c r="BC109" s="120"/>
      <c r="BD109" s="123">
        <f t="shared" ref="BD109:BD115" si="58">BB109/40</f>
        <v>0</v>
      </c>
      <c r="BE109" s="311">
        <f t="shared" ref="BE109:BE115" si="59">AI109+AL109+AO109+AR109+AU109+AX109+BA109+BD109</f>
        <v>2</v>
      </c>
      <c r="BF109" s="331"/>
      <c r="BG109" s="312" t="s">
        <v>221</v>
      </c>
      <c r="BH109" s="312"/>
      <c r="BI109" s="312"/>
      <c r="BJ109" s="312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  <c r="DP109" s="8"/>
      <c r="DQ109" s="8"/>
      <c r="DR109" s="8"/>
      <c r="DS109" s="8"/>
      <c r="DT109" s="8"/>
      <c r="DU109" s="8"/>
      <c r="DV109" s="8"/>
      <c r="DW109" s="8"/>
      <c r="DX109" s="8"/>
      <c r="DY109" s="8"/>
      <c r="DZ109" s="8"/>
      <c r="EA109" s="8"/>
      <c r="EB109" s="8"/>
      <c r="EC109" s="8"/>
      <c r="ED109" s="8"/>
      <c r="EE109" s="8"/>
      <c r="EF109" s="8"/>
      <c r="EG109" s="8"/>
      <c r="EH109" s="8"/>
      <c r="EI109" s="8"/>
      <c r="EJ109" s="8"/>
      <c r="EK109" s="8"/>
      <c r="EL109" s="8"/>
      <c r="EM109" s="8"/>
      <c r="EN109" s="8"/>
      <c r="EO109" s="8"/>
      <c r="EP109" s="8"/>
      <c r="EQ109" s="8"/>
      <c r="ER109" s="8"/>
      <c r="ES109" s="8"/>
      <c r="ET109" s="8"/>
      <c r="EU109" s="8"/>
      <c r="EV109" s="8"/>
      <c r="EW109" s="8"/>
      <c r="EX109" s="8"/>
      <c r="EY109" s="8"/>
      <c r="EZ109" s="8"/>
      <c r="FA109" s="8"/>
      <c r="FB109" s="8"/>
      <c r="FC109" s="8"/>
      <c r="FD109" s="8"/>
      <c r="FE109" s="8"/>
      <c r="FF109" s="8"/>
      <c r="FG109" s="8"/>
      <c r="FH109" s="8"/>
      <c r="FI109" s="8"/>
      <c r="FJ109" s="8"/>
      <c r="FK109" s="8"/>
      <c r="FL109" s="8"/>
      <c r="FM109" s="8"/>
      <c r="FN109" s="8"/>
      <c r="FO109" s="8"/>
      <c r="FP109" s="8"/>
      <c r="FQ109" s="8"/>
      <c r="FR109" s="8"/>
      <c r="FS109" s="8"/>
      <c r="FT109" s="8"/>
      <c r="FU109" s="8"/>
      <c r="FV109" s="8"/>
      <c r="FW109" s="8"/>
      <c r="FX109" s="8"/>
      <c r="FY109" s="8"/>
      <c r="FZ109" s="8"/>
      <c r="GA109" s="8"/>
      <c r="GB109" s="8"/>
      <c r="GC109" s="8"/>
      <c r="GD109" s="8"/>
      <c r="GE109" s="8"/>
      <c r="GF109" s="8"/>
      <c r="GG109" s="8"/>
      <c r="GH109" s="8"/>
      <c r="GI109" s="8"/>
      <c r="GJ109" s="8"/>
      <c r="GK109" s="8"/>
      <c r="GL109" s="8"/>
      <c r="GM109" s="8"/>
      <c r="GN109" s="8"/>
      <c r="GO109" s="8"/>
      <c r="GP109" s="8"/>
      <c r="GQ109" s="8"/>
      <c r="GR109" s="8"/>
      <c r="GS109" s="8"/>
      <c r="GT109" s="8"/>
      <c r="GU109" s="8"/>
      <c r="GV109" s="8"/>
    </row>
    <row r="110" spans="1:204" s="11" customFormat="1" ht="17.25" x14ac:dyDescent="0.2">
      <c r="A110" s="337" t="s">
        <v>307</v>
      </c>
      <c r="B110" s="338"/>
      <c r="C110" s="397" t="s">
        <v>170</v>
      </c>
      <c r="D110" s="397"/>
      <c r="E110" s="397"/>
      <c r="F110" s="397"/>
      <c r="G110" s="397"/>
      <c r="H110" s="397"/>
      <c r="I110" s="397"/>
      <c r="J110" s="397"/>
      <c r="K110" s="397"/>
      <c r="L110" s="397"/>
      <c r="M110" s="397"/>
      <c r="N110" s="397"/>
      <c r="O110" s="397"/>
      <c r="P110" s="397"/>
      <c r="Q110" s="398"/>
      <c r="R110" s="399"/>
      <c r="S110" s="400">
        <v>5</v>
      </c>
      <c r="T110" s="398"/>
      <c r="U110" s="398">
        <v>80</v>
      </c>
      <c r="V110" s="398"/>
      <c r="W110" s="360">
        <f t="shared" si="52"/>
        <v>48</v>
      </c>
      <c r="X110" s="400"/>
      <c r="Y110" s="398">
        <v>32</v>
      </c>
      <c r="Z110" s="360"/>
      <c r="AA110" s="420"/>
      <c r="AB110" s="420"/>
      <c r="AC110" s="420">
        <v>16</v>
      </c>
      <c r="AD110" s="420"/>
      <c r="AE110" s="400"/>
      <c r="AF110" s="360"/>
      <c r="AG110" s="54"/>
      <c r="AH110" s="127"/>
      <c r="AI110" s="115">
        <f t="shared" si="53"/>
        <v>0</v>
      </c>
      <c r="AJ110" s="128"/>
      <c r="AK110" s="127"/>
      <c r="AL110" s="129">
        <f t="shared" si="54"/>
        <v>0</v>
      </c>
      <c r="AM110" s="116"/>
      <c r="AN110" s="127"/>
      <c r="AO110" s="115">
        <f t="shared" si="55"/>
        <v>0</v>
      </c>
      <c r="AP110" s="128"/>
      <c r="AQ110" s="127"/>
      <c r="AR110" s="116">
        <f t="shared" ref="AR110:AR115" si="60">AP110/40</f>
        <v>0</v>
      </c>
      <c r="AS110" s="126">
        <v>80</v>
      </c>
      <c r="AT110" s="127">
        <v>48</v>
      </c>
      <c r="AU110" s="115">
        <v>2</v>
      </c>
      <c r="AV110" s="128"/>
      <c r="AW110" s="127"/>
      <c r="AX110" s="129">
        <f t="shared" si="57"/>
        <v>0</v>
      </c>
      <c r="AY110" s="116"/>
      <c r="AZ110" s="127"/>
      <c r="BA110" s="116">
        <f t="shared" si="51"/>
        <v>0</v>
      </c>
      <c r="BB110" s="128"/>
      <c r="BC110" s="127"/>
      <c r="BD110" s="129">
        <f t="shared" si="58"/>
        <v>0</v>
      </c>
      <c r="BE110" s="383">
        <f t="shared" si="59"/>
        <v>2</v>
      </c>
      <c r="BF110" s="421"/>
      <c r="BG110" s="385" t="s">
        <v>222</v>
      </c>
      <c r="BH110" s="386"/>
      <c r="BI110" s="386"/>
      <c r="BJ110" s="387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  <c r="DS110" s="8"/>
      <c r="DT110" s="8"/>
      <c r="DU110" s="8"/>
      <c r="DV110" s="8"/>
      <c r="DW110" s="8"/>
      <c r="DX110" s="8"/>
      <c r="DY110" s="8"/>
      <c r="DZ110" s="8"/>
      <c r="EA110" s="8"/>
      <c r="EB110" s="8"/>
      <c r="EC110" s="8"/>
      <c r="ED110" s="8"/>
      <c r="EE110" s="8"/>
      <c r="EF110" s="8"/>
      <c r="EG110" s="8"/>
      <c r="EH110" s="8"/>
      <c r="EI110" s="8"/>
      <c r="EJ110" s="8"/>
      <c r="EK110" s="8"/>
      <c r="EL110" s="8"/>
      <c r="EM110" s="8"/>
      <c r="EN110" s="8"/>
      <c r="EO110" s="8"/>
      <c r="EP110" s="8"/>
      <c r="EQ110" s="8"/>
      <c r="ER110" s="8"/>
      <c r="ES110" s="8"/>
      <c r="ET110" s="8"/>
      <c r="EU110" s="8"/>
      <c r="EV110" s="8"/>
      <c r="EW110" s="8"/>
      <c r="EX110" s="8"/>
      <c r="EY110" s="8"/>
      <c r="EZ110" s="8"/>
      <c r="FA110" s="8"/>
      <c r="FB110" s="8"/>
      <c r="FC110" s="8"/>
      <c r="FD110" s="8"/>
      <c r="FE110" s="8"/>
      <c r="FF110" s="8"/>
      <c r="FG110" s="8"/>
      <c r="FH110" s="8"/>
      <c r="FI110" s="8"/>
      <c r="FJ110" s="8"/>
      <c r="FK110" s="8"/>
      <c r="FL110" s="8"/>
      <c r="FM110" s="8"/>
      <c r="FN110" s="8"/>
      <c r="FO110" s="8"/>
      <c r="FP110" s="8"/>
      <c r="FQ110" s="8"/>
      <c r="FR110" s="8"/>
      <c r="FS110" s="8"/>
      <c r="FT110" s="8"/>
      <c r="FU110" s="8"/>
      <c r="FV110" s="8"/>
      <c r="FW110" s="8"/>
      <c r="FX110" s="8"/>
      <c r="FY110" s="8"/>
      <c r="FZ110" s="8"/>
      <c r="GA110" s="8"/>
      <c r="GB110" s="8"/>
      <c r="GC110" s="8"/>
      <c r="GD110" s="8"/>
      <c r="GE110" s="8"/>
      <c r="GF110" s="8"/>
      <c r="GG110" s="8"/>
      <c r="GH110" s="8"/>
      <c r="GI110" s="8"/>
      <c r="GJ110" s="8"/>
      <c r="GK110" s="8"/>
      <c r="GL110" s="8"/>
      <c r="GM110" s="8"/>
      <c r="GN110" s="8"/>
      <c r="GO110" s="8"/>
      <c r="GP110" s="8"/>
      <c r="GQ110" s="8"/>
      <c r="GR110" s="8"/>
      <c r="GS110" s="8"/>
      <c r="GT110" s="8"/>
      <c r="GU110" s="8"/>
      <c r="GV110" s="8"/>
    </row>
    <row r="111" spans="1:204" s="11" customFormat="1" ht="32.1" customHeight="1" x14ac:dyDescent="0.2">
      <c r="A111" s="339"/>
      <c r="B111" s="340"/>
      <c r="C111" s="354" t="s">
        <v>485</v>
      </c>
      <c r="D111" s="354"/>
      <c r="E111" s="354"/>
      <c r="F111" s="354"/>
      <c r="G111" s="354"/>
      <c r="H111" s="354"/>
      <c r="I111" s="354"/>
      <c r="J111" s="354"/>
      <c r="K111" s="354"/>
      <c r="L111" s="354"/>
      <c r="M111" s="354"/>
      <c r="N111" s="354"/>
      <c r="O111" s="354"/>
      <c r="P111" s="354"/>
      <c r="Q111" s="358"/>
      <c r="R111" s="422"/>
      <c r="S111" s="423"/>
      <c r="T111" s="358"/>
      <c r="U111" s="358">
        <v>30</v>
      </c>
      <c r="V111" s="358"/>
      <c r="W111" s="359">
        <f t="shared" si="52"/>
        <v>0</v>
      </c>
      <c r="X111" s="423"/>
      <c r="Y111" s="358"/>
      <c r="Z111" s="359"/>
      <c r="AA111" s="424"/>
      <c r="AB111" s="424"/>
      <c r="AC111" s="424"/>
      <c r="AD111" s="424"/>
      <c r="AE111" s="423"/>
      <c r="AF111" s="359"/>
      <c r="AG111" s="62"/>
      <c r="AH111" s="131"/>
      <c r="AI111" s="132">
        <f t="shared" si="53"/>
        <v>0</v>
      </c>
      <c r="AJ111" s="133"/>
      <c r="AK111" s="131"/>
      <c r="AL111" s="134">
        <f t="shared" si="54"/>
        <v>0</v>
      </c>
      <c r="AM111" s="135"/>
      <c r="AN111" s="131"/>
      <c r="AO111" s="132">
        <f t="shared" si="55"/>
        <v>0</v>
      </c>
      <c r="AP111" s="133"/>
      <c r="AQ111" s="131"/>
      <c r="AR111" s="135">
        <f t="shared" si="60"/>
        <v>0</v>
      </c>
      <c r="AS111" s="130">
        <f>U111</f>
        <v>30</v>
      </c>
      <c r="AT111" s="131"/>
      <c r="AU111" s="132">
        <v>1</v>
      </c>
      <c r="AV111" s="133"/>
      <c r="AW111" s="131"/>
      <c r="AX111" s="134">
        <f t="shared" si="57"/>
        <v>0</v>
      </c>
      <c r="AY111" s="135"/>
      <c r="AZ111" s="131"/>
      <c r="BA111" s="135">
        <f t="shared" si="51"/>
        <v>0</v>
      </c>
      <c r="BB111" s="133"/>
      <c r="BC111" s="131"/>
      <c r="BD111" s="134">
        <f t="shared" si="58"/>
        <v>0</v>
      </c>
      <c r="BE111" s="425">
        <f t="shared" si="59"/>
        <v>1</v>
      </c>
      <c r="BF111" s="426"/>
      <c r="BG111" s="388"/>
      <c r="BH111" s="389"/>
      <c r="BI111" s="389"/>
      <c r="BJ111" s="390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  <c r="DS111" s="8"/>
      <c r="DT111" s="8"/>
      <c r="DU111" s="8"/>
      <c r="DV111" s="8"/>
      <c r="DW111" s="8"/>
      <c r="DX111" s="8"/>
      <c r="DY111" s="8"/>
      <c r="DZ111" s="8"/>
      <c r="EA111" s="8"/>
      <c r="EB111" s="8"/>
      <c r="EC111" s="8"/>
      <c r="ED111" s="8"/>
      <c r="EE111" s="8"/>
      <c r="EF111" s="8"/>
      <c r="EG111" s="8"/>
      <c r="EH111" s="8"/>
      <c r="EI111" s="8"/>
      <c r="EJ111" s="8"/>
      <c r="EK111" s="8"/>
      <c r="EL111" s="8"/>
      <c r="EM111" s="8"/>
      <c r="EN111" s="8"/>
      <c r="EO111" s="8"/>
      <c r="EP111" s="8"/>
      <c r="EQ111" s="8"/>
      <c r="ER111" s="8"/>
      <c r="ES111" s="8"/>
      <c r="ET111" s="8"/>
      <c r="EU111" s="8"/>
      <c r="EV111" s="8"/>
      <c r="EW111" s="8"/>
      <c r="EX111" s="8"/>
      <c r="EY111" s="8"/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/>
      <c r="FR111" s="8"/>
      <c r="FS111" s="8"/>
      <c r="FT111" s="8"/>
      <c r="FU111" s="8"/>
      <c r="FV111" s="8"/>
      <c r="FW111" s="8"/>
      <c r="FX111" s="8"/>
      <c r="FY111" s="8"/>
      <c r="FZ111" s="8"/>
      <c r="GA111" s="8"/>
      <c r="GB111" s="8"/>
      <c r="GC111" s="8"/>
      <c r="GD111" s="8"/>
      <c r="GE111" s="8"/>
      <c r="GF111" s="8"/>
      <c r="GG111" s="8"/>
      <c r="GH111" s="8"/>
      <c r="GI111" s="8"/>
      <c r="GJ111" s="8"/>
      <c r="GK111" s="8"/>
      <c r="GL111" s="8"/>
      <c r="GM111" s="8"/>
      <c r="GN111" s="8"/>
      <c r="GO111" s="8"/>
      <c r="GP111" s="8"/>
      <c r="GQ111" s="8"/>
      <c r="GR111" s="8"/>
      <c r="GS111" s="8"/>
      <c r="GT111" s="8"/>
      <c r="GU111" s="8"/>
      <c r="GV111" s="8"/>
    </row>
    <row r="112" spans="1:204" s="11" customFormat="1" ht="18" customHeight="1" x14ac:dyDescent="0.2">
      <c r="A112" s="337" t="s">
        <v>308</v>
      </c>
      <c r="B112" s="338"/>
      <c r="C112" s="573" t="s">
        <v>171</v>
      </c>
      <c r="D112" s="573"/>
      <c r="E112" s="573"/>
      <c r="F112" s="573"/>
      <c r="G112" s="573"/>
      <c r="H112" s="573"/>
      <c r="I112" s="573"/>
      <c r="J112" s="573"/>
      <c r="K112" s="573"/>
      <c r="L112" s="573"/>
      <c r="M112" s="573"/>
      <c r="N112" s="573"/>
      <c r="O112" s="573"/>
      <c r="P112" s="573"/>
      <c r="Q112" s="342"/>
      <c r="R112" s="343"/>
      <c r="S112" s="350">
        <v>6</v>
      </c>
      <c r="T112" s="342"/>
      <c r="U112" s="351">
        <v>120</v>
      </c>
      <c r="V112" s="350"/>
      <c r="W112" s="351">
        <f>SUM(Y112:AF112)</f>
        <v>78</v>
      </c>
      <c r="X112" s="350"/>
      <c r="Y112" s="351">
        <v>48</v>
      </c>
      <c r="Z112" s="572"/>
      <c r="AA112" s="349"/>
      <c r="AB112" s="349"/>
      <c r="AC112" s="349">
        <v>30</v>
      </c>
      <c r="AD112" s="349"/>
      <c r="AE112" s="572"/>
      <c r="AF112" s="572"/>
      <c r="AG112" s="59"/>
      <c r="AH112" s="137"/>
      <c r="AI112" s="117">
        <f t="shared" si="53"/>
        <v>0</v>
      </c>
      <c r="AJ112" s="138"/>
      <c r="AK112" s="137"/>
      <c r="AL112" s="139">
        <f t="shared" si="54"/>
        <v>0</v>
      </c>
      <c r="AM112" s="118"/>
      <c r="AN112" s="137"/>
      <c r="AO112" s="117">
        <f t="shared" si="55"/>
        <v>0</v>
      </c>
      <c r="AP112" s="138"/>
      <c r="AQ112" s="137"/>
      <c r="AR112" s="118">
        <f t="shared" si="60"/>
        <v>0</v>
      </c>
      <c r="AS112" s="136"/>
      <c r="AT112" s="137"/>
      <c r="AU112" s="117">
        <f t="shared" si="56"/>
        <v>0</v>
      </c>
      <c r="AV112" s="60">
        <v>120</v>
      </c>
      <c r="AW112" s="137">
        <v>78</v>
      </c>
      <c r="AX112" s="139">
        <v>3</v>
      </c>
      <c r="AY112" s="118"/>
      <c r="AZ112" s="137"/>
      <c r="BA112" s="118">
        <f t="shared" si="51"/>
        <v>0</v>
      </c>
      <c r="BB112" s="138"/>
      <c r="BC112" s="137"/>
      <c r="BD112" s="139">
        <f t="shared" si="58"/>
        <v>0</v>
      </c>
      <c r="BE112" s="352">
        <f t="shared" si="59"/>
        <v>3</v>
      </c>
      <c r="BF112" s="353"/>
      <c r="BG112" s="385" t="s">
        <v>223</v>
      </c>
      <c r="BH112" s="386"/>
      <c r="BI112" s="386"/>
      <c r="BJ112" s="387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  <c r="DW112" s="8"/>
      <c r="DX112" s="8"/>
      <c r="DY112" s="8"/>
      <c r="DZ112" s="8"/>
      <c r="EA112" s="8"/>
      <c r="EB112" s="8"/>
      <c r="EC112" s="8"/>
      <c r="ED112" s="8"/>
      <c r="EE112" s="8"/>
      <c r="EF112" s="8"/>
      <c r="EG112" s="8"/>
      <c r="EH112" s="8"/>
      <c r="EI112" s="8"/>
      <c r="EJ112" s="8"/>
      <c r="EK112" s="8"/>
      <c r="EL112" s="8"/>
      <c r="EM112" s="8"/>
      <c r="EN112" s="8"/>
      <c r="EO112" s="8"/>
      <c r="EP112" s="8"/>
      <c r="EQ112" s="8"/>
      <c r="ER112" s="8"/>
      <c r="ES112" s="8"/>
      <c r="ET112" s="8"/>
      <c r="EU112" s="8"/>
      <c r="EV112" s="8"/>
      <c r="EW112" s="8"/>
      <c r="EX112" s="8"/>
      <c r="EY112" s="8"/>
      <c r="EZ112" s="8"/>
      <c r="FA112" s="8"/>
      <c r="FB112" s="8"/>
      <c r="FC112" s="8"/>
      <c r="FD112" s="8"/>
      <c r="FE112" s="8"/>
      <c r="FF112" s="8"/>
      <c r="FG112" s="8"/>
      <c r="FH112" s="8"/>
      <c r="FI112" s="8"/>
      <c r="FJ112" s="8"/>
      <c r="FK112" s="8"/>
      <c r="FL112" s="8"/>
      <c r="FM112" s="8"/>
      <c r="FN112" s="8"/>
      <c r="FO112" s="8"/>
      <c r="FP112" s="8"/>
      <c r="FQ112" s="8"/>
      <c r="FR112" s="8"/>
      <c r="FS112" s="8"/>
      <c r="FT112" s="8"/>
      <c r="FU112" s="8"/>
      <c r="FV112" s="8"/>
      <c r="FW112" s="8"/>
      <c r="FX112" s="8"/>
      <c r="FY112" s="8"/>
      <c r="FZ112" s="8"/>
      <c r="GA112" s="8"/>
      <c r="GB112" s="8"/>
      <c r="GC112" s="8"/>
      <c r="GD112" s="8"/>
      <c r="GE112" s="8"/>
      <c r="GF112" s="8"/>
      <c r="GG112" s="8"/>
      <c r="GH112" s="8"/>
      <c r="GI112" s="8"/>
      <c r="GJ112" s="8"/>
      <c r="GK112" s="8"/>
      <c r="GL112" s="8"/>
      <c r="GM112" s="8"/>
      <c r="GN112" s="8"/>
      <c r="GO112" s="8"/>
      <c r="GP112" s="8"/>
      <c r="GQ112" s="8"/>
      <c r="GR112" s="8"/>
      <c r="GS112" s="8"/>
      <c r="GT112" s="8"/>
      <c r="GU112" s="8"/>
      <c r="GV112" s="8"/>
    </row>
    <row r="113" spans="1:204" s="11" customFormat="1" ht="45" customHeight="1" x14ac:dyDescent="0.2">
      <c r="A113" s="339"/>
      <c r="B113" s="340"/>
      <c r="C113" s="355" t="s">
        <v>486</v>
      </c>
      <c r="D113" s="355"/>
      <c r="E113" s="355"/>
      <c r="F113" s="355"/>
      <c r="G113" s="355"/>
      <c r="H113" s="355"/>
      <c r="I113" s="355"/>
      <c r="J113" s="355"/>
      <c r="K113" s="355"/>
      <c r="L113" s="355"/>
      <c r="M113" s="355"/>
      <c r="N113" s="355"/>
      <c r="O113" s="355"/>
      <c r="P113" s="355"/>
      <c r="Q113" s="356"/>
      <c r="R113" s="357"/>
      <c r="S113" s="345"/>
      <c r="T113" s="356"/>
      <c r="U113" s="356">
        <v>40</v>
      </c>
      <c r="V113" s="356"/>
      <c r="W113" s="346">
        <f t="shared" si="52"/>
        <v>0</v>
      </c>
      <c r="X113" s="345"/>
      <c r="Y113" s="356"/>
      <c r="Z113" s="346"/>
      <c r="AA113" s="344"/>
      <c r="AB113" s="344"/>
      <c r="AC113" s="344"/>
      <c r="AD113" s="344"/>
      <c r="AE113" s="345"/>
      <c r="AF113" s="346"/>
      <c r="AG113" s="56"/>
      <c r="AH113" s="110"/>
      <c r="AI113" s="111">
        <f t="shared" si="53"/>
        <v>0</v>
      </c>
      <c r="AJ113" s="112"/>
      <c r="AK113" s="110"/>
      <c r="AL113" s="113">
        <f t="shared" si="54"/>
        <v>0</v>
      </c>
      <c r="AM113" s="114"/>
      <c r="AN113" s="110"/>
      <c r="AO113" s="111">
        <f t="shared" si="55"/>
        <v>0</v>
      </c>
      <c r="AP113" s="112"/>
      <c r="AQ113" s="110"/>
      <c r="AR113" s="114">
        <f t="shared" si="60"/>
        <v>0</v>
      </c>
      <c r="AS113" s="109"/>
      <c r="AT113" s="110"/>
      <c r="AU113" s="111">
        <f t="shared" si="56"/>
        <v>0</v>
      </c>
      <c r="AV113" s="112">
        <f>U113</f>
        <v>40</v>
      </c>
      <c r="AW113" s="110"/>
      <c r="AX113" s="113">
        <v>1</v>
      </c>
      <c r="AY113" s="114"/>
      <c r="AZ113" s="110"/>
      <c r="BA113" s="114">
        <f t="shared" si="51"/>
        <v>0</v>
      </c>
      <c r="BB113" s="112"/>
      <c r="BC113" s="110"/>
      <c r="BD113" s="113">
        <f t="shared" si="58"/>
        <v>0</v>
      </c>
      <c r="BE113" s="347">
        <f t="shared" si="59"/>
        <v>1</v>
      </c>
      <c r="BF113" s="348"/>
      <c r="BG113" s="388"/>
      <c r="BH113" s="389"/>
      <c r="BI113" s="389"/>
      <c r="BJ113" s="390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DW113" s="8"/>
      <c r="DX113" s="8"/>
      <c r="DY113" s="8"/>
      <c r="DZ113" s="8"/>
      <c r="EA113" s="8"/>
      <c r="EB113" s="8"/>
      <c r="EC113" s="8"/>
      <c r="ED113" s="8"/>
      <c r="EE113" s="8"/>
      <c r="EF113" s="8"/>
      <c r="EG113" s="8"/>
      <c r="EH113" s="8"/>
      <c r="EI113" s="8"/>
      <c r="EJ113" s="8"/>
      <c r="EK113" s="8"/>
      <c r="EL113" s="8"/>
      <c r="EM113" s="8"/>
      <c r="EN113" s="8"/>
      <c r="EO113" s="8"/>
      <c r="EP113" s="8"/>
      <c r="EQ113" s="8"/>
      <c r="ER113" s="8"/>
      <c r="ES113" s="8"/>
      <c r="ET113" s="8"/>
      <c r="EU113" s="8"/>
      <c r="EV113" s="8"/>
      <c r="EW113" s="8"/>
      <c r="EX113" s="8"/>
      <c r="EY113" s="8"/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/>
      <c r="FR113" s="8"/>
      <c r="FS113" s="8"/>
      <c r="FT113" s="8"/>
      <c r="FU113" s="8"/>
      <c r="FV113" s="8"/>
      <c r="FW113" s="8"/>
      <c r="FX113" s="8"/>
      <c r="FY113" s="8"/>
      <c r="FZ113" s="8"/>
      <c r="GA113" s="8"/>
      <c r="GB113" s="8"/>
      <c r="GC113" s="8"/>
      <c r="GD113" s="8"/>
      <c r="GE113" s="8"/>
      <c r="GF113" s="8"/>
      <c r="GG113" s="8"/>
      <c r="GH113" s="8"/>
      <c r="GI113" s="8"/>
      <c r="GJ113" s="8"/>
      <c r="GK113" s="8"/>
      <c r="GL113" s="8"/>
      <c r="GM113" s="8"/>
      <c r="GN113" s="8"/>
      <c r="GO113" s="8"/>
      <c r="GP113" s="8"/>
      <c r="GQ113" s="8"/>
      <c r="GR113" s="8"/>
      <c r="GS113" s="8"/>
      <c r="GT113" s="8"/>
      <c r="GU113" s="8"/>
      <c r="GV113" s="8"/>
    </row>
    <row r="114" spans="1:204" s="11" customFormat="1" ht="30" customHeight="1" x14ac:dyDescent="0.2">
      <c r="A114" s="302" t="s">
        <v>309</v>
      </c>
      <c r="B114" s="302"/>
      <c r="C114" s="393" t="s">
        <v>499</v>
      </c>
      <c r="D114" s="393"/>
      <c r="E114" s="393"/>
      <c r="F114" s="393"/>
      <c r="G114" s="393"/>
      <c r="H114" s="393"/>
      <c r="I114" s="393"/>
      <c r="J114" s="393"/>
      <c r="K114" s="393"/>
      <c r="L114" s="393"/>
      <c r="M114" s="393"/>
      <c r="N114" s="393"/>
      <c r="O114" s="393"/>
      <c r="P114" s="393"/>
      <c r="Q114" s="304">
        <v>7</v>
      </c>
      <c r="R114" s="305"/>
      <c r="S114" s="374"/>
      <c r="T114" s="306"/>
      <c r="U114" s="304">
        <v>80</v>
      </c>
      <c r="V114" s="304"/>
      <c r="W114" s="307">
        <f t="shared" si="52"/>
        <v>42</v>
      </c>
      <c r="X114" s="306"/>
      <c r="Y114" s="304">
        <v>24</v>
      </c>
      <c r="Z114" s="307"/>
      <c r="AA114" s="309"/>
      <c r="AB114" s="309"/>
      <c r="AC114" s="309">
        <v>18</v>
      </c>
      <c r="AD114" s="309"/>
      <c r="AE114" s="306"/>
      <c r="AF114" s="307"/>
      <c r="AG114" s="17"/>
      <c r="AH114" s="120"/>
      <c r="AI114" s="121">
        <f t="shared" si="53"/>
        <v>0</v>
      </c>
      <c r="AJ114" s="122"/>
      <c r="AK114" s="120"/>
      <c r="AL114" s="123">
        <f t="shared" si="54"/>
        <v>0</v>
      </c>
      <c r="AM114" s="125"/>
      <c r="AN114" s="120"/>
      <c r="AO114" s="121">
        <f t="shared" si="55"/>
        <v>0</v>
      </c>
      <c r="AP114" s="122"/>
      <c r="AQ114" s="120"/>
      <c r="AR114" s="125">
        <f t="shared" si="60"/>
        <v>0</v>
      </c>
      <c r="AS114" s="124"/>
      <c r="AT114" s="120"/>
      <c r="AU114" s="121">
        <f t="shared" si="56"/>
        <v>0</v>
      </c>
      <c r="AV114" s="122"/>
      <c r="AW114" s="120"/>
      <c r="AX114" s="123">
        <f t="shared" si="57"/>
        <v>0</v>
      </c>
      <c r="AY114" s="125">
        <v>80</v>
      </c>
      <c r="AZ114" s="120">
        <f>W114</f>
        <v>42</v>
      </c>
      <c r="BA114" s="125">
        <v>2</v>
      </c>
      <c r="BB114" s="122"/>
      <c r="BC114" s="120"/>
      <c r="BD114" s="123">
        <f t="shared" si="58"/>
        <v>0</v>
      </c>
      <c r="BE114" s="311">
        <f t="shared" si="59"/>
        <v>2</v>
      </c>
      <c r="BF114" s="331"/>
      <c r="BG114" s="312" t="s">
        <v>224</v>
      </c>
      <c r="BH114" s="312"/>
      <c r="BI114" s="312"/>
      <c r="BJ114" s="312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</row>
    <row r="115" spans="1:204" s="11" customFormat="1" ht="32.1" customHeight="1" x14ac:dyDescent="0.2">
      <c r="A115" s="302" t="s">
        <v>310</v>
      </c>
      <c r="B115" s="302"/>
      <c r="C115" s="303" t="s">
        <v>172</v>
      </c>
      <c r="D115" s="303"/>
      <c r="E115" s="303"/>
      <c r="F115" s="303"/>
      <c r="G115" s="303"/>
      <c r="H115" s="303"/>
      <c r="I115" s="303"/>
      <c r="J115" s="303"/>
      <c r="K115" s="303"/>
      <c r="L115" s="303"/>
      <c r="M115" s="303"/>
      <c r="N115" s="303"/>
      <c r="O115" s="303"/>
      <c r="P115" s="303"/>
      <c r="Q115" s="304"/>
      <c r="R115" s="305"/>
      <c r="S115" s="306">
        <v>7</v>
      </c>
      <c r="T115" s="304"/>
      <c r="U115" s="304">
        <v>96</v>
      </c>
      <c r="V115" s="304"/>
      <c r="W115" s="307">
        <f t="shared" si="52"/>
        <v>64</v>
      </c>
      <c r="X115" s="306"/>
      <c r="Y115" s="304">
        <v>32</v>
      </c>
      <c r="Z115" s="307"/>
      <c r="AA115" s="309"/>
      <c r="AB115" s="309"/>
      <c r="AC115" s="309">
        <v>32</v>
      </c>
      <c r="AD115" s="309"/>
      <c r="AE115" s="306"/>
      <c r="AF115" s="307"/>
      <c r="AG115" s="17"/>
      <c r="AH115" s="120"/>
      <c r="AI115" s="121">
        <f t="shared" si="53"/>
        <v>0</v>
      </c>
      <c r="AJ115" s="122"/>
      <c r="AK115" s="120"/>
      <c r="AL115" s="123">
        <f t="shared" si="54"/>
        <v>0</v>
      </c>
      <c r="AM115" s="125"/>
      <c r="AN115" s="120"/>
      <c r="AO115" s="121">
        <f t="shared" si="55"/>
        <v>0</v>
      </c>
      <c r="AP115" s="122"/>
      <c r="AQ115" s="120"/>
      <c r="AR115" s="125">
        <f t="shared" si="60"/>
        <v>0</v>
      </c>
      <c r="AS115" s="124"/>
      <c r="AT115" s="120"/>
      <c r="AU115" s="121">
        <f t="shared" si="56"/>
        <v>0</v>
      </c>
      <c r="AV115" s="122"/>
      <c r="AW115" s="120"/>
      <c r="AX115" s="123">
        <f t="shared" si="57"/>
        <v>0</v>
      </c>
      <c r="AY115" s="125">
        <v>96</v>
      </c>
      <c r="AZ115" s="120">
        <f>W115</f>
        <v>64</v>
      </c>
      <c r="BA115" s="125">
        <v>3</v>
      </c>
      <c r="BB115" s="122"/>
      <c r="BC115" s="120"/>
      <c r="BD115" s="123">
        <f t="shared" si="58"/>
        <v>0</v>
      </c>
      <c r="BE115" s="311">
        <f t="shared" si="59"/>
        <v>3</v>
      </c>
      <c r="BF115" s="331"/>
      <c r="BG115" s="312" t="s">
        <v>225</v>
      </c>
      <c r="BH115" s="312"/>
      <c r="BI115" s="312"/>
      <c r="BJ115" s="312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</row>
    <row r="116" spans="1:204" s="11" customFormat="1" ht="17.25" customHeight="1" x14ac:dyDescent="0.2">
      <c r="A116" s="468" t="s">
        <v>78</v>
      </c>
      <c r="B116" s="468"/>
      <c r="C116" s="202" t="s">
        <v>252</v>
      </c>
      <c r="D116" s="203"/>
      <c r="E116" s="203"/>
      <c r="F116" s="203"/>
      <c r="G116" s="203"/>
      <c r="H116" s="203"/>
      <c r="I116" s="203"/>
      <c r="J116" s="203"/>
      <c r="K116" s="203"/>
      <c r="L116" s="203"/>
      <c r="M116" s="203"/>
      <c r="N116" s="203"/>
      <c r="O116" s="203"/>
      <c r="P116" s="229"/>
      <c r="Q116" s="204"/>
      <c r="R116" s="205"/>
      <c r="S116" s="206"/>
      <c r="T116" s="207"/>
      <c r="U116" s="469"/>
      <c r="V116" s="469"/>
      <c r="W116" s="469"/>
      <c r="X116" s="469"/>
      <c r="Y116" s="469"/>
      <c r="Z116" s="470"/>
      <c r="AA116" s="471"/>
      <c r="AB116" s="471"/>
      <c r="AC116" s="471"/>
      <c r="AD116" s="471"/>
      <c r="AE116" s="472"/>
      <c r="AF116" s="470"/>
      <c r="AG116" s="208"/>
      <c r="AH116" s="215"/>
      <c r="AI116" s="218"/>
      <c r="AJ116" s="214"/>
      <c r="AK116" s="215"/>
      <c r="AL116" s="219"/>
      <c r="AM116" s="213"/>
      <c r="AN116" s="215"/>
      <c r="AO116" s="218"/>
      <c r="AP116" s="214"/>
      <c r="AQ116" s="215"/>
      <c r="AR116" s="213"/>
      <c r="AS116" s="230"/>
      <c r="AT116" s="215"/>
      <c r="AU116" s="218"/>
      <c r="AV116" s="214"/>
      <c r="AW116" s="215"/>
      <c r="AX116" s="219"/>
      <c r="AY116" s="213"/>
      <c r="AZ116" s="215"/>
      <c r="BA116" s="218"/>
      <c r="BB116" s="214"/>
      <c r="BC116" s="215"/>
      <c r="BD116" s="219"/>
      <c r="BE116" s="459"/>
      <c r="BF116" s="460"/>
      <c r="BG116" s="576"/>
      <c r="BH116" s="576"/>
      <c r="BI116" s="576"/>
      <c r="BJ116" s="576"/>
    </row>
    <row r="117" spans="1:204" s="11" customFormat="1" ht="18" customHeight="1" x14ac:dyDescent="0.2">
      <c r="A117" s="302" t="s">
        <v>242</v>
      </c>
      <c r="B117" s="302"/>
      <c r="C117" s="303" t="s">
        <v>173</v>
      </c>
      <c r="D117" s="303"/>
      <c r="E117" s="303"/>
      <c r="F117" s="303"/>
      <c r="G117" s="303"/>
      <c r="H117" s="303"/>
      <c r="I117" s="303"/>
      <c r="J117" s="303"/>
      <c r="K117" s="303"/>
      <c r="L117" s="303"/>
      <c r="M117" s="303"/>
      <c r="N117" s="303"/>
      <c r="O117" s="303"/>
      <c r="P117" s="303"/>
      <c r="Q117" s="304"/>
      <c r="R117" s="305"/>
      <c r="S117" s="306" t="s">
        <v>186</v>
      </c>
      <c r="T117" s="304"/>
      <c r="U117" s="307" t="s">
        <v>190</v>
      </c>
      <c r="V117" s="306"/>
      <c r="W117" s="307" t="s">
        <v>190</v>
      </c>
      <c r="X117" s="306"/>
      <c r="Y117" s="307" t="s">
        <v>190</v>
      </c>
      <c r="Z117" s="308"/>
      <c r="AA117" s="309"/>
      <c r="AB117" s="309"/>
      <c r="AC117" s="309"/>
      <c r="AD117" s="309"/>
      <c r="AE117" s="308"/>
      <c r="AF117" s="308"/>
      <c r="AG117" s="150"/>
      <c r="AH117" s="147" t="s">
        <v>190</v>
      </c>
      <c r="AI117" s="148"/>
      <c r="AJ117" s="145"/>
      <c r="AK117" s="147"/>
      <c r="AL117" s="151"/>
      <c r="AM117" s="146"/>
      <c r="AN117" s="147"/>
      <c r="AO117" s="148"/>
      <c r="AP117" s="145"/>
      <c r="AQ117" s="147"/>
      <c r="AR117" s="146"/>
      <c r="AS117" s="150"/>
      <c r="AT117" s="147"/>
      <c r="AU117" s="148"/>
      <c r="AV117" s="145"/>
      <c r="AW117" s="147"/>
      <c r="AX117" s="151"/>
      <c r="AY117" s="146"/>
      <c r="AZ117" s="147"/>
      <c r="BA117" s="148"/>
      <c r="BB117" s="145"/>
      <c r="BC117" s="147"/>
      <c r="BD117" s="151"/>
      <c r="BE117" s="574">
        <f t="shared" ref="BE117:BE125" si="61">AI117+AL117+AO117+AR117+AU117+AX117+BA117+BD117</f>
        <v>0</v>
      </c>
      <c r="BF117" s="575"/>
      <c r="BG117" s="312"/>
      <c r="BH117" s="312"/>
      <c r="BI117" s="312"/>
      <c r="BJ117" s="312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  <c r="DS117" s="8"/>
      <c r="DT117" s="8"/>
      <c r="DU117" s="8"/>
      <c r="DV117" s="8"/>
      <c r="DW117" s="8"/>
      <c r="DX117" s="8"/>
      <c r="DY117" s="8"/>
      <c r="DZ117" s="8"/>
      <c r="EA117" s="8"/>
      <c r="EB117" s="8"/>
      <c r="EC117" s="8"/>
      <c r="ED117" s="8"/>
      <c r="EE117" s="8"/>
      <c r="EF117" s="8"/>
      <c r="EG117" s="8"/>
      <c r="EH117" s="8"/>
      <c r="EI117" s="8"/>
      <c r="EJ117" s="8"/>
      <c r="EK117" s="8"/>
      <c r="EL117" s="8"/>
      <c r="EM117" s="8"/>
      <c r="EN117" s="8"/>
      <c r="EO117" s="8"/>
      <c r="EP117" s="8"/>
      <c r="EQ117" s="8"/>
      <c r="ER117" s="8"/>
      <c r="ES117" s="8"/>
      <c r="ET117" s="8"/>
      <c r="EU117" s="8"/>
      <c r="EV117" s="8"/>
      <c r="EW117" s="8"/>
      <c r="EX117" s="8"/>
      <c r="EY117" s="8"/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/>
      <c r="FR117" s="8"/>
      <c r="FS117" s="8"/>
      <c r="FT117" s="8"/>
      <c r="FU117" s="8"/>
      <c r="FV117" s="8"/>
      <c r="FW117" s="8"/>
      <c r="FX117" s="8"/>
      <c r="FY117" s="8"/>
      <c r="FZ117" s="8"/>
      <c r="GA117" s="8"/>
      <c r="GB117" s="8"/>
      <c r="GC117" s="8"/>
      <c r="GD117" s="8"/>
      <c r="GE117" s="8"/>
      <c r="GF117" s="8"/>
      <c r="GG117" s="8"/>
      <c r="GH117" s="8"/>
      <c r="GI117" s="8"/>
      <c r="GJ117" s="8"/>
      <c r="GK117" s="8"/>
      <c r="GL117" s="8"/>
      <c r="GM117" s="8"/>
      <c r="GN117" s="8"/>
      <c r="GO117" s="8"/>
      <c r="GP117" s="8"/>
      <c r="GQ117" s="8"/>
      <c r="GR117" s="8"/>
      <c r="GS117" s="8"/>
      <c r="GT117" s="8"/>
      <c r="GU117" s="8"/>
      <c r="GV117" s="8"/>
    </row>
    <row r="118" spans="1:204" ht="18" customHeight="1" x14ac:dyDescent="0.2">
      <c r="A118" s="302" t="s">
        <v>243</v>
      </c>
      <c r="B118" s="302"/>
      <c r="C118" s="303" t="s">
        <v>174</v>
      </c>
      <c r="D118" s="303"/>
      <c r="E118" s="303"/>
      <c r="F118" s="303"/>
      <c r="G118" s="303"/>
      <c r="H118" s="303"/>
      <c r="I118" s="303"/>
      <c r="J118" s="303"/>
      <c r="K118" s="303"/>
      <c r="L118" s="303"/>
      <c r="M118" s="303"/>
      <c r="N118" s="303"/>
      <c r="O118" s="303"/>
      <c r="P118" s="303"/>
      <c r="Q118" s="304"/>
      <c r="R118" s="305"/>
      <c r="S118" s="306" t="s">
        <v>186</v>
      </c>
      <c r="T118" s="304"/>
      <c r="U118" s="307" t="s">
        <v>191</v>
      </c>
      <c r="V118" s="306"/>
      <c r="W118" s="307" t="s">
        <v>191</v>
      </c>
      <c r="X118" s="306"/>
      <c r="Y118" s="307" t="s">
        <v>191</v>
      </c>
      <c r="Z118" s="308"/>
      <c r="AA118" s="309"/>
      <c r="AB118" s="309"/>
      <c r="AC118" s="309"/>
      <c r="AD118" s="309"/>
      <c r="AE118" s="308"/>
      <c r="AF118" s="308"/>
      <c r="AG118" s="150"/>
      <c r="AH118" s="147" t="s">
        <v>191</v>
      </c>
      <c r="AI118" s="148"/>
      <c r="AJ118" s="145"/>
      <c r="AK118" s="147"/>
      <c r="AL118" s="151"/>
      <c r="AM118" s="146"/>
      <c r="AN118" s="147"/>
      <c r="AO118" s="148"/>
      <c r="AP118" s="145"/>
      <c r="AQ118" s="147"/>
      <c r="AR118" s="146"/>
      <c r="AS118" s="150"/>
      <c r="AT118" s="147"/>
      <c r="AU118" s="148"/>
      <c r="AV118" s="145"/>
      <c r="AW118" s="147"/>
      <c r="AX118" s="151"/>
      <c r="AY118" s="146"/>
      <c r="AZ118" s="147"/>
      <c r="BA118" s="148"/>
      <c r="BB118" s="145"/>
      <c r="BC118" s="147"/>
      <c r="BD118" s="151"/>
      <c r="BE118" s="574">
        <f t="shared" si="61"/>
        <v>0</v>
      </c>
      <c r="BF118" s="575"/>
      <c r="BG118" s="312"/>
      <c r="BH118" s="312"/>
      <c r="BI118" s="312"/>
      <c r="BJ118" s="312"/>
    </row>
    <row r="119" spans="1:204" ht="18" customHeight="1" x14ac:dyDescent="0.2">
      <c r="A119" s="302" t="s">
        <v>244</v>
      </c>
      <c r="B119" s="302"/>
      <c r="C119" s="393" t="s">
        <v>175</v>
      </c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04"/>
      <c r="R119" s="305"/>
      <c r="S119" s="306" t="s">
        <v>187</v>
      </c>
      <c r="T119" s="304"/>
      <c r="U119" s="307" t="s">
        <v>192</v>
      </c>
      <c r="V119" s="306"/>
      <c r="W119" s="307" t="s">
        <v>192</v>
      </c>
      <c r="X119" s="306"/>
      <c r="Y119" s="307" t="s">
        <v>192</v>
      </c>
      <c r="Z119" s="308"/>
      <c r="AA119" s="309"/>
      <c r="AB119" s="309"/>
      <c r="AC119" s="309"/>
      <c r="AD119" s="309"/>
      <c r="AE119" s="308"/>
      <c r="AF119" s="308"/>
      <c r="AG119" s="150"/>
      <c r="AH119" s="147"/>
      <c r="AI119" s="148"/>
      <c r="AJ119" s="145"/>
      <c r="AK119" s="147" t="s">
        <v>192</v>
      </c>
      <c r="AL119" s="151"/>
      <c r="AM119" s="146"/>
      <c r="AN119" s="147"/>
      <c r="AO119" s="148"/>
      <c r="AP119" s="145"/>
      <c r="AQ119" s="147"/>
      <c r="AR119" s="146"/>
      <c r="AS119" s="150"/>
      <c r="AT119" s="147"/>
      <c r="AU119" s="148"/>
      <c r="AV119" s="145"/>
      <c r="AW119" s="147"/>
      <c r="AX119" s="151"/>
      <c r="AY119" s="146"/>
      <c r="AZ119" s="147"/>
      <c r="BA119" s="148"/>
      <c r="BB119" s="145"/>
      <c r="BC119" s="147"/>
      <c r="BD119" s="151"/>
      <c r="BE119" s="574">
        <f t="shared" si="61"/>
        <v>0</v>
      </c>
      <c r="BF119" s="575"/>
      <c r="BG119" s="312"/>
      <c r="BH119" s="312"/>
      <c r="BI119" s="312"/>
      <c r="BJ119" s="312"/>
    </row>
    <row r="120" spans="1:204" ht="30" customHeight="1" x14ac:dyDescent="0.2">
      <c r="A120" s="302" t="s">
        <v>245</v>
      </c>
      <c r="B120" s="302"/>
      <c r="C120" s="579" t="s">
        <v>468</v>
      </c>
      <c r="D120" s="579"/>
      <c r="E120" s="579"/>
      <c r="F120" s="579"/>
      <c r="G120" s="579"/>
      <c r="H120" s="579"/>
      <c r="I120" s="579"/>
      <c r="J120" s="579"/>
      <c r="K120" s="579"/>
      <c r="L120" s="579"/>
      <c r="M120" s="579"/>
      <c r="N120" s="579"/>
      <c r="O120" s="579"/>
      <c r="P120" s="579"/>
      <c r="Q120" s="304"/>
      <c r="R120" s="305"/>
      <c r="S120" s="306" t="s">
        <v>187</v>
      </c>
      <c r="T120" s="304"/>
      <c r="U120" s="307" t="s">
        <v>192</v>
      </c>
      <c r="V120" s="306"/>
      <c r="W120" s="307" t="s">
        <v>192</v>
      </c>
      <c r="X120" s="306"/>
      <c r="Y120" s="307" t="s">
        <v>192</v>
      </c>
      <c r="Z120" s="308"/>
      <c r="AA120" s="309"/>
      <c r="AB120" s="309"/>
      <c r="AC120" s="309"/>
      <c r="AD120" s="309"/>
      <c r="AE120" s="308"/>
      <c r="AF120" s="308"/>
      <c r="AG120" s="150"/>
      <c r="AH120" s="147"/>
      <c r="AI120" s="148"/>
      <c r="AJ120" s="145"/>
      <c r="AK120" s="147" t="s">
        <v>192</v>
      </c>
      <c r="AL120" s="151"/>
      <c r="AM120" s="146"/>
      <c r="AN120" s="147"/>
      <c r="AO120" s="148"/>
      <c r="AP120" s="145"/>
      <c r="AQ120" s="147"/>
      <c r="AR120" s="146"/>
      <c r="AS120" s="150"/>
      <c r="AT120" s="147"/>
      <c r="AU120" s="148"/>
      <c r="AV120" s="145"/>
      <c r="AW120" s="147"/>
      <c r="AX120" s="151"/>
      <c r="AY120" s="146"/>
      <c r="AZ120" s="147"/>
      <c r="BA120" s="148"/>
      <c r="BB120" s="145"/>
      <c r="BC120" s="147"/>
      <c r="BD120" s="151"/>
      <c r="BE120" s="577">
        <f>AI120+AL120+AO120+AR120+AU120+AX120+BA120+BD120</f>
        <v>0</v>
      </c>
      <c r="BF120" s="578"/>
      <c r="BG120" s="312"/>
      <c r="BH120" s="312"/>
      <c r="BI120" s="312"/>
      <c r="BJ120" s="312"/>
    </row>
    <row r="121" spans="1:204" ht="18" customHeight="1" x14ac:dyDescent="0.2">
      <c r="A121" s="302" t="s">
        <v>246</v>
      </c>
      <c r="B121" s="302"/>
      <c r="C121" s="303" t="s">
        <v>176</v>
      </c>
      <c r="D121" s="303"/>
      <c r="E121" s="303"/>
      <c r="F121" s="303"/>
      <c r="G121" s="303"/>
      <c r="H121" s="303"/>
      <c r="I121" s="303"/>
      <c r="J121" s="303"/>
      <c r="K121" s="303"/>
      <c r="L121" s="303"/>
      <c r="M121" s="303"/>
      <c r="N121" s="303"/>
      <c r="O121" s="303"/>
      <c r="P121" s="303"/>
      <c r="Q121" s="304"/>
      <c r="R121" s="305"/>
      <c r="S121" s="306" t="s">
        <v>475</v>
      </c>
      <c r="T121" s="304"/>
      <c r="U121" s="307" t="s">
        <v>168</v>
      </c>
      <c r="V121" s="306"/>
      <c r="W121" s="307" t="s">
        <v>168</v>
      </c>
      <c r="X121" s="306"/>
      <c r="Y121" s="307"/>
      <c r="Z121" s="308"/>
      <c r="AA121" s="309"/>
      <c r="AB121" s="309"/>
      <c r="AC121" s="309" t="s">
        <v>168</v>
      </c>
      <c r="AD121" s="309"/>
      <c r="AE121" s="308"/>
      <c r="AF121" s="308"/>
      <c r="AG121" s="150"/>
      <c r="AH121" s="147"/>
      <c r="AI121" s="148"/>
      <c r="AJ121" s="145"/>
      <c r="AK121" s="147"/>
      <c r="AL121" s="151"/>
      <c r="AM121" s="146"/>
      <c r="AN121" s="147" t="s">
        <v>194</v>
      </c>
      <c r="AO121" s="148"/>
      <c r="AP121" s="145"/>
      <c r="AQ121" s="147" t="s">
        <v>194</v>
      </c>
      <c r="AR121" s="146"/>
      <c r="AS121" s="150"/>
      <c r="AT121" s="147"/>
      <c r="AU121" s="148"/>
      <c r="AV121" s="145"/>
      <c r="AW121" s="147"/>
      <c r="AX121" s="151"/>
      <c r="AY121" s="146"/>
      <c r="AZ121" s="147"/>
      <c r="BA121" s="148"/>
      <c r="BB121" s="145"/>
      <c r="BC121" s="147"/>
      <c r="BD121" s="151"/>
      <c r="BE121" s="577">
        <f t="shared" si="61"/>
        <v>0</v>
      </c>
      <c r="BF121" s="578"/>
      <c r="BG121" s="312"/>
      <c r="BH121" s="312"/>
      <c r="BI121" s="312"/>
      <c r="BJ121" s="312"/>
    </row>
    <row r="122" spans="1:204" ht="31.5" customHeight="1" x14ac:dyDescent="0.2">
      <c r="A122" s="302" t="s">
        <v>247</v>
      </c>
      <c r="B122" s="302"/>
      <c r="C122" s="303" t="s">
        <v>342</v>
      </c>
      <c r="D122" s="303"/>
      <c r="E122" s="303"/>
      <c r="F122" s="303"/>
      <c r="G122" s="303"/>
      <c r="H122" s="303"/>
      <c r="I122" s="303"/>
      <c r="J122" s="303"/>
      <c r="K122" s="303"/>
      <c r="L122" s="303"/>
      <c r="M122" s="303"/>
      <c r="N122" s="303"/>
      <c r="O122" s="303"/>
      <c r="P122" s="303"/>
      <c r="Q122" s="304"/>
      <c r="R122" s="305"/>
      <c r="S122" s="306" t="s">
        <v>188</v>
      </c>
      <c r="T122" s="304"/>
      <c r="U122" s="307" t="s">
        <v>190</v>
      </c>
      <c r="V122" s="306"/>
      <c r="W122" s="307" t="s">
        <v>190</v>
      </c>
      <c r="X122" s="306"/>
      <c r="Y122" s="307" t="s">
        <v>190</v>
      </c>
      <c r="Z122" s="308"/>
      <c r="AA122" s="309"/>
      <c r="AB122" s="309"/>
      <c r="AC122" s="309"/>
      <c r="AD122" s="309"/>
      <c r="AE122" s="308"/>
      <c r="AF122" s="308"/>
      <c r="AG122" s="150"/>
      <c r="AH122" s="147"/>
      <c r="AI122" s="148"/>
      <c r="AJ122" s="145"/>
      <c r="AK122" s="147"/>
      <c r="AL122" s="151"/>
      <c r="AM122" s="146"/>
      <c r="AN122" s="147"/>
      <c r="AO122" s="148"/>
      <c r="AP122" s="145"/>
      <c r="AQ122" s="147" t="s">
        <v>190</v>
      </c>
      <c r="AR122" s="146"/>
      <c r="AS122" s="150"/>
      <c r="AT122" s="147"/>
      <c r="AU122" s="148"/>
      <c r="AV122" s="145"/>
      <c r="AW122" s="147"/>
      <c r="AX122" s="151"/>
      <c r="AY122" s="146"/>
      <c r="AZ122" s="147"/>
      <c r="BA122" s="148"/>
      <c r="BB122" s="145"/>
      <c r="BC122" s="147"/>
      <c r="BD122" s="151"/>
      <c r="BE122" s="577">
        <f t="shared" si="61"/>
        <v>0</v>
      </c>
      <c r="BF122" s="578"/>
      <c r="BG122" s="312"/>
      <c r="BH122" s="312"/>
      <c r="BI122" s="312"/>
      <c r="BJ122" s="312"/>
    </row>
    <row r="123" spans="1:204" ht="32.1" customHeight="1" x14ac:dyDescent="0.2">
      <c r="A123" s="302" t="s">
        <v>248</v>
      </c>
      <c r="B123" s="302"/>
      <c r="C123" s="303" t="s">
        <v>177</v>
      </c>
      <c r="D123" s="303"/>
      <c r="E123" s="303"/>
      <c r="F123" s="303"/>
      <c r="G123" s="303"/>
      <c r="H123" s="303"/>
      <c r="I123" s="303"/>
      <c r="J123" s="303"/>
      <c r="K123" s="303"/>
      <c r="L123" s="303"/>
      <c r="M123" s="303"/>
      <c r="N123" s="303"/>
      <c r="O123" s="303"/>
      <c r="P123" s="303"/>
      <c r="Q123" s="304"/>
      <c r="R123" s="305"/>
      <c r="S123" s="306" t="s">
        <v>257</v>
      </c>
      <c r="T123" s="304"/>
      <c r="U123" s="307" t="s">
        <v>168</v>
      </c>
      <c r="V123" s="306"/>
      <c r="W123" s="307" t="s">
        <v>168</v>
      </c>
      <c r="X123" s="306"/>
      <c r="Y123" s="307" t="s">
        <v>194</v>
      </c>
      <c r="Z123" s="308"/>
      <c r="AA123" s="309"/>
      <c r="AB123" s="309"/>
      <c r="AC123" s="309" t="s">
        <v>194</v>
      </c>
      <c r="AD123" s="309"/>
      <c r="AE123" s="308"/>
      <c r="AF123" s="308"/>
      <c r="AG123" s="150"/>
      <c r="AH123" s="147"/>
      <c r="AI123" s="148"/>
      <c r="AJ123" s="145"/>
      <c r="AK123" s="147"/>
      <c r="AL123" s="151"/>
      <c r="AM123" s="146"/>
      <c r="AN123" s="147"/>
      <c r="AO123" s="148"/>
      <c r="AP123" s="145"/>
      <c r="AQ123" s="147"/>
      <c r="AR123" s="146"/>
      <c r="AS123" s="150"/>
      <c r="AT123" s="147" t="s">
        <v>194</v>
      </c>
      <c r="AU123" s="148"/>
      <c r="AV123" s="145"/>
      <c r="AW123" s="147" t="s">
        <v>194</v>
      </c>
      <c r="AX123" s="151"/>
      <c r="AY123" s="146"/>
      <c r="AZ123" s="147"/>
      <c r="BA123" s="148"/>
      <c r="BB123" s="145"/>
      <c r="BC123" s="147"/>
      <c r="BD123" s="151"/>
      <c r="BE123" s="574">
        <f t="shared" si="61"/>
        <v>0</v>
      </c>
      <c r="BF123" s="575"/>
      <c r="BG123" s="312"/>
      <c r="BH123" s="312"/>
      <c r="BI123" s="312"/>
      <c r="BJ123" s="312"/>
    </row>
    <row r="124" spans="1:204" s="272" customFormat="1" ht="18" customHeight="1" x14ac:dyDescent="0.2">
      <c r="A124" s="323" t="s">
        <v>249</v>
      </c>
      <c r="B124" s="323"/>
      <c r="C124" s="324" t="s">
        <v>79</v>
      </c>
      <c r="D124" s="324"/>
      <c r="E124" s="324"/>
      <c r="F124" s="324"/>
      <c r="G124" s="324"/>
      <c r="H124" s="324"/>
      <c r="I124" s="324"/>
      <c r="J124" s="324"/>
      <c r="K124" s="324"/>
      <c r="L124" s="324"/>
      <c r="M124" s="324"/>
      <c r="N124" s="324"/>
      <c r="O124" s="324"/>
      <c r="P124" s="324"/>
      <c r="Q124" s="325"/>
      <c r="R124" s="326"/>
      <c r="S124" s="327" t="s">
        <v>257</v>
      </c>
      <c r="T124" s="325"/>
      <c r="U124" s="328" t="s">
        <v>168</v>
      </c>
      <c r="V124" s="327"/>
      <c r="W124" s="328" t="s">
        <v>168</v>
      </c>
      <c r="X124" s="327"/>
      <c r="Y124" s="328"/>
      <c r="Z124" s="315"/>
      <c r="AA124" s="329"/>
      <c r="AB124" s="329"/>
      <c r="AC124" s="329" t="s">
        <v>168</v>
      </c>
      <c r="AD124" s="329"/>
      <c r="AE124" s="315"/>
      <c r="AF124" s="315"/>
      <c r="AG124" s="265"/>
      <c r="AH124" s="266"/>
      <c r="AI124" s="267"/>
      <c r="AJ124" s="268"/>
      <c r="AK124" s="266"/>
      <c r="AL124" s="269"/>
      <c r="AM124" s="270"/>
      <c r="AN124" s="266"/>
      <c r="AO124" s="267"/>
      <c r="AP124" s="268"/>
      <c r="AQ124" s="266"/>
      <c r="AR124" s="270"/>
      <c r="AS124" s="265"/>
      <c r="AT124" s="266" t="s">
        <v>194</v>
      </c>
      <c r="AU124" s="267"/>
      <c r="AV124" s="268"/>
      <c r="AW124" s="266" t="s">
        <v>194</v>
      </c>
      <c r="AX124" s="269"/>
      <c r="AY124" s="270"/>
      <c r="AZ124" s="266"/>
      <c r="BA124" s="267"/>
      <c r="BB124" s="268"/>
      <c r="BC124" s="266"/>
      <c r="BD124" s="269"/>
      <c r="BE124" s="316">
        <f>AI124+AL124+AO124+AR124+AU124+AX124+BA124+BD124</f>
        <v>0</v>
      </c>
      <c r="BF124" s="317"/>
      <c r="BG124" s="318"/>
      <c r="BH124" s="318"/>
      <c r="BI124" s="318"/>
      <c r="BJ124" s="318"/>
      <c r="BK124" s="271"/>
    </row>
    <row r="125" spans="1:204" ht="18" customHeight="1" x14ac:dyDescent="0.2">
      <c r="A125" s="302" t="s">
        <v>250</v>
      </c>
      <c r="B125" s="302"/>
      <c r="C125" s="303" t="s">
        <v>178</v>
      </c>
      <c r="D125" s="303"/>
      <c r="E125" s="303"/>
      <c r="F125" s="303"/>
      <c r="G125" s="303"/>
      <c r="H125" s="303"/>
      <c r="I125" s="303"/>
      <c r="J125" s="303"/>
      <c r="K125" s="303"/>
      <c r="L125" s="303"/>
      <c r="M125" s="303"/>
      <c r="N125" s="303"/>
      <c r="O125" s="303"/>
      <c r="P125" s="303"/>
      <c r="Q125" s="304"/>
      <c r="R125" s="305"/>
      <c r="S125" s="306" t="s">
        <v>189</v>
      </c>
      <c r="T125" s="304"/>
      <c r="U125" s="307" t="s">
        <v>193</v>
      </c>
      <c r="V125" s="306"/>
      <c r="W125" s="307" t="s">
        <v>193</v>
      </c>
      <c r="X125" s="306"/>
      <c r="Y125" s="307" t="s">
        <v>193</v>
      </c>
      <c r="Z125" s="308"/>
      <c r="AA125" s="309"/>
      <c r="AB125" s="309"/>
      <c r="AC125" s="309"/>
      <c r="AD125" s="309"/>
      <c r="AE125" s="308"/>
      <c r="AF125" s="308"/>
      <c r="AG125" s="150"/>
      <c r="AH125" s="147"/>
      <c r="AI125" s="148"/>
      <c r="AJ125" s="145"/>
      <c r="AK125" s="147"/>
      <c r="AL125" s="151"/>
      <c r="AM125" s="146"/>
      <c r="AN125" s="147"/>
      <c r="AO125" s="148"/>
      <c r="AP125" s="145"/>
      <c r="AQ125" s="147"/>
      <c r="AR125" s="146"/>
      <c r="AS125" s="150"/>
      <c r="AT125" s="147"/>
      <c r="AU125" s="148"/>
      <c r="AV125" s="145"/>
      <c r="AW125" s="147"/>
      <c r="AX125" s="151"/>
      <c r="AY125" s="146"/>
      <c r="AZ125" s="147" t="s">
        <v>193</v>
      </c>
      <c r="BA125" s="148"/>
      <c r="BB125" s="145"/>
      <c r="BC125" s="147"/>
      <c r="BD125" s="151"/>
      <c r="BE125" s="574">
        <f t="shared" si="61"/>
        <v>0</v>
      </c>
      <c r="BF125" s="575"/>
      <c r="BG125" s="312"/>
      <c r="BH125" s="312"/>
      <c r="BI125" s="312"/>
      <c r="BJ125" s="312"/>
    </row>
    <row r="126" spans="1:204" s="71" customFormat="1" ht="17.25" customHeight="1" x14ac:dyDescent="0.2">
      <c r="A126" s="468" t="s">
        <v>77</v>
      </c>
      <c r="B126" s="468"/>
      <c r="C126" s="202" t="s">
        <v>253</v>
      </c>
      <c r="D126" s="231"/>
      <c r="E126" s="231"/>
      <c r="F126" s="231"/>
      <c r="G126" s="231"/>
      <c r="H126" s="231"/>
      <c r="I126" s="231"/>
      <c r="J126" s="231"/>
      <c r="K126" s="231"/>
      <c r="L126" s="231"/>
      <c r="M126" s="231"/>
      <c r="N126" s="231"/>
      <c r="O126" s="231"/>
      <c r="P126" s="232"/>
      <c r="Q126" s="204"/>
      <c r="R126" s="205"/>
      <c r="S126" s="206"/>
      <c r="T126" s="207"/>
      <c r="U126" s="469"/>
      <c r="V126" s="469"/>
      <c r="W126" s="469"/>
      <c r="X126" s="469"/>
      <c r="Y126" s="469"/>
      <c r="Z126" s="470"/>
      <c r="AA126" s="471"/>
      <c r="AB126" s="471"/>
      <c r="AC126" s="471"/>
      <c r="AD126" s="471"/>
      <c r="AE126" s="472"/>
      <c r="AF126" s="470"/>
      <c r="AG126" s="233"/>
      <c r="AH126" s="234"/>
      <c r="AI126" s="235"/>
      <c r="AJ126" s="236"/>
      <c r="AK126" s="234"/>
      <c r="AL126" s="237"/>
      <c r="AM126" s="238"/>
      <c r="AN126" s="234"/>
      <c r="AO126" s="235"/>
      <c r="AP126" s="236"/>
      <c r="AQ126" s="234"/>
      <c r="AR126" s="238"/>
      <c r="AS126" s="233"/>
      <c r="AT126" s="234"/>
      <c r="AU126" s="235"/>
      <c r="AV126" s="236"/>
      <c r="AW126" s="234"/>
      <c r="AX126" s="237"/>
      <c r="AY126" s="238"/>
      <c r="AZ126" s="234"/>
      <c r="BA126" s="235"/>
      <c r="BB126" s="236"/>
      <c r="BC126" s="234"/>
      <c r="BD126" s="237"/>
      <c r="BE126" s="459"/>
      <c r="BF126" s="460"/>
      <c r="BG126" s="576"/>
      <c r="BH126" s="576"/>
      <c r="BI126" s="576"/>
      <c r="BJ126" s="576"/>
    </row>
    <row r="127" spans="1:204" s="11" customFormat="1" ht="27.75" customHeight="1" x14ac:dyDescent="0.2">
      <c r="A127" s="302" t="s">
        <v>251</v>
      </c>
      <c r="B127" s="302"/>
      <c r="C127" s="580" t="s">
        <v>469</v>
      </c>
      <c r="D127" s="580"/>
      <c r="E127" s="580"/>
      <c r="F127" s="580"/>
      <c r="G127" s="580"/>
      <c r="H127" s="580"/>
      <c r="I127" s="580"/>
      <c r="J127" s="580"/>
      <c r="K127" s="580"/>
      <c r="L127" s="580"/>
      <c r="M127" s="580"/>
      <c r="N127" s="580"/>
      <c r="O127" s="580"/>
      <c r="P127" s="580"/>
      <c r="Q127" s="356"/>
      <c r="R127" s="357"/>
      <c r="S127" s="345" t="s">
        <v>186</v>
      </c>
      <c r="T127" s="356"/>
      <c r="U127" s="356" t="s">
        <v>337</v>
      </c>
      <c r="V127" s="356"/>
      <c r="W127" s="356" t="s">
        <v>191</v>
      </c>
      <c r="X127" s="356"/>
      <c r="Y127" s="356"/>
      <c r="Z127" s="346"/>
      <c r="AA127" s="344"/>
      <c r="AB127" s="344"/>
      <c r="AC127" s="344" t="s">
        <v>191</v>
      </c>
      <c r="AD127" s="344"/>
      <c r="AE127" s="345"/>
      <c r="AF127" s="346"/>
      <c r="AG127" s="181" t="str">
        <f>U127</f>
        <v>/58</v>
      </c>
      <c r="AH127" s="182" t="str">
        <f>W127</f>
        <v>/34</v>
      </c>
      <c r="AI127" s="183"/>
      <c r="AJ127" s="184"/>
      <c r="AK127" s="182"/>
      <c r="AL127" s="185"/>
      <c r="AM127" s="186"/>
      <c r="AN127" s="182"/>
      <c r="AO127" s="183"/>
      <c r="AP127" s="184"/>
      <c r="AQ127" s="182"/>
      <c r="AR127" s="186"/>
      <c r="AS127" s="181"/>
      <c r="AT127" s="182"/>
      <c r="AU127" s="183"/>
      <c r="AV127" s="184"/>
      <c r="AW127" s="182"/>
      <c r="AX127" s="185"/>
      <c r="AY127" s="186"/>
      <c r="AZ127" s="182"/>
      <c r="BA127" s="186"/>
      <c r="BB127" s="184"/>
      <c r="BC127" s="182"/>
      <c r="BD127" s="185"/>
      <c r="BE127" s="347">
        <f>AI127+AL127+AO127+AR127+AU127+AX127+BA127+BD127</f>
        <v>0</v>
      </c>
      <c r="BF127" s="348"/>
      <c r="BG127" s="492" t="s">
        <v>95</v>
      </c>
      <c r="BH127" s="492"/>
      <c r="BI127" s="492"/>
      <c r="BJ127" s="492"/>
    </row>
    <row r="128" spans="1:204" ht="18" customHeight="1" x14ac:dyDescent="0.2">
      <c r="A128" s="302" t="s">
        <v>314</v>
      </c>
      <c r="B128" s="302"/>
      <c r="C128" s="303" t="s">
        <v>79</v>
      </c>
      <c r="D128" s="303"/>
      <c r="E128" s="303"/>
      <c r="F128" s="303"/>
      <c r="G128" s="303"/>
      <c r="H128" s="303"/>
      <c r="I128" s="303"/>
      <c r="J128" s="303"/>
      <c r="K128" s="303"/>
      <c r="L128" s="303"/>
      <c r="M128" s="303"/>
      <c r="N128" s="303"/>
      <c r="O128" s="303"/>
      <c r="P128" s="303"/>
      <c r="Q128" s="304"/>
      <c r="R128" s="305"/>
      <c r="S128" s="306" t="s">
        <v>258</v>
      </c>
      <c r="T128" s="304"/>
      <c r="U128" s="307" t="s">
        <v>254</v>
      </c>
      <c r="V128" s="306"/>
      <c r="W128" s="307" t="s">
        <v>254</v>
      </c>
      <c r="X128" s="306"/>
      <c r="Y128" s="307"/>
      <c r="Z128" s="308"/>
      <c r="AA128" s="309"/>
      <c r="AB128" s="309"/>
      <c r="AC128" s="309" t="s">
        <v>254</v>
      </c>
      <c r="AD128" s="309"/>
      <c r="AE128" s="308"/>
      <c r="AF128" s="308"/>
      <c r="AG128" s="150"/>
      <c r="AH128" s="147" t="s">
        <v>80</v>
      </c>
      <c r="AI128" s="148"/>
      <c r="AJ128" s="145"/>
      <c r="AK128" s="147" t="s">
        <v>80</v>
      </c>
      <c r="AL128" s="151"/>
      <c r="AM128" s="146"/>
      <c r="AN128" s="147" t="s">
        <v>80</v>
      </c>
      <c r="AO128" s="148"/>
      <c r="AP128" s="145"/>
      <c r="AQ128" s="147" t="s">
        <v>80</v>
      </c>
      <c r="AR128" s="146"/>
      <c r="AS128" s="150"/>
      <c r="AT128" s="147" t="s">
        <v>194</v>
      </c>
      <c r="AU128" s="148"/>
      <c r="AV128" s="145"/>
      <c r="AW128" s="147" t="s">
        <v>194</v>
      </c>
      <c r="AX128" s="151"/>
      <c r="AY128" s="146"/>
      <c r="AZ128" s="147"/>
      <c r="BA128" s="148"/>
      <c r="BB128" s="145"/>
      <c r="BC128" s="147"/>
      <c r="BD128" s="151"/>
      <c r="BE128" s="574">
        <f t="shared" ref="BE128" si="62">AI128+AL128+AO128+AR128+AU128+AX128+BA128+BD128</f>
        <v>0</v>
      </c>
      <c r="BF128" s="575"/>
      <c r="BG128" s="312" t="s">
        <v>118</v>
      </c>
      <c r="BH128" s="312"/>
      <c r="BI128" s="312"/>
      <c r="BJ128" s="312"/>
    </row>
    <row r="129" spans="1:63" s="11" customFormat="1" ht="18" customHeight="1" x14ac:dyDescent="0.2">
      <c r="A129" s="302" t="s">
        <v>336</v>
      </c>
      <c r="B129" s="302"/>
      <c r="C129" s="330" t="s">
        <v>467</v>
      </c>
      <c r="D129" s="330"/>
      <c r="E129" s="330"/>
      <c r="F129" s="330"/>
      <c r="G129" s="330"/>
      <c r="H129" s="330"/>
      <c r="I129" s="330"/>
      <c r="J129" s="330"/>
      <c r="K129" s="330"/>
      <c r="L129" s="330"/>
      <c r="M129" s="330"/>
      <c r="N129" s="330"/>
      <c r="O129" s="330"/>
      <c r="P129" s="330"/>
      <c r="Q129" s="304"/>
      <c r="R129" s="305"/>
      <c r="S129" s="306" t="s">
        <v>331</v>
      </c>
      <c r="T129" s="304"/>
      <c r="U129" s="304" t="s">
        <v>494</v>
      </c>
      <c r="V129" s="304"/>
      <c r="W129" s="304" t="s">
        <v>404</v>
      </c>
      <c r="X129" s="304"/>
      <c r="Y129" s="304" t="s">
        <v>193</v>
      </c>
      <c r="Z129" s="307"/>
      <c r="AA129" s="309" t="s">
        <v>190</v>
      </c>
      <c r="AB129" s="309"/>
      <c r="AC129" s="309" t="s">
        <v>405</v>
      </c>
      <c r="AD129" s="309"/>
      <c r="AE129" s="306"/>
      <c r="AF129" s="307"/>
      <c r="AG129" s="124"/>
      <c r="AH129" s="120"/>
      <c r="AI129" s="121"/>
      <c r="AJ129" s="122"/>
      <c r="AK129" s="120"/>
      <c r="AL129" s="123">
        <f>AJ129/40</f>
        <v>0</v>
      </c>
      <c r="AM129" s="125" t="s">
        <v>494</v>
      </c>
      <c r="AN129" s="120" t="s">
        <v>404</v>
      </c>
      <c r="AO129" s="121"/>
      <c r="AP129" s="122"/>
      <c r="AQ129" s="120"/>
      <c r="AR129" s="123">
        <f t="shared" ref="AR129" si="63">AP129/40</f>
        <v>0</v>
      </c>
      <c r="AS129" s="124"/>
      <c r="AT129" s="120"/>
      <c r="AU129" s="121">
        <f t="shared" ref="AU129" si="64">AS129/40</f>
        <v>0</v>
      </c>
      <c r="AV129" s="122"/>
      <c r="AW129" s="120"/>
      <c r="AX129" s="123">
        <f t="shared" ref="AX129" si="65">AV129/40</f>
        <v>0</v>
      </c>
      <c r="AY129" s="125"/>
      <c r="AZ129" s="120"/>
      <c r="BA129" s="125">
        <f t="shared" ref="BA129" si="66">AY129/36</f>
        <v>0</v>
      </c>
      <c r="BB129" s="122"/>
      <c r="BC129" s="120"/>
      <c r="BD129" s="123">
        <f t="shared" ref="BD129" si="67">BB129/40</f>
        <v>0</v>
      </c>
      <c r="BE129" s="311">
        <f t="shared" ref="BE129" si="68">AI129+AL129+AO129+AR129+AU129+AX129+BA129+BD129</f>
        <v>0</v>
      </c>
      <c r="BF129" s="331"/>
      <c r="BG129" s="312" t="s">
        <v>299</v>
      </c>
      <c r="BH129" s="312"/>
      <c r="BI129" s="312"/>
      <c r="BJ129" s="312"/>
    </row>
    <row r="130" spans="1:63" s="11" customFormat="1" ht="18" customHeight="1" x14ac:dyDescent="0.2">
      <c r="A130" s="302" t="s">
        <v>406</v>
      </c>
      <c r="B130" s="302"/>
      <c r="C130" s="303" t="s">
        <v>260</v>
      </c>
      <c r="D130" s="303"/>
      <c r="E130" s="303"/>
      <c r="F130" s="303"/>
      <c r="G130" s="303"/>
      <c r="H130" s="303"/>
      <c r="I130" s="303"/>
      <c r="J130" s="303"/>
      <c r="K130" s="303"/>
      <c r="L130" s="303"/>
      <c r="M130" s="303"/>
      <c r="N130" s="303"/>
      <c r="O130" s="303"/>
      <c r="P130" s="303"/>
      <c r="Q130" s="304"/>
      <c r="R130" s="305"/>
      <c r="S130" s="306" t="s">
        <v>188</v>
      </c>
      <c r="T130" s="304"/>
      <c r="U130" s="307" t="s">
        <v>495</v>
      </c>
      <c r="V130" s="306"/>
      <c r="W130" s="304" t="s">
        <v>259</v>
      </c>
      <c r="X130" s="304"/>
      <c r="Y130" s="307" t="s">
        <v>315</v>
      </c>
      <c r="Z130" s="308"/>
      <c r="AA130" s="309" t="s">
        <v>315</v>
      </c>
      <c r="AB130" s="309"/>
      <c r="AC130" s="309"/>
      <c r="AD130" s="309"/>
      <c r="AE130" s="308"/>
      <c r="AF130" s="308"/>
      <c r="AG130" s="150"/>
      <c r="AH130" s="147"/>
      <c r="AI130" s="148"/>
      <c r="AJ130" s="145"/>
      <c r="AK130" s="147"/>
      <c r="AL130" s="151"/>
      <c r="AM130" s="146"/>
      <c r="AN130" s="147"/>
      <c r="AO130" s="148"/>
      <c r="AP130" s="146" t="s">
        <v>495</v>
      </c>
      <c r="AQ130" s="147" t="s">
        <v>259</v>
      </c>
      <c r="AR130" s="146"/>
      <c r="AS130" s="150"/>
      <c r="AT130" s="147"/>
      <c r="AU130" s="148"/>
      <c r="AV130" s="145"/>
      <c r="AW130" s="147"/>
      <c r="AX130" s="151"/>
      <c r="AY130" s="146"/>
      <c r="AZ130" s="147"/>
      <c r="BA130" s="146"/>
      <c r="BB130" s="145"/>
      <c r="BC130" s="147"/>
      <c r="BD130" s="151"/>
      <c r="BE130" s="310">
        <f>AI130+AL130+AO130+AR130+AU130+AX130+BA130+BD130</f>
        <v>0</v>
      </c>
      <c r="BF130" s="311"/>
      <c r="BG130" s="312" t="s">
        <v>226</v>
      </c>
      <c r="BH130" s="312"/>
      <c r="BI130" s="312"/>
      <c r="BJ130" s="312"/>
    </row>
    <row r="131" spans="1:63" s="272" customFormat="1" ht="18" customHeight="1" x14ac:dyDescent="0.2">
      <c r="A131" s="323" t="s">
        <v>407</v>
      </c>
      <c r="B131" s="323"/>
      <c r="C131" s="324" t="s">
        <v>167</v>
      </c>
      <c r="D131" s="324"/>
      <c r="E131" s="324"/>
      <c r="F131" s="324"/>
      <c r="G131" s="324"/>
      <c r="H131" s="324"/>
      <c r="I131" s="324"/>
      <c r="J131" s="324"/>
      <c r="K131" s="324"/>
      <c r="L131" s="324"/>
      <c r="M131" s="324"/>
      <c r="N131" s="324"/>
      <c r="O131" s="324"/>
      <c r="P131" s="324"/>
      <c r="Q131" s="325"/>
      <c r="R131" s="326"/>
      <c r="S131" s="327" t="s">
        <v>189</v>
      </c>
      <c r="T131" s="325"/>
      <c r="U131" s="328" t="s">
        <v>496</v>
      </c>
      <c r="V131" s="327"/>
      <c r="W131" s="328" t="s">
        <v>191</v>
      </c>
      <c r="X131" s="327"/>
      <c r="Y131" s="328" t="s">
        <v>315</v>
      </c>
      <c r="Z131" s="315"/>
      <c r="AA131" s="329"/>
      <c r="AB131" s="329"/>
      <c r="AC131" s="329" t="s">
        <v>190</v>
      </c>
      <c r="AD131" s="329"/>
      <c r="AE131" s="315"/>
      <c r="AF131" s="315"/>
      <c r="AG131" s="265"/>
      <c r="AH131" s="266"/>
      <c r="AI131" s="267"/>
      <c r="AJ131" s="268"/>
      <c r="AK131" s="266"/>
      <c r="AL131" s="269"/>
      <c r="AM131" s="270"/>
      <c r="AN131" s="266"/>
      <c r="AO131" s="267"/>
      <c r="AP131" s="268"/>
      <c r="AQ131" s="266"/>
      <c r="AR131" s="270"/>
      <c r="AS131" s="265"/>
      <c r="AT131" s="266"/>
      <c r="AU131" s="267"/>
      <c r="AV131" s="268"/>
      <c r="AW131" s="266"/>
      <c r="AX131" s="269"/>
      <c r="AY131" s="270" t="s">
        <v>496</v>
      </c>
      <c r="AZ131" s="266" t="s">
        <v>191</v>
      </c>
      <c r="BA131" s="267"/>
      <c r="BB131" s="268"/>
      <c r="BC131" s="266"/>
      <c r="BD131" s="269"/>
      <c r="BE131" s="316">
        <f t="shared" ref="BE131" si="69">AI131+AL131+AO131+AR131+AU131+AX131+BA131+BD131</f>
        <v>0</v>
      </c>
      <c r="BF131" s="317"/>
      <c r="BG131" s="318" t="s">
        <v>438</v>
      </c>
      <c r="BH131" s="318"/>
      <c r="BI131" s="318"/>
      <c r="BJ131" s="318"/>
      <c r="BK131" s="271"/>
    </row>
    <row r="132" spans="1:63" ht="18.95" customHeight="1" x14ac:dyDescent="0.2">
      <c r="A132" s="319" t="s">
        <v>68</v>
      </c>
      <c r="B132" s="319"/>
      <c r="C132" s="319"/>
      <c r="D132" s="319"/>
      <c r="E132" s="319"/>
      <c r="F132" s="319"/>
      <c r="G132" s="319"/>
      <c r="H132" s="319"/>
      <c r="I132" s="319"/>
      <c r="J132" s="319"/>
      <c r="K132" s="319"/>
      <c r="L132" s="319"/>
      <c r="M132" s="319"/>
      <c r="N132" s="319"/>
      <c r="O132" s="319"/>
      <c r="P132" s="319"/>
      <c r="Q132" s="319"/>
      <c r="R132" s="319"/>
      <c r="S132" s="319"/>
      <c r="T132" s="319"/>
      <c r="U132" s="320">
        <f>U32+U70</f>
        <v>6730</v>
      </c>
      <c r="V132" s="320"/>
      <c r="W132" s="320">
        <f>W32+W70</f>
        <v>3626</v>
      </c>
      <c r="X132" s="320"/>
      <c r="Y132" s="320">
        <f>Y32+Y70</f>
        <v>1774</v>
      </c>
      <c r="Z132" s="321"/>
      <c r="AA132" s="322">
        <f>AA32+AA70</f>
        <v>982</v>
      </c>
      <c r="AB132" s="322"/>
      <c r="AC132" s="322">
        <f>AC32+AC70</f>
        <v>754</v>
      </c>
      <c r="AD132" s="322"/>
      <c r="AE132" s="322">
        <f>AE32+AE70</f>
        <v>116</v>
      </c>
      <c r="AF132" s="322"/>
      <c r="AG132" s="243">
        <f t="shared" ref="AG132:BD132" si="70">AG32+AG70</f>
        <v>928</v>
      </c>
      <c r="AH132" s="239">
        <f t="shared" si="70"/>
        <v>502</v>
      </c>
      <c r="AI132" s="240">
        <f t="shared" si="70"/>
        <v>25</v>
      </c>
      <c r="AJ132" s="241">
        <f t="shared" si="70"/>
        <v>966</v>
      </c>
      <c r="AK132" s="239">
        <f t="shared" si="70"/>
        <v>534</v>
      </c>
      <c r="AL132" s="242">
        <f t="shared" si="70"/>
        <v>25</v>
      </c>
      <c r="AM132" s="243">
        <f t="shared" si="70"/>
        <v>944</v>
      </c>
      <c r="AN132" s="239">
        <f t="shared" si="70"/>
        <v>550</v>
      </c>
      <c r="AO132" s="240">
        <f t="shared" si="70"/>
        <v>26</v>
      </c>
      <c r="AP132" s="300">
        <f t="shared" si="70"/>
        <v>1000</v>
      </c>
      <c r="AQ132" s="239">
        <f t="shared" si="70"/>
        <v>552</v>
      </c>
      <c r="AR132" s="242">
        <f t="shared" si="70"/>
        <v>27</v>
      </c>
      <c r="AS132" s="243">
        <f t="shared" si="70"/>
        <v>916</v>
      </c>
      <c r="AT132" s="239">
        <f t="shared" si="70"/>
        <v>496</v>
      </c>
      <c r="AU132" s="240">
        <f t="shared" si="70"/>
        <v>22</v>
      </c>
      <c r="AV132" s="241">
        <f t="shared" si="70"/>
        <v>976</v>
      </c>
      <c r="AW132" s="239">
        <f t="shared" si="70"/>
        <v>480</v>
      </c>
      <c r="AX132" s="242">
        <f t="shared" si="70"/>
        <v>24.75</v>
      </c>
      <c r="AY132" s="301">
        <f t="shared" si="70"/>
        <v>1000</v>
      </c>
      <c r="AZ132" s="239">
        <f t="shared" si="70"/>
        <v>512</v>
      </c>
      <c r="BA132" s="240">
        <f t="shared" si="70"/>
        <v>30</v>
      </c>
      <c r="BB132" s="244">
        <f t="shared" si="70"/>
        <v>0</v>
      </c>
      <c r="BC132" s="245">
        <f t="shared" si="70"/>
        <v>0</v>
      </c>
      <c r="BD132" s="246">
        <f t="shared" si="70"/>
        <v>0</v>
      </c>
      <c r="BE132" s="332">
        <f>AI132+AL132+AO132+AR132+AU132+AX132+BA132+BD132</f>
        <v>179.75</v>
      </c>
      <c r="BF132" s="333"/>
      <c r="BG132" s="314"/>
      <c r="BH132" s="314"/>
      <c r="BI132" s="314"/>
      <c r="BJ132" s="314"/>
    </row>
    <row r="133" spans="1:63" ht="18.95" customHeight="1" x14ac:dyDescent="0.2">
      <c r="A133" s="319" t="s">
        <v>69</v>
      </c>
      <c r="B133" s="319"/>
      <c r="C133" s="319"/>
      <c r="D133" s="319"/>
      <c r="E133" s="319"/>
      <c r="F133" s="319"/>
      <c r="G133" s="319"/>
      <c r="H133" s="319"/>
      <c r="I133" s="319"/>
      <c r="J133" s="319"/>
      <c r="K133" s="319"/>
      <c r="L133" s="319"/>
      <c r="M133" s="319"/>
      <c r="N133" s="319"/>
      <c r="O133" s="319"/>
      <c r="P133" s="319"/>
      <c r="Q133" s="319"/>
      <c r="R133" s="319"/>
      <c r="S133" s="319"/>
      <c r="T133" s="319"/>
      <c r="U133" s="320"/>
      <c r="V133" s="320"/>
      <c r="W133" s="320"/>
      <c r="X133" s="320"/>
      <c r="Y133" s="320"/>
      <c r="Z133" s="321"/>
      <c r="AA133" s="322"/>
      <c r="AB133" s="322"/>
      <c r="AC133" s="322"/>
      <c r="AD133" s="322"/>
      <c r="AE133" s="334"/>
      <c r="AF133" s="321"/>
      <c r="AG133" s="247"/>
      <c r="AH133" s="245">
        <f>AH132/AG30</f>
        <v>29.529411764705884</v>
      </c>
      <c r="AI133" s="291"/>
      <c r="AJ133" s="292"/>
      <c r="AK133" s="245">
        <f>AK132/AJ30</f>
        <v>31.411764705882351</v>
      </c>
      <c r="AL133" s="287">
        <f>AI132+AL132+N141</f>
        <v>60</v>
      </c>
      <c r="AM133" s="293"/>
      <c r="AN133" s="245">
        <f>AN132/AM30</f>
        <v>32.352941176470587</v>
      </c>
      <c r="AO133" s="290"/>
      <c r="AP133" s="292"/>
      <c r="AQ133" s="245">
        <f>AQ132/AP30</f>
        <v>32.470588235294116</v>
      </c>
      <c r="AR133" s="288">
        <f>AO132+AR132+N142</f>
        <v>60</v>
      </c>
      <c r="AS133" s="247"/>
      <c r="AT133" s="245">
        <f>AT132/16</f>
        <v>31</v>
      </c>
      <c r="AU133" s="291"/>
      <c r="AV133" s="292"/>
      <c r="AW133" s="245">
        <f>AW132/AV30</f>
        <v>30</v>
      </c>
      <c r="AX133" s="287">
        <f>AU132+AX132+N143</f>
        <v>59.75</v>
      </c>
      <c r="AY133" s="293"/>
      <c r="AZ133" s="245">
        <f>AZ132/AY30</f>
        <v>30.117647058823529</v>
      </c>
      <c r="BA133" s="291"/>
      <c r="BB133" s="244"/>
      <c r="BC133" s="289"/>
      <c r="BD133" s="287">
        <f>BA132+AD141+AD142+AQ141</f>
        <v>59.5</v>
      </c>
      <c r="BE133" s="333">
        <f>BE132+N141+N142+N143+AD141+AD142+AQ141</f>
        <v>239.25</v>
      </c>
      <c r="BF133" s="335"/>
      <c r="BG133" s="314"/>
      <c r="BH133" s="314"/>
      <c r="BI133" s="314"/>
      <c r="BJ133" s="314"/>
    </row>
    <row r="134" spans="1:63" ht="18.95" customHeight="1" x14ac:dyDescent="0.2">
      <c r="A134" s="319" t="s">
        <v>86</v>
      </c>
      <c r="B134" s="319"/>
      <c r="C134" s="319"/>
      <c r="D134" s="319"/>
      <c r="E134" s="319"/>
      <c r="F134" s="319"/>
      <c r="G134" s="319"/>
      <c r="H134" s="319"/>
      <c r="I134" s="319"/>
      <c r="J134" s="319"/>
      <c r="K134" s="319"/>
      <c r="L134" s="319"/>
      <c r="M134" s="319"/>
      <c r="N134" s="319"/>
      <c r="O134" s="319"/>
      <c r="P134" s="319"/>
      <c r="Q134" s="319"/>
      <c r="R134" s="319"/>
      <c r="S134" s="319"/>
      <c r="T134" s="319"/>
      <c r="U134" s="320">
        <f>SUM(AG134:BD134)</f>
        <v>6</v>
      </c>
      <c r="V134" s="320"/>
      <c r="W134" s="320"/>
      <c r="X134" s="320"/>
      <c r="Y134" s="320"/>
      <c r="Z134" s="321"/>
      <c r="AA134" s="322"/>
      <c r="AB134" s="322"/>
      <c r="AC134" s="322"/>
      <c r="AD134" s="322"/>
      <c r="AE134" s="334"/>
      <c r="AF134" s="321"/>
      <c r="AG134" s="582"/>
      <c r="AH134" s="335"/>
      <c r="AI134" s="335"/>
      <c r="AJ134" s="335"/>
      <c r="AK134" s="335"/>
      <c r="AL134" s="336"/>
      <c r="AM134" s="333"/>
      <c r="AN134" s="335"/>
      <c r="AO134" s="335"/>
      <c r="AP134" s="335">
        <v>1</v>
      </c>
      <c r="AQ134" s="335"/>
      <c r="AR134" s="581"/>
      <c r="AS134" s="582"/>
      <c r="AT134" s="335"/>
      <c r="AU134" s="335"/>
      <c r="AV134" s="335">
        <v>3</v>
      </c>
      <c r="AW134" s="335"/>
      <c r="AX134" s="336"/>
      <c r="AY134" s="333">
        <v>2</v>
      </c>
      <c r="AZ134" s="335"/>
      <c r="BA134" s="335"/>
      <c r="BB134" s="335"/>
      <c r="BC134" s="335"/>
      <c r="BD134" s="336"/>
      <c r="BE134" s="333"/>
      <c r="BF134" s="335"/>
      <c r="BG134" s="314"/>
      <c r="BH134" s="314"/>
      <c r="BI134" s="314"/>
      <c r="BJ134" s="314"/>
    </row>
    <row r="135" spans="1:63" ht="18.95" customHeight="1" x14ac:dyDescent="0.2">
      <c r="A135" s="319" t="s">
        <v>70</v>
      </c>
      <c r="B135" s="319"/>
      <c r="C135" s="319"/>
      <c r="D135" s="319"/>
      <c r="E135" s="319"/>
      <c r="F135" s="319"/>
      <c r="G135" s="319"/>
      <c r="H135" s="319"/>
      <c r="I135" s="319"/>
      <c r="J135" s="319"/>
      <c r="K135" s="319"/>
      <c r="L135" s="319"/>
      <c r="M135" s="319"/>
      <c r="N135" s="319"/>
      <c r="O135" s="319"/>
      <c r="P135" s="319"/>
      <c r="Q135" s="319"/>
      <c r="R135" s="319"/>
      <c r="S135" s="319"/>
      <c r="T135" s="319"/>
      <c r="U135" s="320">
        <f>SUM(AG135:BD135)</f>
        <v>4</v>
      </c>
      <c r="V135" s="320"/>
      <c r="W135" s="320"/>
      <c r="X135" s="320"/>
      <c r="Y135" s="320"/>
      <c r="Z135" s="321"/>
      <c r="AA135" s="322"/>
      <c r="AB135" s="322"/>
      <c r="AC135" s="322"/>
      <c r="AD135" s="322"/>
      <c r="AE135" s="334"/>
      <c r="AF135" s="321"/>
      <c r="AG135" s="582"/>
      <c r="AH135" s="335"/>
      <c r="AI135" s="335"/>
      <c r="AJ135" s="335"/>
      <c r="AK135" s="335"/>
      <c r="AL135" s="336"/>
      <c r="AM135" s="333"/>
      <c r="AN135" s="335"/>
      <c r="AO135" s="335"/>
      <c r="AP135" s="335">
        <v>1</v>
      </c>
      <c r="AQ135" s="335"/>
      <c r="AR135" s="581"/>
      <c r="AS135" s="582">
        <v>2</v>
      </c>
      <c r="AT135" s="335"/>
      <c r="AU135" s="335"/>
      <c r="AV135" s="335"/>
      <c r="AW135" s="335"/>
      <c r="AX135" s="336"/>
      <c r="AY135" s="333">
        <v>1</v>
      </c>
      <c r="AZ135" s="335"/>
      <c r="BA135" s="335"/>
      <c r="BB135" s="335"/>
      <c r="BC135" s="335"/>
      <c r="BD135" s="336"/>
      <c r="BE135" s="333"/>
      <c r="BF135" s="335"/>
      <c r="BG135" s="314"/>
      <c r="BH135" s="314"/>
      <c r="BI135" s="314"/>
      <c r="BJ135" s="314"/>
    </row>
    <row r="136" spans="1:63" ht="18.95" customHeight="1" x14ac:dyDescent="0.2">
      <c r="A136" s="319" t="s">
        <v>71</v>
      </c>
      <c r="B136" s="319"/>
      <c r="C136" s="319"/>
      <c r="D136" s="319"/>
      <c r="E136" s="319"/>
      <c r="F136" s="319"/>
      <c r="G136" s="319"/>
      <c r="H136" s="319"/>
      <c r="I136" s="319"/>
      <c r="J136" s="319"/>
      <c r="K136" s="319"/>
      <c r="L136" s="319"/>
      <c r="M136" s="319"/>
      <c r="N136" s="319"/>
      <c r="O136" s="319"/>
      <c r="P136" s="319"/>
      <c r="Q136" s="319"/>
      <c r="R136" s="319"/>
      <c r="S136" s="319"/>
      <c r="T136" s="319"/>
      <c r="U136" s="320">
        <f>SUM(AG136:BD136)</f>
        <v>29</v>
      </c>
      <c r="V136" s="320"/>
      <c r="W136" s="320"/>
      <c r="X136" s="320"/>
      <c r="Y136" s="320"/>
      <c r="Z136" s="321"/>
      <c r="AA136" s="322"/>
      <c r="AB136" s="322"/>
      <c r="AC136" s="322"/>
      <c r="AD136" s="322"/>
      <c r="AE136" s="334"/>
      <c r="AF136" s="321"/>
      <c r="AG136" s="582">
        <f>COUNTIF(Q32:R115,1)</f>
        <v>4</v>
      </c>
      <c r="AH136" s="335"/>
      <c r="AI136" s="335"/>
      <c r="AJ136" s="335">
        <f>COUNTIF(Q32:R115,2)</f>
        <v>4</v>
      </c>
      <c r="AK136" s="335"/>
      <c r="AL136" s="336"/>
      <c r="AM136" s="333">
        <f>COUNTIF(Q32:R115,3)</f>
        <v>4</v>
      </c>
      <c r="AN136" s="335"/>
      <c r="AO136" s="335"/>
      <c r="AP136" s="335">
        <f>COUNTIF(Q32:R115,4)</f>
        <v>5</v>
      </c>
      <c r="AQ136" s="335"/>
      <c r="AR136" s="581"/>
      <c r="AS136" s="582">
        <f>COUNTIF(Q32:R115,5)</f>
        <v>4</v>
      </c>
      <c r="AT136" s="335"/>
      <c r="AU136" s="335"/>
      <c r="AV136" s="335">
        <f>COUNTIF(Q32:R115,6)</f>
        <v>4</v>
      </c>
      <c r="AW136" s="335"/>
      <c r="AX136" s="336"/>
      <c r="AY136" s="333">
        <f>COUNTIF(Q32:R115,7)</f>
        <v>4</v>
      </c>
      <c r="AZ136" s="335"/>
      <c r="BA136" s="335"/>
      <c r="BB136" s="335"/>
      <c r="BC136" s="335"/>
      <c r="BD136" s="336"/>
      <c r="BE136" s="333"/>
      <c r="BF136" s="335"/>
      <c r="BG136" s="314"/>
      <c r="BH136" s="314"/>
      <c r="BI136" s="314"/>
      <c r="BJ136" s="314"/>
    </row>
    <row r="137" spans="1:63" ht="18.95" customHeight="1" x14ac:dyDescent="0.2">
      <c r="A137" s="319" t="s">
        <v>72</v>
      </c>
      <c r="B137" s="319"/>
      <c r="C137" s="319"/>
      <c r="D137" s="319"/>
      <c r="E137" s="319"/>
      <c r="F137" s="319"/>
      <c r="G137" s="319"/>
      <c r="H137" s="319"/>
      <c r="I137" s="319"/>
      <c r="J137" s="319"/>
      <c r="K137" s="319"/>
      <c r="L137" s="319"/>
      <c r="M137" s="319"/>
      <c r="N137" s="319"/>
      <c r="O137" s="319"/>
      <c r="P137" s="319"/>
      <c r="Q137" s="319"/>
      <c r="R137" s="319"/>
      <c r="S137" s="319"/>
      <c r="T137" s="319"/>
      <c r="U137" s="320">
        <f>SUM(AG137:BD137)</f>
        <v>28</v>
      </c>
      <c r="V137" s="320"/>
      <c r="W137" s="320"/>
      <c r="X137" s="320"/>
      <c r="Y137" s="320"/>
      <c r="Z137" s="321"/>
      <c r="AA137" s="322"/>
      <c r="AB137" s="322"/>
      <c r="AC137" s="322"/>
      <c r="AD137" s="322"/>
      <c r="AE137" s="334"/>
      <c r="AF137" s="321"/>
      <c r="AG137" s="582">
        <f>COUNTIF(S32:T115,1)</f>
        <v>4</v>
      </c>
      <c r="AH137" s="335"/>
      <c r="AI137" s="335"/>
      <c r="AJ137" s="335">
        <f>COUNTIF(S32:T115,2)</f>
        <v>5</v>
      </c>
      <c r="AK137" s="335"/>
      <c r="AL137" s="336"/>
      <c r="AM137" s="333">
        <f>COUNTIF(S32:T115,3)</f>
        <v>3</v>
      </c>
      <c r="AN137" s="335"/>
      <c r="AO137" s="335"/>
      <c r="AP137" s="335">
        <f>COUNTIF(S32:T115,4)</f>
        <v>3</v>
      </c>
      <c r="AQ137" s="335"/>
      <c r="AR137" s="581"/>
      <c r="AS137" s="582">
        <f>COUNTIF(S32:T115,5)</f>
        <v>4</v>
      </c>
      <c r="AT137" s="335"/>
      <c r="AU137" s="335"/>
      <c r="AV137" s="335">
        <f>COUNTIF(S32:T115,6)</f>
        <v>4</v>
      </c>
      <c r="AW137" s="335"/>
      <c r="AX137" s="336"/>
      <c r="AY137" s="333">
        <f>COUNTIF(S32:T115,7)</f>
        <v>5</v>
      </c>
      <c r="AZ137" s="335"/>
      <c r="BA137" s="335"/>
      <c r="BB137" s="583"/>
      <c r="BC137" s="583"/>
      <c r="BD137" s="584"/>
      <c r="BE137" s="585"/>
      <c r="BF137" s="583"/>
      <c r="BG137" s="314"/>
      <c r="BH137" s="314"/>
      <c r="BI137" s="314"/>
      <c r="BJ137" s="314"/>
    </row>
    <row r="138" spans="1:63" ht="11.25" customHeight="1" x14ac:dyDescent="0.2">
      <c r="A138" s="21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</row>
    <row r="139" spans="1:63" ht="21" customHeight="1" x14ac:dyDescent="0.2">
      <c r="A139" s="586" t="s">
        <v>114</v>
      </c>
      <c r="B139" s="587"/>
      <c r="C139" s="587"/>
      <c r="D139" s="587"/>
      <c r="E139" s="587"/>
      <c r="F139" s="587"/>
      <c r="G139" s="587"/>
      <c r="H139" s="587"/>
      <c r="I139" s="587"/>
      <c r="J139" s="587"/>
      <c r="K139" s="587"/>
      <c r="L139" s="587"/>
      <c r="M139" s="587"/>
      <c r="N139" s="587"/>
      <c r="O139" s="587"/>
      <c r="P139" s="588"/>
      <c r="Q139" s="586" t="s">
        <v>115</v>
      </c>
      <c r="R139" s="587"/>
      <c r="S139" s="587"/>
      <c r="T139" s="587"/>
      <c r="U139" s="587"/>
      <c r="V139" s="587"/>
      <c r="W139" s="587"/>
      <c r="X139" s="587"/>
      <c r="Y139" s="587"/>
      <c r="Z139" s="587"/>
      <c r="AA139" s="587"/>
      <c r="AB139" s="587"/>
      <c r="AC139" s="587"/>
      <c r="AD139" s="587"/>
      <c r="AE139" s="587"/>
      <c r="AF139" s="588"/>
      <c r="AG139" s="589" t="s">
        <v>116</v>
      </c>
      <c r="AH139" s="590"/>
      <c r="AI139" s="590"/>
      <c r="AJ139" s="590"/>
      <c r="AK139" s="590"/>
      <c r="AL139" s="590"/>
      <c r="AM139" s="590"/>
      <c r="AN139" s="590"/>
      <c r="AO139" s="590"/>
      <c r="AP139" s="590"/>
      <c r="AQ139" s="590"/>
      <c r="AR139" s="590"/>
      <c r="AS139" s="590"/>
      <c r="AT139" s="590"/>
      <c r="AU139" s="591"/>
      <c r="AV139" s="589" t="s">
        <v>117</v>
      </c>
      <c r="AW139" s="590"/>
      <c r="AX139" s="590"/>
      <c r="AY139" s="590"/>
      <c r="AZ139" s="590"/>
      <c r="BA139" s="590"/>
      <c r="BB139" s="590"/>
      <c r="BC139" s="590"/>
      <c r="BD139" s="590"/>
      <c r="BE139" s="590"/>
      <c r="BF139" s="590"/>
      <c r="BG139" s="590"/>
      <c r="BH139" s="590"/>
      <c r="BI139" s="590"/>
      <c r="BJ139" s="591"/>
    </row>
    <row r="140" spans="1:63" s="14" customFormat="1" ht="34.5" customHeight="1" x14ac:dyDescent="0.2">
      <c r="A140" s="616" t="s">
        <v>74</v>
      </c>
      <c r="B140" s="617"/>
      <c r="C140" s="617"/>
      <c r="D140" s="617"/>
      <c r="E140" s="617"/>
      <c r="F140" s="617"/>
      <c r="G140" s="618"/>
      <c r="H140" s="619" t="s">
        <v>73</v>
      </c>
      <c r="I140" s="620"/>
      <c r="J140" s="621"/>
      <c r="K140" s="601" t="s">
        <v>75</v>
      </c>
      <c r="L140" s="602"/>
      <c r="M140" s="603"/>
      <c r="N140" s="604" t="s">
        <v>87</v>
      </c>
      <c r="O140" s="605"/>
      <c r="P140" s="606"/>
      <c r="Q140" s="616" t="s">
        <v>74</v>
      </c>
      <c r="R140" s="617"/>
      <c r="S140" s="617"/>
      <c r="T140" s="617"/>
      <c r="U140" s="617"/>
      <c r="V140" s="617"/>
      <c r="W140" s="618"/>
      <c r="X140" s="619" t="s">
        <v>73</v>
      </c>
      <c r="Y140" s="620"/>
      <c r="Z140" s="621"/>
      <c r="AA140" s="601" t="s">
        <v>75</v>
      </c>
      <c r="AB140" s="602"/>
      <c r="AC140" s="603"/>
      <c r="AD140" s="604" t="s">
        <v>87</v>
      </c>
      <c r="AE140" s="605"/>
      <c r="AF140" s="606"/>
      <c r="AG140" s="607" t="s">
        <v>73</v>
      </c>
      <c r="AH140" s="608"/>
      <c r="AI140" s="608"/>
      <c r="AJ140" s="608"/>
      <c r="AK140" s="609"/>
      <c r="AL140" s="607" t="s">
        <v>75</v>
      </c>
      <c r="AM140" s="608"/>
      <c r="AN140" s="608"/>
      <c r="AO140" s="608"/>
      <c r="AP140" s="609"/>
      <c r="AQ140" s="610" t="s">
        <v>76</v>
      </c>
      <c r="AR140" s="611"/>
      <c r="AS140" s="611"/>
      <c r="AT140" s="611"/>
      <c r="AU140" s="612"/>
      <c r="AV140" s="613" t="s">
        <v>185</v>
      </c>
      <c r="AW140" s="614"/>
      <c r="AX140" s="614"/>
      <c r="AY140" s="614"/>
      <c r="AZ140" s="614"/>
      <c r="BA140" s="614"/>
      <c r="BB140" s="614"/>
      <c r="BC140" s="614"/>
      <c r="BD140" s="614"/>
      <c r="BE140" s="614"/>
      <c r="BF140" s="614"/>
      <c r="BG140" s="614"/>
      <c r="BH140" s="614"/>
      <c r="BI140" s="614"/>
      <c r="BJ140" s="615"/>
      <c r="BK140" s="51"/>
    </row>
    <row r="141" spans="1:63" ht="18" customHeight="1" x14ac:dyDescent="0.2">
      <c r="A141" s="598" t="s">
        <v>181</v>
      </c>
      <c r="B141" s="599"/>
      <c r="C141" s="599"/>
      <c r="D141" s="599"/>
      <c r="E141" s="599"/>
      <c r="F141" s="599"/>
      <c r="G141" s="600"/>
      <c r="H141" s="592">
        <v>1.2</v>
      </c>
      <c r="I141" s="593"/>
      <c r="J141" s="594"/>
      <c r="K141" s="592">
        <v>6.5</v>
      </c>
      <c r="L141" s="593"/>
      <c r="M141" s="594"/>
      <c r="N141" s="595">
        <v>10</v>
      </c>
      <c r="O141" s="596"/>
      <c r="P141" s="597"/>
      <c r="Q141" s="598" t="s">
        <v>179</v>
      </c>
      <c r="R141" s="599"/>
      <c r="S141" s="599"/>
      <c r="T141" s="599"/>
      <c r="U141" s="599"/>
      <c r="V141" s="599"/>
      <c r="W141" s="600"/>
      <c r="X141" s="592">
        <v>7</v>
      </c>
      <c r="Y141" s="593"/>
      <c r="Z141" s="594"/>
      <c r="AA141" s="592">
        <v>5</v>
      </c>
      <c r="AB141" s="593"/>
      <c r="AC141" s="594"/>
      <c r="AD141" s="595">
        <v>8</v>
      </c>
      <c r="AE141" s="596"/>
      <c r="AF141" s="597"/>
      <c r="AG141" s="629">
        <v>8</v>
      </c>
      <c r="AH141" s="630"/>
      <c r="AI141" s="630"/>
      <c r="AJ141" s="630"/>
      <c r="AK141" s="631"/>
      <c r="AL141" s="629">
        <v>11</v>
      </c>
      <c r="AM141" s="630"/>
      <c r="AN141" s="630"/>
      <c r="AO141" s="630"/>
      <c r="AP141" s="631"/>
      <c r="AQ141" s="629">
        <f>AL141*54/36</f>
        <v>16.5</v>
      </c>
      <c r="AR141" s="630"/>
      <c r="AS141" s="630"/>
      <c r="AT141" s="630"/>
      <c r="AU141" s="631"/>
      <c r="AV141" s="638" t="s">
        <v>184</v>
      </c>
      <c r="AW141" s="639"/>
      <c r="AX141" s="639"/>
      <c r="AY141" s="639"/>
      <c r="AZ141" s="639"/>
      <c r="BA141" s="639"/>
      <c r="BB141" s="639"/>
      <c r="BC141" s="639"/>
      <c r="BD141" s="639"/>
      <c r="BE141" s="639"/>
      <c r="BF141" s="639"/>
      <c r="BG141" s="639"/>
      <c r="BH141" s="639"/>
      <c r="BI141" s="639"/>
      <c r="BJ141" s="640"/>
    </row>
    <row r="142" spans="1:63" ht="18" customHeight="1" x14ac:dyDescent="0.2">
      <c r="A142" s="598" t="s">
        <v>182</v>
      </c>
      <c r="B142" s="599"/>
      <c r="C142" s="599"/>
      <c r="D142" s="599"/>
      <c r="E142" s="599"/>
      <c r="F142" s="599"/>
      <c r="G142" s="600"/>
      <c r="H142" s="592">
        <v>4</v>
      </c>
      <c r="I142" s="593"/>
      <c r="J142" s="594"/>
      <c r="K142" s="592">
        <v>5.5</v>
      </c>
      <c r="L142" s="593"/>
      <c r="M142" s="594"/>
      <c r="N142" s="595">
        <v>7</v>
      </c>
      <c r="O142" s="596"/>
      <c r="P142" s="597"/>
      <c r="Q142" s="644" t="s">
        <v>180</v>
      </c>
      <c r="R142" s="645"/>
      <c r="S142" s="645"/>
      <c r="T142" s="645"/>
      <c r="U142" s="645"/>
      <c r="V142" s="645"/>
      <c r="W142" s="646"/>
      <c r="X142" s="650">
        <v>7</v>
      </c>
      <c r="Y142" s="651"/>
      <c r="Z142" s="652"/>
      <c r="AA142" s="650">
        <v>3</v>
      </c>
      <c r="AB142" s="651"/>
      <c r="AC142" s="652"/>
      <c r="AD142" s="629">
        <v>5</v>
      </c>
      <c r="AE142" s="630"/>
      <c r="AF142" s="631"/>
      <c r="AG142" s="632"/>
      <c r="AH142" s="633"/>
      <c r="AI142" s="633"/>
      <c r="AJ142" s="633"/>
      <c r="AK142" s="634"/>
      <c r="AL142" s="632"/>
      <c r="AM142" s="633"/>
      <c r="AN142" s="633"/>
      <c r="AO142" s="633"/>
      <c r="AP142" s="634"/>
      <c r="AQ142" s="632"/>
      <c r="AR142" s="633"/>
      <c r="AS142" s="633"/>
      <c r="AT142" s="633"/>
      <c r="AU142" s="634"/>
      <c r="AV142" s="638"/>
      <c r="AW142" s="639"/>
      <c r="AX142" s="639"/>
      <c r="AY142" s="639"/>
      <c r="AZ142" s="639"/>
      <c r="BA142" s="639"/>
      <c r="BB142" s="639"/>
      <c r="BC142" s="639"/>
      <c r="BD142" s="639"/>
      <c r="BE142" s="639"/>
      <c r="BF142" s="639"/>
      <c r="BG142" s="639"/>
      <c r="BH142" s="639"/>
      <c r="BI142" s="639"/>
      <c r="BJ142" s="640"/>
    </row>
    <row r="143" spans="1:63" ht="18" customHeight="1" x14ac:dyDescent="0.2">
      <c r="A143" s="598" t="s">
        <v>183</v>
      </c>
      <c r="B143" s="599"/>
      <c r="C143" s="599"/>
      <c r="D143" s="599"/>
      <c r="E143" s="599"/>
      <c r="F143" s="599"/>
      <c r="G143" s="600"/>
      <c r="H143" s="592">
        <v>6</v>
      </c>
      <c r="I143" s="593"/>
      <c r="J143" s="594"/>
      <c r="K143" s="592">
        <v>9</v>
      </c>
      <c r="L143" s="593"/>
      <c r="M143" s="594"/>
      <c r="N143" s="595">
        <v>13</v>
      </c>
      <c r="O143" s="596"/>
      <c r="P143" s="597"/>
      <c r="Q143" s="647"/>
      <c r="R143" s="648"/>
      <c r="S143" s="648"/>
      <c r="T143" s="648"/>
      <c r="U143" s="648"/>
      <c r="V143" s="648"/>
      <c r="W143" s="649"/>
      <c r="X143" s="653"/>
      <c r="Y143" s="654"/>
      <c r="Z143" s="655"/>
      <c r="AA143" s="653"/>
      <c r="AB143" s="654"/>
      <c r="AC143" s="655"/>
      <c r="AD143" s="653"/>
      <c r="AE143" s="654"/>
      <c r="AF143" s="655"/>
      <c r="AG143" s="635"/>
      <c r="AH143" s="636"/>
      <c r="AI143" s="636"/>
      <c r="AJ143" s="636"/>
      <c r="AK143" s="637"/>
      <c r="AL143" s="635"/>
      <c r="AM143" s="636"/>
      <c r="AN143" s="636"/>
      <c r="AO143" s="636"/>
      <c r="AP143" s="637"/>
      <c r="AQ143" s="635"/>
      <c r="AR143" s="636"/>
      <c r="AS143" s="636"/>
      <c r="AT143" s="636"/>
      <c r="AU143" s="637"/>
      <c r="AV143" s="641"/>
      <c r="AW143" s="642"/>
      <c r="AX143" s="642"/>
      <c r="AY143" s="642"/>
      <c r="AZ143" s="642"/>
      <c r="BA143" s="642"/>
      <c r="BB143" s="642"/>
      <c r="BC143" s="642"/>
      <c r="BD143" s="642"/>
      <c r="BE143" s="642"/>
      <c r="BF143" s="642"/>
      <c r="BG143" s="642"/>
      <c r="BH143" s="642"/>
      <c r="BI143" s="642"/>
      <c r="BJ143" s="643"/>
    </row>
    <row r="144" spans="1:63" ht="15" customHeight="1" x14ac:dyDescent="0.2">
      <c r="A144" s="189"/>
      <c r="B144" s="189"/>
      <c r="C144" s="189"/>
      <c r="D144" s="189"/>
      <c r="E144" s="189"/>
      <c r="F144" s="189"/>
      <c r="G144" s="189"/>
      <c r="H144" s="190"/>
      <c r="I144" s="190"/>
      <c r="J144" s="190"/>
      <c r="K144" s="190"/>
      <c r="L144" s="190"/>
      <c r="M144" s="190"/>
      <c r="N144" s="179"/>
      <c r="O144" s="179"/>
      <c r="P144" s="179"/>
      <c r="Q144" s="189"/>
      <c r="R144" s="189"/>
      <c r="S144" s="189"/>
      <c r="T144" s="189"/>
      <c r="U144" s="189"/>
      <c r="V144" s="189"/>
      <c r="W144" s="189"/>
      <c r="X144" s="190"/>
      <c r="Y144" s="190"/>
      <c r="Z144" s="190"/>
      <c r="AA144" s="190"/>
      <c r="AB144" s="190"/>
      <c r="AC144" s="190"/>
      <c r="AD144" s="190"/>
      <c r="AE144" s="190"/>
      <c r="AF144" s="190"/>
      <c r="AG144" s="179"/>
      <c r="AH144" s="179"/>
      <c r="AI144" s="179"/>
      <c r="AJ144" s="179"/>
      <c r="AK144" s="179"/>
      <c r="AL144" s="179"/>
      <c r="AM144" s="179"/>
      <c r="AN144" s="179"/>
      <c r="AO144" s="179"/>
      <c r="AP144" s="179"/>
      <c r="AQ144" s="179"/>
      <c r="AR144" s="179"/>
      <c r="AS144" s="179"/>
      <c r="AT144" s="179"/>
      <c r="AU144" s="179"/>
      <c r="AV144" s="180"/>
      <c r="AW144" s="180"/>
      <c r="AX144" s="180"/>
      <c r="AY144" s="180"/>
      <c r="AZ144" s="180"/>
      <c r="BA144" s="180"/>
      <c r="BB144" s="180"/>
      <c r="BC144" s="180"/>
      <c r="BD144" s="180"/>
      <c r="BE144" s="180"/>
      <c r="BF144" s="180"/>
      <c r="BG144" s="180"/>
      <c r="BH144" s="180"/>
      <c r="BI144" s="180"/>
      <c r="BJ144" s="180"/>
    </row>
    <row r="145" spans="1:63" ht="15" customHeight="1" x14ac:dyDescent="0.2">
      <c r="A145" s="82" t="s">
        <v>108</v>
      </c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189"/>
      <c r="S145" s="189"/>
      <c r="T145" s="189"/>
      <c r="U145" s="189"/>
      <c r="V145" s="189"/>
      <c r="W145" s="189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82" t="s">
        <v>108</v>
      </c>
      <c r="AH145" s="179"/>
      <c r="AI145" s="179"/>
      <c r="AJ145" s="179"/>
      <c r="AK145" s="179"/>
      <c r="AL145" s="179"/>
      <c r="AM145" s="179"/>
      <c r="AN145" s="179"/>
      <c r="AO145" s="179"/>
      <c r="AP145" s="179"/>
      <c r="AQ145" s="179"/>
      <c r="AR145" s="179"/>
      <c r="AS145" s="179"/>
      <c r="AT145" s="179"/>
      <c r="AU145" s="179"/>
      <c r="AV145" s="180"/>
      <c r="AW145" s="180"/>
      <c r="AX145" s="180"/>
      <c r="AY145" s="180"/>
      <c r="AZ145" s="180"/>
      <c r="BA145" s="180"/>
      <c r="BB145" s="180"/>
      <c r="BC145" s="180"/>
      <c r="BD145" s="180"/>
      <c r="BE145" s="180"/>
      <c r="BF145" s="180"/>
      <c r="BG145" s="180"/>
      <c r="BH145" s="180"/>
      <c r="BI145" s="180"/>
      <c r="BJ145" s="180"/>
    </row>
    <row r="146" spans="1:63" ht="18" customHeight="1" x14ac:dyDescent="0.2">
      <c r="A146" s="27" t="s">
        <v>320</v>
      </c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189"/>
      <c r="S146" s="189"/>
      <c r="T146" s="189"/>
      <c r="U146" s="189"/>
      <c r="V146" s="189"/>
      <c r="W146" s="189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27" t="s">
        <v>362</v>
      </c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180"/>
      <c r="AX146" s="180"/>
      <c r="AY146" s="180"/>
      <c r="AZ146" s="180"/>
      <c r="BA146" s="180"/>
      <c r="BB146" s="180"/>
      <c r="BC146" s="180"/>
      <c r="BD146" s="180"/>
      <c r="BE146" s="180"/>
      <c r="BF146" s="180"/>
      <c r="BG146" s="180"/>
      <c r="BH146" s="180"/>
      <c r="BI146" s="180"/>
      <c r="BJ146" s="180"/>
    </row>
    <row r="147" spans="1:63" ht="18" customHeight="1" x14ac:dyDescent="0.2">
      <c r="A147" s="27" t="s">
        <v>121</v>
      </c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189"/>
      <c r="S147" s="189"/>
      <c r="T147" s="189"/>
      <c r="U147" s="189"/>
      <c r="V147" s="189"/>
      <c r="W147" s="189"/>
      <c r="X147" s="190"/>
      <c r="Y147" s="190"/>
      <c r="Z147" s="190"/>
      <c r="AA147" s="190"/>
      <c r="AB147" s="190"/>
      <c r="AC147" s="190"/>
      <c r="AD147" s="190"/>
      <c r="AE147" s="190"/>
      <c r="AF147" s="190"/>
      <c r="AG147" s="27" t="s">
        <v>487</v>
      </c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180"/>
      <c r="AX147" s="180"/>
      <c r="AY147" s="180"/>
      <c r="AZ147" s="180"/>
      <c r="BA147" s="180"/>
      <c r="BB147" s="180"/>
      <c r="BC147" s="180"/>
      <c r="BD147" s="180"/>
      <c r="BE147" s="180"/>
      <c r="BF147" s="180"/>
      <c r="BG147" s="180"/>
      <c r="BH147" s="180"/>
      <c r="BI147" s="180"/>
      <c r="BJ147" s="180"/>
    </row>
    <row r="148" spans="1:63" ht="15" customHeight="1" x14ac:dyDescent="0.2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189"/>
      <c r="S148" s="189"/>
      <c r="T148" s="189"/>
      <c r="U148" s="189"/>
      <c r="V148" s="189"/>
      <c r="W148" s="189"/>
      <c r="X148" s="190"/>
      <c r="Y148" s="190"/>
      <c r="Z148" s="190"/>
      <c r="AA148" s="190"/>
      <c r="AB148" s="190"/>
      <c r="AC148" s="190"/>
      <c r="AD148" s="190"/>
      <c r="AE148" s="190"/>
      <c r="AF148" s="190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180"/>
      <c r="AX148" s="180"/>
      <c r="AY148" s="180"/>
      <c r="AZ148" s="180"/>
      <c r="BA148" s="180"/>
      <c r="BB148" s="180"/>
      <c r="BC148" s="180"/>
      <c r="BD148" s="180"/>
      <c r="BE148" s="180"/>
      <c r="BF148" s="180"/>
      <c r="BG148" s="180"/>
      <c r="BH148" s="180"/>
      <c r="BI148" s="180"/>
      <c r="BJ148" s="180"/>
    </row>
    <row r="149" spans="1:63" ht="18" customHeight="1" x14ac:dyDescent="0.2">
      <c r="A149" s="248"/>
      <c r="B149" s="248"/>
      <c r="C149" s="248"/>
      <c r="D149" s="248"/>
      <c r="E149" s="248"/>
      <c r="F149" s="248"/>
      <c r="G149" s="30"/>
      <c r="H149" s="248" t="s">
        <v>321</v>
      </c>
      <c r="I149" s="248"/>
      <c r="J149" s="249"/>
      <c r="K149" s="249"/>
      <c r="L149" s="249"/>
      <c r="M149" s="249"/>
      <c r="N149" s="249"/>
      <c r="O149" s="32"/>
      <c r="P149" s="32"/>
      <c r="Q149" s="32"/>
      <c r="R149" s="189"/>
      <c r="S149" s="189"/>
      <c r="T149" s="189"/>
      <c r="U149" s="189"/>
      <c r="V149" s="189"/>
      <c r="W149" s="189"/>
      <c r="X149" s="190"/>
      <c r="Y149" s="190"/>
      <c r="Z149" s="190"/>
      <c r="AA149" s="190"/>
      <c r="AB149" s="190"/>
      <c r="AC149" s="190"/>
      <c r="AD149" s="190"/>
      <c r="AE149" s="190"/>
      <c r="AF149" s="190"/>
      <c r="AG149" s="248"/>
      <c r="AH149" s="248"/>
      <c r="AI149" s="248"/>
      <c r="AJ149" s="248"/>
      <c r="AK149" s="248"/>
      <c r="AL149" s="248"/>
      <c r="AM149" s="30"/>
      <c r="AN149" s="248" t="s">
        <v>322</v>
      </c>
      <c r="AO149" s="248"/>
      <c r="AP149" s="249"/>
      <c r="AQ149" s="249"/>
      <c r="AR149" s="249"/>
      <c r="AS149" s="249"/>
      <c r="AT149" s="249"/>
      <c r="AU149" s="32"/>
      <c r="AV149" s="32"/>
      <c r="AW149" s="180"/>
      <c r="AX149" s="180"/>
      <c r="AY149" s="180"/>
      <c r="AZ149" s="180"/>
      <c r="BA149" s="180"/>
      <c r="BB149" s="180"/>
      <c r="BC149" s="180"/>
      <c r="BD149" s="180"/>
      <c r="BE149" s="180"/>
      <c r="BF149" s="180"/>
      <c r="BG149" s="180"/>
      <c r="BH149" s="180"/>
      <c r="BI149" s="180"/>
      <c r="BJ149" s="180"/>
    </row>
    <row r="150" spans="1:63" ht="18" customHeight="1" x14ac:dyDescent="0.2">
      <c r="A150" s="250"/>
      <c r="B150" s="250"/>
      <c r="C150" s="250"/>
      <c r="D150" s="250"/>
      <c r="E150" s="625">
        <v>2018</v>
      </c>
      <c r="F150" s="625"/>
      <c r="G150" s="30"/>
      <c r="H150" s="30"/>
      <c r="I150" s="27"/>
      <c r="J150" s="32"/>
      <c r="K150" s="32"/>
      <c r="L150" s="32"/>
      <c r="M150" s="32"/>
      <c r="N150" s="32"/>
      <c r="O150" s="32"/>
      <c r="P150" s="32"/>
      <c r="Q150" s="32"/>
      <c r="R150" s="189"/>
      <c r="S150" s="189"/>
      <c r="T150" s="189"/>
      <c r="U150" s="189"/>
      <c r="V150" s="189"/>
      <c r="W150" s="189"/>
      <c r="X150" s="190"/>
      <c r="Y150" s="190"/>
      <c r="Z150" s="190"/>
      <c r="AA150" s="190"/>
      <c r="AB150" s="190"/>
      <c r="AC150" s="190"/>
      <c r="AD150" s="190"/>
      <c r="AE150" s="190"/>
      <c r="AF150" s="190"/>
      <c r="AG150" s="250"/>
      <c r="AH150" s="250"/>
      <c r="AI150" s="250"/>
      <c r="AJ150" s="250"/>
      <c r="AK150" s="625">
        <v>2018</v>
      </c>
      <c r="AL150" s="625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180"/>
      <c r="AY150" s="180"/>
      <c r="AZ150" s="180"/>
      <c r="BA150" s="180"/>
      <c r="BB150" s="180"/>
      <c r="BC150" s="180"/>
      <c r="BD150" s="180"/>
      <c r="BE150" s="180"/>
      <c r="BF150" s="180"/>
      <c r="BG150" s="180"/>
      <c r="BH150" s="180"/>
      <c r="BI150" s="180"/>
      <c r="BJ150" s="180"/>
    </row>
    <row r="151" spans="1:63" ht="36" customHeight="1" x14ac:dyDescent="0.2">
      <c r="A151" s="30"/>
      <c r="B151" s="30"/>
      <c r="C151" s="30"/>
      <c r="D151" s="30"/>
      <c r="E151" s="30"/>
      <c r="F151" s="30"/>
      <c r="G151" s="30"/>
      <c r="H151" s="30"/>
      <c r="I151" s="27"/>
      <c r="J151" s="32"/>
      <c r="K151" s="32"/>
      <c r="L151" s="32"/>
      <c r="M151" s="32"/>
      <c r="N151" s="32"/>
      <c r="O151" s="32"/>
      <c r="P151" s="32"/>
      <c r="Q151" s="32"/>
      <c r="R151" s="189"/>
      <c r="S151" s="189"/>
      <c r="T151" s="189"/>
      <c r="U151" s="189"/>
      <c r="V151" s="189"/>
      <c r="W151" s="189"/>
      <c r="X151" s="190"/>
      <c r="Y151" s="190"/>
      <c r="Z151" s="190"/>
      <c r="AA151" s="190"/>
      <c r="AB151" s="190"/>
      <c r="AC151" s="190"/>
      <c r="AD151" s="190"/>
      <c r="AE151" s="190"/>
      <c r="AF151" s="190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79"/>
      <c r="AU151" s="179"/>
      <c r="AV151" s="180"/>
      <c r="AW151" s="180"/>
      <c r="AX151" s="180"/>
      <c r="AY151" s="180"/>
      <c r="AZ151" s="180"/>
      <c r="BA151" s="180"/>
      <c r="BB151" s="180"/>
      <c r="BC151" s="180"/>
      <c r="BD151" s="180"/>
      <c r="BE151" s="180"/>
      <c r="BF151" s="180"/>
      <c r="BG151" s="180"/>
      <c r="BH151" s="180"/>
      <c r="BI151" s="180"/>
      <c r="BJ151" s="180"/>
    </row>
    <row r="152" spans="1:63" ht="18.75" x14ac:dyDescent="0.2">
      <c r="A152" s="37" t="s">
        <v>488</v>
      </c>
      <c r="B152" s="15"/>
      <c r="C152" s="15"/>
      <c r="D152" s="15"/>
      <c r="E152" s="15"/>
      <c r="F152" s="15"/>
      <c r="G152" s="15"/>
      <c r="H152" s="16"/>
      <c r="I152" s="16"/>
      <c r="J152" s="16"/>
      <c r="K152" s="16"/>
      <c r="L152" s="16"/>
      <c r="M152" s="16"/>
      <c r="N152" s="16"/>
      <c r="O152" s="16"/>
      <c r="P152" s="16"/>
      <c r="Q152" s="15"/>
      <c r="R152" s="15"/>
      <c r="S152" s="15"/>
      <c r="T152" s="15"/>
      <c r="U152" s="15"/>
      <c r="V152" s="15"/>
      <c r="W152" s="15"/>
      <c r="X152" s="16"/>
      <c r="Y152" s="16"/>
      <c r="Z152" s="16"/>
      <c r="AA152" s="16"/>
      <c r="AB152" s="16"/>
      <c r="AC152" s="16"/>
      <c r="AD152" s="16"/>
      <c r="AE152" s="16"/>
      <c r="AF152" s="16"/>
      <c r="AG152" s="188"/>
      <c r="AH152" s="188"/>
      <c r="AI152" s="188"/>
      <c r="AJ152" s="188"/>
      <c r="AK152" s="188"/>
      <c r="AL152" s="176"/>
      <c r="AM152" s="176"/>
      <c r="AN152" s="176"/>
      <c r="AO152" s="176"/>
      <c r="AP152" s="176"/>
      <c r="AQ152" s="176"/>
      <c r="AR152" s="176"/>
      <c r="AS152" s="176"/>
      <c r="AT152" s="176"/>
      <c r="AU152" s="176"/>
      <c r="AV152" s="176"/>
      <c r="AW152" s="176"/>
      <c r="AX152" s="176"/>
      <c r="AY152" s="176"/>
      <c r="AZ152" s="176"/>
      <c r="BA152" s="176"/>
      <c r="BB152" s="176"/>
      <c r="BC152" s="176"/>
      <c r="BD152" s="176"/>
      <c r="BE152" s="176"/>
      <c r="BF152" s="176"/>
      <c r="BG152" s="176"/>
      <c r="BH152" s="176"/>
      <c r="BI152" s="176"/>
      <c r="BJ152" s="176"/>
    </row>
    <row r="153" spans="1:63" ht="18.75" x14ac:dyDescent="0.2">
      <c r="A153" s="37" t="s">
        <v>361</v>
      </c>
      <c r="B153" s="15"/>
      <c r="C153" s="15"/>
      <c r="D153" s="15"/>
      <c r="E153" s="15"/>
      <c r="F153" s="15"/>
      <c r="G153" s="15"/>
      <c r="H153" s="16"/>
      <c r="I153" s="16"/>
      <c r="J153" s="16"/>
      <c r="K153" s="16"/>
      <c r="L153" s="16"/>
      <c r="M153" s="16"/>
      <c r="N153" s="16"/>
      <c r="O153" s="16"/>
      <c r="P153" s="16"/>
      <c r="Q153" s="15"/>
      <c r="R153" s="15"/>
      <c r="S153" s="15"/>
      <c r="T153" s="15"/>
      <c r="U153" s="15"/>
      <c r="V153" s="15"/>
      <c r="W153" s="15"/>
      <c r="X153" s="16"/>
      <c r="Y153" s="16"/>
      <c r="Z153" s="16"/>
      <c r="AA153" s="16"/>
      <c r="AB153" s="16"/>
      <c r="AC153" s="16"/>
      <c r="AD153" s="16"/>
      <c r="AE153" s="16"/>
      <c r="AF153" s="16"/>
      <c r="AG153" s="188"/>
      <c r="AH153" s="188"/>
      <c r="AI153" s="188"/>
      <c r="AJ153" s="188"/>
      <c r="AK153" s="188"/>
      <c r="AL153" s="176"/>
      <c r="AM153" s="176"/>
      <c r="AN153" s="176"/>
      <c r="AO153" s="176"/>
      <c r="AP153" s="176"/>
      <c r="AQ153" s="176"/>
      <c r="AR153" s="176"/>
      <c r="AS153" s="176"/>
      <c r="AT153" s="176"/>
      <c r="AU153" s="176"/>
      <c r="AV153" s="176"/>
      <c r="AW153" s="176"/>
      <c r="AX153" s="176"/>
      <c r="AY153" s="176"/>
      <c r="AZ153" s="176"/>
      <c r="BA153" s="176"/>
      <c r="BB153" s="176"/>
      <c r="BC153" s="176"/>
      <c r="BD153" s="176"/>
      <c r="BE153" s="176"/>
      <c r="BF153" s="176"/>
      <c r="BG153" s="176"/>
      <c r="BH153" s="176"/>
      <c r="BI153" s="176"/>
      <c r="BJ153" s="176"/>
    </row>
    <row r="154" spans="1:63" ht="18.75" x14ac:dyDescent="0.2">
      <c r="A154" s="37"/>
      <c r="B154" s="15"/>
      <c r="C154" s="15"/>
      <c r="D154" s="15"/>
      <c r="E154" s="15"/>
      <c r="F154" s="15"/>
      <c r="G154" s="15"/>
      <c r="H154" s="16"/>
      <c r="I154" s="16"/>
      <c r="J154" s="16"/>
      <c r="K154" s="16"/>
      <c r="L154" s="16"/>
      <c r="M154" s="16"/>
      <c r="N154" s="16"/>
      <c r="O154" s="16"/>
      <c r="P154" s="16"/>
      <c r="Q154" s="15"/>
      <c r="R154" s="15"/>
      <c r="S154" s="15"/>
      <c r="T154" s="15"/>
      <c r="U154" s="15"/>
      <c r="V154" s="15"/>
      <c r="W154" s="15"/>
      <c r="X154" s="16"/>
      <c r="Y154" s="16"/>
      <c r="Z154" s="16"/>
      <c r="AA154" s="16"/>
      <c r="AB154" s="16"/>
      <c r="AC154" s="16"/>
      <c r="AD154" s="16"/>
      <c r="AE154" s="16"/>
      <c r="AF154" s="16"/>
      <c r="AG154" s="188"/>
      <c r="AH154" s="188"/>
      <c r="AI154" s="188"/>
      <c r="AJ154" s="188"/>
      <c r="AK154" s="188"/>
      <c r="AL154" s="176"/>
      <c r="AM154" s="176"/>
      <c r="AN154" s="176"/>
      <c r="AO154" s="176"/>
      <c r="AP154" s="176"/>
      <c r="AQ154" s="176"/>
      <c r="AR154" s="176"/>
      <c r="AS154" s="176"/>
      <c r="AT154" s="176"/>
      <c r="AU154" s="176"/>
      <c r="AV154" s="176"/>
      <c r="AW154" s="176"/>
      <c r="AX154" s="176"/>
      <c r="AY154" s="176"/>
      <c r="AZ154" s="176"/>
      <c r="BA154" s="176"/>
      <c r="BB154" s="176"/>
      <c r="BC154" s="176"/>
      <c r="BD154" s="176"/>
      <c r="BE154" s="176"/>
      <c r="BF154" s="176"/>
      <c r="BG154" s="176"/>
      <c r="BH154" s="176"/>
      <c r="BI154" s="176"/>
      <c r="BJ154" s="176"/>
    </row>
    <row r="155" spans="1:63" s="12" customFormat="1" ht="18.75" x14ac:dyDescent="0.25">
      <c r="A155" s="437" t="s">
        <v>113</v>
      </c>
      <c r="B155" s="437"/>
      <c r="C155" s="437"/>
      <c r="D155" s="437"/>
      <c r="E155" s="437"/>
      <c r="F155" s="437"/>
      <c r="G155" s="437"/>
      <c r="H155" s="437"/>
      <c r="I155" s="437"/>
      <c r="J155" s="437"/>
      <c r="K155" s="437"/>
      <c r="L155" s="437"/>
      <c r="M155" s="437"/>
      <c r="N155" s="437"/>
      <c r="O155" s="437"/>
      <c r="P155" s="437"/>
      <c r="Q155" s="437"/>
      <c r="R155" s="437"/>
      <c r="S155" s="437"/>
      <c r="T155" s="437"/>
      <c r="U155" s="437"/>
      <c r="V155" s="437"/>
      <c r="W155" s="437"/>
      <c r="X155" s="437"/>
      <c r="Y155" s="437"/>
      <c r="Z155" s="437"/>
      <c r="AA155" s="437"/>
      <c r="AB155" s="437"/>
      <c r="AC155" s="437"/>
      <c r="AD155" s="437"/>
      <c r="AE155" s="437"/>
      <c r="AF155" s="437"/>
      <c r="AG155" s="437"/>
      <c r="AH155" s="437"/>
      <c r="AI155" s="437"/>
      <c r="AJ155" s="437"/>
      <c r="AK155" s="437"/>
      <c r="AL155" s="437"/>
      <c r="AM155" s="437"/>
      <c r="AN155" s="437"/>
      <c r="AO155" s="437"/>
      <c r="AP155" s="437"/>
      <c r="AQ155" s="437"/>
      <c r="AR155" s="437"/>
      <c r="AS155" s="437"/>
      <c r="AT155" s="437"/>
      <c r="AU155" s="437"/>
      <c r="AV155" s="437"/>
      <c r="AW155" s="437"/>
      <c r="AX155" s="437"/>
      <c r="AY155" s="437"/>
      <c r="AZ155" s="437"/>
      <c r="BA155" s="437"/>
      <c r="BB155" s="437"/>
      <c r="BC155" s="437"/>
      <c r="BD155" s="437"/>
      <c r="BE155" s="437"/>
      <c r="BF155" s="437"/>
      <c r="BG155" s="437"/>
      <c r="BH155" s="437"/>
      <c r="BI155" s="437"/>
      <c r="BJ155" s="437"/>
      <c r="BK155" s="11"/>
    </row>
    <row r="156" spans="1:63" s="12" customFormat="1" ht="15.75" customHeight="1" x14ac:dyDescent="0.25">
      <c r="A156" s="626" t="s">
        <v>82</v>
      </c>
      <c r="B156" s="626"/>
      <c r="C156" s="626"/>
      <c r="D156" s="626"/>
      <c r="E156" s="626"/>
      <c r="F156" s="626"/>
      <c r="G156" s="627" t="s">
        <v>88</v>
      </c>
      <c r="H156" s="627"/>
      <c r="I156" s="627"/>
      <c r="J156" s="627"/>
      <c r="K156" s="627"/>
      <c r="L156" s="627"/>
      <c r="M156" s="627"/>
      <c r="N156" s="627"/>
      <c r="O156" s="627"/>
      <c r="P156" s="627"/>
      <c r="Q156" s="627"/>
      <c r="R156" s="627"/>
      <c r="S156" s="627"/>
      <c r="T156" s="627"/>
      <c r="U156" s="627"/>
      <c r="V156" s="627"/>
      <c r="W156" s="627"/>
      <c r="X156" s="627"/>
      <c r="Y156" s="627"/>
      <c r="Z156" s="627"/>
      <c r="AA156" s="627"/>
      <c r="AB156" s="627"/>
      <c r="AC156" s="627"/>
      <c r="AD156" s="627"/>
      <c r="AE156" s="627"/>
      <c r="AF156" s="627"/>
      <c r="AG156" s="627"/>
      <c r="AH156" s="627"/>
      <c r="AI156" s="627"/>
      <c r="AJ156" s="627"/>
      <c r="AK156" s="627"/>
      <c r="AL156" s="627"/>
      <c r="AM156" s="627"/>
      <c r="AN156" s="627"/>
      <c r="AO156" s="627"/>
      <c r="AP156" s="627"/>
      <c r="AQ156" s="627"/>
      <c r="AR156" s="627"/>
      <c r="AS156" s="627"/>
      <c r="AT156" s="627"/>
      <c r="AU156" s="627"/>
      <c r="AV156" s="627"/>
      <c r="AW156" s="627"/>
      <c r="AX156" s="627"/>
      <c r="AY156" s="627"/>
      <c r="AZ156" s="627"/>
      <c r="BA156" s="627"/>
      <c r="BB156" s="627"/>
      <c r="BC156" s="627"/>
      <c r="BD156" s="627"/>
      <c r="BE156" s="627"/>
      <c r="BF156" s="627"/>
      <c r="BG156" s="628" t="s">
        <v>89</v>
      </c>
      <c r="BH156" s="628"/>
      <c r="BI156" s="628"/>
      <c r="BJ156" s="628"/>
      <c r="BK156" s="11"/>
    </row>
    <row r="157" spans="1:63" s="12" customFormat="1" ht="15.75" customHeight="1" x14ac:dyDescent="0.25">
      <c r="A157" s="626"/>
      <c r="B157" s="626"/>
      <c r="C157" s="626"/>
      <c r="D157" s="626"/>
      <c r="E157" s="626"/>
      <c r="F157" s="626"/>
      <c r="G157" s="627"/>
      <c r="H157" s="627"/>
      <c r="I157" s="627"/>
      <c r="J157" s="627"/>
      <c r="K157" s="627"/>
      <c r="L157" s="627"/>
      <c r="M157" s="627"/>
      <c r="N157" s="627"/>
      <c r="O157" s="627"/>
      <c r="P157" s="627"/>
      <c r="Q157" s="627"/>
      <c r="R157" s="627"/>
      <c r="S157" s="627"/>
      <c r="T157" s="627"/>
      <c r="U157" s="627"/>
      <c r="V157" s="627"/>
      <c r="W157" s="627"/>
      <c r="X157" s="627"/>
      <c r="Y157" s="627"/>
      <c r="Z157" s="627"/>
      <c r="AA157" s="627"/>
      <c r="AB157" s="627"/>
      <c r="AC157" s="627"/>
      <c r="AD157" s="627"/>
      <c r="AE157" s="627"/>
      <c r="AF157" s="627"/>
      <c r="AG157" s="627"/>
      <c r="AH157" s="627"/>
      <c r="AI157" s="627"/>
      <c r="AJ157" s="627"/>
      <c r="AK157" s="627"/>
      <c r="AL157" s="627"/>
      <c r="AM157" s="627"/>
      <c r="AN157" s="627"/>
      <c r="AO157" s="627"/>
      <c r="AP157" s="627"/>
      <c r="AQ157" s="627"/>
      <c r="AR157" s="627"/>
      <c r="AS157" s="627"/>
      <c r="AT157" s="627"/>
      <c r="AU157" s="627"/>
      <c r="AV157" s="627"/>
      <c r="AW157" s="627"/>
      <c r="AX157" s="627"/>
      <c r="AY157" s="627"/>
      <c r="AZ157" s="627"/>
      <c r="BA157" s="627"/>
      <c r="BB157" s="627"/>
      <c r="BC157" s="627"/>
      <c r="BD157" s="627"/>
      <c r="BE157" s="627"/>
      <c r="BF157" s="627"/>
      <c r="BG157" s="628"/>
      <c r="BH157" s="628"/>
      <c r="BI157" s="628"/>
      <c r="BJ157" s="628"/>
      <c r="BK157" s="11"/>
    </row>
    <row r="158" spans="1:63" s="12" customFormat="1" ht="15.75" customHeight="1" x14ac:dyDescent="0.25">
      <c r="A158" s="626"/>
      <c r="B158" s="626"/>
      <c r="C158" s="626"/>
      <c r="D158" s="626"/>
      <c r="E158" s="626"/>
      <c r="F158" s="626"/>
      <c r="G158" s="627"/>
      <c r="H158" s="627"/>
      <c r="I158" s="627"/>
      <c r="J158" s="627"/>
      <c r="K158" s="627"/>
      <c r="L158" s="627"/>
      <c r="M158" s="627"/>
      <c r="N158" s="627"/>
      <c r="O158" s="627"/>
      <c r="P158" s="627"/>
      <c r="Q158" s="627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627"/>
      <c r="AJ158" s="627"/>
      <c r="AK158" s="627"/>
      <c r="AL158" s="627"/>
      <c r="AM158" s="627"/>
      <c r="AN158" s="627"/>
      <c r="AO158" s="627"/>
      <c r="AP158" s="627"/>
      <c r="AQ158" s="627"/>
      <c r="AR158" s="627"/>
      <c r="AS158" s="627"/>
      <c r="AT158" s="627"/>
      <c r="AU158" s="627"/>
      <c r="AV158" s="627"/>
      <c r="AW158" s="627"/>
      <c r="AX158" s="627"/>
      <c r="AY158" s="627"/>
      <c r="AZ158" s="627"/>
      <c r="BA158" s="627"/>
      <c r="BB158" s="627"/>
      <c r="BC158" s="627"/>
      <c r="BD158" s="627"/>
      <c r="BE158" s="627"/>
      <c r="BF158" s="627"/>
      <c r="BG158" s="628"/>
      <c r="BH158" s="628"/>
      <c r="BI158" s="628"/>
      <c r="BJ158" s="628"/>
      <c r="BK158" s="11"/>
    </row>
    <row r="159" spans="1:63" s="12" customFormat="1" ht="36" customHeight="1" x14ac:dyDescent="0.25">
      <c r="A159" s="622" t="s">
        <v>90</v>
      </c>
      <c r="B159" s="622"/>
      <c r="C159" s="622"/>
      <c r="D159" s="622"/>
      <c r="E159" s="622"/>
      <c r="F159" s="622"/>
      <c r="G159" s="623" t="s">
        <v>286</v>
      </c>
      <c r="H159" s="623"/>
      <c r="I159" s="623"/>
      <c r="J159" s="623"/>
      <c r="K159" s="623"/>
      <c r="L159" s="623"/>
      <c r="M159" s="623"/>
      <c r="N159" s="623"/>
      <c r="O159" s="623"/>
      <c r="P159" s="623"/>
      <c r="Q159" s="623"/>
      <c r="R159" s="623"/>
      <c r="S159" s="623"/>
      <c r="T159" s="623"/>
      <c r="U159" s="623"/>
      <c r="V159" s="623"/>
      <c r="W159" s="623"/>
      <c r="X159" s="623"/>
      <c r="Y159" s="623"/>
      <c r="Z159" s="623"/>
      <c r="AA159" s="623"/>
      <c r="AB159" s="623"/>
      <c r="AC159" s="623"/>
      <c r="AD159" s="623"/>
      <c r="AE159" s="623"/>
      <c r="AF159" s="623"/>
      <c r="AG159" s="623"/>
      <c r="AH159" s="623"/>
      <c r="AI159" s="623"/>
      <c r="AJ159" s="623"/>
      <c r="AK159" s="623"/>
      <c r="AL159" s="623"/>
      <c r="AM159" s="623"/>
      <c r="AN159" s="623"/>
      <c r="AO159" s="623"/>
      <c r="AP159" s="623"/>
      <c r="AQ159" s="623"/>
      <c r="AR159" s="623"/>
      <c r="AS159" s="623"/>
      <c r="AT159" s="623"/>
      <c r="AU159" s="623"/>
      <c r="AV159" s="623"/>
      <c r="AW159" s="623"/>
      <c r="AX159" s="623"/>
      <c r="AY159" s="623"/>
      <c r="AZ159" s="623"/>
      <c r="BA159" s="623"/>
      <c r="BB159" s="623"/>
      <c r="BC159" s="623"/>
      <c r="BD159" s="623"/>
      <c r="BE159" s="623"/>
      <c r="BF159" s="623"/>
      <c r="BG159" s="624" t="s">
        <v>233</v>
      </c>
      <c r="BH159" s="624"/>
      <c r="BI159" s="624"/>
      <c r="BJ159" s="624"/>
      <c r="BK159" s="11"/>
    </row>
    <row r="160" spans="1:63" s="12" customFormat="1" ht="36" customHeight="1" x14ac:dyDescent="0.25">
      <c r="A160" s="622" t="s">
        <v>91</v>
      </c>
      <c r="B160" s="622"/>
      <c r="C160" s="622"/>
      <c r="D160" s="622"/>
      <c r="E160" s="622"/>
      <c r="F160" s="622"/>
      <c r="G160" s="623" t="s">
        <v>285</v>
      </c>
      <c r="H160" s="623"/>
      <c r="I160" s="623"/>
      <c r="J160" s="623"/>
      <c r="K160" s="623"/>
      <c r="L160" s="623"/>
      <c r="M160" s="623"/>
      <c r="N160" s="623"/>
      <c r="O160" s="623"/>
      <c r="P160" s="623"/>
      <c r="Q160" s="623"/>
      <c r="R160" s="623"/>
      <c r="S160" s="623"/>
      <c r="T160" s="623"/>
      <c r="U160" s="623"/>
      <c r="V160" s="623"/>
      <c r="W160" s="623"/>
      <c r="X160" s="623"/>
      <c r="Y160" s="623"/>
      <c r="Z160" s="623"/>
      <c r="AA160" s="623"/>
      <c r="AB160" s="623"/>
      <c r="AC160" s="623"/>
      <c r="AD160" s="623"/>
      <c r="AE160" s="623"/>
      <c r="AF160" s="623"/>
      <c r="AG160" s="623"/>
      <c r="AH160" s="623"/>
      <c r="AI160" s="623"/>
      <c r="AJ160" s="623"/>
      <c r="AK160" s="623"/>
      <c r="AL160" s="623"/>
      <c r="AM160" s="623"/>
      <c r="AN160" s="623"/>
      <c r="AO160" s="623"/>
      <c r="AP160" s="623"/>
      <c r="AQ160" s="623"/>
      <c r="AR160" s="623"/>
      <c r="AS160" s="623"/>
      <c r="AT160" s="623"/>
      <c r="AU160" s="623"/>
      <c r="AV160" s="623"/>
      <c r="AW160" s="623"/>
      <c r="AX160" s="623"/>
      <c r="AY160" s="623"/>
      <c r="AZ160" s="623"/>
      <c r="BA160" s="623"/>
      <c r="BB160" s="623"/>
      <c r="BC160" s="623"/>
      <c r="BD160" s="623"/>
      <c r="BE160" s="623"/>
      <c r="BF160" s="623"/>
      <c r="BG160" s="624" t="s">
        <v>234</v>
      </c>
      <c r="BH160" s="624"/>
      <c r="BI160" s="624"/>
      <c r="BJ160" s="624"/>
      <c r="BK160" s="11"/>
    </row>
    <row r="161" spans="1:63" s="12" customFormat="1" ht="36" customHeight="1" x14ac:dyDescent="0.25">
      <c r="A161" s="622" t="s">
        <v>92</v>
      </c>
      <c r="B161" s="622"/>
      <c r="C161" s="622"/>
      <c r="D161" s="622"/>
      <c r="E161" s="622"/>
      <c r="F161" s="622"/>
      <c r="G161" s="623" t="s">
        <v>287</v>
      </c>
      <c r="H161" s="623"/>
      <c r="I161" s="623"/>
      <c r="J161" s="623"/>
      <c r="K161" s="623"/>
      <c r="L161" s="623"/>
      <c r="M161" s="623"/>
      <c r="N161" s="623"/>
      <c r="O161" s="623"/>
      <c r="P161" s="623"/>
      <c r="Q161" s="623"/>
      <c r="R161" s="623"/>
      <c r="S161" s="623"/>
      <c r="T161" s="623"/>
      <c r="U161" s="623"/>
      <c r="V161" s="623"/>
      <c r="W161" s="623"/>
      <c r="X161" s="623"/>
      <c r="Y161" s="623"/>
      <c r="Z161" s="623"/>
      <c r="AA161" s="623"/>
      <c r="AB161" s="623"/>
      <c r="AC161" s="623"/>
      <c r="AD161" s="623"/>
      <c r="AE161" s="623"/>
      <c r="AF161" s="623"/>
      <c r="AG161" s="623"/>
      <c r="AH161" s="623"/>
      <c r="AI161" s="623"/>
      <c r="AJ161" s="623"/>
      <c r="AK161" s="623"/>
      <c r="AL161" s="623"/>
      <c r="AM161" s="623"/>
      <c r="AN161" s="623"/>
      <c r="AO161" s="623"/>
      <c r="AP161" s="623"/>
      <c r="AQ161" s="623"/>
      <c r="AR161" s="623"/>
      <c r="AS161" s="623"/>
      <c r="AT161" s="623"/>
      <c r="AU161" s="623"/>
      <c r="AV161" s="623"/>
      <c r="AW161" s="623"/>
      <c r="AX161" s="623"/>
      <c r="AY161" s="623"/>
      <c r="AZ161" s="623"/>
      <c r="BA161" s="623"/>
      <c r="BB161" s="623"/>
      <c r="BC161" s="623"/>
      <c r="BD161" s="623"/>
      <c r="BE161" s="623"/>
      <c r="BF161" s="623"/>
      <c r="BG161" s="624" t="s">
        <v>235</v>
      </c>
      <c r="BH161" s="624"/>
      <c r="BI161" s="624"/>
      <c r="BJ161" s="624"/>
      <c r="BK161" s="11"/>
    </row>
    <row r="162" spans="1:63" s="12" customFormat="1" ht="36" customHeight="1" x14ac:dyDescent="0.25">
      <c r="A162" s="622" t="s">
        <v>93</v>
      </c>
      <c r="B162" s="622"/>
      <c r="C162" s="622"/>
      <c r="D162" s="622"/>
      <c r="E162" s="622"/>
      <c r="F162" s="622"/>
      <c r="G162" s="623" t="s">
        <v>347</v>
      </c>
      <c r="H162" s="623"/>
      <c r="I162" s="623"/>
      <c r="J162" s="623"/>
      <c r="K162" s="623"/>
      <c r="L162" s="623"/>
      <c r="M162" s="623"/>
      <c r="N162" s="623"/>
      <c r="O162" s="623"/>
      <c r="P162" s="623"/>
      <c r="Q162" s="623"/>
      <c r="R162" s="623"/>
      <c r="S162" s="623"/>
      <c r="T162" s="623"/>
      <c r="U162" s="623"/>
      <c r="V162" s="623"/>
      <c r="W162" s="623"/>
      <c r="X162" s="623"/>
      <c r="Y162" s="623"/>
      <c r="Z162" s="623"/>
      <c r="AA162" s="623"/>
      <c r="AB162" s="623"/>
      <c r="AC162" s="623"/>
      <c r="AD162" s="623"/>
      <c r="AE162" s="623"/>
      <c r="AF162" s="623"/>
      <c r="AG162" s="623"/>
      <c r="AH162" s="623"/>
      <c r="AI162" s="623"/>
      <c r="AJ162" s="623"/>
      <c r="AK162" s="623"/>
      <c r="AL162" s="623"/>
      <c r="AM162" s="623"/>
      <c r="AN162" s="623"/>
      <c r="AO162" s="623"/>
      <c r="AP162" s="623"/>
      <c r="AQ162" s="623"/>
      <c r="AR162" s="623"/>
      <c r="AS162" s="623"/>
      <c r="AT162" s="623"/>
      <c r="AU162" s="623"/>
      <c r="AV162" s="623"/>
      <c r="AW162" s="623"/>
      <c r="AX162" s="623"/>
      <c r="AY162" s="623"/>
      <c r="AZ162" s="623"/>
      <c r="BA162" s="623"/>
      <c r="BB162" s="623"/>
      <c r="BC162" s="623"/>
      <c r="BD162" s="623"/>
      <c r="BE162" s="623"/>
      <c r="BF162" s="623"/>
      <c r="BG162" s="624" t="s">
        <v>236</v>
      </c>
      <c r="BH162" s="624"/>
      <c r="BI162" s="624"/>
      <c r="BJ162" s="624"/>
      <c r="BK162" s="11"/>
    </row>
    <row r="163" spans="1:63" s="12" customFormat="1" ht="36" customHeight="1" x14ac:dyDescent="0.25">
      <c r="A163" s="622" t="s">
        <v>94</v>
      </c>
      <c r="B163" s="622"/>
      <c r="C163" s="622"/>
      <c r="D163" s="622"/>
      <c r="E163" s="622"/>
      <c r="F163" s="622"/>
      <c r="G163" s="656" t="s">
        <v>288</v>
      </c>
      <c r="H163" s="656"/>
      <c r="I163" s="656"/>
      <c r="J163" s="656"/>
      <c r="K163" s="656"/>
      <c r="L163" s="656"/>
      <c r="M163" s="656"/>
      <c r="N163" s="656"/>
      <c r="O163" s="656"/>
      <c r="P163" s="656"/>
      <c r="Q163" s="656"/>
      <c r="R163" s="656"/>
      <c r="S163" s="656"/>
      <c r="T163" s="656"/>
      <c r="U163" s="656"/>
      <c r="V163" s="656"/>
      <c r="W163" s="656"/>
      <c r="X163" s="656"/>
      <c r="Y163" s="656"/>
      <c r="Z163" s="656"/>
      <c r="AA163" s="656"/>
      <c r="AB163" s="656"/>
      <c r="AC163" s="656"/>
      <c r="AD163" s="656"/>
      <c r="AE163" s="656"/>
      <c r="AF163" s="656"/>
      <c r="AG163" s="656"/>
      <c r="AH163" s="656"/>
      <c r="AI163" s="656"/>
      <c r="AJ163" s="656"/>
      <c r="AK163" s="656"/>
      <c r="AL163" s="656"/>
      <c r="AM163" s="656"/>
      <c r="AN163" s="656"/>
      <c r="AO163" s="656"/>
      <c r="AP163" s="656"/>
      <c r="AQ163" s="656"/>
      <c r="AR163" s="656"/>
      <c r="AS163" s="656"/>
      <c r="AT163" s="656"/>
      <c r="AU163" s="656"/>
      <c r="AV163" s="656"/>
      <c r="AW163" s="656"/>
      <c r="AX163" s="656"/>
      <c r="AY163" s="656"/>
      <c r="AZ163" s="656"/>
      <c r="BA163" s="656"/>
      <c r="BB163" s="656"/>
      <c r="BC163" s="656"/>
      <c r="BD163" s="656"/>
      <c r="BE163" s="656"/>
      <c r="BF163" s="656"/>
      <c r="BG163" s="624" t="s">
        <v>239</v>
      </c>
      <c r="BH163" s="624"/>
      <c r="BI163" s="624"/>
      <c r="BJ163" s="624"/>
      <c r="BK163" s="11"/>
    </row>
    <row r="164" spans="1:63" s="12" customFormat="1" ht="36" customHeight="1" x14ac:dyDescent="0.25">
      <c r="A164" s="622" t="s">
        <v>95</v>
      </c>
      <c r="B164" s="622"/>
      <c r="C164" s="622"/>
      <c r="D164" s="622"/>
      <c r="E164" s="622"/>
      <c r="F164" s="622"/>
      <c r="G164" s="656" t="s">
        <v>348</v>
      </c>
      <c r="H164" s="656"/>
      <c r="I164" s="656"/>
      <c r="J164" s="656"/>
      <c r="K164" s="656"/>
      <c r="L164" s="656"/>
      <c r="M164" s="656"/>
      <c r="N164" s="656"/>
      <c r="O164" s="656"/>
      <c r="P164" s="656"/>
      <c r="Q164" s="656"/>
      <c r="R164" s="656"/>
      <c r="S164" s="656"/>
      <c r="T164" s="656"/>
      <c r="U164" s="656"/>
      <c r="V164" s="656"/>
      <c r="W164" s="656"/>
      <c r="X164" s="656"/>
      <c r="Y164" s="656"/>
      <c r="Z164" s="656"/>
      <c r="AA164" s="656"/>
      <c r="AB164" s="656"/>
      <c r="AC164" s="656"/>
      <c r="AD164" s="656"/>
      <c r="AE164" s="656"/>
      <c r="AF164" s="656"/>
      <c r="AG164" s="656"/>
      <c r="AH164" s="656"/>
      <c r="AI164" s="656"/>
      <c r="AJ164" s="656"/>
      <c r="AK164" s="656"/>
      <c r="AL164" s="656"/>
      <c r="AM164" s="656"/>
      <c r="AN164" s="656"/>
      <c r="AO164" s="656"/>
      <c r="AP164" s="656"/>
      <c r="AQ164" s="656"/>
      <c r="AR164" s="656"/>
      <c r="AS164" s="656"/>
      <c r="AT164" s="656"/>
      <c r="AU164" s="656"/>
      <c r="AV164" s="656"/>
      <c r="AW164" s="656"/>
      <c r="AX164" s="656"/>
      <c r="AY164" s="656"/>
      <c r="AZ164" s="656"/>
      <c r="BA164" s="656"/>
      <c r="BB164" s="656"/>
      <c r="BC164" s="656"/>
      <c r="BD164" s="656"/>
      <c r="BE164" s="656"/>
      <c r="BF164" s="656"/>
      <c r="BG164" s="624" t="s">
        <v>251</v>
      </c>
      <c r="BH164" s="624"/>
      <c r="BI164" s="624"/>
      <c r="BJ164" s="624"/>
      <c r="BK164" s="11"/>
    </row>
    <row r="165" spans="1:63" s="12" customFormat="1" ht="36" customHeight="1" x14ac:dyDescent="0.25">
      <c r="A165" s="622" t="s">
        <v>118</v>
      </c>
      <c r="B165" s="622"/>
      <c r="C165" s="622"/>
      <c r="D165" s="622"/>
      <c r="E165" s="622"/>
      <c r="F165" s="622"/>
      <c r="G165" s="623" t="s">
        <v>312</v>
      </c>
      <c r="H165" s="623"/>
      <c r="I165" s="623"/>
      <c r="J165" s="623"/>
      <c r="K165" s="623"/>
      <c r="L165" s="623"/>
      <c r="M165" s="623"/>
      <c r="N165" s="623"/>
      <c r="O165" s="623"/>
      <c r="P165" s="623"/>
      <c r="Q165" s="623"/>
      <c r="R165" s="623"/>
      <c r="S165" s="623"/>
      <c r="T165" s="623"/>
      <c r="U165" s="623"/>
      <c r="V165" s="623"/>
      <c r="W165" s="623"/>
      <c r="X165" s="623"/>
      <c r="Y165" s="623"/>
      <c r="Z165" s="623"/>
      <c r="AA165" s="623"/>
      <c r="AB165" s="623"/>
      <c r="AC165" s="623"/>
      <c r="AD165" s="623"/>
      <c r="AE165" s="623"/>
      <c r="AF165" s="623"/>
      <c r="AG165" s="623"/>
      <c r="AH165" s="623"/>
      <c r="AI165" s="623"/>
      <c r="AJ165" s="623"/>
      <c r="AK165" s="623"/>
      <c r="AL165" s="623"/>
      <c r="AM165" s="623"/>
      <c r="AN165" s="623"/>
      <c r="AO165" s="623"/>
      <c r="AP165" s="623"/>
      <c r="AQ165" s="623"/>
      <c r="AR165" s="623"/>
      <c r="AS165" s="623"/>
      <c r="AT165" s="623"/>
      <c r="AU165" s="623"/>
      <c r="AV165" s="623"/>
      <c r="AW165" s="623"/>
      <c r="AX165" s="623"/>
      <c r="AY165" s="623"/>
      <c r="AZ165" s="623"/>
      <c r="BA165" s="623"/>
      <c r="BB165" s="623"/>
      <c r="BC165" s="623"/>
      <c r="BD165" s="623"/>
      <c r="BE165" s="623"/>
      <c r="BF165" s="623"/>
      <c r="BG165" s="624" t="s">
        <v>314</v>
      </c>
      <c r="BH165" s="624"/>
      <c r="BI165" s="624"/>
      <c r="BJ165" s="624"/>
      <c r="BK165" s="11"/>
    </row>
    <row r="166" spans="1:63" s="12" customFormat="1" ht="36" customHeight="1" x14ac:dyDescent="0.25">
      <c r="A166" s="622" t="s">
        <v>203</v>
      </c>
      <c r="B166" s="622"/>
      <c r="C166" s="622"/>
      <c r="D166" s="622"/>
      <c r="E166" s="622"/>
      <c r="F166" s="622"/>
      <c r="G166" s="623" t="s">
        <v>206</v>
      </c>
      <c r="H166" s="623"/>
      <c r="I166" s="623"/>
      <c r="J166" s="623"/>
      <c r="K166" s="623"/>
      <c r="L166" s="623"/>
      <c r="M166" s="623"/>
      <c r="N166" s="623"/>
      <c r="O166" s="623"/>
      <c r="P166" s="623"/>
      <c r="Q166" s="623"/>
      <c r="R166" s="623"/>
      <c r="S166" s="623"/>
      <c r="T166" s="623"/>
      <c r="U166" s="623"/>
      <c r="V166" s="623"/>
      <c r="W166" s="623"/>
      <c r="X166" s="623"/>
      <c r="Y166" s="623"/>
      <c r="Z166" s="623"/>
      <c r="AA166" s="623"/>
      <c r="AB166" s="623"/>
      <c r="AC166" s="623"/>
      <c r="AD166" s="623"/>
      <c r="AE166" s="623"/>
      <c r="AF166" s="623"/>
      <c r="AG166" s="623"/>
      <c r="AH166" s="623"/>
      <c r="AI166" s="623"/>
      <c r="AJ166" s="623"/>
      <c r="AK166" s="623"/>
      <c r="AL166" s="623"/>
      <c r="AM166" s="623"/>
      <c r="AN166" s="623"/>
      <c r="AO166" s="623"/>
      <c r="AP166" s="623"/>
      <c r="AQ166" s="623"/>
      <c r="AR166" s="623"/>
      <c r="AS166" s="623"/>
      <c r="AT166" s="623"/>
      <c r="AU166" s="623"/>
      <c r="AV166" s="623"/>
      <c r="AW166" s="623"/>
      <c r="AX166" s="623"/>
      <c r="AY166" s="623"/>
      <c r="AZ166" s="623"/>
      <c r="BA166" s="623"/>
      <c r="BB166" s="623"/>
      <c r="BC166" s="623"/>
      <c r="BD166" s="623"/>
      <c r="BE166" s="623"/>
      <c r="BF166" s="623"/>
      <c r="BG166" s="624" t="s">
        <v>255</v>
      </c>
      <c r="BH166" s="624"/>
      <c r="BI166" s="624"/>
      <c r="BJ166" s="624"/>
      <c r="BK166" s="11"/>
    </row>
    <row r="167" spans="1:63" s="12" customFormat="1" ht="36" customHeight="1" x14ac:dyDescent="0.25">
      <c r="A167" s="622" t="s">
        <v>204</v>
      </c>
      <c r="B167" s="622"/>
      <c r="C167" s="622"/>
      <c r="D167" s="622"/>
      <c r="E167" s="622"/>
      <c r="F167" s="622"/>
      <c r="G167" s="623" t="s">
        <v>289</v>
      </c>
      <c r="H167" s="623"/>
      <c r="I167" s="623"/>
      <c r="J167" s="623"/>
      <c r="K167" s="623"/>
      <c r="L167" s="623"/>
      <c r="M167" s="623"/>
      <c r="N167" s="623"/>
      <c r="O167" s="623"/>
      <c r="P167" s="623"/>
      <c r="Q167" s="623"/>
      <c r="R167" s="623"/>
      <c r="S167" s="623"/>
      <c r="T167" s="623"/>
      <c r="U167" s="623"/>
      <c r="V167" s="623"/>
      <c r="W167" s="623"/>
      <c r="X167" s="623"/>
      <c r="Y167" s="623"/>
      <c r="Z167" s="623"/>
      <c r="AA167" s="623"/>
      <c r="AB167" s="623"/>
      <c r="AC167" s="623"/>
      <c r="AD167" s="623"/>
      <c r="AE167" s="623"/>
      <c r="AF167" s="623"/>
      <c r="AG167" s="623"/>
      <c r="AH167" s="623"/>
      <c r="AI167" s="623"/>
      <c r="AJ167" s="623"/>
      <c r="AK167" s="623"/>
      <c r="AL167" s="623"/>
      <c r="AM167" s="623"/>
      <c r="AN167" s="623"/>
      <c r="AO167" s="623"/>
      <c r="AP167" s="623"/>
      <c r="AQ167" s="623"/>
      <c r="AR167" s="623"/>
      <c r="AS167" s="623"/>
      <c r="AT167" s="623"/>
      <c r="AU167" s="623"/>
      <c r="AV167" s="623"/>
      <c r="AW167" s="623"/>
      <c r="AX167" s="623"/>
      <c r="AY167" s="623"/>
      <c r="AZ167" s="623"/>
      <c r="BA167" s="623"/>
      <c r="BB167" s="623"/>
      <c r="BC167" s="623"/>
      <c r="BD167" s="623"/>
      <c r="BE167" s="623"/>
      <c r="BF167" s="623"/>
      <c r="BG167" s="624" t="s">
        <v>255</v>
      </c>
      <c r="BH167" s="624"/>
      <c r="BI167" s="624"/>
      <c r="BJ167" s="624"/>
      <c r="BK167" s="11"/>
    </row>
    <row r="168" spans="1:63" s="12" customFormat="1" ht="36" customHeight="1" x14ac:dyDescent="0.25">
      <c r="A168" s="622" t="s">
        <v>208</v>
      </c>
      <c r="B168" s="622"/>
      <c r="C168" s="622"/>
      <c r="D168" s="622"/>
      <c r="E168" s="622"/>
      <c r="F168" s="622"/>
      <c r="G168" s="623" t="s">
        <v>349</v>
      </c>
      <c r="H168" s="623"/>
      <c r="I168" s="623"/>
      <c r="J168" s="623"/>
      <c r="K168" s="623"/>
      <c r="L168" s="623"/>
      <c r="M168" s="623"/>
      <c r="N168" s="623"/>
      <c r="O168" s="623"/>
      <c r="P168" s="623"/>
      <c r="Q168" s="623"/>
      <c r="R168" s="623"/>
      <c r="S168" s="623"/>
      <c r="T168" s="623"/>
      <c r="U168" s="623"/>
      <c r="V168" s="623"/>
      <c r="W168" s="623"/>
      <c r="X168" s="623"/>
      <c r="Y168" s="623"/>
      <c r="Z168" s="623"/>
      <c r="AA168" s="623"/>
      <c r="AB168" s="623"/>
      <c r="AC168" s="623"/>
      <c r="AD168" s="623"/>
      <c r="AE168" s="623"/>
      <c r="AF168" s="623"/>
      <c r="AG168" s="623"/>
      <c r="AH168" s="623"/>
      <c r="AI168" s="623"/>
      <c r="AJ168" s="623"/>
      <c r="AK168" s="623"/>
      <c r="AL168" s="623"/>
      <c r="AM168" s="623"/>
      <c r="AN168" s="623"/>
      <c r="AO168" s="623"/>
      <c r="AP168" s="623"/>
      <c r="AQ168" s="623"/>
      <c r="AR168" s="623"/>
      <c r="AS168" s="623"/>
      <c r="AT168" s="623"/>
      <c r="AU168" s="623"/>
      <c r="AV168" s="623"/>
      <c r="AW168" s="623"/>
      <c r="AX168" s="623"/>
      <c r="AY168" s="623"/>
      <c r="AZ168" s="623"/>
      <c r="BA168" s="623"/>
      <c r="BB168" s="623"/>
      <c r="BC168" s="623"/>
      <c r="BD168" s="623"/>
      <c r="BE168" s="623"/>
      <c r="BF168" s="623"/>
      <c r="BG168" s="624" t="s">
        <v>255</v>
      </c>
      <c r="BH168" s="624"/>
      <c r="BI168" s="624"/>
      <c r="BJ168" s="624"/>
      <c r="BK168" s="11"/>
    </row>
    <row r="169" spans="1:63" s="12" customFormat="1" ht="36" customHeight="1" x14ac:dyDescent="0.25">
      <c r="A169" s="622" t="s">
        <v>209</v>
      </c>
      <c r="B169" s="622"/>
      <c r="C169" s="622"/>
      <c r="D169" s="622"/>
      <c r="E169" s="622"/>
      <c r="F169" s="622"/>
      <c r="G169" s="623" t="s">
        <v>205</v>
      </c>
      <c r="H169" s="623"/>
      <c r="I169" s="623"/>
      <c r="J169" s="623"/>
      <c r="K169" s="623"/>
      <c r="L169" s="623"/>
      <c r="M169" s="623"/>
      <c r="N169" s="623"/>
      <c r="O169" s="623"/>
      <c r="P169" s="623"/>
      <c r="Q169" s="623"/>
      <c r="R169" s="623"/>
      <c r="S169" s="623"/>
      <c r="T169" s="623"/>
      <c r="U169" s="623"/>
      <c r="V169" s="623"/>
      <c r="W169" s="623"/>
      <c r="X169" s="623"/>
      <c r="Y169" s="623"/>
      <c r="Z169" s="623"/>
      <c r="AA169" s="623"/>
      <c r="AB169" s="623"/>
      <c r="AC169" s="623"/>
      <c r="AD169" s="623"/>
      <c r="AE169" s="623"/>
      <c r="AF169" s="623"/>
      <c r="AG169" s="623"/>
      <c r="AH169" s="623"/>
      <c r="AI169" s="623"/>
      <c r="AJ169" s="623"/>
      <c r="AK169" s="623"/>
      <c r="AL169" s="623"/>
      <c r="AM169" s="623"/>
      <c r="AN169" s="623"/>
      <c r="AO169" s="623"/>
      <c r="AP169" s="623"/>
      <c r="AQ169" s="623"/>
      <c r="AR169" s="623"/>
      <c r="AS169" s="623"/>
      <c r="AT169" s="623"/>
      <c r="AU169" s="623"/>
      <c r="AV169" s="623"/>
      <c r="AW169" s="623"/>
      <c r="AX169" s="623"/>
      <c r="AY169" s="623"/>
      <c r="AZ169" s="623"/>
      <c r="BA169" s="623"/>
      <c r="BB169" s="623"/>
      <c r="BC169" s="623"/>
      <c r="BD169" s="623"/>
      <c r="BE169" s="623"/>
      <c r="BF169" s="623"/>
      <c r="BG169" s="624" t="s">
        <v>256</v>
      </c>
      <c r="BH169" s="624"/>
      <c r="BI169" s="624"/>
      <c r="BJ169" s="624"/>
      <c r="BK169" s="11"/>
    </row>
    <row r="170" spans="1:63" s="12" customFormat="1" ht="36" customHeight="1" x14ac:dyDescent="0.25">
      <c r="A170" s="622" t="s">
        <v>311</v>
      </c>
      <c r="B170" s="622"/>
      <c r="C170" s="622"/>
      <c r="D170" s="622"/>
      <c r="E170" s="622"/>
      <c r="F170" s="622"/>
      <c r="G170" s="623" t="s">
        <v>290</v>
      </c>
      <c r="H170" s="623"/>
      <c r="I170" s="623"/>
      <c r="J170" s="623"/>
      <c r="K170" s="623"/>
      <c r="L170" s="623"/>
      <c r="M170" s="623"/>
      <c r="N170" s="623"/>
      <c r="O170" s="623"/>
      <c r="P170" s="623"/>
      <c r="Q170" s="623"/>
      <c r="R170" s="623"/>
      <c r="S170" s="623"/>
      <c r="T170" s="623"/>
      <c r="U170" s="623"/>
      <c r="V170" s="623"/>
      <c r="W170" s="623"/>
      <c r="X170" s="623"/>
      <c r="Y170" s="623"/>
      <c r="Z170" s="623"/>
      <c r="AA170" s="623"/>
      <c r="AB170" s="623"/>
      <c r="AC170" s="623"/>
      <c r="AD170" s="623"/>
      <c r="AE170" s="623"/>
      <c r="AF170" s="623"/>
      <c r="AG170" s="623"/>
      <c r="AH170" s="623"/>
      <c r="AI170" s="623"/>
      <c r="AJ170" s="623"/>
      <c r="AK170" s="623"/>
      <c r="AL170" s="623"/>
      <c r="AM170" s="623"/>
      <c r="AN170" s="623"/>
      <c r="AO170" s="623"/>
      <c r="AP170" s="623"/>
      <c r="AQ170" s="623"/>
      <c r="AR170" s="623"/>
      <c r="AS170" s="623"/>
      <c r="AT170" s="623"/>
      <c r="AU170" s="623"/>
      <c r="AV170" s="623"/>
      <c r="AW170" s="623"/>
      <c r="AX170" s="623"/>
      <c r="AY170" s="623"/>
      <c r="AZ170" s="623"/>
      <c r="BA170" s="623"/>
      <c r="BB170" s="623"/>
      <c r="BC170" s="623"/>
      <c r="BD170" s="623"/>
      <c r="BE170" s="623"/>
      <c r="BF170" s="623"/>
      <c r="BG170" s="624" t="s">
        <v>256</v>
      </c>
      <c r="BH170" s="624"/>
      <c r="BI170" s="624"/>
      <c r="BJ170" s="624"/>
      <c r="BK170" s="11"/>
    </row>
    <row r="171" spans="1:63" s="12" customFormat="1" ht="36" customHeight="1" x14ac:dyDescent="0.25">
      <c r="A171" s="622" t="s">
        <v>96</v>
      </c>
      <c r="B171" s="622"/>
      <c r="C171" s="622"/>
      <c r="D171" s="622"/>
      <c r="E171" s="622"/>
      <c r="F171" s="622"/>
      <c r="G171" s="656" t="s">
        <v>465</v>
      </c>
      <c r="H171" s="656"/>
      <c r="I171" s="656"/>
      <c r="J171" s="656"/>
      <c r="K171" s="656"/>
      <c r="L171" s="656"/>
      <c r="M171" s="656"/>
      <c r="N171" s="656"/>
      <c r="O171" s="656"/>
      <c r="P171" s="656"/>
      <c r="Q171" s="656"/>
      <c r="R171" s="656"/>
      <c r="S171" s="656"/>
      <c r="T171" s="656"/>
      <c r="U171" s="656"/>
      <c r="V171" s="656"/>
      <c r="W171" s="656"/>
      <c r="X171" s="656"/>
      <c r="Y171" s="656"/>
      <c r="Z171" s="656"/>
      <c r="AA171" s="656"/>
      <c r="AB171" s="656"/>
      <c r="AC171" s="656"/>
      <c r="AD171" s="656"/>
      <c r="AE171" s="656"/>
      <c r="AF171" s="656"/>
      <c r="AG171" s="656"/>
      <c r="AH171" s="656"/>
      <c r="AI171" s="656"/>
      <c r="AJ171" s="656"/>
      <c r="AK171" s="656"/>
      <c r="AL171" s="656"/>
      <c r="AM171" s="656"/>
      <c r="AN171" s="656"/>
      <c r="AO171" s="656"/>
      <c r="AP171" s="656"/>
      <c r="AQ171" s="656"/>
      <c r="AR171" s="656"/>
      <c r="AS171" s="656"/>
      <c r="AT171" s="656"/>
      <c r="AU171" s="656"/>
      <c r="AV171" s="656"/>
      <c r="AW171" s="656"/>
      <c r="AX171" s="656"/>
      <c r="AY171" s="656"/>
      <c r="AZ171" s="656"/>
      <c r="BA171" s="656"/>
      <c r="BB171" s="656"/>
      <c r="BC171" s="656"/>
      <c r="BD171" s="656"/>
      <c r="BE171" s="656"/>
      <c r="BF171" s="656"/>
      <c r="BG171" s="657" t="s">
        <v>421</v>
      </c>
      <c r="BH171" s="657"/>
      <c r="BI171" s="657"/>
      <c r="BJ171" s="657"/>
      <c r="BK171" s="11"/>
    </row>
    <row r="172" spans="1:63" s="12" customFormat="1" ht="36" customHeight="1" x14ac:dyDescent="0.25">
      <c r="A172" s="622" t="s">
        <v>97</v>
      </c>
      <c r="B172" s="622"/>
      <c r="C172" s="622"/>
      <c r="D172" s="622"/>
      <c r="E172" s="622"/>
      <c r="F172" s="622"/>
      <c r="G172" s="656" t="s">
        <v>267</v>
      </c>
      <c r="H172" s="656"/>
      <c r="I172" s="656"/>
      <c r="J172" s="656"/>
      <c r="K172" s="656"/>
      <c r="L172" s="656"/>
      <c r="M172" s="656"/>
      <c r="N172" s="656"/>
      <c r="O172" s="656"/>
      <c r="P172" s="656"/>
      <c r="Q172" s="656"/>
      <c r="R172" s="656"/>
      <c r="S172" s="656"/>
      <c r="T172" s="656"/>
      <c r="U172" s="656"/>
      <c r="V172" s="656"/>
      <c r="W172" s="656"/>
      <c r="X172" s="656"/>
      <c r="Y172" s="656"/>
      <c r="Z172" s="656"/>
      <c r="AA172" s="656"/>
      <c r="AB172" s="656"/>
      <c r="AC172" s="656"/>
      <c r="AD172" s="656"/>
      <c r="AE172" s="656"/>
      <c r="AF172" s="656"/>
      <c r="AG172" s="656"/>
      <c r="AH172" s="656"/>
      <c r="AI172" s="656"/>
      <c r="AJ172" s="656"/>
      <c r="AK172" s="656"/>
      <c r="AL172" s="656"/>
      <c r="AM172" s="656"/>
      <c r="AN172" s="656"/>
      <c r="AO172" s="656"/>
      <c r="AP172" s="656"/>
      <c r="AQ172" s="656"/>
      <c r="AR172" s="656"/>
      <c r="AS172" s="656"/>
      <c r="AT172" s="656"/>
      <c r="AU172" s="656"/>
      <c r="AV172" s="656"/>
      <c r="AW172" s="656"/>
      <c r="AX172" s="656"/>
      <c r="AY172" s="656"/>
      <c r="AZ172" s="656"/>
      <c r="BA172" s="656"/>
      <c r="BB172" s="656"/>
      <c r="BC172" s="656"/>
      <c r="BD172" s="656"/>
      <c r="BE172" s="656"/>
      <c r="BF172" s="656"/>
      <c r="BG172" s="657" t="s">
        <v>428</v>
      </c>
      <c r="BH172" s="657"/>
      <c r="BI172" s="657"/>
      <c r="BJ172" s="657"/>
      <c r="BK172" s="11"/>
    </row>
    <row r="173" spans="1:63" s="12" customFormat="1" ht="36" customHeight="1" x14ac:dyDescent="0.25">
      <c r="A173" s="622" t="s">
        <v>98</v>
      </c>
      <c r="B173" s="622"/>
      <c r="C173" s="622"/>
      <c r="D173" s="622"/>
      <c r="E173" s="622"/>
      <c r="F173" s="622"/>
      <c r="G173" s="656" t="s">
        <v>316</v>
      </c>
      <c r="H173" s="656"/>
      <c r="I173" s="656"/>
      <c r="J173" s="656"/>
      <c r="K173" s="656"/>
      <c r="L173" s="656"/>
      <c r="M173" s="656"/>
      <c r="N173" s="656"/>
      <c r="O173" s="656"/>
      <c r="P173" s="656"/>
      <c r="Q173" s="656"/>
      <c r="R173" s="656"/>
      <c r="S173" s="656"/>
      <c r="T173" s="656"/>
      <c r="U173" s="656"/>
      <c r="V173" s="656"/>
      <c r="W173" s="656"/>
      <c r="X173" s="656"/>
      <c r="Y173" s="656"/>
      <c r="Z173" s="656"/>
      <c r="AA173" s="656"/>
      <c r="AB173" s="656"/>
      <c r="AC173" s="656"/>
      <c r="AD173" s="656"/>
      <c r="AE173" s="656"/>
      <c r="AF173" s="656"/>
      <c r="AG173" s="656"/>
      <c r="AH173" s="656"/>
      <c r="AI173" s="656"/>
      <c r="AJ173" s="656"/>
      <c r="AK173" s="656"/>
      <c r="AL173" s="656"/>
      <c r="AM173" s="656"/>
      <c r="AN173" s="656"/>
      <c r="AO173" s="656"/>
      <c r="AP173" s="656"/>
      <c r="AQ173" s="656"/>
      <c r="AR173" s="656"/>
      <c r="AS173" s="656"/>
      <c r="AT173" s="656"/>
      <c r="AU173" s="656"/>
      <c r="AV173" s="656"/>
      <c r="AW173" s="656"/>
      <c r="AX173" s="656"/>
      <c r="AY173" s="656"/>
      <c r="AZ173" s="656"/>
      <c r="BA173" s="656"/>
      <c r="BB173" s="656"/>
      <c r="BC173" s="656"/>
      <c r="BD173" s="656"/>
      <c r="BE173" s="656"/>
      <c r="BF173" s="656"/>
      <c r="BG173" s="657" t="s">
        <v>423</v>
      </c>
      <c r="BH173" s="657"/>
      <c r="BI173" s="657"/>
      <c r="BJ173" s="657"/>
      <c r="BK173" s="11"/>
    </row>
    <row r="174" spans="1:63" s="12" customFormat="1" ht="36" customHeight="1" x14ac:dyDescent="0.25">
      <c r="A174" s="622" t="s">
        <v>99</v>
      </c>
      <c r="B174" s="622"/>
      <c r="C174" s="622"/>
      <c r="D174" s="622"/>
      <c r="E174" s="622"/>
      <c r="F174" s="622"/>
      <c r="G174" s="656" t="s">
        <v>317</v>
      </c>
      <c r="H174" s="656"/>
      <c r="I174" s="656"/>
      <c r="J174" s="656"/>
      <c r="K174" s="656"/>
      <c r="L174" s="656"/>
      <c r="M174" s="656"/>
      <c r="N174" s="656"/>
      <c r="O174" s="656"/>
      <c r="P174" s="656"/>
      <c r="Q174" s="656"/>
      <c r="R174" s="656"/>
      <c r="S174" s="656"/>
      <c r="T174" s="656"/>
      <c r="U174" s="656"/>
      <c r="V174" s="656"/>
      <c r="W174" s="656"/>
      <c r="X174" s="656"/>
      <c r="Y174" s="656"/>
      <c r="Z174" s="656"/>
      <c r="AA174" s="656"/>
      <c r="AB174" s="656"/>
      <c r="AC174" s="656"/>
      <c r="AD174" s="656"/>
      <c r="AE174" s="656"/>
      <c r="AF174" s="656"/>
      <c r="AG174" s="656"/>
      <c r="AH174" s="656"/>
      <c r="AI174" s="656"/>
      <c r="AJ174" s="656"/>
      <c r="AK174" s="656"/>
      <c r="AL174" s="656"/>
      <c r="AM174" s="656"/>
      <c r="AN174" s="656"/>
      <c r="AO174" s="656"/>
      <c r="AP174" s="656"/>
      <c r="AQ174" s="656"/>
      <c r="AR174" s="656"/>
      <c r="AS174" s="656"/>
      <c r="AT174" s="656"/>
      <c r="AU174" s="656"/>
      <c r="AV174" s="656"/>
      <c r="AW174" s="656"/>
      <c r="AX174" s="656"/>
      <c r="AY174" s="656"/>
      <c r="AZ174" s="656"/>
      <c r="BA174" s="656"/>
      <c r="BB174" s="656"/>
      <c r="BC174" s="656"/>
      <c r="BD174" s="656"/>
      <c r="BE174" s="656"/>
      <c r="BF174" s="656"/>
      <c r="BG174" s="657" t="s">
        <v>424</v>
      </c>
      <c r="BH174" s="657"/>
      <c r="BI174" s="657"/>
      <c r="BJ174" s="657"/>
      <c r="BK174" s="11"/>
    </row>
    <row r="175" spans="1:63" s="12" customFormat="1" ht="36" customHeight="1" x14ac:dyDescent="0.25">
      <c r="A175" s="622" t="s">
        <v>100</v>
      </c>
      <c r="B175" s="622"/>
      <c r="C175" s="622"/>
      <c r="D175" s="622"/>
      <c r="E175" s="622"/>
      <c r="F175" s="622"/>
      <c r="G175" s="656" t="s">
        <v>318</v>
      </c>
      <c r="H175" s="656"/>
      <c r="I175" s="656"/>
      <c r="J175" s="656"/>
      <c r="K175" s="656"/>
      <c r="L175" s="656"/>
      <c r="M175" s="656"/>
      <c r="N175" s="656"/>
      <c r="O175" s="656"/>
      <c r="P175" s="656"/>
      <c r="Q175" s="656"/>
      <c r="R175" s="656"/>
      <c r="S175" s="656"/>
      <c r="T175" s="656"/>
      <c r="U175" s="656"/>
      <c r="V175" s="656"/>
      <c r="W175" s="656"/>
      <c r="X175" s="656"/>
      <c r="Y175" s="656"/>
      <c r="Z175" s="656"/>
      <c r="AA175" s="656"/>
      <c r="AB175" s="656"/>
      <c r="AC175" s="656"/>
      <c r="AD175" s="656"/>
      <c r="AE175" s="656"/>
      <c r="AF175" s="656"/>
      <c r="AG175" s="656"/>
      <c r="AH175" s="656"/>
      <c r="AI175" s="656"/>
      <c r="AJ175" s="656"/>
      <c r="AK175" s="656"/>
      <c r="AL175" s="656"/>
      <c r="AM175" s="656"/>
      <c r="AN175" s="656"/>
      <c r="AO175" s="656"/>
      <c r="AP175" s="656"/>
      <c r="AQ175" s="656"/>
      <c r="AR175" s="656"/>
      <c r="AS175" s="656"/>
      <c r="AT175" s="656"/>
      <c r="AU175" s="656"/>
      <c r="AV175" s="656"/>
      <c r="AW175" s="656"/>
      <c r="AX175" s="656"/>
      <c r="AY175" s="656"/>
      <c r="AZ175" s="656"/>
      <c r="BA175" s="656"/>
      <c r="BB175" s="656"/>
      <c r="BC175" s="656"/>
      <c r="BD175" s="656"/>
      <c r="BE175" s="656"/>
      <c r="BF175" s="656"/>
      <c r="BG175" s="657" t="s">
        <v>425</v>
      </c>
      <c r="BH175" s="657"/>
      <c r="BI175" s="657"/>
      <c r="BJ175" s="657"/>
      <c r="BK175" s="11"/>
    </row>
    <row r="176" spans="1:63" s="12" customFormat="1" ht="36" customHeight="1" x14ac:dyDescent="0.25">
      <c r="A176" s="622" t="s">
        <v>101</v>
      </c>
      <c r="B176" s="622"/>
      <c r="C176" s="622"/>
      <c r="D176" s="622"/>
      <c r="E176" s="622"/>
      <c r="F176" s="622"/>
      <c r="G176" s="656" t="s">
        <v>350</v>
      </c>
      <c r="H176" s="656"/>
      <c r="I176" s="656"/>
      <c r="J176" s="656"/>
      <c r="K176" s="656"/>
      <c r="L176" s="656"/>
      <c r="M176" s="656"/>
      <c r="N176" s="656"/>
      <c r="O176" s="656"/>
      <c r="P176" s="656"/>
      <c r="Q176" s="656"/>
      <c r="R176" s="656"/>
      <c r="S176" s="656"/>
      <c r="T176" s="656"/>
      <c r="U176" s="656"/>
      <c r="V176" s="656"/>
      <c r="W176" s="656"/>
      <c r="X176" s="656"/>
      <c r="Y176" s="656"/>
      <c r="Z176" s="656"/>
      <c r="AA176" s="656"/>
      <c r="AB176" s="656"/>
      <c r="AC176" s="656"/>
      <c r="AD176" s="656"/>
      <c r="AE176" s="656"/>
      <c r="AF176" s="656"/>
      <c r="AG176" s="656"/>
      <c r="AH176" s="656"/>
      <c r="AI176" s="656"/>
      <c r="AJ176" s="656"/>
      <c r="AK176" s="656"/>
      <c r="AL176" s="656"/>
      <c r="AM176" s="656"/>
      <c r="AN176" s="656"/>
      <c r="AO176" s="656"/>
      <c r="AP176" s="656"/>
      <c r="AQ176" s="656"/>
      <c r="AR176" s="656"/>
      <c r="AS176" s="656"/>
      <c r="AT176" s="656"/>
      <c r="AU176" s="656"/>
      <c r="AV176" s="656"/>
      <c r="AW176" s="656"/>
      <c r="AX176" s="656"/>
      <c r="AY176" s="656"/>
      <c r="AZ176" s="656"/>
      <c r="BA176" s="656"/>
      <c r="BB176" s="656"/>
      <c r="BC176" s="656"/>
      <c r="BD176" s="656"/>
      <c r="BE176" s="656"/>
      <c r="BF176" s="656"/>
      <c r="BG176" s="657" t="s">
        <v>426</v>
      </c>
      <c r="BH176" s="657"/>
      <c r="BI176" s="657"/>
      <c r="BJ176" s="657"/>
      <c r="BK176" s="11"/>
    </row>
    <row r="177" spans="1:63" s="12" customFormat="1" ht="36" customHeight="1" x14ac:dyDescent="0.25">
      <c r="A177" s="622" t="s">
        <v>119</v>
      </c>
      <c r="B177" s="622"/>
      <c r="C177" s="622"/>
      <c r="D177" s="622"/>
      <c r="E177" s="622"/>
      <c r="F177" s="622"/>
      <c r="G177" s="656" t="s">
        <v>463</v>
      </c>
      <c r="H177" s="656"/>
      <c r="I177" s="656"/>
      <c r="J177" s="656"/>
      <c r="K177" s="656"/>
      <c r="L177" s="656"/>
      <c r="M177" s="656"/>
      <c r="N177" s="656"/>
      <c r="O177" s="656"/>
      <c r="P177" s="656"/>
      <c r="Q177" s="656"/>
      <c r="R177" s="656"/>
      <c r="S177" s="656"/>
      <c r="T177" s="656"/>
      <c r="U177" s="656"/>
      <c r="V177" s="656"/>
      <c r="W177" s="656"/>
      <c r="X177" s="656"/>
      <c r="Y177" s="656"/>
      <c r="Z177" s="656"/>
      <c r="AA177" s="656"/>
      <c r="AB177" s="656"/>
      <c r="AC177" s="656"/>
      <c r="AD177" s="656"/>
      <c r="AE177" s="656"/>
      <c r="AF177" s="656"/>
      <c r="AG177" s="656"/>
      <c r="AH177" s="656"/>
      <c r="AI177" s="656"/>
      <c r="AJ177" s="656"/>
      <c r="AK177" s="656"/>
      <c r="AL177" s="656"/>
      <c r="AM177" s="656"/>
      <c r="AN177" s="656"/>
      <c r="AO177" s="656"/>
      <c r="AP177" s="656"/>
      <c r="AQ177" s="656"/>
      <c r="AR177" s="656"/>
      <c r="AS177" s="656"/>
      <c r="AT177" s="656"/>
      <c r="AU177" s="656"/>
      <c r="AV177" s="656"/>
      <c r="AW177" s="656"/>
      <c r="AX177" s="656"/>
      <c r="AY177" s="656"/>
      <c r="AZ177" s="656"/>
      <c r="BA177" s="656"/>
      <c r="BB177" s="656"/>
      <c r="BC177" s="656"/>
      <c r="BD177" s="656"/>
      <c r="BE177" s="656"/>
      <c r="BF177" s="656"/>
      <c r="BG177" s="657" t="s">
        <v>427</v>
      </c>
      <c r="BH177" s="657"/>
      <c r="BI177" s="657"/>
      <c r="BJ177" s="657"/>
      <c r="BK177" s="11"/>
    </row>
    <row r="178" spans="1:63" s="12" customFormat="1" ht="36" customHeight="1" x14ac:dyDescent="0.25">
      <c r="A178" s="622" t="s">
        <v>218</v>
      </c>
      <c r="B178" s="622"/>
      <c r="C178" s="622"/>
      <c r="D178" s="622"/>
      <c r="E178" s="622"/>
      <c r="F178" s="622"/>
      <c r="G178" s="656" t="s">
        <v>464</v>
      </c>
      <c r="H178" s="656"/>
      <c r="I178" s="656"/>
      <c r="J178" s="656"/>
      <c r="K178" s="656"/>
      <c r="L178" s="656"/>
      <c r="M178" s="656"/>
      <c r="N178" s="656"/>
      <c r="O178" s="656"/>
      <c r="P178" s="656"/>
      <c r="Q178" s="656"/>
      <c r="R178" s="656"/>
      <c r="S178" s="656"/>
      <c r="T178" s="656"/>
      <c r="U178" s="656"/>
      <c r="V178" s="656"/>
      <c r="W178" s="656"/>
      <c r="X178" s="656"/>
      <c r="Y178" s="656"/>
      <c r="Z178" s="656"/>
      <c r="AA178" s="656"/>
      <c r="AB178" s="656"/>
      <c r="AC178" s="656"/>
      <c r="AD178" s="656"/>
      <c r="AE178" s="656"/>
      <c r="AF178" s="656"/>
      <c r="AG178" s="656"/>
      <c r="AH178" s="656"/>
      <c r="AI178" s="656"/>
      <c r="AJ178" s="656"/>
      <c r="AK178" s="656"/>
      <c r="AL178" s="656"/>
      <c r="AM178" s="656"/>
      <c r="AN178" s="656"/>
      <c r="AO178" s="656"/>
      <c r="AP178" s="656"/>
      <c r="AQ178" s="656"/>
      <c r="AR178" s="656"/>
      <c r="AS178" s="656"/>
      <c r="AT178" s="656"/>
      <c r="AU178" s="656"/>
      <c r="AV178" s="656"/>
      <c r="AW178" s="656"/>
      <c r="AX178" s="656"/>
      <c r="AY178" s="656"/>
      <c r="AZ178" s="656"/>
      <c r="BA178" s="656"/>
      <c r="BB178" s="656"/>
      <c r="BC178" s="656"/>
      <c r="BD178" s="656"/>
      <c r="BE178" s="656"/>
      <c r="BF178" s="656"/>
      <c r="BG178" s="657" t="s">
        <v>422</v>
      </c>
      <c r="BH178" s="657"/>
      <c r="BI178" s="657"/>
      <c r="BJ178" s="657"/>
      <c r="BK178" s="11"/>
    </row>
    <row r="179" spans="1:63" s="12" customFormat="1" ht="42.75" customHeight="1" x14ac:dyDescent="0.25">
      <c r="A179" s="622" t="s">
        <v>219</v>
      </c>
      <c r="B179" s="622"/>
      <c r="C179" s="622"/>
      <c r="D179" s="622"/>
      <c r="E179" s="622"/>
      <c r="F179" s="622"/>
      <c r="G179" s="656" t="s">
        <v>476</v>
      </c>
      <c r="H179" s="656"/>
      <c r="I179" s="656"/>
      <c r="J179" s="656"/>
      <c r="K179" s="656"/>
      <c r="L179" s="656"/>
      <c r="M179" s="656"/>
      <c r="N179" s="656"/>
      <c r="O179" s="656"/>
      <c r="P179" s="656"/>
      <c r="Q179" s="656"/>
      <c r="R179" s="656"/>
      <c r="S179" s="656"/>
      <c r="T179" s="656"/>
      <c r="U179" s="656"/>
      <c r="V179" s="656"/>
      <c r="W179" s="656"/>
      <c r="X179" s="656"/>
      <c r="Y179" s="656"/>
      <c r="Z179" s="656"/>
      <c r="AA179" s="656"/>
      <c r="AB179" s="656"/>
      <c r="AC179" s="656"/>
      <c r="AD179" s="656"/>
      <c r="AE179" s="656"/>
      <c r="AF179" s="656"/>
      <c r="AG179" s="656"/>
      <c r="AH179" s="656"/>
      <c r="AI179" s="656"/>
      <c r="AJ179" s="656"/>
      <c r="AK179" s="656"/>
      <c r="AL179" s="656"/>
      <c r="AM179" s="656"/>
      <c r="AN179" s="656"/>
      <c r="AO179" s="656"/>
      <c r="AP179" s="656"/>
      <c r="AQ179" s="656"/>
      <c r="AR179" s="656"/>
      <c r="AS179" s="656"/>
      <c r="AT179" s="656"/>
      <c r="AU179" s="656"/>
      <c r="AV179" s="656"/>
      <c r="AW179" s="656"/>
      <c r="AX179" s="656"/>
      <c r="AY179" s="656"/>
      <c r="AZ179" s="656"/>
      <c r="BA179" s="656"/>
      <c r="BB179" s="656"/>
      <c r="BC179" s="656"/>
      <c r="BD179" s="656"/>
      <c r="BE179" s="656"/>
      <c r="BF179" s="656"/>
      <c r="BG179" s="657" t="s">
        <v>429</v>
      </c>
      <c r="BH179" s="657"/>
      <c r="BI179" s="657"/>
      <c r="BJ179" s="657"/>
      <c r="BK179" s="11"/>
    </row>
    <row r="180" spans="1:63" s="12" customFormat="1" ht="36" customHeight="1" x14ac:dyDescent="0.25">
      <c r="A180" s="622" t="s">
        <v>291</v>
      </c>
      <c r="B180" s="622"/>
      <c r="C180" s="622"/>
      <c r="D180" s="622"/>
      <c r="E180" s="622"/>
      <c r="F180" s="622"/>
      <c r="G180" s="656" t="s">
        <v>466</v>
      </c>
      <c r="H180" s="656"/>
      <c r="I180" s="656"/>
      <c r="J180" s="656"/>
      <c r="K180" s="656"/>
      <c r="L180" s="656"/>
      <c r="M180" s="656"/>
      <c r="N180" s="656"/>
      <c r="O180" s="656"/>
      <c r="P180" s="656"/>
      <c r="Q180" s="656"/>
      <c r="R180" s="656"/>
      <c r="S180" s="656"/>
      <c r="T180" s="656"/>
      <c r="U180" s="656"/>
      <c r="V180" s="656"/>
      <c r="W180" s="656"/>
      <c r="X180" s="656"/>
      <c r="Y180" s="656"/>
      <c r="Z180" s="656"/>
      <c r="AA180" s="656"/>
      <c r="AB180" s="656"/>
      <c r="AC180" s="656"/>
      <c r="AD180" s="656"/>
      <c r="AE180" s="656"/>
      <c r="AF180" s="656"/>
      <c r="AG180" s="656"/>
      <c r="AH180" s="656"/>
      <c r="AI180" s="656"/>
      <c r="AJ180" s="656"/>
      <c r="AK180" s="656"/>
      <c r="AL180" s="656"/>
      <c r="AM180" s="656"/>
      <c r="AN180" s="656"/>
      <c r="AO180" s="656"/>
      <c r="AP180" s="656"/>
      <c r="AQ180" s="656"/>
      <c r="AR180" s="656"/>
      <c r="AS180" s="656"/>
      <c r="AT180" s="656"/>
      <c r="AU180" s="656"/>
      <c r="AV180" s="656"/>
      <c r="AW180" s="656"/>
      <c r="AX180" s="656"/>
      <c r="AY180" s="656"/>
      <c r="AZ180" s="656"/>
      <c r="BA180" s="656"/>
      <c r="BB180" s="656"/>
      <c r="BC180" s="656"/>
      <c r="BD180" s="656"/>
      <c r="BE180" s="656"/>
      <c r="BF180" s="656"/>
      <c r="BG180" s="657" t="s">
        <v>430</v>
      </c>
      <c r="BH180" s="657"/>
      <c r="BI180" s="657"/>
      <c r="BJ180" s="657"/>
      <c r="BK180" s="11"/>
    </row>
    <row r="181" spans="1:63" s="12" customFormat="1" ht="36" customHeight="1" x14ac:dyDescent="0.25">
      <c r="A181" s="622" t="s">
        <v>292</v>
      </c>
      <c r="B181" s="622"/>
      <c r="C181" s="622"/>
      <c r="D181" s="622"/>
      <c r="E181" s="622"/>
      <c r="F181" s="622"/>
      <c r="G181" s="656" t="s">
        <v>351</v>
      </c>
      <c r="H181" s="656"/>
      <c r="I181" s="656"/>
      <c r="J181" s="656"/>
      <c r="K181" s="656"/>
      <c r="L181" s="656"/>
      <c r="M181" s="656"/>
      <c r="N181" s="656"/>
      <c r="O181" s="656"/>
      <c r="P181" s="656"/>
      <c r="Q181" s="656"/>
      <c r="R181" s="656"/>
      <c r="S181" s="656"/>
      <c r="T181" s="656"/>
      <c r="U181" s="656"/>
      <c r="V181" s="656"/>
      <c r="W181" s="656"/>
      <c r="X181" s="656"/>
      <c r="Y181" s="656"/>
      <c r="Z181" s="656"/>
      <c r="AA181" s="656"/>
      <c r="AB181" s="656"/>
      <c r="AC181" s="656"/>
      <c r="AD181" s="656"/>
      <c r="AE181" s="656"/>
      <c r="AF181" s="656"/>
      <c r="AG181" s="656"/>
      <c r="AH181" s="656"/>
      <c r="AI181" s="656"/>
      <c r="AJ181" s="656"/>
      <c r="AK181" s="656"/>
      <c r="AL181" s="656"/>
      <c r="AM181" s="656"/>
      <c r="AN181" s="656"/>
      <c r="AO181" s="656"/>
      <c r="AP181" s="656"/>
      <c r="AQ181" s="656"/>
      <c r="AR181" s="656"/>
      <c r="AS181" s="656"/>
      <c r="AT181" s="656"/>
      <c r="AU181" s="656"/>
      <c r="AV181" s="656"/>
      <c r="AW181" s="656"/>
      <c r="AX181" s="656"/>
      <c r="AY181" s="656"/>
      <c r="AZ181" s="656"/>
      <c r="BA181" s="656"/>
      <c r="BB181" s="656"/>
      <c r="BC181" s="656"/>
      <c r="BD181" s="656"/>
      <c r="BE181" s="656"/>
      <c r="BF181" s="656"/>
      <c r="BG181" s="657" t="s">
        <v>432</v>
      </c>
      <c r="BH181" s="657"/>
      <c r="BI181" s="657"/>
      <c r="BJ181" s="657"/>
      <c r="BK181" s="11"/>
    </row>
    <row r="182" spans="1:63" s="12" customFormat="1" ht="36" customHeight="1" x14ac:dyDescent="0.25">
      <c r="A182" s="622" t="s">
        <v>293</v>
      </c>
      <c r="B182" s="622"/>
      <c r="C182" s="622"/>
      <c r="D182" s="622"/>
      <c r="E182" s="622"/>
      <c r="F182" s="622"/>
      <c r="G182" s="656" t="s">
        <v>265</v>
      </c>
      <c r="H182" s="656"/>
      <c r="I182" s="656"/>
      <c r="J182" s="656"/>
      <c r="K182" s="656"/>
      <c r="L182" s="656"/>
      <c r="M182" s="656"/>
      <c r="N182" s="656"/>
      <c r="O182" s="656"/>
      <c r="P182" s="656"/>
      <c r="Q182" s="656"/>
      <c r="R182" s="656"/>
      <c r="S182" s="656"/>
      <c r="T182" s="656"/>
      <c r="U182" s="656"/>
      <c r="V182" s="656"/>
      <c r="W182" s="656"/>
      <c r="X182" s="656"/>
      <c r="Y182" s="656"/>
      <c r="Z182" s="656"/>
      <c r="AA182" s="656"/>
      <c r="AB182" s="656"/>
      <c r="AC182" s="656"/>
      <c r="AD182" s="656"/>
      <c r="AE182" s="656"/>
      <c r="AF182" s="656"/>
      <c r="AG182" s="656"/>
      <c r="AH182" s="656"/>
      <c r="AI182" s="656"/>
      <c r="AJ182" s="656"/>
      <c r="AK182" s="656"/>
      <c r="AL182" s="656"/>
      <c r="AM182" s="656"/>
      <c r="AN182" s="656"/>
      <c r="AO182" s="656"/>
      <c r="AP182" s="656"/>
      <c r="AQ182" s="656"/>
      <c r="AR182" s="656"/>
      <c r="AS182" s="656"/>
      <c r="AT182" s="656"/>
      <c r="AU182" s="656"/>
      <c r="AV182" s="656"/>
      <c r="AW182" s="656"/>
      <c r="AX182" s="656"/>
      <c r="AY182" s="656"/>
      <c r="AZ182" s="656"/>
      <c r="BA182" s="656"/>
      <c r="BB182" s="656"/>
      <c r="BC182" s="656"/>
      <c r="BD182" s="656"/>
      <c r="BE182" s="656"/>
      <c r="BF182" s="656"/>
      <c r="BG182" s="657" t="s">
        <v>433</v>
      </c>
      <c r="BH182" s="657"/>
      <c r="BI182" s="657"/>
      <c r="BJ182" s="657"/>
      <c r="BK182" s="11"/>
    </row>
    <row r="183" spans="1:63" s="12" customFormat="1" ht="36" customHeight="1" x14ac:dyDescent="0.25">
      <c r="A183" s="622" t="s">
        <v>294</v>
      </c>
      <c r="B183" s="622"/>
      <c r="C183" s="622"/>
      <c r="D183" s="622"/>
      <c r="E183" s="622"/>
      <c r="F183" s="622"/>
      <c r="G183" s="656" t="s">
        <v>352</v>
      </c>
      <c r="H183" s="656"/>
      <c r="I183" s="656"/>
      <c r="J183" s="656"/>
      <c r="K183" s="656"/>
      <c r="L183" s="656"/>
      <c r="M183" s="656"/>
      <c r="N183" s="656"/>
      <c r="O183" s="656"/>
      <c r="P183" s="656"/>
      <c r="Q183" s="656"/>
      <c r="R183" s="656"/>
      <c r="S183" s="656"/>
      <c r="T183" s="656"/>
      <c r="U183" s="656"/>
      <c r="V183" s="656"/>
      <c r="W183" s="656"/>
      <c r="X183" s="656"/>
      <c r="Y183" s="656"/>
      <c r="Z183" s="656"/>
      <c r="AA183" s="656"/>
      <c r="AB183" s="656"/>
      <c r="AC183" s="656"/>
      <c r="AD183" s="656"/>
      <c r="AE183" s="656"/>
      <c r="AF183" s="656"/>
      <c r="AG183" s="656"/>
      <c r="AH183" s="656"/>
      <c r="AI183" s="656"/>
      <c r="AJ183" s="656"/>
      <c r="AK183" s="656"/>
      <c r="AL183" s="656"/>
      <c r="AM183" s="656"/>
      <c r="AN183" s="656"/>
      <c r="AO183" s="656"/>
      <c r="AP183" s="656"/>
      <c r="AQ183" s="656"/>
      <c r="AR183" s="656"/>
      <c r="AS183" s="656"/>
      <c r="AT183" s="656"/>
      <c r="AU183" s="656"/>
      <c r="AV183" s="656"/>
      <c r="AW183" s="656"/>
      <c r="AX183" s="656"/>
      <c r="AY183" s="656"/>
      <c r="AZ183" s="656"/>
      <c r="BA183" s="656"/>
      <c r="BB183" s="656"/>
      <c r="BC183" s="656"/>
      <c r="BD183" s="656"/>
      <c r="BE183" s="656"/>
      <c r="BF183" s="656"/>
      <c r="BG183" s="657" t="s">
        <v>435</v>
      </c>
      <c r="BH183" s="657"/>
      <c r="BI183" s="657"/>
      <c r="BJ183" s="657"/>
      <c r="BK183" s="11"/>
    </row>
    <row r="184" spans="1:63" s="12" customFormat="1" ht="36" customHeight="1" x14ac:dyDescent="0.25">
      <c r="A184" s="622" t="s">
        <v>295</v>
      </c>
      <c r="B184" s="622"/>
      <c r="C184" s="622"/>
      <c r="D184" s="622"/>
      <c r="E184" s="622"/>
      <c r="F184" s="622"/>
      <c r="G184" s="656" t="s">
        <v>474</v>
      </c>
      <c r="H184" s="656"/>
      <c r="I184" s="656"/>
      <c r="J184" s="656"/>
      <c r="K184" s="656"/>
      <c r="L184" s="656"/>
      <c r="M184" s="656"/>
      <c r="N184" s="656"/>
      <c r="O184" s="656"/>
      <c r="P184" s="656"/>
      <c r="Q184" s="656"/>
      <c r="R184" s="656"/>
      <c r="S184" s="656"/>
      <c r="T184" s="656"/>
      <c r="U184" s="656"/>
      <c r="V184" s="656"/>
      <c r="W184" s="656"/>
      <c r="X184" s="656"/>
      <c r="Y184" s="656"/>
      <c r="Z184" s="656"/>
      <c r="AA184" s="656"/>
      <c r="AB184" s="656"/>
      <c r="AC184" s="656"/>
      <c r="AD184" s="656"/>
      <c r="AE184" s="656"/>
      <c r="AF184" s="656"/>
      <c r="AG184" s="656"/>
      <c r="AH184" s="656"/>
      <c r="AI184" s="656"/>
      <c r="AJ184" s="656"/>
      <c r="AK184" s="656"/>
      <c r="AL184" s="656"/>
      <c r="AM184" s="656"/>
      <c r="AN184" s="656"/>
      <c r="AO184" s="656"/>
      <c r="AP184" s="656"/>
      <c r="AQ184" s="656"/>
      <c r="AR184" s="656"/>
      <c r="AS184" s="656"/>
      <c r="AT184" s="656"/>
      <c r="AU184" s="656"/>
      <c r="AV184" s="656"/>
      <c r="AW184" s="656"/>
      <c r="AX184" s="656"/>
      <c r="AY184" s="656"/>
      <c r="AZ184" s="656"/>
      <c r="BA184" s="656"/>
      <c r="BB184" s="656"/>
      <c r="BC184" s="656"/>
      <c r="BD184" s="656"/>
      <c r="BE184" s="656"/>
      <c r="BF184" s="656"/>
      <c r="BG184" s="657" t="s">
        <v>431</v>
      </c>
      <c r="BH184" s="657"/>
      <c r="BI184" s="657"/>
      <c r="BJ184" s="657"/>
      <c r="BK184" s="11"/>
    </row>
    <row r="185" spans="1:63" s="12" customFormat="1" ht="36" customHeight="1" x14ac:dyDescent="0.25">
      <c r="A185" s="622" t="s">
        <v>296</v>
      </c>
      <c r="B185" s="622"/>
      <c r="C185" s="622"/>
      <c r="D185" s="622"/>
      <c r="E185" s="622"/>
      <c r="F185" s="622"/>
      <c r="G185" s="656" t="s">
        <v>263</v>
      </c>
      <c r="H185" s="656"/>
      <c r="I185" s="656"/>
      <c r="J185" s="656"/>
      <c r="K185" s="656"/>
      <c r="L185" s="656"/>
      <c r="M185" s="656"/>
      <c r="N185" s="656"/>
      <c r="O185" s="656"/>
      <c r="P185" s="656"/>
      <c r="Q185" s="656"/>
      <c r="R185" s="656"/>
      <c r="S185" s="656"/>
      <c r="T185" s="656"/>
      <c r="U185" s="656"/>
      <c r="V185" s="656"/>
      <c r="W185" s="656"/>
      <c r="X185" s="656"/>
      <c r="Y185" s="656"/>
      <c r="Z185" s="656"/>
      <c r="AA185" s="656"/>
      <c r="AB185" s="656"/>
      <c r="AC185" s="656"/>
      <c r="AD185" s="656"/>
      <c r="AE185" s="656"/>
      <c r="AF185" s="656"/>
      <c r="AG185" s="656"/>
      <c r="AH185" s="656"/>
      <c r="AI185" s="656"/>
      <c r="AJ185" s="656"/>
      <c r="AK185" s="656"/>
      <c r="AL185" s="656"/>
      <c r="AM185" s="656"/>
      <c r="AN185" s="656"/>
      <c r="AO185" s="656"/>
      <c r="AP185" s="656"/>
      <c r="AQ185" s="656"/>
      <c r="AR185" s="656"/>
      <c r="AS185" s="656"/>
      <c r="AT185" s="656"/>
      <c r="AU185" s="656"/>
      <c r="AV185" s="656"/>
      <c r="AW185" s="656"/>
      <c r="AX185" s="656"/>
      <c r="AY185" s="656"/>
      <c r="AZ185" s="656"/>
      <c r="BA185" s="656"/>
      <c r="BB185" s="656"/>
      <c r="BC185" s="656"/>
      <c r="BD185" s="656"/>
      <c r="BE185" s="656"/>
      <c r="BF185" s="656"/>
      <c r="BG185" s="657" t="s">
        <v>436</v>
      </c>
      <c r="BH185" s="657"/>
      <c r="BI185" s="657"/>
      <c r="BJ185" s="657"/>
      <c r="BK185" s="11"/>
    </row>
    <row r="186" spans="1:63" s="12" customFormat="1" ht="36" customHeight="1" x14ac:dyDescent="0.25">
      <c r="A186" s="622" t="s">
        <v>297</v>
      </c>
      <c r="B186" s="622"/>
      <c r="C186" s="622"/>
      <c r="D186" s="622"/>
      <c r="E186" s="622"/>
      <c r="F186" s="622"/>
      <c r="G186" s="656" t="s">
        <v>261</v>
      </c>
      <c r="H186" s="656"/>
      <c r="I186" s="656"/>
      <c r="J186" s="656"/>
      <c r="K186" s="656"/>
      <c r="L186" s="656"/>
      <c r="M186" s="656"/>
      <c r="N186" s="656"/>
      <c r="O186" s="656"/>
      <c r="P186" s="656"/>
      <c r="Q186" s="656"/>
      <c r="R186" s="656"/>
      <c r="S186" s="656"/>
      <c r="T186" s="656"/>
      <c r="U186" s="656"/>
      <c r="V186" s="656"/>
      <c r="W186" s="656"/>
      <c r="X186" s="656"/>
      <c r="Y186" s="656"/>
      <c r="Z186" s="656"/>
      <c r="AA186" s="656"/>
      <c r="AB186" s="656"/>
      <c r="AC186" s="656"/>
      <c r="AD186" s="656"/>
      <c r="AE186" s="656"/>
      <c r="AF186" s="656"/>
      <c r="AG186" s="656"/>
      <c r="AH186" s="656"/>
      <c r="AI186" s="656"/>
      <c r="AJ186" s="656"/>
      <c r="AK186" s="656"/>
      <c r="AL186" s="656"/>
      <c r="AM186" s="656"/>
      <c r="AN186" s="656"/>
      <c r="AO186" s="656"/>
      <c r="AP186" s="656"/>
      <c r="AQ186" s="656"/>
      <c r="AR186" s="656"/>
      <c r="AS186" s="656"/>
      <c r="AT186" s="656"/>
      <c r="AU186" s="656"/>
      <c r="AV186" s="656"/>
      <c r="AW186" s="656"/>
      <c r="AX186" s="656"/>
      <c r="AY186" s="656"/>
      <c r="AZ186" s="656"/>
      <c r="BA186" s="656"/>
      <c r="BB186" s="656"/>
      <c r="BC186" s="656"/>
      <c r="BD186" s="656"/>
      <c r="BE186" s="656"/>
      <c r="BF186" s="656"/>
      <c r="BG186" s="657" t="s">
        <v>434</v>
      </c>
      <c r="BH186" s="657"/>
      <c r="BI186" s="657"/>
      <c r="BJ186" s="657"/>
      <c r="BK186" s="11"/>
    </row>
    <row r="187" spans="1:63" s="12" customFormat="1" ht="36" customHeight="1" x14ac:dyDescent="0.25">
      <c r="A187" s="622" t="s">
        <v>298</v>
      </c>
      <c r="B187" s="622"/>
      <c r="C187" s="622"/>
      <c r="D187" s="622"/>
      <c r="E187" s="622"/>
      <c r="F187" s="622"/>
      <c r="G187" s="656" t="s">
        <v>266</v>
      </c>
      <c r="H187" s="656"/>
      <c r="I187" s="656"/>
      <c r="J187" s="656"/>
      <c r="K187" s="656"/>
      <c r="L187" s="656"/>
      <c r="M187" s="656"/>
      <c r="N187" s="656"/>
      <c r="O187" s="656"/>
      <c r="P187" s="656"/>
      <c r="Q187" s="656"/>
      <c r="R187" s="656"/>
      <c r="S187" s="656"/>
      <c r="T187" s="656"/>
      <c r="U187" s="656"/>
      <c r="V187" s="656"/>
      <c r="W187" s="656"/>
      <c r="X187" s="656"/>
      <c r="Y187" s="656"/>
      <c r="Z187" s="656"/>
      <c r="AA187" s="656"/>
      <c r="AB187" s="656"/>
      <c r="AC187" s="656"/>
      <c r="AD187" s="656"/>
      <c r="AE187" s="656"/>
      <c r="AF187" s="656"/>
      <c r="AG187" s="656"/>
      <c r="AH187" s="656"/>
      <c r="AI187" s="656"/>
      <c r="AJ187" s="656"/>
      <c r="AK187" s="656"/>
      <c r="AL187" s="656"/>
      <c r="AM187" s="656"/>
      <c r="AN187" s="656"/>
      <c r="AO187" s="656"/>
      <c r="AP187" s="656"/>
      <c r="AQ187" s="656"/>
      <c r="AR187" s="656"/>
      <c r="AS187" s="656"/>
      <c r="AT187" s="656"/>
      <c r="AU187" s="656"/>
      <c r="AV187" s="656"/>
      <c r="AW187" s="656"/>
      <c r="AX187" s="656"/>
      <c r="AY187" s="656"/>
      <c r="AZ187" s="656"/>
      <c r="BA187" s="656"/>
      <c r="BB187" s="656"/>
      <c r="BC187" s="656"/>
      <c r="BD187" s="656"/>
      <c r="BE187" s="656"/>
      <c r="BF187" s="656"/>
      <c r="BG187" s="657" t="s">
        <v>437</v>
      </c>
      <c r="BH187" s="657"/>
      <c r="BI187" s="657"/>
      <c r="BJ187" s="657"/>
      <c r="BK187" s="11"/>
    </row>
    <row r="188" spans="1:63" s="12" customFormat="1" ht="36" customHeight="1" x14ac:dyDescent="0.25">
      <c r="A188" s="622" t="s">
        <v>299</v>
      </c>
      <c r="B188" s="622"/>
      <c r="C188" s="622"/>
      <c r="D188" s="622"/>
      <c r="E188" s="622"/>
      <c r="F188" s="622"/>
      <c r="G188" s="656" t="s">
        <v>339</v>
      </c>
      <c r="H188" s="656"/>
      <c r="I188" s="656"/>
      <c r="J188" s="656"/>
      <c r="K188" s="656"/>
      <c r="L188" s="656"/>
      <c r="M188" s="656"/>
      <c r="N188" s="656"/>
      <c r="O188" s="656"/>
      <c r="P188" s="656"/>
      <c r="Q188" s="656"/>
      <c r="R188" s="656"/>
      <c r="S188" s="656"/>
      <c r="T188" s="656"/>
      <c r="U188" s="656"/>
      <c r="V188" s="656"/>
      <c r="W188" s="656"/>
      <c r="X188" s="656"/>
      <c r="Y188" s="656"/>
      <c r="Z188" s="656"/>
      <c r="AA188" s="656"/>
      <c r="AB188" s="656"/>
      <c r="AC188" s="656"/>
      <c r="AD188" s="656"/>
      <c r="AE188" s="656"/>
      <c r="AF188" s="656"/>
      <c r="AG188" s="656"/>
      <c r="AH188" s="656"/>
      <c r="AI188" s="656"/>
      <c r="AJ188" s="656"/>
      <c r="AK188" s="656"/>
      <c r="AL188" s="656"/>
      <c r="AM188" s="656"/>
      <c r="AN188" s="656"/>
      <c r="AO188" s="656"/>
      <c r="AP188" s="656"/>
      <c r="AQ188" s="656"/>
      <c r="AR188" s="656"/>
      <c r="AS188" s="656"/>
      <c r="AT188" s="656"/>
      <c r="AU188" s="656"/>
      <c r="AV188" s="656"/>
      <c r="AW188" s="656"/>
      <c r="AX188" s="656"/>
      <c r="AY188" s="656"/>
      <c r="AZ188" s="656"/>
      <c r="BA188" s="656"/>
      <c r="BB188" s="656"/>
      <c r="BC188" s="656"/>
      <c r="BD188" s="656"/>
      <c r="BE188" s="656"/>
      <c r="BF188" s="656"/>
      <c r="BG188" s="624" t="s">
        <v>336</v>
      </c>
      <c r="BH188" s="624"/>
      <c r="BI188" s="624"/>
      <c r="BJ188" s="624"/>
      <c r="BK188" s="11"/>
    </row>
    <row r="189" spans="1:63" s="12" customFormat="1" ht="36" customHeight="1" x14ac:dyDescent="0.25">
      <c r="A189" s="622" t="s">
        <v>102</v>
      </c>
      <c r="B189" s="622"/>
      <c r="C189" s="622"/>
      <c r="D189" s="622"/>
      <c r="E189" s="622"/>
      <c r="F189" s="622"/>
      <c r="G189" s="656" t="s">
        <v>262</v>
      </c>
      <c r="H189" s="656"/>
      <c r="I189" s="656"/>
      <c r="J189" s="656"/>
      <c r="K189" s="656"/>
      <c r="L189" s="656"/>
      <c r="M189" s="656"/>
      <c r="N189" s="656"/>
      <c r="O189" s="656"/>
      <c r="P189" s="656"/>
      <c r="Q189" s="656"/>
      <c r="R189" s="656"/>
      <c r="S189" s="656"/>
      <c r="T189" s="656"/>
      <c r="U189" s="656"/>
      <c r="V189" s="656"/>
      <c r="W189" s="656"/>
      <c r="X189" s="656"/>
      <c r="Y189" s="656"/>
      <c r="Z189" s="656"/>
      <c r="AA189" s="656"/>
      <c r="AB189" s="656"/>
      <c r="AC189" s="656"/>
      <c r="AD189" s="656"/>
      <c r="AE189" s="656"/>
      <c r="AF189" s="656"/>
      <c r="AG189" s="656"/>
      <c r="AH189" s="656"/>
      <c r="AI189" s="656"/>
      <c r="AJ189" s="656"/>
      <c r="AK189" s="656"/>
      <c r="AL189" s="656"/>
      <c r="AM189" s="656"/>
      <c r="AN189" s="656"/>
      <c r="AO189" s="656"/>
      <c r="AP189" s="656"/>
      <c r="AQ189" s="656"/>
      <c r="AR189" s="656"/>
      <c r="AS189" s="656"/>
      <c r="AT189" s="656"/>
      <c r="AU189" s="656"/>
      <c r="AV189" s="656"/>
      <c r="AW189" s="656"/>
      <c r="AX189" s="656"/>
      <c r="AY189" s="656"/>
      <c r="AZ189" s="656"/>
      <c r="BA189" s="656"/>
      <c r="BB189" s="656"/>
      <c r="BC189" s="656"/>
      <c r="BD189" s="656"/>
      <c r="BE189" s="656"/>
      <c r="BF189" s="656"/>
      <c r="BG189" s="624" t="s">
        <v>458</v>
      </c>
      <c r="BH189" s="624"/>
      <c r="BI189" s="624"/>
      <c r="BJ189" s="624"/>
      <c r="BK189" s="11"/>
    </row>
    <row r="190" spans="1:63" s="12" customFormat="1" ht="36" customHeight="1" x14ac:dyDescent="0.25">
      <c r="A190" s="622" t="s">
        <v>103</v>
      </c>
      <c r="B190" s="622"/>
      <c r="C190" s="622"/>
      <c r="D190" s="622"/>
      <c r="E190" s="622"/>
      <c r="F190" s="622"/>
      <c r="G190" s="656" t="s">
        <v>268</v>
      </c>
      <c r="H190" s="656"/>
      <c r="I190" s="656"/>
      <c r="J190" s="656"/>
      <c r="K190" s="656"/>
      <c r="L190" s="656"/>
      <c r="M190" s="656"/>
      <c r="N190" s="656"/>
      <c r="O190" s="656"/>
      <c r="P190" s="656"/>
      <c r="Q190" s="656"/>
      <c r="R190" s="656"/>
      <c r="S190" s="656"/>
      <c r="T190" s="656"/>
      <c r="U190" s="656"/>
      <c r="V190" s="656"/>
      <c r="W190" s="656"/>
      <c r="X190" s="656"/>
      <c r="Y190" s="656"/>
      <c r="Z190" s="656"/>
      <c r="AA190" s="656"/>
      <c r="AB190" s="656"/>
      <c r="AC190" s="656"/>
      <c r="AD190" s="656"/>
      <c r="AE190" s="656"/>
      <c r="AF190" s="656"/>
      <c r="AG190" s="656"/>
      <c r="AH190" s="656"/>
      <c r="AI190" s="656"/>
      <c r="AJ190" s="656"/>
      <c r="AK190" s="656"/>
      <c r="AL190" s="656"/>
      <c r="AM190" s="656"/>
      <c r="AN190" s="656"/>
      <c r="AO190" s="656"/>
      <c r="AP190" s="656"/>
      <c r="AQ190" s="656"/>
      <c r="AR190" s="656"/>
      <c r="AS190" s="656"/>
      <c r="AT190" s="656"/>
      <c r="AU190" s="656"/>
      <c r="AV190" s="656"/>
      <c r="AW190" s="656"/>
      <c r="AX190" s="656"/>
      <c r="AY190" s="656"/>
      <c r="AZ190" s="656"/>
      <c r="BA190" s="656"/>
      <c r="BB190" s="656"/>
      <c r="BC190" s="656"/>
      <c r="BD190" s="656"/>
      <c r="BE190" s="656"/>
      <c r="BF190" s="656"/>
      <c r="BG190" s="624" t="s">
        <v>459</v>
      </c>
      <c r="BH190" s="624"/>
      <c r="BI190" s="624"/>
      <c r="BJ190" s="624"/>
      <c r="BK190" s="11"/>
    </row>
    <row r="191" spans="1:63" s="12" customFormat="1" ht="36" customHeight="1" x14ac:dyDescent="0.25">
      <c r="A191" s="622" t="s">
        <v>104</v>
      </c>
      <c r="B191" s="622"/>
      <c r="C191" s="622"/>
      <c r="D191" s="622"/>
      <c r="E191" s="622"/>
      <c r="F191" s="622"/>
      <c r="G191" s="656" t="s">
        <v>207</v>
      </c>
      <c r="H191" s="656"/>
      <c r="I191" s="656"/>
      <c r="J191" s="656"/>
      <c r="K191" s="656"/>
      <c r="L191" s="656"/>
      <c r="M191" s="656"/>
      <c r="N191" s="656"/>
      <c r="O191" s="656"/>
      <c r="P191" s="656"/>
      <c r="Q191" s="656"/>
      <c r="R191" s="656"/>
      <c r="S191" s="656"/>
      <c r="T191" s="656"/>
      <c r="U191" s="656"/>
      <c r="V191" s="656"/>
      <c r="W191" s="656"/>
      <c r="X191" s="656"/>
      <c r="Y191" s="656"/>
      <c r="Z191" s="656"/>
      <c r="AA191" s="656"/>
      <c r="AB191" s="656"/>
      <c r="AC191" s="656"/>
      <c r="AD191" s="656"/>
      <c r="AE191" s="656"/>
      <c r="AF191" s="656"/>
      <c r="AG191" s="656"/>
      <c r="AH191" s="656"/>
      <c r="AI191" s="656"/>
      <c r="AJ191" s="656"/>
      <c r="AK191" s="656"/>
      <c r="AL191" s="656"/>
      <c r="AM191" s="656"/>
      <c r="AN191" s="656"/>
      <c r="AO191" s="656"/>
      <c r="AP191" s="656"/>
      <c r="AQ191" s="656"/>
      <c r="AR191" s="656"/>
      <c r="AS191" s="656"/>
      <c r="AT191" s="656"/>
      <c r="AU191" s="656"/>
      <c r="AV191" s="656"/>
      <c r="AW191" s="656"/>
      <c r="AX191" s="656"/>
      <c r="AY191" s="656"/>
      <c r="AZ191" s="656"/>
      <c r="BA191" s="656"/>
      <c r="BB191" s="656"/>
      <c r="BC191" s="656"/>
      <c r="BD191" s="656"/>
      <c r="BE191" s="656"/>
      <c r="BF191" s="656"/>
      <c r="BG191" s="624" t="s">
        <v>460</v>
      </c>
      <c r="BH191" s="624"/>
      <c r="BI191" s="624"/>
      <c r="BJ191" s="624"/>
      <c r="BK191" s="11"/>
    </row>
    <row r="192" spans="1:63" s="12" customFormat="1" ht="36" customHeight="1" x14ac:dyDescent="0.25">
      <c r="A192" s="622" t="s">
        <v>105</v>
      </c>
      <c r="B192" s="622"/>
      <c r="C192" s="622"/>
      <c r="D192" s="622"/>
      <c r="E192" s="622"/>
      <c r="F192" s="622"/>
      <c r="G192" s="656" t="s">
        <v>215</v>
      </c>
      <c r="H192" s="656"/>
      <c r="I192" s="656"/>
      <c r="J192" s="656"/>
      <c r="K192" s="656"/>
      <c r="L192" s="656"/>
      <c r="M192" s="656"/>
      <c r="N192" s="656"/>
      <c r="O192" s="656"/>
      <c r="P192" s="656"/>
      <c r="Q192" s="656"/>
      <c r="R192" s="656"/>
      <c r="S192" s="656"/>
      <c r="T192" s="656"/>
      <c r="U192" s="656"/>
      <c r="V192" s="656"/>
      <c r="W192" s="656"/>
      <c r="X192" s="656"/>
      <c r="Y192" s="656"/>
      <c r="Z192" s="656"/>
      <c r="AA192" s="656"/>
      <c r="AB192" s="656"/>
      <c r="AC192" s="656"/>
      <c r="AD192" s="656"/>
      <c r="AE192" s="656"/>
      <c r="AF192" s="656"/>
      <c r="AG192" s="656"/>
      <c r="AH192" s="656"/>
      <c r="AI192" s="656"/>
      <c r="AJ192" s="656"/>
      <c r="AK192" s="656"/>
      <c r="AL192" s="656"/>
      <c r="AM192" s="656"/>
      <c r="AN192" s="656"/>
      <c r="AO192" s="656"/>
      <c r="AP192" s="656"/>
      <c r="AQ192" s="656"/>
      <c r="AR192" s="656"/>
      <c r="AS192" s="656"/>
      <c r="AT192" s="656"/>
      <c r="AU192" s="656"/>
      <c r="AV192" s="656"/>
      <c r="AW192" s="656"/>
      <c r="AX192" s="656"/>
      <c r="AY192" s="656"/>
      <c r="AZ192" s="656"/>
      <c r="BA192" s="656"/>
      <c r="BB192" s="656"/>
      <c r="BC192" s="656"/>
      <c r="BD192" s="656"/>
      <c r="BE192" s="656"/>
      <c r="BF192" s="656"/>
      <c r="BG192" s="624" t="s">
        <v>461</v>
      </c>
      <c r="BH192" s="624"/>
      <c r="BI192" s="624"/>
      <c r="BJ192" s="624"/>
      <c r="BK192" s="11"/>
    </row>
    <row r="193" spans="1:63" s="12" customFormat="1" ht="36" customHeight="1" x14ac:dyDescent="0.25">
      <c r="A193" s="622" t="s">
        <v>106</v>
      </c>
      <c r="B193" s="622"/>
      <c r="C193" s="622"/>
      <c r="D193" s="622"/>
      <c r="E193" s="622"/>
      <c r="F193" s="622"/>
      <c r="G193" s="656" t="s">
        <v>264</v>
      </c>
      <c r="H193" s="656"/>
      <c r="I193" s="656"/>
      <c r="J193" s="656"/>
      <c r="K193" s="656"/>
      <c r="L193" s="656"/>
      <c r="M193" s="656"/>
      <c r="N193" s="656"/>
      <c r="O193" s="656"/>
      <c r="P193" s="656"/>
      <c r="Q193" s="656"/>
      <c r="R193" s="656"/>
      <c r="S193" s="656"/>
      <c r="T193" s="656"/>
      <c r="U193" s="656"/>
      <c r="V193" s="656"/>
      <c r="W193" s="656"/>
      <c r="X193" s="656"/>
      <c r="Y193" s="656"/>
      <c r="Z193" s="656"/>
      <c r="AA193" s="656"/>
      <c r="AB193" s="656"/>
      <c r="AC193" s="656"/>
      <c r="AD193" s="656"/>
      <c r="AE193" s="656"/>
      <c r="AF193" s="656"/>
      <c r="AG193" s="656"/>
      <c r="AH193" s="656"/>
      <c r="AI193" s="656"/>
      <c r="AJ193" s="656"/>
      <c r="AK193" s="656"/>
      <c r="AL193" s="656"/>
      <c r="AM193" s="656"/>
      <c r="AN193" s="656"/>
      <c r="AO193" s="656"/>
      <c r="AP193" s="656"/>
      <c r="AQ193" s="656"/>
      <c r="AR193" s="656"/>
      <c r="AS193" s="656"/>
      <c r="AT193" s="656"/>
      <c r="AU193" s="656"/>
      <c r="AV193" s="656"/>
      <c r="AW193" s="656"/>
      <c r="AX193" s="656"/>
      <c r="AY193" s="656"/>
      <c r="AZ193" s="656"/>
      <c r="BA193" s="656"/>
      <c r="BB193" s="656"/>
      <c r="BC193" s="656"/>
      <c r="BD193" s="656"/>
      <c r="BE193" s="656"/>
      <c r="BF193" s="656"/>
      <c r="BG193" s="624" t="s">
        <v>444</v>
      </c>
      <c r="BH193" s="624"/>
      <c r="BI193" s="624"/>
      <c r="BJ193" s="624"/>
      <c r="BK193" s="11"/>
    </row>
    <row r="194" spans="1:63" s="12" customFormat="1" ht="36" customHeight="1" x14ac:dyDescent="0.25">
      <c r="A194" s="622" t="s">
        <v>107</v>
      </c>
      <c r="B194" s="622"/>
      <c r="C194" s="622"/>
      <c r="D194" s="622"/>
      <c r="E194" s="622"/>
      <c r="F194" s="622"/>
      <c r="G194" s="656" t="s">
        <v>271</v>
      </c>
      <c r="H194" s="656"/>
      <c r="I194" s="656"/>
      <c r="J194" s="656"/>
      <c r="K194" s="656"/>
      <c r="L194" s="656"/>
      <c r="M194" s="656"/>
      <c r="N194" s="656"/>
      <c r="O194" s="656"/>
      <c r="P194" s="656"/>
      <c r="Q194" s="656"/>
      <c r="R194" s="656"/>
      <c r="S194" s="656"/>
      <c r="T194" s="656"/>
      <c r="U194" s="656"/>
      <c r="V194" s="656"/>
      <c r="W194" s="656"/>
      <c r="X194" s="656"/>
      <c r="Y194" s="656"/>
      <c r="Z194" s="656"/>
      <c r="AA194" s="656"/>
      <c r="AB194" s="656"/>
      <c r="AC194" s="656"/>
      <c r="AD194" s="656"/>
      <c r="AE194" s="656"/>
      <c r="AF194" s="656"/>
      <c r="AG194" s="656"/>
      <c r="AH194" s="656"/>
      <c r="AI194" s="656"/>
      <c r="AJ194" s="656"/>
      <c r="AK194" s="656"/>
      <c r="AL194" s="656"/>
      <c r="AM194" s="656"/>
      <c r="AN194" s="656"/>
      <c r="AO194" s="656"/>
      <c r="AP194" s="656"/>
      <c r="AQ194" s="656"/>
      <c r="AR194" s="656"/>
      <c r="AS194" s="656"/>
      <c r="AT194" s="656"/>
      <c r="AU194" s="656"/>
      <c r="AV194" s="656"/>
      <c r="AW194" s="656"/>
      <c r="AX194" s="656"/>
      <c r="AY194" s="656"/>
      <c r="AZ194" s="656"/>
      <c r="BA194" s="656"/>
      <c r="BB194" s="656"/>
      <c r="BC194" s="656"/>
      <c r="BD194" s="656"/>
      <c r="BE194" s="656"/>
      <c r="BF194" s="656"/>
      <c r="BG194" s="624" t="s">
        <v>446</v>
      </c>
      <c r="BH194" s="624"/>
      <c r="BI194" s="624"/>
      <c r="BJ194" s="624"/>
      <c r="BK194" s="11"/>
    </row>
    <row r="195" spans="1:63" s="12" customFormat="1" ht="36" customHeight="1" x14ac:dyDescent="0.25">
      <c r="A195" s="622" t="s">
        <v>120</v>
      </c>
      <c r="B195" s="622"/>
      <c r="C195" s="622"/>
      <c r="D195" s="622"/>
      <c r="E195" s="622"/>
      <c r="F195" s="622"/>
      <c r="G195" s="656" t="s">
        <v>273</v>
      </c>
      <c r="H195" s="656"/>
      <c r="I195" s="656"/>
      <c r="J195" s="656"/>
      <c r="K195" s="656"/>
      <c r="L195" s="656"/>
      <c r="M195" s="656"/>
      <c r="N195" s="656"/>
      <c r="O195" s="656"/>
      <c r="P195" s="656"/>
      <c r="Q195" s="656"/>
      <c r="R195" s="656"/>
      <c r="S195" s="656"/>
      <c r="T195" s="656"/>
      <c r="U195" s="656"/>
      <c r="V195" s="656"/>
      <c r="W195" s="656"/>
      <c r="X195" s="656"/>
      <c r="Y195" s="656"/>
      <c r="Z195" s="656"/>
      <c r="AA195" s="656"/>
      <c r="AB195" s="656"/>
      <c r="AC195" s="656"/>
      <c r="AD195" s="656"/>
      <c r="AE195" s="656"/>
      <c r="AF195" s="656"/>
      <c r="AG195" s="656"/>
      <c r="AH195" s="656"/>
      <c r="AI195" s="656"/>
      <c r="AJ195" s="656"/>
      <c r="AK195" s="656"/>
      <c r="AL195" s="656"/>
      <c r="AM195" s="656"/>
      <c r="AN195" s="656"/>
      <c r="AO195" s="656"/>
      <c r="AP195" s="656"/>
      <c r="AQ195" s="656"/>
      <c r="AR195" s="656"/>
      <c r="AS195" s="656"/>
      <c r="AT195" s="656"/>
      <c r="AU195" s="656"/>
      <c r="AV195" s="656"/>
      <c r="AW195" s="656"/>
      <c r="AX195" s="656"/>
      <c r="AY195" s="656"/>
      <c r="AZ195" s="656"/>
      <c r="BA195" s="656"/>
      <c r="BB195" s="656"/>
      <c r="BC195" s="656"/>
      <c r="BD195" s="656"/>
      <c r="BE195" s="656"/>
      <c r="BF195" s="656"/>
      <c r="BG195" s="624" t="s">
        <v>447</v>
      </c>
      <c r="BH195" s="624"/>
      <c r="BI195" s="624"/>
      <c r="BJ195" s="624"/>
      <c r="BK195" s="11"/>
    </row>
    <row r="196" spans="1:63" s="12" customFormat="1" ht="36" customHeight="1" x14ac:dyDescent="0.25">
      <c r="A196" s="622" t="s">
        <v>195</v>
      </c>
      <c r="B196" s="622"/>
      <c r="C196" s="622"/>
      <c r="D196" s="622"/>
      <c r="E196" s="622"/>
      <c r="F196" s="622"/>
      <c r="G196" s="656" t="s">
        <v>274</v>
      </c>
      <c r="H196" s="656"/>
      <c r="I196" s="656"/>
      <c r="J196" s="656"/>
      <c r="K196" s="656"/>
      <c r="L196" s="656"/>
      <c r="M196" s="656"/>
      <c r="N196" s="656"/>
      <c r="O196" s="656"/>
      <c r="P196" s="656"/>
      <c r="Q196" s="656"/>
      <c r="R196" s="656"/>
      <c r="S196" s="656"/>
      <c r="T196" s="656"/>
      <c r="U196" s="656"/>
      <c r="V196" s="656"/>
      <c r="W196" s="656"/>
      <c r="X196" s="656"/>
      <c r="Y196" s="656"/>
      <c r="Z196" s="656"/>
      <c r="AA196" s="656"/>
      <c r="AB196" s="656"/>
      <c r="AC196" s="656"/>
      <c r="AD196" s="656"/>
      <c r="AE196" s="656"/>
      <c r="AF196" s="656"/>
      <c r="AG196" s="656"/>
      <c r="AH196" s="656"/>
      <c r="AI196" s="656"/>
      <c r="AJ196" s="656"/>
      <c r="AK196" s="656"/>
      <c r="AL196" s="656"/>
      <c r="AM196" s="656"/>
      <c r="AN196" s="656"/>
      <c r="AO196" s="656"/>
      <c r="AP196" s="656"/>
      <c r="AQ196" s="656"/>
      <c r="AR196" s="656"/>
      <c r="AS196" s="656"/>
      <c r="AT196" s="656"/>
      <c r="AU196" s="656"/>
      <c r="AV196" s="656"/>
      <c r="AW196" s="656"/>
      <c r="AX196" s="656"/>
      <c r="AY196" s="656"/>
      <c r="AZ196" s="656"/>
      <c r="BA196" s="656"/>
      <c r="BB196" s="656"/>
      <c r="BC196" s="656"/>
      <c r="BD196" s="656"/>
      <c r="BE196" s="656"/>
      <c r="BF196" s="656"/>
      <c r="BG196" s="624" t="s">
        <v>448</v>
      </c>
      <c r="BH196" s="624"/>
      <c r="BI196" s="624"/>
      <c r="BJ196" s="624"/>
      <c r="BK196" s="11"/>
    </row>
    <row r="197" spans="1:63" s="12" customFormat="1" ht="36" customHeight="1" x14ac:dyDescent="0.25">
      <c r="A197" s="622" t="s">
        <v>196</v>
      </c>
      <c r="B197" s="622"/>
      <c r="C197" s="622"/>
      <c r="D197" s="622"/>
      <c r="E197" s="622"/>
      <c r="F197" s="622"/>
      <c r="G197" s="656" t="s">
        <v>313</v>
      </c>
      <c r="H197" s="656"/>
      <c r="I197" s="656"/>
      <c r="J197" s="656"/>
      <c r="K197" s="656"/>
      <c r="L197" s="656"/>
      <c r="M197" s="656"/>
      <c r="N197" s="656"/>
      <c r="O197" s="656"/>
      <c r="P197" s="656"/>
      <c r="Q197" s="656"/>
      <c r="R197" s="656"/>
      <c r="S197" s="656"/>
      <c r="T197" s="656"/>
      <c r="U197" s="656"/>
      <c r="V197" s="656"/>
      <c r="W197" s="656"/>
      <c r="X197" s="656"/>
      <c r="Y197" s="656"/>
      <c r="Z197" s="656"/>
      <c r="AA197" s="656"/>
      <c r="AB197" s="656"/>
      <c r="AC197" s="656"/>
      <c r="AD197" s="656"/>
      <c r="AE197" s="656"/>
      <c r="AF197" s="656"/>
      <c r="AG197" s="656"/>
      <c r="AH197" s="656"/>
      <c r="AI197" s="656"/>
      <c r="AJ197" s="656"/>
      <c r="AK197" s="656"/>
      <c r="AL197" s="656"/>
      <c r="AM197" s="656"/>
      <c r="AN197" s="656"/>
      <c r="AO197" s="656"/>
      <c r="AP197" s="656"/>
      <c r="AQ197" s="656"/>
      <c r="AR197" s="656"/>
      <c r="AS197" s="656"/>
      <c r="AT197" s="656"/>
      <c r="AU197" s="656"/>
      <c r="AV197" s="656"/>
      <c r="AW197" s="656"/>
      <c r="AX197" s="656"/>
      <c r="AY197" s="656"/>
      <c r="AZ197" s="656"/>
      <c r="BA197" s="656"/>
      <c r="BB197" s="656"/>
      <c r="BC197" s="656"/>
      <c r="BD197" s="656"/>
      <c r="BE197" s="656"/>
      <c r="BF197" s="656"/>
      <c r="BG197" s="624" t="s">
        <v>449</v>
      </c>
      <c r="BH197" s="624"/>
      <c r="BI197" s="624"/>
      <c r="BJ197" s="624"/>
      <c r="BK197" s="11"/>
    </row>
    <row r="198" spans="1:63" s="12" customFormat="1" ht="36" customHeight="1" x14ac:dyDescent="0.25">
      <c r="A198" s="622" t="s">
        <v>197</v>
      </c>
      <c r="B198" s="622"/>
      <c r="C198" s="622"/>
      <c r="D198" s="622"/>
      <c r="E198" s="622"/>
      <c r="F198" s="622"/>
      <c r="G198" s="656" t="s">
        <v>355</v>
      </c>
      <c r="H198" s="656"/>
      <c r="I198" s="656"/>
      <c r="J198" s="656"/>
      <c r="K198" s="656"/>
      <c r="L198" s="656"/>
      <c r="M198" s="656"/>
      <c r="N198" s="656"/>
      <c r="O198" s="656"/>
      <c r="P198" s="656"/>
      <c r="Q198" s="656"/>
      <c r="R198" s="656"/>
      <c r="S198" s="656"/>
      <c r="T198" s="656"/>
      <c r="U198" s="656"/>
      <c r="V198" s="656"/>
      <c r="W198" s="656"/>
      <c r="X198" s="656"/>
      <c r="Y198" s="656"/>
      <c r="Z198" s="656"/>
      <c r="AA198" s="656"/>
      <c r="AB198" s="656"/>
      <c r="AC198" s="656"/>
      <c r="AD198" s="656"/>
      <c r="AE198" s="656"/>
      <c r="AF198" s="656"/>
      <c r="AG198" s="656"/>
      <c r="AH198" s="656"/>
      <c r="AI198" s="656"/>
      <c r="AJ198" s="656"/>
      <c r="AK198" s="656"/>
      <c r="AL198" s="656"/>
      <c r="AM198" s="656"/>
      <c r="AN198" s="656"/>
      <c r="AO198" s="656"/>
      <c r="AP198" s="656"/>
      <c r="AQ198" s="656"/>
      <c r="AR198" s="656"/>
      <c r="AS198" s="656"/>
      <c r="AT198" s="656"/>
      <c r="AU198" s="656"/>
      <c r="AV198" s="656"/>
      <c r="AW198" s="656"/>
      <c r="AX198" s="656"/>
      <c r="AY198" s="656"/>
      <c r="AZ198" s="656"/>
      <c r="BA198" s="656"/>
      <c r="BB198" s="656"/>
      <c r="BC198" s="656"/>
      <c r="BD198" s="656"/>
      <c r="BE198" s="656"/>
      <c r="BF198" s="656"/>
      <c r="BG198" s="624" t="s">
        <v>452</v>
      </c>
      <c r="BH198" s="624"/>
      <c r="BI198" s="624"/>
      <c r="BJ198" s="624"/>
      <c r="BK198" s="11"/>
    </row>
    <row r="199" spans="1:63" s="12" customFormat="1" ht="36" customHeight="1" x14ac:dyDescent="0.25">
      <c r="A199" s="622" t="s">
        <v>210</v>
      </c>
      <c r="B199" s="622"/>
      <c r="C199" s="622"/>
      <c r="D199" s="622"/>
      <c r="E199" s="622"/>
      <c r="F199" s="622"/>
      <c r="G199" s="656" t="s">
        <v>353</v>
      </c>
      <c r="H199" s="656"/>
      <c r="I199" s="656"/>
      <c r="J199" s="656"/>
      <c r="K199" s="656"/>
      <c r="L199" s="656"/>
      <c r="M199" s="656"/>
      <c r="N199" s="656"/>
      <c r="O199" s="656"/>
      <c r="P199" s="656"/>
      <c r="Q199" s="656"/>
      <c r="R199" s="656"/>
      <c r="S199" s="656"/>
      <c r="T199" s="656"/>
      <c r="U199" s="656"/>
      <c r="V199" s="656"/>
      <c r="W199" s="656"/>
      <c r="X199" s="656"/>
      <c r="Y199" s="656"/>
      <c r="Z199" s="656"/>
      <c r="AA199" s="656"/>
      <c r="AB199" s="656"/>
      <c r="AC199" s="656"/>
      <c r="AD199" s="656"/>
      <c r="AE199" s="656"/>
      <c r="AF199" s="656"/>
      <c r="AG199" s="656"/>
      <c r="AH199" s="656"/>
      <c r="AI199" s="656"/>
      <c r="AJ199" s="656"/>
      <c r="AK199" s="656"/>
      <c r="AL199" s="656"/>
      <c r="AM199" s="656"/>
      <c r="AN199" s="656"/>
      <c r="AO199" s="656"/>
      <c r="AP199" s="656"/>
      <c r="AQ199" s="656"/>
      <c r="AR199" s="656"/>
      <c r="AS199" s="656"/>
      <c r="AT199" s="656"/>
      <c r="AU199" s="656"/>
      <c r="AV199" s="656"/>
      <c r="AW199" s="656"/>
      <c r="AX199" s="656"/>
      <c r="AY199" s="656"/>
      <c r="AZ199" s="656"/>
      <c r="BA199" s="656"/>
      <c r="BB199" s="656"/>
      <c r="BC199" s="656"/>
      <c r="BD199" s="656"/>
      <c r="BE199" s="656"/>
      <c r="BF199" s="656"/>
      <c r="BG199" s="624" t="s">
        <v>450</v>
      </c>
      <c r="BH199" s="624"/>
      <c r="BI199" s="624"/>
      <c r="BJ199" s="624"/>
      <c r="BK199" s="11"/>
    </row>
    <row r="200" spans="1:63" s="12" customFormat="1" ht="36" customHeight="1" x14ac:dyDescent="0.25">
      <c r="A200" s="622" t="s">
        <v>211</v>
      </c>
      <c r="B200" s="622"/>
      <c r="C200" s="622"/>
      <c r="D200" s="622"/>
      <c r="E200" s="622"/>
      <c r="F200" s="622"/>
      <c r="G200" s="656" t="s">
        <v>354</v>
      </c>
      <c r="H200" s="656"/>
      <c r="I200" s="656"/>
      <c r="J200" s="656"/>
      <c r="K200" s="656"/>
      <c r="L200" s="656"/>
      <c r="M200" s="656"/>
      <c r="N200" s="656"/>
      <c r="O200" s="656"/>
      <c r="P200" s="656"/>
      <c r="Q200" s="656"/>
      <c r="R200" s="656"/>
      <c r="S200" s="656"/>
      <c r="T200" s="656"/>
      <c r="U200" s="656"/>
      <c r="V200" s="656"/>
      <c r="W200" s="656"/>
      <c r="X200" s="656"/>
      <c r="Y200" s="656"/>
      <c r="Z200" s="656"/>
      <c r="AA200" s="656"/>
      <c r="AB200" s="656"/>
      <c r="AC200" s="656"/>
      <c r="AD200" s="656"/>
      <c r="AE200" s="656"/>
      <c r="AF200" s="656"/>
      <c r="AG200" s="656"/>
      <c r="AH200" s="656"/>
      <c r="AI200" s="656"/>
      <c r="AJ200" s="656"/>
      <c r="AK200" s="656"/>
      <c r="AL200" s="656"/>
      <c r="AM200" s="656"/>
      <c r="AN200" s="656"/>
      <c r="AO200" s="656"/>
      <c r="AP200" s="656"/>
      <c r="AQ200" s="656"/>
      <c r="AR200" s="656"/>
      <c r="AS200" s="656"/>
      <c r="AT200" s="656"/>
      <c r="AU200" s="656"/>
      <c r="AV200" s="656"/>
      <c r="AW200" s="656"/>
      <c r="AX200" s="656"/>
      <c r="AY200" s="656"/>
      <c r="AZ200" s="656"/>
      <c r="BA200" s="656"/>
      <c r="BB200" s="656"/>
      <c r="BC200" s="656"/>
      <c r="BD200" s="656"/>
      <c r="BE200" s="656"/>
      <c r="BF200" s="656"/>
      <c r="BG200" s="624" t="s">
        <v>451</v>
      </c>
      <c r="BH200" s="624"/>
      <c r="BI200" s="624"/>
      <c r="BJ200" s="624"/>
      <c r="BK200" s="11"/>
    </row>
    <row r="201" spans="1:63" s="12" customFormat="1" ht="36" customHeight="1" x14ac:dyDescent="0.25">
      <c r="A201" s="622" t="s">
        <v>212</v>
      </c>
      <c r="B201" s="622"/>
      <c r="C201" s="622"/>
      <c r="D201" s="622"/>
      <c r="E201" s="622"/>
      <c r="F201" s="622"/>
      <c r="G201" s="656" t="s">
        <v>275</v>
      </c>
      <c r="H201" s="656"/>
      <c r="I201" s="656"/>
      <c r="J201" s="656"/>
      <c r="K201" s="656"/>
      <c r="L201" s="656"/>
      <c r="M201" s="656"/>
      <c r="N201" s="656"/>
      <c r="O201" s="656"/>
      <c r="P201" s="656"/>
      <c r="Q201" s="656"/>
      <c r="R201" s="656"/>
      <c r="S201" s="656"/>
      <c r="T201" s="656"/>
      <c r="U201" s="656"/>
      <c r="V201" s="656"/>
      <c r="W201" s="656"/>
      <c r="X201" s="656"/>
      <c r="Y201" s="656"/>
      <c r="Z201" s="656"/>
      <c r="AA201" s="656"/>
      <c r="AB201" s="656"/>
      <c r="AC201" s="656"/>
      <c r="AD201" s="656"/>
      <c r="AE201" s="656"/>
      <c r="AF201" s="656"/>
      <c r="AG201" s="656"/>
      <c r="AH201" s="656"/>
      <c r="AI201" s="656"/>
      <c r="AJ201" s="656"/>
      <c r="AK201" s="656"/>
      <c r="AL201" s="656"/>
      <c r="AM201" s="656"/>
      <c r="AN201" s="656"/>
      <c r="AO201" s="656"/>
      <c r="AP201" s="656"/>
      <c r="AQ201" s="656"/>
      <c r="AR201" s="656"/>
      <c r="AS201" s="656"/>
      <c r="AT201" s="656"/>
      <c r="AU201" s="656"/>
      <c r="AV201" s="656"/>
      <c r="AW201" s="656"/>
      <c r="AX201" s="656"/>
      <c r="AY201" s="656"/>
      <c r="AZ201" s="656"/>
      <c r="BA201" s="656"/>
      <c r="BB201" s="656"/>
      <c r="BC201" s="656"/>
      <c r="BD201" s="656"/>
      <c r="BE201" s="656"/>
      <c r="BF201" s="656"/>
      <c r="BG201" s="624" t="s">
        <v>457</v>
      </c>
      <c r="BH201" s="624"/>
      <c r="BI201" s="624"/>
      <c r="BJ201" s="624"/>
      <c r="BK201" s="11"/>
    </row>
    <row r="202" spans="1:63" s="12" customFormat="1" ht="36" customHeight="1" x14ac:dyDescent="0.25">
      <c r="A202" s="622" t="s">
        <v>213</v>
      </c>
      <c r="B202" s="622"/>
      <c r="C202" s="622"/>
      <c r="D202" s="622"/>
      <c r="E202" s="622"/>
      <c r="F202" s="622"/>
      <c r="G202" s="656" t="s">
        <v>272</v>
      </c>
      <c r="H202" s="656"/>
      <c r="I202" s="656"/>
      <c r="J202" s="656"/>
      <c r="K202" s="656"/>
      <c r="L202" s="656"/>
      <c r="M202" s="656"/>
      <c r="N202" s="656"/>
      <c r="O202" s="656"/>
      <c r="P202" s="656"/>
      <c r="Q202" s="656"/>
      <c r="R202" s="656"/>
      <c r="S202" s="656"/>
      <c r="T202" s="656"/>
      <c r="U202" s="656"/>
      <c r="V202" s="656"/>
      <c r="W202" s="656"/>
      <c r="X202" s="656"/>
      <c r="Y202" s="656"/>
      <c r="Z202" s="656"/>
      <c r="AA202" s="656"/>
      <c r="AB202" s="656"/>
      <c r="AC202" s="656"/>
      <c r="AD202" s="656"/>
      <c r="AE202" s="656"/>
      <c r="AF202" s="656"/>
      <c r="AG202" s="656"/>
      <c r="AH202" s="656"/>
      <c r="AI202" s="656"/>
      <c r="AJ202" s="656"/>
      <c r="AK202" s="656"/>
      <c r="AL202" s="656"/>
      <c r="AM202" s="656"/>
      <c r="AN202" s="656"/>
      <c r="AO202" s="656"/>
      <c r="AP202" s="656"/>
      <c r="AQ202" s="656"/>
      <c r="AR202" s="656"/>
      <c r="AS202" s="656"/>
      <c r="AT202" s="656"/>
      <c r="AU202" s="656"/>
      <c r="AV202" s="656"/>
      <c r="AW202" s="656"/>
      <c r="AX202" s="656"/>
      <c r="AY202" s="656"/>
      <c r="AZ202" s="656"/>
      <c r="BA202" s="656"/>
      <c r="BB202" s="656"/>
      <c r="BC202" s="656"/>
      <c r="BD202" s="656"/>
      <c r="BE202" s="656"/>
      <c r="BF202" s="656"/>
      <c r="BG202" s="624" t="s">
        <v>456</v>
      </c>
      <c r="BH202" s="624"/>
      <c r="BI202" s="624"/>
      <c r="BJ202" s="624"/>
      <c r="BK202" s="11"/>
    </row>
    <row r="203" spans="1:63" s="12" customFormat="1" ht="36" customHeight="1" x14ac:dyDescent="0.25">
      <c r="A203" s="622" t="s">
        <v>214</v>
      </c>
      <c r="B203" s="622"/>
      <c r="C203" s="622"/>
      <c r="D203" s="622"/>
      <c r="E203" s="622"/>
      <c r="F203" s="622"/>
      <c r="G203" s="656" t="s">
        <v>335</v>
      </c>
      <c r="H203" s="656"/>
      <c r="I203" s="656"/>
      <c r="J203" s="656"/>
      <c r="K203" s="656"/>
      <c r="L203" s="656"/>
      <c r="M203" s="656"/>
      <c r="N203" s="656"/>
      <c r="O203" s="656"/>
      <c r="P203" s="656"/>
      <c r="Q203" s="656"/>
      <c r="R203" s="656"/>
      <c r="S203" s="656"/>
      <c r="T203" s="656"/>
      <c r="U203" s="656"/>
      <c r="V203" s="656"/>
      <c r="W203" s="656"/>
      <c r="X203" s="656"/>
      <c r="Y203" s="656"/>
      <c r="Z203" s="656"/>
      <c r="AA203" s="656"/>
      <c r="AB203" s="656"/>
      <c r="AC203" s="656"/>
      <c r="AD203" s="656"/>
      <c r="AE203" s="656"/>
      <c r="AF203" s="656"/>
      <c r="AG203" s="656"/>
      <c r="AH203" s="656"/>
      <c r="AI203" s="656"/>
      <c r="AJ203" s="656"/>
      <c r="AK203" s="656"/>
      <c r="AL203" s="656"/>
      <c r="AM203" s="656"/>
      <c r="AN203" s="656"/>
      <c r="AO203" s="656"/>
      <c r="AP203" s="656"/>
      <c r="AQ203" s="656"/>
      <c r="AR203" s="656"/>
      <c r="AS203" s="656"/>
      <c r="AT203" s="656"/>
      <c r="AU203" s="656"/>
      <c r="AV203" s="656"/>
      <c r="AW203" s="656"/>
      <c r="AX203" s="656"/>
      <c r="AY203" s="656"/>
      <c r="AZ203" s="656"/>
      <c r="BA203" s="656"/>
      <c r="BB203" s="656"/>
      <c r="BC203" s="656"/>
      <c r="BD203" s="656"/>
      <c r="BE203" s="656"/>
      <c r="BF203" s="656"/>
      <c r="BG203" s="624" t="s">
        <v>453</v>
      </c>
      <c r="BH203" s="624"/>
      <c r="BI203" s="624"/>
      <c r="BJ203" s="624"/>
      <c r="BK203" s="11"/>
    </row>
    <row r="204" spans="1:63" s="12" customFormat="1" ht="36" customHeight="1" x14ac:dyDescent="0.25">
      <c r="A204" s="622" t="s">
        <v>216</v>
      </c>
      <c r="B204" s="622"/>
      <c r="C204" s="622"/>
      <c r="D204" s="622"/>
      <c r="E204" s="622"/>
      <c r="F204" s="622"/>
      <c r="G204" s="656" t="s">
        <v>269</v>
      </c>
      <c r="H204" s="656"/>
      <c r="I204" s="656"/>
      <c r="J204" s="656"/>
      <c r="K204" s="656"/>
      <c r="L204" s="656"/>
      <c r="M204" s="656"/>
      <c r="N204" s="656"/>
      <c r="O204" s="656"/>
      <c r="P204" s="656"/>
      <c r="Q204" s="656"/>
      <c r="R204" s="656"/>
      <c r="S204" s="656"/>
      <c r="T204" s="656"/>
      <c r="U204" s="656"/>
      <c r="V204" s="656"/>
      <c r="W204" s="656"/>
      <c r="X204" s="656"/>
      <c r="Y204" s="656"/>
      <c r="Z204" s="656"/>
      <c r="AA204" s="656"/>
      <c r="AB204" s="656"/>
      <c r="AC204" s="656"/>
      <c r="AD204" s="656"/>
      <c r="AE204" s="656"/>
      <c r="AF204" s="656"/>
      <c r="AG204" s="656"/>
      <c r="AH204" s="656"/>
      <c r="AI204" s="656"/>
      <c r="AJ204" s="656"/>
      <c r="AK204" s="656"/>
      <c r="AL204" s="656"/>
      <c r="AM204" s="656"/>
      <c r="AN204" s="656"/>
      <c r="AO204" s="656"/>
      <c r="AP204" s="656"/>
      <c r="AQ204" s="656"/>
      <c r="AR204" s="656"/>
      <c r="AS204" s="656"/>
      <c r="AT204" s="656"/>
      <c r="AU204" s="656"/>
      <c r="AV204" s="656"/>
      <c r="AW204" s="656"/>
      <c r="AX204" s="656"/>
      <c r="AY204" s="656"/>
      <c r="AZ204" s="656"/>
      <c r="BA204" s="656"/>
      <c r="BB204" s="656"/>
      <c r="BC204" s="656"/>
      <c r="BD204" s="656"/>
      <c r="BE204" s="656"/>
      <c r="BF204" s="656"/>
      <c r="BG204" s="624" t="s">
        <v>454</v>
      </c>
      <c r="BH204" s="624"/>
      <c r="BI204" s="624"/>
      <c r="BJ204" s="624"/>
      <c r="BK204" s="11"/>
    </row>
    <row r="205" spans="1:63" s="12" customFormat="1" ht="36" customHeight="1" x14ac:dyDescent="0.25">
      <c r="A205" s="622" t="s">
        <v>217</v>
      </c>
      <c r="B205" s="622"/>
      <c r="C205" s="622"/>
      <c r="D205" s="622"/>
      <c r="E205" s="622"/>
      <c r="F205" s="622"/>
      <c r="G205" s="656" t="s">
        <v>270</v>
      </c>
      <c r="H205" s="656"/>
      <c r="I205" s="656"/>
      <c r="J205" s="656"/>
      <c r="K205" s="656"/>
      <c r="L205" s="656"/>
      <c r="M205" s="656"/>
      <c r="N205" s="656"/>
      <c r="O205" s="656"/>
      <c r="P205" s="656"/>
      <c r="Q205" s="656"/>
      <c r="R205" s="656"/>
      <c r="S205" s="656"/>
      <c r="T205" s="656"/>
      <c r="U205" s="656"/>
      <c r="V205" s="656"/>
      <c r="W205" s="656"/>
      <c r="X205" s="656"/>
      <c r="Y205" s="656"/>
      <c r="Z205" s="656"/>
      <c r="AA205" s="656"/>
      <c r="AB205" s="656"/>
      <c r="AC205" s="656"/>
      <c r="AD205" s="656"/>
      <c r="AE205" s="656"/>
      <c r="AF205" s="656"/>
      <c r="AG205" s="656"/>
      <c r="AH205" s="656"/>
      <c r="AI205" s="656"/>
      <c r="AJ205" s="656"/>
      <c r="AK205" s="656"/>
      <c r="AL205" s="656"/>
      <c r="AM205" s="656"/>
      <c r="AN205" s="656"/>
      <c r="AO205" s="656"/>
      <c r="AP205" s="656"/>
      <c r="AQ205" s="656"/>
      <c r="AR205" s="656"/>
      <c r="AS205" s="656"/>
      <c r="AT205" s="656"/>
      <c r="AU205" s="656"/>
      <c r="AV205" s="656"/>
      <c r="AW205" s="656"/>
      <c r="AX205" s="656"/>
      <c r="AY205" s="656"/>
      <c r="AZ205" s="656"/>
      <c r="BA205" s="656"/>
      <c r="BB205" s="656"/>
      <c r="BC205" s="656"/>
      <c r="BD205" s="656"/>
      <c r="BE205" s="656"/>
      <c r="BF205" s="656"/>
      <c r="BG205" s="624" t="s">
        <v>445</v>
      </c>
      <c r="BH205" s="624"/>
      <c r="BI205" s="624"/>
      <c r="BJ205" s="624"/>
      <c r="BK205" s="11"/>
    </row>
    <row r="206" spans="1:63" s="12" customFormat="1" ht="36" customHeight="1" x14ac:dyDescent="0.25">
      <c r="A206" s="622" t="s">
        <v>220</v>
      </c>
      <c r="B206" s="622"/>
      <c r="C206" s="622"/>
      <c r="D206" s="622"/>
      <c r="E206" s="622"/>
      <c r="F206" s="622"/>
      <c r="G206" s="656" t="s">
        <v>356</v>
      </c>
      <c r="H206" s="656"/>
      <c r="I206" s="656"/>
      <c r="J206" s="656"/>
      <c r="K206" s="656"/>
      <c r="L206" s="656"/>
      <c r="M206" s="656"/>
      <c r="N206" s="656"/>
      <c r="O206" s="656"/>
      <c r="P206" s="656"/>
      <c r="Q206" s="656"/>
      <c r="R206" s="656"/>
      <c r="S206" s="656"/>
      <c r="T206" s="656"/>
      <c r="U206" s="656"/>
      <c r="V206" s="656"/>
      <c r="W206" s="656"/>
      <c r="X206" s="656"/>
      <c r="Y206" s="656"/>
      <c r="Z206" s="656"/>
      <c r="AA206" s="656"/>
      <c r="AB206" s="656"/>
      <c r="AC206" s="656"/>
      <c r="AD206" s="656"/>
      <c r="AE206" s="656"/>
      <c r="AF206" s="656"/>
      <c r="AG206" s="656"/>
      <c r="AH206" s="656"/>
      <c r="AI206" s="656"/>
      <c r="AJ206" s="656"/>
      <c r="AK206" s="656"/>
      <c r="AL206" s="656"/>
      <c r="AM206" s="656"/>
      <c r="AN206" s="656"/>
      <c r="AO206" s="656"/>
      <c r="AP206" s="656"/>
      <c r="AQ206" s="656"/>
      <c r="AR206" s="656"/>
      <c r="AS206" s="656"/>
      <c r="AT206" s="656"/>
      <c r="AU206" s="656"/>
      <c r="AV206" s="656"/>
      <c r="AW206" s="656"/>
      <c r="AX206" s="656"/>
      <c r="AY206" s="656"/>
      <c r="AZ206" s="656"/>
      <c r="BA206" s="656"/>
      <c r="BB206" s="656"/>
      <c r="BC206" s="656"/>
      <c r="BD206" s="656"/>
      <c r="BE206" s="656"/>
      <c r="BF206" s="656"/>
      <c r="BG206" s="624" t="s">
        <v>455</v>
      </c>
      <c r="BH206" s="624"/>
      <c r="BI206" s="624"/>
      <c r="BJ206" s="624"/>
      <c r="BK206" s="11"/>
    </row>
    <row r="207" spans="1:63" s="12" customFormat="1" ht="36" customHeight="1" x14ac:dyDescent="0.25">
      <c r="A207" s="622" t="s">
        <v>221</v>
      </c>
      <c r="B207" s="622"/>
      <c r="C207" s="622"/>
      <c r="D207" s="622"/>
      <c r="E207" s="622"/>
      <c r="F207" s="622"/>
      <c r="G207" s="656" t="s">
        <v>357</v>
      </c>
      <c r="H207" s="656"/>
      <c r="I207" s="656"/>
      <c r="J207" s="656"/>
      <c r="K207" s="656"/>
      <c r="L207" s="656"/>
      <c r="M207" s="656"/>
      <c r="N207" s="656"/>
      <c r="O207" s="656"/>
      <c r="P207" s="656"/>
      <c r="Q207" s="656"/>
      <c r="R207" s="656"/>
      <c r="S207" s="656"/>
      <c r="T207" s="656"/>
      <c r="U207" s="656"/>
      <c r="V207" s="656"/>
      <c r="W207" s="656"/>
      <c r="X207" s="656"/>
      <c r="Y207" s="656"/>
      <c r="Z207" s="656"/>
      <c r="AA207" s="656"/>
      <c r="AB207" s="656"/>
      <c r="AC207" s="656"/>
      <c r="AD207" s="656"/>
      <c r="AE207" s="656"/>
      <c r="AF207" s="656"/>
      <c r="AG207" s="656"/>
      <c r="AH207" s="656"/>
      <c r="AI207" s="656"/>
      <c r="AJ207" s="656"/>
      <c r="AK207" s="656"/>
      <c r="AL207" s="656"/>
      <c r="AM207" s="656"/>
      <c r="AN207" s="656"/>
      <c r="AO207" s="656"/>
      <c r="AP207" s="656"/>
      <c r="AQ207" s="656"/>
      <c r="AR207" s="656"/>
      <c r="AS207" s="656"/>
      <c r="AT207" s="656"/>
      <c r="AU207" s="656"/>
      <c r="AV207" s="656"/>
      <c r="AW207" s="656"/>
      <c r="AX207" s="656"/>
      <c r="AY207" s="656"/>
      <c r="AZ207" s="656"/>
      <c r="BA207" s="656"/>
      <c r="BB207" s="656"/>
      <c r="BC207" s="656"/>
      <c r="BD207" s="656"/>
      <c r="BE207" s="656"/>
      <c r="BF207" s="656"/>
      <c r="BG207" s="624" t="s">
        <v>439</v>
      </c>
      <c r="BH207" s="624"/>
      <c r="BI207" s="624"/>
      <c r="BJ207" s="624"/>
      <c r="BK207" s="11"/>
    </row>
    <row r="208" spans="1:63" s="12" customFormat="1" ht="36" customHeight="1" x14ac:dyDescent="0.25">
      <c r="A208" s="622" t="s">
        <v>222</v>
      </c>
      <c r="B208" s="622"/>
      <c r="C208" s="622"/>
      <c r="D208" s="622"/>
      <c r="E208" s="622"/>
      <c r="F208" s="622"/>
      <c r="G208" s="656" t="s">
        <v>277</v>
      </c>
      <c r="H208" s="656"/>
      <c r="I208" s="656"/>
      <c r="J208" s="656"/>
      <c r="K208" s="656"/>
      <c r="L208" s="656"/>
      <c r="M208" s="656"/>
      <c r="N208" s="656"/>
      <c r="O208" s="656"/>
      <c r="P208" s="656"/>
      <c r="Q208" s="656"/>
      <c r="R208" s="656"/>
      <c r="S208" s="656"/>
      <c r="T208" s="656"/>
      <c r="U208" s="656"/>
      <c r="V208" s="656"/>
      <c r="W208" s="656"/>
      <c r="X208" s="656"/>
      <c r="Y208" s="656"/>
      <c r="Z208" s="656"/>
      <c r="AA208" s="656"/>
      <c r="AB208" s="656"/>
      <c r="AC208" s="656"/>
      <c r="AD208" s="656"/>
      <c r="AE208" s="656"/>
      <c r="AF208" s="656"/>
      <c r="AG208" s="656"/>
      <c r="AH208" s="656"/>
      <c r="AI208" s="656"/>
      <c r="AJ208" s="656"/>
      <c r="AK208" s="656"/>
      <c r="AL208" s="656"/>
      <c r="AM208" s="656"/>
      <c r="AN208" s="656"/>
      <c r="AO208" s="656"/>
      <c r="AP208" s="656"/>
      <c r="AQ208" s="656"/>
      <c r="AR208" s="656"/>
      <c r="AS208" s="656"/>
      <c r="AT208" s="656"/>
      <c r="AU208" s="656"/>
      <c r="AV208" s="656"/>
      <c r="AW208" s="656"/>
      <c r="AX208" s="656"/>
      <c r="AY208" s="656"/>
      <c r="AZ208" s="656"/>
      <c r="BA208" s="656"/>
      <c r="BB208" s="656"/>
      <c r="BC208" s="656"/>
      <c r="BD208" s="656"/>
      <c r="BE208" s="656"/>
      <c r="BF208" s="656"/>
      <c r="BG208" s="624" t="s">
        <v>440</v>
      </c>
      <c r="BH208" s="624"/>
      <c r="BI208" s="624"/>
      <c r="BJ208" s="624"/>
      <c r="BK208" s="11"/>
    </row>
    <row r="209" spans="1:64" s="12" customFormat="1" ht="36" customHeight="1" x14ac:dyDescent="0.25">
      <c r="A209" s="622" t="s">
        <v>223</v>
      </c>
      <c r="B209" s="622"/>
      <c r="C209" s="622"/>
      <c r="D209" s="622"/>
      <c r="E209" s="622"/>
      <c r="F209" s="622"/>
      <c r="G209" s="656" t="s">
        <v>358</v>
      </c>
      <c r="H209" s="656"/>
      <c r="I209" s="656"/>
      <c r="J209" s="656"/>
      <c r="K209" s="656"/>
      <c r="L209" s="656"/>
      <c r="M209" s="656"/>
      <c r="N209" s="656"/>
      <c r="O209" s="656"/>
      <c r="P209" s="656"/>
      <c r="Q209" s="656"/>
      <c r="R209" s="656"/>
      <c r="S209" s="656"/>
      <c r="T209" s="656"/>
      <c r="U209" s="656"/>
      <c r="V209" s="656"/>
      <c r="W209" s="656"/>
      <c r="X209" s="656"/>
      <c r="Y209" s="656"/>
      <c r="Z209" s="656"/>
      <c r="AA209" s="656"/>
      <c r="AB209" s="656"/>
      <c r="AC209" s="656"/>
      <c r="AD209" s="656"/>
      <c r="AE209" s="656"/>
      <c r="AF209" s="656"/>
      <c r="AG209" s="656"/>
      <c r="AH209" s="656"/>
      <c r="AI209" s="656"/>
      <c r="AJ209" s="656"/>
      <c r="AK209" s="656"/>
      <c r="AL209" s="656"/>
      <c r="AM209" s="656"/>
      <c r="AN209" s="656"/>
      <c r="AO209" s="656"/>
      <c r="AP209" s="656"/>
      <c r="AQ209" s="656"/>
      <c r="AR209" s="656"/>
      <c r="AS209" s="656"/>
      <c r="AT209" s="656"/>
      <c r="AU209" s="656"/>
      <c r="AV209" s="656"/>
      <c r="AW209" s="656"/>
      <c r="AX209" s="656"/>
      <c r="AY209" s="656"/>
      <c r="AZ209" s="656"/>
      <c r="BA209" s="656"/>
      <c r="BB209" s="656"/>
      <c r="BC209" s="656"/>
      <c r="BD209" s="656"/>
      <c r="BE209" s="656"/>
      <c r="BF209" s="656"/>
      <c r="BG209" s="624" t="s">
        <v>441</v>
      </c>
      <c r="BH209" s="624"/>
      <c r="BI209" s="624"/>
      <c r="BJ209" s="624"/>
      <c r="BK209" s="11"/>
    </row>
    <row r="210" spans="1:64" s="12" customFormat="1" ht="36" customHeight="1" x14ac:dyDescent="0.25">
      <c r="A210" s="622" t="s">
        <v>224</v>
      </c>
      <c r="B210" s="622"/>
      <c r="C210" s="622"/>
      <c r="D210" s="622"/>
      <c r="E210" s="622"/>
      <c r="F210" s="622"/>
      <c r="G210" s="656" t="s">
        <v>359</v>
      </c>
      <c r="H210" s="656"/>
      <c r="I210" s="656"/>
      <c r="J210" s="656"/>
      <c r="K210" s="656"/>
      <c r="L210" s="656"/>
      <c r="M210" s="656"/>
      <c r="N210" s="656"/>
      <c r="O210" s="656"/>
      <c r="P210" s="656"/>
      <c r="Q210" s="656"/>
      <c r="R210" s="656"/>
      <c r="S210" s="656"/>
      <c r="T210" s="656"/>
      <c r="U210" s="656"/>
      <c r="V210" s="656"/>
      <c r="W210" s="656"/>
      <c r="X210" s="656"/>
      <c r="Y210" s="656"/>
      <c r="Z210" s="656"/>
      <c r="AA210" s="656"/>
      <c r="AB210" s="656"/>
      <c r="AC210" s="656"/>
      <c r="AD210" s="656"/>
      <c r="AE210" s="656"/>
      <c r="AF210" s="656"/>
      <c r="AG210" s="656"/>
      <c r="AH210" s="656"/>
      <c r="AI210" s="656"/>
      <c r="AJ210" s="656"/>
      <c r="AK210" s="656"/>
      <c r="AL210" s="656"/>
      <c r="AM210" s="656"/>
      <c r="AN210" s="656"/>
      <c r="AO210" s="656"/>
      <c r="AP210" s="656"/>
      <c r="AQ210" s="656"/>
      <c r="AR210" s="656"/>
      <c r="AS210" s="656"/>
      <c r="AT210" s="656"/>
      <c r="AU210" s="656"/>
      <c r="AV210" s="656"/>
      <c r="AW210" s="656"/>
      <c r="AX210" s="656"/>
      <c r="AY210" s="656"/>
      <c r="AZ210" s="656"/>
      <c r="BA210" s="656"/>
      <c r="BB210" s="656"/>
      <c r="BC210" s="656"/>
      <c r="BD210" s="656"/>
      <c r="BE210" s="656"/>
      <c r="BF210" s="656"/>
      <c r="BG210" s="624" t="s">
        <v>442</v>
      </c>
      <c r="BH210" s="624"/>
      <c r="BI210" s="624"/>
      <c r="BJ210" s="624"/>
      <c r="BK210" s="11"/>
    </row>
    <row r="211" spans="1:64" s="12" customFormat="1" ht="36" customHeight="1" x14ac:dyDescent="0.25">
      <c r="A211" s="622" t="s">
        <v>225</v>
      </c>
      <c r="B211" s="622"/>
      <c r="C211" s="622"/>
      <c r="D211" s="622"/>
      <c r="E211" s="622"/>
      <c r="F211" s="622"/>
      <c r="G211" s="656" t="s">
        <v>278</v>
      </c>
      <c r="H211" s="656"/>
      <c r="I211" s="656"/>
      <c r="J211" s="656"/>
      <c r="K211" s="656"/>
      <c r="L211" s="656"/>
      <c r="M211" s="656"/>
      <c r="N211" s="656"/>
      <c r="O211" s="656"/>
      <c r="P211" s="656"/>
      <c r="Q211" s="656"/>
      <c r="R211" s="656"/>
      <c r="S211" s="656"/>
      <c r="T211" s="656"/>
      <c r="U211" s="656"/>
      <c r="V211" s="656"/>
      <c r="W211" s="656"/>
      <c r="X211" s="656"/>
      <c r="Y211" s="656"/>
      <c r="Z211" s="656"/>
      <c r="AA211" s="656"/>
      <c r="AB211" s="656"/>
      <c r="AC211" s="656"/>
      <c r="AD211" s="656"/>
      <c r="AE211" s="656"/>
      <c r="AF211" s="656"/>
      <c r="AG211" s="656"/>
      <c r="AH211" s="656"/>
      <c r="AI211" s="656"/>
      <c r="AJ211" s="656"/>
      <c r="AK211" s="656"/>
      <c r="AL211" s="656"/>
      <c r="AM211" s="656"/>
      <c r="AN211" s="656"/>
      <c r="AO211" s="656"/>
      <c r="AP211" s="656"/>
      <c r="AQ211" s="656"/>
      <c r="AR211" s="656"/>
      <c r="AS211" s="656"/>
      <c r="AT211" s="656"/>
      <c r="AU211" s="656"/>
      <c r="AV211" s="656"/>
      <c r="AW211" s="656"/>
      <c r="AX211" s="656"/>
      <c r="AY211" s="656"/>
      <c r="AZ211" s="656"/>
      <c r="BA211" s="656"/>
      <c r="BB211" s="656"/>
      <c r="BC211" s="656"/>
      <c r="BD211" s="656"/>
      <c r="BE211" s="656"/>
      <c r="BF211" s="656"/>
      <c r="BG211" s="624" t="s">
        <v>443</v>
      </c>
      <c r="BH211" s="624"/>
      <c r="BI211" s="624"/>
      <c r="BJ211" s="624"/>
      <c r="BK211" s="11"/>
    </row>
    <row r="212" spans="1:64" s="12" customFormat="1" ht="36" customHeight="1" x14ac:dyDescent="0.25">
      <c r="A212" s="622" t="s">
        <v>226</v>
      </c>
      <c r="B212" s="622"/>
      <c r="C212" s="622"/>
      <c r="D212" s="622"/>
      <c r="E212" s="622"/>
      <c r="F212" s="622"/>
      <c r="G212" s="656" t="s">
        <v>276</v>
      </c>
      <c r="H212" s="656"/>
      <c r="I212" s="656"/>
      <c r="J212" s="656"/>
      <c r="K212" s="656"/>
      <c r="L212" s="656"/>
      <c r="M212" s="656"/>
      <c r="N212" s="656"/>
      <c r="O212" s="656"/>
      <c r="P212" s="656"/>
      <c r="Q212" s="656"/>
      <c r="R212" s="656"/>
      <c r="S212" s="656"/>
      <c r="T212" s="656"/>
      <c r="U212" s="656"/>
      <c r="V212" s="656"/>
      <c r="W212" s="656"/>
      <c r="X212" s="656"/>
      <c r="Y212" s="656"/>
      <c r="Z212" s="656"/>
      <c r="AA212" s="656"/>
      <c r="AB212" s="656"/>
      <c r="AC212" s="656"/>
      <c r="AD212" s="656"/>
      <c r="AE212" s="656"/>
      <c r="AF212" s="656"/>
      <c r="AG212" s="656"/>
      <c r="AH212" s="656"/>
      <c r="AI212" s="656"/>
      <c r="AJ212" s="656"/>
      <c r="AK212" s="656"/>
      <c r="AL212" s="656"/>
      <c r="AM212" s="656"/>
      <c r="AN212" s="656"/>
      <c r="AO212" s="656"/>
      <c r="AP212" s="656"/>
      <c r="AQ212" s="656"/>
      <c r="AR212" s="656"/>
      <c r="AS212" s="656"/>
      <c r="AT212" s="656"/>
      <c r="AU212" s="656"/>
      <c r="AV212" s="656"/>
      <c r="AW212" s="656"/>
      <c r="AX212" s="656"/>
      <c r="AY212" s="656"/>
      <c r="AZ212" s="656"/>
      <c r="BA212" s="656"/>
      <c r="BB212" s="656"/>
      <c r="BC212" s="656"/>
      <c r="BD212" s="656"/>
      <c r="BE212" s="656"/>
      <c r="BF212" s="656"/>
      <c r="BG212" s="624" t="s">
        <v>406</v>
      </c>
      <c r="BH212" s="624"/>
      <c r="BI212" s="624"/>
      <c r="BJ212" s="624"/>
      <c r="BK212" s="11"/>
    </row>
    <row r="213" spans="1:64" s="12" customFormat="1" ht="36" customHeight="1" x14ac:dyDescent="0.25">
      <c r="A213" s="622" t="s">
        <v>438</v>
      </c>
      <c r="B213" s="622"/>
      <c r="C213" s="622"/>
      <c r="D213" s="622"/>
      <c r="E213" s="622"/>
      <c r="F213" s="622"/>
      <c r="G213" s="656" t="s">
        <v>498</v>
      </c>
      <c r="H213" s="656"/>
      <c r="I213" s="656"/>
      <c r="J213" s="656"/>
      <c r="K213" s="656"/>
      <c r="L213" s="656"/>
      <c r="M213" s="656"/>
      <c r="N213" s="656"/>
      <c r="O213" s="656"/>
      <c r="P213" s="656"/>
      <c r="Q213" s="656"/>
      <c r="R213" s="656"/>
      <c r="S213" s="656"/>
      <c r="T213" s="656"/>
      <c r="U213" s="656"/>
      <c r="V213" s="656"/>
      <c r="W213" s="656"/>
      <c r="X213" s="656"/>
      <c r="Y213" s="656"/>
      <c r="Z213" s="656"/>
      <c r="AA213" s="656"/>
      <c r="AB213" s="656"/>
      <c r="AC213" s="656"/>
      <c r="AD213" s="656"/>
      <c r="AE213" s="656"/>
      <c r="AF213" s="656"/>
      <c r="AG213" s="656"/>
      <c r="AH213" s="656"/>
      <c r="AI213" s="656"/>
      <c r="AJ213" s="656"/>
      <c r="AK213" s="656"/>
      <c r="AL213" s="656"/>
      <c r="AM213" s="656"/>
      <c r="AN213" s="656"/>
      <c r="AO213" s="656"/>
      <c r="AP213" s="656"/>
      <c r="AQ213" s="656"/>
      <c r="AR213" s="656"/>
      <c r="AS213" s="656"/>
      <c r="AT213" s="656"/>
      <c r="AU213" s="656"/>
      <c r="AV213" s="656"/>
      <c r="AW213" s="656"/>
      <c r="AX213" s="656"/>
      <c r="AY213" s="656"/>
      <c r="AZ213" s="656"/>
      <c r="BA213" s="656"/>
      <c r="BB213" s="656"/>
      <c r="BC213" s="656"/>
      <c r="BD213" s="656"/>
      <c r="BE213" s="656"/>
      <c r="BF213" s="656"/>
      <c r="BG213" s="624" t="s">
        <v>407</v>
      </c>
      <c r="BH213" s="624"/>
      <c r="BI213" s="624"/>
      <c r="BJ213" s="624"/>
      <c r="BK213" s="11"/>
    </row>
    <row r="214" spans="1:64" s="12" customFormat="1" ht="15.75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  <c r="BF214" s="10"/>
      <c r="BG214" s="10"/>
      <c r="BH214" s="10"/>
      <c r="BI214" s="10"/>
      <c r="BJ214" s="10"/>
      <c r="BK214" s="11"/>
    </row>
    <row r="215" spans="1:64" s="69" customFormat="1" ht="18.75" x14ac:dyDescent="0.25">
      <c r="B215" s="171" t="s">
        <v>489</v>
      </c>
      <c r="C215" s="171"/>
      <c r="D215" s="171"/>
      <c r="E215" s="171"/>
      <c r="F215" s="171"/>
      <c r="G215" s="171"/>
      <c r="H215" s="171"/>
      <c r="I215" s="171"/>
      <c r="J215" s="171"/>
      <c r="K215" s="171"/>
      <c r="L215" s="171"/>
      <c r="M215" s="171"/>
      <c r="N215" s="171"/>
      <c r="O215" s="171"/>
      <c r="P215" s="171"/>
      <c r="Q215" s="171"/>
      <c r="R215" s="171"/>
      <c r="S215" s="171"/>
      <c r="T215" s="171"/>
      <c r="U215" s="171"/>
      <c r="V215" s="171"/>
      <c r="W215" s="171"/>
      <c r="X215" s="171"/>
      <c r="Y215" s="171"/>
      <c r="Z215" s="171"/>
      <c r="AA215" s="171"/>
      <c r="AB215" s="171"/>
      <c r="AC215" s="171"/>
      <c r="AD215" s="171"/>
      <c r="AE215" s="171"/>
      <c r="AF215" s="171"/>
      <c r="AG215" s="171"/>
      <c r="AH215" s="171"/>
      <c r="AI215" s="171"/>
      <c r="AJ215" s="171"/>
      <c r="AK215" s="171"/>
      <c r="AL215" s="171"/>
      <c r="AM215" s="171"/>
      <c r="AN215" s="171"/>
      <c r="AO215" s="171"/>
      <c r="AP215" s="171"/>
      <c r="AQ215" s="171"/>
      <c r="AR215" s="171"/>
      <c r="AS215" s="171"/>
      <c r="AT215" s="171"/>
      <c r="AU215" s="171"/>
      <c r="AV215" s="171"/>
      <c r="AW215" s="171"/>
      <c r="AX215" s="171"/>
      <c r="AY215" s="171"/>
      <c r="AZ215" s="171"/>
      <c r="BA215" s="171"/>
      <c r="BB215" s="171"/>
      <c r="BC215" s="171"/>
      <c r="BD215" s="171"/>
      <c r="BE215" s="171"/>
      <c r="BF215" s="171"/>
      <c r="BG215" s="171"/>
      <c r="BH215" s="171"/>
      <c r="BI215" s="171"/>
      <c r="BJ215" s="171"/>
    </row>
    <row r="216" spans="1:64" s="69" customFormat="1" ht="57.75" customHeight="1" x14ac:dyDescent="0.25">
      <c r="A216" s="169">
        <v>1</v>
      </c>
      <c r="B216" s="313" t="s">
        <v>493</v>
      </c>
      <c r="C216" s="313"/>
      <c r="D216" s="313"/>
      <c r="E216" s="313"/>
      <c r="F216" s="313"/>
      <c r="G216" s="313"/>
      <c r="H216" s="313"/>
      <c r="I216" s="313"/>
      <c r="J216" s="313"/>
      <c r="K216" s="313"/>
      <c r="L216" s="313"/>
      <c r="M216" s="313"/>
      <c r="N216" s="313"/>
      <c r="O216" s="313"/>
      <c r="P216" s="313"/>
      <c r="Q216" s="313"/>
      <c r="R216" s="313"/>
      <c r="S216" s="313"/>
      <c r="T216" s="313"/>
      <c r="U216" s="313"/>
      <c r="V216" s="313"/>
      <c r="W216" s="313"/>
      <c r="X216" s="313"/>
      <c r="Y216" s="313"/>
      <c r="Z216" s="313"/>
      <c r="AA216" s="313"/>
      <c r="AB216" s="313"/>
      <c r="AC216" s="313"/>
      <c r="AD216" s="313"/>
      <c r="AE216" s="313"/>
      <c r="AF216" s="313"/>
      <c r="AG216" s="313"/>
      <c r="AH216" s="313"/>
      <c r="AI216" s="313"/>
      <c r="AJ216" s="313"/>
      <c r="AK216" s="313"/>
      <c r="AL216" s="313"/>
      <c r="AM216" s="313"/>
      <c r="AN216" s="313"/>
      <c r="AO216" s="313"/>
      <c r="AP216" s="313"/>
      <c r="AQ216" s="313"/>
      <c r="AR216" s="313"/>
      <c r="AS216" s="313"/>
      <c r="AT216" s="313"/>
      <c r="AU216" s="313"/>
      <c r="AV216" s="313"/>
      <c r="AW216" s="313"/>
      <c r="AX216" s="313"/>
      <c r="AY216" s="313"/>
      <c r="AZ216" s="313"/>
      <c r="BA216" s="313"/>
      <c r="BB216" s="313"/>
      <c r="BC216" s="313"/>
      <c r="BD216" s="313"/>
      <c r="BE216" s="313"/>
      <c r="BF216" s="313"/>
      <c r="BG216" s="313"/>
      <c r="BH216" s="313"/>
      <c r="BI216" s="313"/>
      <c r="BJ216" s="313"/>
      <c r="BK216" s="313"/>
      <c r="BL216" s="313"/>
    </row>
    <row r="217" spans="1:64" s="69" customFormat="1" ht="44.1" customHeight="1" x14ac:dyDescent="0.25">
      <c r="A217" s="169">
        <v>2</v>
      </c>
      <c r="B217" s="313" t="s">
        <v>477</v>
      </c>
      <c r="C217" s="313"/>
      <c r="D217" s="313"/>
      <c r="E217" s="313"/>
      <c r="F217" s="313"/>
      <c r="G217" s="313"/>
      <c r="H217" s="313"/>
      <c r="I217" s="313"/>
      <c r="J217" s="313"/>
      <c r="K217" s="313"/>
      <c r="L217" s="313"/>
      <c r="M217" s="313"/>
      <c r="N217" s="313"/>
      <c r="O217" s="313"/>
      <c r="P217" s="313"/>
      <c r="Q217" s="313"/>
      <c r="R217" s="313"/>
      <c r="S217" s="313"/>
      <c r="T217" s="313"/>
      <c r="U217" s="313"/>
      <c r="V217" s="313"/>
      <c r="W217" s="313"/>
      <c r="X217" s="313"/>
      <c r="Y217" s="313"/>
      <c r="Z217" s="313"/>
      <c r="AA217" s="313"/>
      <c r="AB217" s="313"/>
      <c r="AC217" s="313"/>
      <c r="AD217" s="313"/>
      <c r="AE217" s="313"/>
      <c r="AF217" s="313"/>
      <c r="AG217" s="313"/>
      <c r="AH217" s="313"/>
      <c r="AI217" s="313"/>
      <c r="AJ217" s="313"/>
      <c r="AK217" s="313"/>
      <c r="AL217" s="313"/>
      <c r="AM217" s="313"/>
      <c r="AN217" s="313"/>
      <c r="AO217" s="313"/>
      <c r="AP217" s="313"/>
      <c r="AQ217" s="313"/>
      <c r="AR217" s="313"/>
      <c r="AS217" s="313"/>
      <c r="AT217" s="313"/>
      <c r="AU217" s="313"/>
      <c r="AV217" s="313"/>
      <c r="AW217" s="313"/>
      <c r="AX217" s="313"/>
      <c r="AY217" s="313"/>
      <c r="AZ217" s="313"/>
      <c r="BA217" s="313"/>
      <c r="BB217" s="313"/>
      <c r="BC217" s="313"/>
      <c r="BD217" s="313"/>
      <c r="BE217" s="313"/>
      <c r="BF217" s="313"/>
      <c r="BG217" s="313"/>
      <c r="BH217" s="313"/>
      <c r="BI217" s="313"/>
      <c r="BJ217" s="313"/>
    </row>
    <row r="218" spans="1:64" s="69" customFormat="1" ht="24" customHeight="1" x14ac:dyDescent="0.25">
      <c r="A218" s="169">
        <v>3</v>
      </c>
      <c r="B218" s="313" t="s">
        <v>490</v>
      </c>
      <c r="C218" s="313"/>
      <c r="D218" s="313"/>
      <c r="E218" s="313"/>
      <c r="F218" s="313"/>
      <c r="G218" s="313"/>
      <c r="H218" s="313"/>
      <c r="I218" s="313"/>
      <c r="J218" s="313"/>
      <c r="K218" s="313"/>
      <c r="L218" s="313"/>
      <c r="M218" s="313"/>
      <c r="N218" s="313"/>
      <c r="O218" s="313"/>
      <c r="P218" s="313"/>
      <c r="Q218" s="313"/>
      <c r="R218" s="313"/>
      <c r="S218" s="313"/>
      <c r="T218" s="313"/>
      <c r="U218" s="313"/>
      <c r="V218" s="313"/>
      <c r="W218" s="313"/>
      <c r="X218" s="313"/>
      <c r="Y218" s="313"/>
      <c r="Z218" s="313"/>
      <c r="AA218" s="313"/>
      <c r="AB218" s="313"/>
      <c r="AC218" s="313"/>
      <c r="AD218" s="313"/>
      <c r="AE218" s="313"/>
      <c r="AF218" s="313"/>
      <c r="AG218" s="313"/>
      <c r="AH218" s="313"/>
      <c r="AI218" s="313"/>
      <c r="AJ218" s="313"/>
      <c r="AK218" s="313"/>
      <c r="AL218" s="313"/>
      <c r="AM218" s="313"/>
      <c r="AN218" s="313"/>
      <c r="AO218" s="313"/>
      <c r="AP218" s="313"/>
      <c r="AQ218" s="313"/>
      <c r="AR218" s="313"/>
      <c r="AS218" s="313"/>
      <c r="AT218" s="313"/>
      <c r="AU218" s="313"/>
      <c r="AV218" s="313"/>
      <c r="AW218" s="313"/>
      <c r="AX218" s="313"/>
      <c r="AY218" s="313"/>
      <c r="AZ218" s="313"/>
      <c r="BA218" s="313"/>
      <c r="BB218" s="313"/>
      <c r="BC218" s="313"/>
      <c r="BD218" s="313"/>
      <c r="BE218" s="313"/>
      <c r="BF218" s="313"/>
      <c r="BG218" s="313"/>
      <c r="BH218" s="313"/>
      <c r="BI218" s="313"/>
      <c r="BJ218" s="313"/>
    </row>
    <row r="219" spans="1:64" s="69" customFormat="1" ht="24" x14ac:dyDescent="0.25">
      <c r="A219" s="170" t="s">
        <v>136</v>
      </c>
      <c r="B219" s="171" t="s">
        <v>338</v>
      </c>
      <c r="C219" s="171"/>
      <c r="D219" s="171"/>
      <c r="E219" s="171"/>
      <c r="F219" s="171"/>
      <c r="G219" s="171"/>
      <c r="H219" s="171"/>
      <c r="I219" s="171"/>
      <c r="J219" s="171"/>
      <c r="K219" s="171"/>
      <c r="L219" s="171"/>
      <c r="M219" s="171"/>
      <c r="N219" s="171"/>
      <c r="O219" s="171"/>
      <c r="P219" s="171"/>
      <c r="Q219" s="171"/>
      <c r="R219" s="171"/>
      <c r="S219" s="171"/>
      <c r="T219" s="171"/>
      <c r="U219" s="171"/>
      <c r="V219" s="171"/>
      <c r="W219" s="171"/>
      <c r="X219" s="171"/>
      <c r="Y219" s="171"/>
      <c r="Z219" s="171"/>
      <c r="AA219" s="171"/>
      <c r="AB219" s="171"/>
      <c r="AC219" s="171"/>
      <c r="AD219" s="171"/>
      <c r="AE219" s="171"/>
      <c r="AF219" s="171"/>
      <c r="AG219" s="171"/>
      <c r="AH219" s="171"/>
      <c r="AI219" s="171"/>
      <c r="AJ219" s="171"/>
      <c r="AK219" s="171"/>
      <c r="AL219" s="171"/>
      <c r="AM219" s="171"/>
      <c r="AN219" s="171"/>
      <c r="AO219" s="171"/>
      <c r="AP219" s="171"/>
      <c r="AQ219" s="171"/>
      <c r="AR219" s="171"/>
      <c r="AS219" s="171"/>
      <c r="AT219" s="171"/>
      <c r="AU219" s="171"/>
      <c r="AV219" s="171"/>
      <c r="AW219" s="171"/>
      <c r="AX219" s="171"/>
      <c r="AY219" s="171"/>
      <c r="AZ219" s="171"/>
      <c r="BA219" s="171"/>
      <c r="BB219" s="171"/>
      <c r="BC219" s="171"/>
      <c r="BD219" s="171"/>
      <c r="BE219" s="171"/>
      <c r="BF219" s="171"/>
      <c r="BG219" s="171"/>
      <c r="BH219" s="171"/>
      <c r="BI219" s="171"/>
      <c r="BJ219" s="171"/>
    </row>
    <row r="220" spans="1:64" s="69" customFormat="1" ht="18.75" x14ac:dyDescent="0.25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  <c r="AQ220" s="27"/>
      <c r="AR220" s="27"/>
      <c r="AS220" s="27"/>
      <c r="AT220" s="27"/>
      <c r="AU220" s="27"/>
      <c r="AV220" s="27"/>
      <c r="AW220" s="27"/>
      <c r="AX220" s="27"/>
      <c r="AY220" s="27"/>
      <c r="AZ220" s="27"/>
      <c r="BA220" s="27"/>
      <c r="BB220" s="27"/>
      <c r="BC220" s="27"/>
      <c r="BD220" s="27"/>
      <c r="BE220" s="27"/>
      <c r="BF220" s="27"/>
      <c r="BG220" s="27"/>
      <c r="BH220" s="27"/>
      <c r="BI220" s="27"/>
      <c r="BJ220" s="27"/>
    </row>
    <row r="221" spans="1:64" s="69" customFormat="1" ht="18.75" x14ac:dyDescent="0.25">
      <c r="A221" s="82" t="s">
        <v>108</v>
      </c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82" t="s">
        <v>108</v>
      </c>
      <c r="AH221" s="27"/>
      <c r="AI221" s="27"/>
      <c r="AJ221" s="27"/>
      <c r="AK221" s="27"/>
      <c r="AL221" s="27"/>
      <c r="AM221" s="27"/>
      <c r="AN221" s="27"/>
      <c r="AO221" s="27"/>
      <c r="AP221" s="27"/>
      <c r="AQ221" s="27"/>
      <c r="AR221" s="27"/>
      <c r="AS221" s="27"/>
      <c r="AT221" s="27"/>
      <c r="AU221" s="27"/>
      <c r="AV221" s="27"/>
      <c r="AW221" s="27"/>
      <c r="AX221" s="27"/>
      <c r="AY221" s="27"/>
      <c r="AZ221" s="27"/>
      <c r="BA221" s="27"/>
      <c r="BB221" s="27"/>
      <c r="BC221" s="27"/>
      <c r="BD221" s="27"/>
      <c r="BE221" s="27"/>
      <c r="BF221" s="27"/>
      <c r="BG221" s="27"/>
      <c r="BH221" s="27"/>
      <c r="BI221" s="27"/>
      <c r="BJ221" s="27"/>
    </row>
    <row r="222" spans="1:64" s="69" customFormat="1" ht="18.75" x14ac:dyDescent="0.25">
      <c r="A222" s="83" t="s">
        <v>319</v>
      </c>
      <c r="B222" s="83"/>
      <c r="C222" s="83"/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4"/>
      <c r="AE222" s="27"/>
      <c r="AF222" s="27"/>
      <c r="AG222" s="27" t="s">
        <v>320</v>
      </c>
      <c r="AH222" s="27"/>
      <c r="AI222" s="27"/>
      <c r="AJ222" s="27"/>
      <c r="AK222" s="27"/>
      <c r="AL222" s="27"/>
      <c r="AM222" s="27"/>
      <c r="AN222" s="27"/>
      <c r="AO222" s="27"/>
      <c r="AP222" s="27"/>
      <c r="AQ222" s="27"/>
      <c r="AR222" s="27"/>
      <c r="AS222" s="27"/>
      <c r="AT222" s="27"/>
      <c r="AU222" s="27"/>
      <c r="AV222" s="27"/>
      <c r="AW222" s="27"/>
      <c r="AX222" s="27"/>
      <c r="AY222" s="27"/>
      <c r="AZ222" s="27"/>
      <c r="BA222" s="27"/>
      <c r="BB222" s="27"/>
      <c r="BC222" s="27"/>
      <c r="BD222" s="27"/>
      <c r="BE222" s="27"/>
      <c r="BF222" s="27"/>
      <c r="BG222" s="27"/>
      <c r="BH222" s="27"/>
      <c r="BI222" s="27"/>
      <c r="BJ222" s="27"/>
    </row>
    <row r="223" spans="1:64" s="69" customFormat="1" ht="18.75" x14ac:dyDescent="0.25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  <c r="AA223" s="85"/>
      <c r="AB223" s="85"/>
      <c r="AC223" s="85"/>
      <c r="AD223" s="84"/>
      <c r="AE223" s="27"/>
      <c r="AF223" s="27"/>
      <c r="AG223" s="27" t="s">
        <v>121</v>
      </c>
      <c r="AH223" s="27"/>
      <c r="AI223" s="27"/>
      <c r="AJ223" s="27"/>
      <c r="AK223" s="27"/>
      <c r="AL223" s="27"/>
      <c r="AM223" s="27"/>
      <c r="AN223" s="27"/>
      <c r="AO223" s="27"/>
      <c r="AP223" s="27"/>
      <c r="AQ223" s="27"/>
      <c r="AR223" s="27"/>
      <c r="AS223" s="27"/>
      <c r="AT223" s="27"/>
      <c r="AU223" s="27"/>
      <c r="AV223" s="27"/>
      <c r="AW223" s="27"/>
      <c r="AX223" s="27"/>
      <c r="AY223" s="27"/>
      <c r="AZ223" s="27"/>
      <c r="BA223" s="27"/>
      <c r="BB223" s="27"/>
      <c r="BC223" s="27"/>
      <c r="BD223" s="27"/>
      <c r="BE223" s="27"/>
      <c r="BF223" s="27"/>
      <c r="BG223" s="27"/>
      <c r="BH223" s="27"/>
      <c r="BI223" s="27"/>
      <c r="BJ223" s="27"/>
    </row>
    <row r="224" spans="1:64" s="69" customFormat="1" ht="30" customHeight="1" x14ac:dyDescent="0.3">
      <c r="A224" s="85"/>
      <c r="B224" s="85"/>
      <c r="C224" s="85"/>
      <c r="D224" s="85"/>
      <c r="E224" s="85"/>
      <c r="F224" s="85"/>
      <c r="G224" s="84"/>
      <c r="H224" s="260" t="s">
        <v>330</v>
      </c>
      <c r="I224" s="83"/>
      <c r="J224" s="83"/>
      <c r="K224" s="83"/>
      <c r="L224" s="83"/>
      <c r="M224" s="83"/>
      <c r="N224" s="83"/>
      <c r="O224" s="84"/>
      <c r="P224" s="84"/>
      <c r="Q224" s="84"/>
      <c r="R224" s="86"/>
      <c r="S224" s="86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27"/>
      <c r="AF224" s="27"/>
      <c r="AG224" s="248"/>
      <c r="AH224" s="248"/>
      <c r="AI224" s="248"/>
      <c r="AJ224" s="248"/>
      <c r="AK224" s="248"/>
      <c r="AL224" s="248"/>
      <c r="AM224" s="30"/>
      <c r="AN224" s="259" t="s">
        <v>321</v>
      </c>
      <c r="AO224" s="248"/>
      <c r="AP224" s="249"/>
      <c r="AQ224" s="249"/>
      <c r="AR224" s="249"/>
      <c r="AS224" s="249"/>
      <c r="AT224" s="249"/>
      <c r="AU224" s="32"/>
      <c r="AV224" s="32"/>
      <c r="AW224" s="32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</row>
    <row r="225" spans="1:62" s="69" customFormat="1" ht="22.5" x14ac:dyDescent="0.25">
      <c r="A225" s="660" t="s">
        <v>202</v>
      </c>
      <c r="B225" s="660"/>
      <c r="C225" s="660"/>
      <c r="D225" s="660"/>
      <c r="E225" s="660"/>
      <c r="F225" s="660"/>
      <c r="G225" s="87"/>
      <c r="H225" s="253"/>
      <c r="I225" s="253"/>
      <c r="J225" s="253"/>
      <c r="K225" s="253"/>
      <c r="L225" s="253"/>
      <c r="M225" s="253"/>
      <c r="N225" s="254"/>
      <c r="O225" s="84"/>
      <c r="P225" s="84"/>
      <c r="Q225" s="84"/>
      <c r="R225" s="86"/>
      <c r="S225" s="86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27"/>
      <c r="AF225" s="27"/>
      <c r="AG225" s="659" t="s">
        <v>122</v>
      </c>
      <c r="AH225" s="659"/>
      <c r="AI225" s="659"/>
      <c r="AJ225" s="659"/>
      <c r="AK225" s="659"/>
      <c r="AL225" s="659"/>
      <c r="AM225" s="88"/>
      <c r="AN225" s="89"/>
      <c r="AO225" s="89"/>
      <c r="AP225" s="89"/>
      <c r="AQ225" s="89"/>
      <c r="AR225" s="89"/>
      <c r="AS225" s="89"/>
      <c r="AT225" s="89"/>
      <c r="AU225" s="89"/>
      <c r="AV225" s="89"/>
      <c r="AW225" s="89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</row>
    <row r="226" spans="1:62" s="69" customFormat="1" ht="18.75" x14ac:dyDescent="0.25">
      <c r="A226" s="30"/>
      <c r="B226" s="30"/>
      <c r="C226" s="30"/>
      <c r="D226" s="30"/>
      <c r="E226" s="625">
        <v>2018</v>
      </c>
      <c r="F226" s="625"/>
      <c r="G226" s="84"/>
      <c r="H226" s="83"/>
      <c r="I226" s="83"/>
      <c r="J226" s="83"/>
      <c r="K226" s="83"/>
      <c r="L226" s="83"/>
      <c r="M226" s="83"/>
      <c r="N226" s="83"/>
      <c r="O226" s="84"/>
      <c r="P226" s="84"/>
      <c r="Q226" s="84"/>
      <c r="R226" s="86"/>
      <c r="S226" s="86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27"/>
      <c r="AF226" s="27"/>
      <c r="AG226" s="248"/>
      <c r="AH226" s="248"/>
      <c r="AI226" s="248"/>
      <c r="AJ226" s="248"/>
      <c r="AK226" s="625">
        <v>2018</v>
      </c>
      <c r="AL226" s="625"/>
      <c r="AM226" s="30"/>
      <c r="AN226" s="30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</row>
    <row r="227" spans="1:62" s="69" customFormat="1" ht="18.75" x14ac:dyDescent="0.25">
      <c r="A227" s="256"/>
      <c r="B227" s="256"/>
      <c r="C227" s="256"/>
      <c r="D227" s="256"/>
      <c r="E227" s="85"/>
      <c r="F227" s="85"/>
      <c r="G227" s="84"/>
      <c r="H227" s="83"/>
      <c r="I227" s="83"/>
      <c r="J227" s="83"/>
      <c r="K227" s="83"/>
      <c r="L227" s="83"/>
      <c r="M227" s="83"/>
      <c r="N227" s="83"/>
      <c r="O227" s="84"/>
      <c r="P227" s="84"/>
      <c r="Q227" s="84"/>
      <c r="R227" s="86"/>
      <c r="S227" s="86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27"/>
      <c r="AF227" s="27"/>
      <c r="AG227" s="90"/>
      <c r="AH227" s="90"/>
      <c r="AI227" s="90"/>
      <c r="AJ227" s="90"/>
      <c r="AK227" s="90"/>
      <c r="AL227" s="90"/>
      <c r="AM227" s="90"/>
      <c r="AN227" s="90"/>
      <c r="AO227" s="27"/>
      <c r="AP227" s="27"/>
      <c r="AQ227" s="27"/>
      <c r="AR227" s="27"/>
      <c r="AS227" s="27"/>
      <c r="AT227" s="27"/>
      <c r="AU227" s="27"/>
      <c r="AV227" s="27"/>
      <c r="AW227" s="27"/>
      <c r="AX227" s="27"/>
      <c r="AY227" s="27"/>
      <c r="AZ227" s="27"/>
      <c r="BA227" s="27"/>
      <c r="BB227" s="27"/>
      <c r="BC227" s="27"/>
      <c r="BD227" s="27"/>
      <c r="BE227" s="27"/>
      <c r="BF227" s="27"/>
      <c r="BG227" s="27"/>
      <c r="BH227" s="27"/>
      <c r="BI227" s="27"/>
      <c r="BJ227" s="27"/>
    </row>
    <row r="228" spans="1:62" s="69" customFormat="1" ht="18.75" x14ac:dyDescent="0.25">
      <c r="A228" s="85"/>
      <c r="B228" s="85"/>
      <c r="C228" s="85"/>
      <c r="D228" s="85"/>
      <c r="E228" s="85"/>
      <c r="F228" s="85"/>
      <c r="G228" s="84"/>
      <c r="H228" s="83"/>
      <c r="I228" s="83"/>
      <c r="J228" s="83"/>
      <c r="K228" s="83"/>
      <c r="L228" s="83"/>
      <c r="M228" s="83"/>
      <c r="N228" s="83"/>
      <c r="O228" s="84"/>
      <c r="P228" s="84"/>
      <c r="Q228" s="84"/>
      <c r="R228" s="86"/>
      <c r="S228" s="86"/>
      <c r="T228" s="84"/>
      <c r="U228" s="84"/>
      <c r="V228" s="84"/>
      <c r="W228" s="84"/>
      <c r="X228" s="84"/>
      <c r="Y228" s="84"/>
      <c r="Z228" s="84"/>
      <c r="AA228" s="84"/>
      <c r="AB228" s="84"/>
      <c r="AC228" s="84"/>
      <c r="AD228" s="84"/>
      <c r="AE228" s="27"/>
      <c r="AF228" s="27"/>
      <c r="AG228" s="90"/>
      <c r="AH228" s="90"/>
      <c r="AI228" s="90"/>
      <c r="AJ228" s="90"/>
      <c r="AK228" s="90"/>
      <c r="AL228" s="90"/>
      <c r="AM228" s="90"/>
      <c r="AN228" s="90"/>
      <c r="AO228" s="27"/>
      <c r="AP228" s="27"/>
      <c r="AQ228" s="27"/>
      <c r="AR228" s="27"/>
      <c r="AS228" s="27"/>
      <c r="AT228" s="27"/>
      <c r="AU228" s="27"/>
      <c r="AV228" s="27"/>
      <c r="AW228" s="27"/>
      <c r="AX228" s="27"/>
      <c r="AY228" s="27"/>
      <c r="AZ228" s="27"/>
      <c r="BA228" s="27"/>
      <c r="BB228" s="27"/>
      <c r="BC228" s="27"/>
      <c r="BD228" s="27"/>
      <c r="BE228" s="27"/>
      <c r="BF228" s="27"/>
      <c r="BG228" s="27"/>
      <c r="BH228" s="27"/>
      <c r="BI228" s="27"/>
      <c r="BJ228" s="27"/>
    </row>
    <row r="229" spans="1:62" s="69" customFormat="1" ht="18.75" x14ac:dyDescent="0.3">
      <c r="A229" s="251" t="s">
        <v>324</v>
      </c>
      <c r="B229" s="83"/>
      <c r="C229" s="83"/>
      <c r="D229" s="83"/>
      <c r="E229" s="83"/>
      <c r="F229" s="83"/>
      <c r="G229" s="84"/>
      <c r="H229" s="83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  <c r="AA229" s="85"/>
      <c r="AB229" s="85"/>
      <c r="AC229" s="85"/>
      <c r="AD229" s="84"/>
      <c r="AE229" s="27"/>
      <c r="AF229" s="27"/>
      <c r="AG229" s="27" t="s">
        <v>362</v>
      </c>
      <c r="AH229" s="27"/>
      <c r="AI229" s="27"/>
      <c r="AJ229" s="27"/>
      <c r="AK229" s="27"/>
      <c r="AL229" s="27"/>
      <c r="AM229" s="27"/>
      <c r="AN229" s="27"/>
      <c r="AO229" s="27"/>
      <c r="AP229" s="27"/>
      <c r="AQ229" s="27"/>
      <c r="AR229" s="27"/>
      <c r="AS229" s="27"/>
      <c r="AT229" s="27"/>
      <c r="AU229" s="27"/>
      <c r="AV229" s="27"/>
      <c r="AW229" s="27"/>
      <c r="AX229" s="27"/>
      <c r="AY229" s="27"/>
      <c r="AZ229" s="27"/>
      <c r="BA229" s="27"/>
      <c r="BB229" s="27"/>
      <c r="BC229" s="27"/>
      <c r="BD229" s="27"/>
      <c r="BE229" s="27"/>
      <c r="BF229" s="27"/>
      <c r="BG229" s="27"/>
      <c r="BH229" s="27"/>
      <c r="BI229" s="27"/>
      <c r="BJ229" s="27"/>
    </row>
    <row r="230" spans="1:62" s="69" customFormat="1" ht="18.75" x14ac:dyDescent="0.3">
      <c r="A230" s="251" t="s">
        <v>325</v>
      </c>
      <c r="B230" s="83"/>
      <c r="C230" s="83"/>
      <c r="D230" s="83"/>
      <c r="E230" s="83"/>
      <c r="F230" s="83"/>
      <c r="G230" s="84"/>
      <c r="H230" s="83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  <c r="AA230" s="85"/>
      <c r="AB230" s="85"/>
      <c r="AC230" s="85"/>
      <c r="AD230" s="84"/>
      <c r="AE230" s="27"/>
      <c r="AF230" s="27"/>
      <c r="AG230" s="27" t="s">
        <v>487</v>
      </c>
      <c r="AH230" s="27"/>
      <c r="AI230" s="27"/>
      <c r="AJ230" s="27"/>
      <c r="AK230" s="27"/>
      <c r="AL230" s="27"/>
      <c r="AM230" s="27"/>
      <c r="AN230" s="27"/>
      <c r="AO230" s="27"/>
      <c r="AP230" s="27"/>
      <c r="AQ230" s="27"/>
      <c r="AR230" s="27"/>
      <c r="AS230" s="27"/>
      <c r="AT230" s="27"/>
      <c r="AU230" s="27"/>
      <c r="AV230" s="27"/>
      <c r="AW230" s="27"/>
      <c r="AX230" s="27"/>
      <c r="AY230" s="27"/>
      <c r="AZ230" s="27"/>
      <c r="BA230" s="27"/>
      <c r="BB230" s="27"/>
      <c r="BC230" s="27"/>
      <c r="BD230" s="27"/>
      <c r="BE230" s="27"/>
      <c r="BF230" s="27"/>
      <c r="BG230" s="27"/>
      <c r="BH230" s="27"/>
      <c r="BI230" s="27"/>
      <c r="BJ230" s="27"/>
    </row>
    <row r="231" spans="1:62" s="69" customFormat="1" ht="30" customHeight="1" x14ac:dyDescent="0.3">
      <c r="A231" s="252"/>
      <c r="B231" s="252"/>
      <c r="C231" s="252"/>
      <c r="D231" s="252"/>
      <c r="E231" s="252"/>
      <c r="F231" s="252"/>
      <c r="G231" s="84"/>
      <c r="H231" s="258" t="s">
        <v>326</v>
      </c>
      <c r="I231" s="255"/>
      <c r="J231" s="255"/>
      <c r="K231" s="255"/>
      <c r="L231" s="255"/>
      <c r="M231" s="255"/>
      <c r="N231" s="255"/>
      <c r="O231" s="84"/>
      <c r="P231" s="84"/>
      <c r="Q231" s="84"/>
      <c r="R231" s="86"/>
      <c r="S231" s="86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27"/>
      <c r="AF231" s="27"/>
      <c r="AG231" s="30"/>
      <c r="AH231" s="30"/>
      <c r="AI231" s="30"/>
      <c r="AJ231" s="30"/>
      <c r="AK231" s="30"/>
      <c r="AL231" s="30"/>
      <c r="AM231" s="30"/>
      <c r="AN231" s="259" t="s">
        <v>322</v>
      </c>
      <c r="AO231" s="248"/>
      <c r="AP231" s="248"/>
      <c r="AQ231" s="248"/>
      <c r="AR231" s="248"/>
      <c r="AS231" s="248"/>
      <c r="AT231" s="248"/>
      <c r="AU231" s="27"/>
      <c r="AV231" s="27"/>
      <c r="AW231" s="27"/>
      <c r="AX231" s="27"/>
      <c r="AY231" s="27"/>
      <c r="AZ231" s="27"/>
      <c r="BA231" s="27"/>
      <c r="BB231" s="27"/>
      <c r="BC231" s="27"/>
      <c r="BD231" s="27"/>
      <c r="BE231" s="27"/>
      <c r="BF231" s="27"/>
      <c r="BG231" s="27"/>
      <c r="BH231" s="27"/>
      <c r="BI231" s="27"/>
      <c r="BJ231" s="27"/>
    </row>
    <row r="232" spans="1:62" s="69" customFormat="1" ht="22.5" x14ac:dyDescent="0.25">
      <c r="A232" s="658" t="s">
        <v>202</v>
      </c>
      <c r="B232" s="658"/>
      <c r="C232" s="658"/>
      <c r="D232" s="658"/>
      <c r="E232" s="658"/>
      <c r="F232" s="658"/>
      <c r="G232" s="92"/>
      <c r="H232" s="257"/>
      <c r="I232" s="257"/>
      <c r="J232" s="257"/>
      <c r="K232" s="257"/>
      <c r="L232" s="257"/>
      <c r="M232" s="257"/>
      <c r="N232" s="83"/>
      <c r="O232" s="84"/>
      <c r="P232" s="84"/>
      <c r="Q232" s="84"/>
      <c r="R232" s="86"/>
      <c r="S232" s="86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27"/>
      <c r="AF232" s="27"/>
      <c r="AG232" s="435" t="s">
        <v>123</v>
      </c>
      <c r="AH232" s="435"/>
      <c r="AI232" s="435"/>
      <c r="AJ232" s="435"/>
      <c r="AK232" s="435"/>
      <c r="AL232" s="435"/>
      <c r="AM232" s="88"/>
      <c r="AN232" s="89"/>
      <c r="AO232" s="89"/>
      <c r="AP232" s="32"/>
      <c r="AQ232" s="32"/>
      <c r="AR232" s="32"/>
      <c r="AS232" s="32"/>
      <c r="AT232" s="32"/>
      <c r="AU232" s="32"/>
      <c r="AV232" s="32"/>
      <c r="AW232" s="32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</row>
    <row r="233" spans="1:62" s="69" customFormat="1" ht="22.5" x14ac:dyDescent="0.25">
      <c r="A233" s="248"/>
      <c r="B233" s="248"/>
      <c r="C233" s="248"/>
      <c r="D233" s="248"/>
      <c r="E233" s="625">
        <v>2018</v>
      </c>
      <c r="F233" s="625"/>
      <c r="G233" s="84"/>
      <c r="H233" s="83"/>
      <c r="I233" s="83"/>
      <c r="J233" s="83"/>
      <c r="K233" s="83"/>
      <c r="L233" s="83"/>
      <c r="M233" s="83"/>
      <c r="N233" s="83"/>
      <c r="O233" s="84"/>
      <c r="P233" s="84"/>
      <c r="Q233" s="84"/>
      <c r="R233" s="86"/>
      <c r="S233" s="86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27"/>
      <c r="AF233" s="27"/>
      <c r="AG233" s="248"/>
      <c r="AH233" s="248"/>
      <c r="AI233" s="248"/>
      <c r="AJ233" s="248"/>
      <c r="AK233" s="625">
        <v>2018</v>
      </c>
      <c r="AL233" s="625"/>
      <c r="AM233" s="30"/>
      <c r="AN233" s="30"/>
      <c r="AO233" s="30"/>
      <c r="AP233" s="89"/>
      <c r="AQ233" s="89"/>
      <c r="AR233" s="89"/>
      <c r="AS233" s="89"/>
      <c r="AT233" s="89"/>
      <c r="AU233" s="89"/>
      <c r="AV233" s="89"/>
      <c r="AW233" s="89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</row>
    <row r="234" spans="1:62" s="69" customFormat="1" ht="18.75" x14ac:dyDescent="0.25">
      <c r="A234" s="90"/>
      <c r="B234" s="90"/>
      <c r="C234" s="90"/>
      <c r="D234" s="90"/>
      <c r="E234" s="90"/>
      <c r="F234" s="90"/>
      <c r="G234" s="84"/>
      <c r="H234" s="83"/>
      <c r="I234" s="83"/>
      <c r="J234" s="83"/>
      <c r="K234" s="83"/>
      <c r="L234" s="83"/>
      <c r="M234" s="83"/>
      <c r="N234" s="83"/>
      <c r="O234" s="84"/>
      <c r="P234" s="84"/>
      <c r="Q234" s="84"/>
      <c r="R234" s="86"/>
      <c r="S234" s="86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27"/>
      <c r="AF234" s="27"/>
      <c r="AP234" s="30"/>
      <c r="AQ234" s="30"/>
      <c r="AR234" s="30"/>
      <c r="AS234" s="30"/>
      <c r="AT234" s="30"/>
      <c r="AU234" s="27"/>
      <c r="AV234" s="27"/>
      <c r="AW234" s="27"/>
      <c r="AX234" s="27"/>
      <c r="AY234" s="27"/>
      <c r="AZ234" s="27"/>
      <c r="BA234" s="27"/>
      <c r="BB234" s="27"/>
      <c r="BC234" s="27"/>
      <c r="BD234" s="27"/>
      <c r="BE234" s="27"/>
      <c r="BF234" s="27"/>
      <c r="BG234" s="27"/>
      <c r="BH234" s="27"/>
      <c r="BI234" s="27"/>
      <c r="BJ234" s="27"/>
    </row>
    <row r="235" spans="1:62" s="69" customFormat="1" ht="18.75" x14ac:dyDescent="0.3">
      <c r="A235" s="251"/>
      <c r="B235" s="251"/>
      <c r="C235" s="251"/>
      <c r="D235" s="251"/>
      <c r="E235" s="251"/>
      <c r="F235" s="251"/>
      <c r="G235" s="91"/>
      <c r="H235" s="251"/>
      <c r="I235" s="251"/>
      <c r="J235" s="251"/>
      <c r="K235" s="251"/>
      <c r="L235" s="251"/>
      <c r="M235" s="251"/>
      <c r="N235" s="251"/>
      <c r="O235" s="91"/>
      <c r="P235" s="91"/>
      <c r="Q235" s="91"/>
      <c r="R235" s="93"/>
      <c r="S235" s="93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84"/>
      <c r="AE235" s="27"/>
      <c r="AF235" s="27"/>
      <c r="AG235" s="90"/>
      <c r="AH235" s="90"/>
      <c r="AI235" s="90"/>
      <c r="AJ235" s="90"/>
      <c r="AK235" s="90"/>
      <c r="AL235" s="90"/>
      <c r="AM235" s="90"/>
      <c r="AN235" s="90"/>
      <c r="AO235" s="30"/>
      <c r="AP235" s="30"/>
      <c r="AQ235" s="30"/>
      <c r="AR235" s="30"/>
      <c r="AS235" s="30"/>
      <c r="AT235" s="30"/>
      <c r="AU235" s="27"/>
      <c r="AV235" s="27"/>
      <c r="AW235" s="27"/>
      <c r="AX235" s="27"/>
      <c r="AY235" s="27"/>
      <c r="AZ235" s="27"/>
      <c r="BA235" s="27"/>
      <c r="BB235" s="27"/>
      <c r="BC235" s="27"/>
      <c r="BD235" s="27"/>
      <c r="BE235" s="27"/>
      <c r="BF235" s="27"/>
      <c r="BG235" s="27"/>
      <c r="BH235" s="27"/>
      <c r="BI235" s="27"/>
      <c r="BJ235" s="27"/>
    </row>
    <row r="236" spans="1:62" s="69" customFormat="1" ht="18.75" x14ac:dyDescent="0.3">
      <c r="A236" s="83" t="s">
        <v>327</v>
      </c>
      <c r="B236" s="251"/>
      <c r="C236" s="251"/>
      <c r="D236" s="251"/>
      <c r="E236" s="251"/>
      <c r="F236" s="251"/>
      <c r="G236" s="91"/>
      <c r="H236" s="251"/>
      <c r="I236" s="251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  <c r="AA236" s="85"/>
      <c r="AB236" s="85"/>
      <c r="AC236" s="85"/>
      <c r="AD236" s="84"/>
      <c r="AE236" s="27"/>
      <c r="AF236" s="27"/>
      <c r="AG236" s="30" t="s">
        <v>109</v>
      </c>
      <c r="AH236" s="30"/>
      <c r="AI236" s="30"/>
      <c r="AJ236" s="30"/>
      <c r="AK236" s="30"/>
      <c r="AL236" s="30"/>
      <c r="AM236" s="27"/>
      <c r="AN236" s="30"/>
      <c r="AO236" s="30"/>
      <c r="AP236" s="30"/>
      <c r="AQ236" s="30"/>
      <c r="AR236" s="30"/>
      <c r="AS236" s="30"/>
      <c r="AT236" s="30"/>
      <c r="AU236" s="27"/>
      <c r="AV236" s="27"/>
      <c r="AW236" s="27"/>
      <c r="AX236" s="27"/>
      <c r="AY236" s="27"/>
      <c r="AZ236" s="27"/>
      <c r="BA236" s="27"/>
      <c r="BB236" s="27"/>
      <c r="BC236" s="27"/>
      <c r="BD236" s="27"/>
      <c r="BE236" s="27"/>
      <c r="BF236" s="27"/>
      <c r="BG236" s="27"/>
      <c r="BH236" s="27"/>
      <c r="BI236" s="27"/>
      <c r="BJ236" s="27"/>
    </row>
    <row r="237" spans="1:62" s="69" customFormat="1" ht="30" customHeight="1" x14ac:dyDescent="0.3">
      <c r="A237" s="252"/>
      <c r="B237" s="252"/>
      <c r="C237" s="252"/>
      <c r="D237" s="252"/>
      <c r="E237" s="252"/>
      <c r="F237" s="252"/>
      <c r="G237" s="84"/>
      <c r="H237" s="258" t="s">
        <v>328</v>
      </c>
      <c r="I237" s="255"/>
      <c r="J237" s="255"/>
      <c r="K237" s="255"/>
      <c r="L237" s="255"/>
      <c r="M237" s="255"/>
      <c r="N237" s="252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  <c r="AA237" s="85"/>
      <c r="AB237" s="85"/>
      <c r="AC237" s="85"/>
      <c r="AD237" s="84"/>
      <c r="AE237" s="27"/>
      <c r="AF237" s="27"/>
      <c r="AG237" s="248"/>
      <c r="AH237" s="248"/>
      <c r="AI237" s="248"/>
      <c r="AJ237" s="248"/>
      <c r="AK237" s="248"/>
      <c r="AL237" s="248"/>
      <c r="AM237" s="30"/>
      <c r="AN237" s="261" t="s">
        <v>360</v>
      </c>
      <c r="AO237" s="249"/>
      <c r="AP237" s="249"/>
      <c r="AQ237" s="249"/>
      <c r="AR237" s="249"/>
      <c r="AS237" s="249"/>
      <c r="AT237" s="249"/>
      <c r="AU237" s="32"/>
      <c r="AV237" s="32"/>
      <c r="AW237" s="32"/>
      <c r="AX237" s="27"/>
      <c r="AY237" s="27"/>
      <c r="AZ237" s="27"/>
      <c r="BA237" s="27"/>
      <c r="BB237" s="27"/>
      <c r="BC237" s="27"/>
      <c r="BD237" s="27"/>
      <c r="BE237" s="27"/>
      <c r="BF237" s="27"/>
      <c r="BG237" s="27"/>
      <c r="BH237" s="27"/>
      <c r="BI237" s="27"/>
      <c r="BJ237" s="27"/>
    </row>
    <row r="238" spans="1:62" s="69" customFormat="1" ht="22.5" x14ac:dyDescent="0.25">
      <c r="A238" s="658" t="s">
        <v>122</v>
      </c>
      <c r="B238" s="658"/>
      <c r="C238" s="658"/>
      <c r="D238" s="658"/>
      <c r="E238" s="658"/>
      <c r="F238" s="658"/>
      <c r="G238" s="84"/>
      <c r="H238" s="88"/>
      <c r="I238" s="88"/>
      <c r="J238" s="88"/>
      <c r="K238" s="88"/>
      <c r="L238" s="88"/>
      <c r="M238" s="88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  <c r="AA238" s="85"/>
      <c r="AB238" s="85"/>
      <c r="AC238" s="85"/>
      <c r="AD238" s="84"/>
      <c r="AE238" s="27"/>
      <c r="AF238" s="27"/>
      <c r="AG238" s="659" t="s">
        <v>122</v>
      </c>
      <c r="AH238" s="659"/>
      <c r="AI238" s="659"/>
      <c r="AJ238" s="659"/>
      <c r="AK238" s="659"/>
      <c r="AL238" s="659"/>
      <c r="AM238" s="88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27"/>
      <c r="AY238" s="27"/>
      <c r="AZ238" s="27"/>
      <c r="BA238" s="27"/>
      <c r="BB238" s="27"/>
      <c r="BC238" s="27"/>
      <c r="BD238" s="27"/>
      <c r="BE238" s="27"/>
      <c r="BF238" s="27"/>
      <c r="BG238" s="27"/>
      <c r="BH238" s="27"/>
      <c r="BI238" s="27"/>
      <c r="BJ238" s="27"/>
    </row>
    <row r="239" spans="1:62" s="69" customFormat="1" ht="18.75" x14ac:dyDescent="0.25">
      <c r="A239" s="248"/>
      <c r="B239" s="248"/>
      <c r="C239" s="248"/>
      <c r="D239" s="248"/>
      <c r="E239" s="625">
        <v>2018</v>
      </c>
      <c r="F239" s="625"/>
      <c r="G239" s="84"/>
      <c r="H239" s="84"/>
      <c r="I239" s="84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  <c r="AA239" s="85"/>
      <c r="AB239" s="85"/>
      <c r="AC239" s="85"/>
      <c r="AD239" s="84"/>
      <c r="AE239" s="27"/>
      <c r="AF239" s="27"/>
      <c r="AG239" s="248"/>
      <c r="AH239" s="248"/>
      <c r="AI239" s="248"/>
      <c r="AJ239" s="248"/>
      <c r="AK239" s="625">
        <v>2018</v>
      </c>
      <c r="AL239" s="625"/>
      <c r="AM239" s="30"/>
      <c r="AN239" s="30"/>
      <c r="AO239" s="27"/>
      <c r="AP239" s="27"/>
      <c r="AQ239" s="27"/>
      <c r="AR239" s="27"/>
      <c r="AS239" s="27"/>
      <c r="AT239" s="27"/>
      <c r="AU239" s="27"/>
      <c r="AV239" s="27"/>
      <c r="AW239" s="27"/>
      <c r="AX239" s="27"/>
      <c r="AY239" s="27"/>
      <c r="AZ239" s="27"/>
      <c r="BA239" s="27"/>
      <c r="BB239" s="27"/>
      <c r="BC239" s="27"/>
      <c r="BD239" s="27"/>
      <c r="BE239" s="27"/>
      <c r="BF239" s="27"/>
      <c r="BG239" s="27"/>
      <c r="BH239" s="27"/>
      <c r="BI239" s="27"/>
      <c r="BJ239" s="27"/>
    </row>
    <row r="240" spans="1:62" s="69" customFormat="1" ht="18.75" x14ac:dyDescent="0.25">
      <c r="A240" s="90"/>
      <c r="B240" s="90"/>
      <c r="C240" s="90"/>
      <c r="D240" s="90"/>
      <c r="E240" s="90"/>
      <c r="F240" s="90"/>
      <c r="G240" s="84"/>
      <c r="H240" s="84"/>
      <c r="I240" s="84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  <c r="AA240" s="85"/>
      <c r="AB240" s="85"/>
      <c r="AC240" s="85"/>
      <c r="AD240" s="84"/>
      <c r="AE240" s="27"/>
      <c r="AF240" s="27"/>
      <c r="AG240" s="90"/>
      <c r="AH240" s="90"/>
      <c r="AI240" s="90"/>
      <c r="AJ240" s="90"/>
      <c r="AK240" s="90"/>
      <c r="AL240" s="90"/>
      <c r="AM240" s="90"/>
      <c r="AN240" s="90"/>
      <c r="AO240" s="27"/>
      <c r="AP240" s="27"/>
      <c r="AQ240" s="27"/>
      <c r="AR240" s="27"/>
      <c r="AS240" s="27"/>
      <c r="AT240" s="27"/>
      <c r="AU240" s="27"/>
      <c r="AV240" s="27"/>
      <c r="AW240" s="27"/>
      <c r="AX240" s="27"/>
      <c r="AY240" s="27"/>
      <c r="AZ240" s="27"/>
      <c r="BA240" s="27"/>
      <c r="BB240" s="27"/>
      <c r="BC240" s="27"/>
      <c r="BD240" s="27"/>
      <c r="BE240" s="27"/>
      <c r="BF240" s="27"/>
      <c r="BG240" s="27"/>
      <c r="BH240" s="27"/>
      <c r="BI240" s="27"/>
      <c r="BJ240" s="27"/>
    </row>
    <row r="241" spans="1:63" s="70" customFormat="1" ht="18.75" x14ac:dyDescent="0.25">
      <c r="A241" s="85"/>
      <c r="B241" s="85"/>
      <c r="C241" s="85"/>
      <c r="D241" s="85"/>
      <c r="E241" s="85"/>
      <c r="F241" s="85"/>
      <c r="G241" s="84"/>
      <c r="H241" s="84"/>
      <c r="I241" s="84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  <c r="AA241" s="85"/>
      <c r="AB241" s="85"/>
      <c r="AC241" s="85"/>
      <c r="AD241" s="84"/>
      <c r="AE241" s="27"/>
      <c r="AF241" s="27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  <c r="AQ241" s="27"/>
      <c r="AR241" s="27"/>
      <c r="AS241" s="27"/>
      <c r="AT241" s="27"/>
      <c r="AU241" s="27"/>
      <c r="AV241" s="27"/>
      <c r="AW241" s="27"/>
      <c r="AX241" s="27"/>
      <c r="AY241" s="27"/>
      <c r="AZ241" s="27"/>
      <c r="BA241" s="27"/>
      <c r="BB241" s="27"/>
      <c r="BC241" s="27"/>
      <c r="BD241" s="27"/>
      <c r="BE241" s="27"/>
      <c r="BF241" s="27"/>
      <c r="BG241" s="27"/>
      <c r="BH241" s="27"/>
      <c r="BI241" s="27"/>
      <c r="BJ241" s="27"/>
      <c r="BK241" s="69"/>
    </row>
    <row r="242" spans="1:63" s="70" customFormat="1" ht="18.75" x14ac:dyDescent="0.25">
      <c r="A242" s="84" t="s">
        <v>110</v>
      </c>
      <c r="B242" s="84"/>
      <c r="C242" s="84"/>
      <c r="D242" s="84"/>
      <c r="E242" s="84"/>
      <c r="F242" s="8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94"/>
      <c r="Y242" s="94"/>
      <c r="Z242" s="94"/>
      <c r="AA242" s="94"/>
      <c r="AB242" s="94"/>
      <c r="AC242" s="94"/>
      <c r="AD242" s="95"/>
      <c r="AE242" s="27"/>
      <c r="AF242" s="27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  <c r="AQ242" s="27"/>
      <c r="AR242" s="27"/>
      <c r="AS242" s="27"/>
      <c r="AT242" s="27"/>
      <c r="AU242" s="27"/>
      <c r="AV242" s="27"/>
      <c r="AW242" s="27"/>
      <c r="AX242" s="27"/>
      <c r="AY242" s="27"/>
      <c r="AZ242" s="27"/>
      <c r="BA242" s="27"/>
      <c r="BB242" s="27"/>
      <c r="BC242" s="27"/>
      <c r="BD242" s="27"/>
      <c r="BE242" s="27"/>
      <c r="BF242" s="27"/>
      <c r="BG242" s="27"/>
      <c r="BH242" s="27"/>
      <c r="BI242" s="27"/>
      <c r="BJ242" s="27"/>
      <c r="BK242" s="69"/>
    </row>
    <row r="243" spans="1:63" s="70" customFormat="1" ht="18.75" x14ac:dyDescent="0.25">
      <c r="A243" s="83" t="s">
        <v>323</v>
      </c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  <c r="AA243" s="85"/>
      <c r="AB243" s="85"/>
      <c r="AC243" s="85"/>
      <c r="AD243" s="96"/>
      <c r="AE243" s="30"/>
      <c r="AF243" s="30"/>
      <c r="AG243" s="30"/>
      <c r="AH243" s="30"/>
      <c r="AI243" s="30"/>
      <c r="AJ243" s="30"/>
      <c r="AK243" s="30"/>
      <c r="AL243" s="27"/>
      <c r="AM243" s="27"/>
      <c r="AN243" s="27"/>
      <c r="AO243" s="27"/>
      <c r="AP243" s="27"/>
      <c r="AQ243" s="27"/>
      <c r="AR243" s="27"/>
      <c r="AS243" s="27"/>
      <c r="AT243" s="27"/>
      <c r="AU243" s="27"/>
      <c r="AV243" s="27"/>
      <c r="AW243" s="27"/>
      <c r="AX243" s="27"/>
      <c r="AY243" s="27"/>
      <c r="AZ243" s="27"/>
      <c r="BA243" s="27"/>
      <c r="BB243" s="27"/>
      <c r="BC243" s="27"/>
      <c r="BD243" s="27"/>
      <c r="BE243" s="27"/>
      <c r="BF243" s="27"/>
      <c r="BG243" s="27"/>
      <c r="BH243" s="27"/>
      <c r="BI243" s="27"/>
      <c r="BJ243" s="27"/>
      <c r="BK243" s="69"/>
    </row>
    <row r="244" spans="1:63" s="70" customFormat="1" ht="18.75" x14ac:dyDescent="0.25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  <c r="AA244" s="85"/>
      <c r="AB244" s="85"/>
      <c r="AC244" s="85"/>
      <c r="AD244" s="94"/>
      <c r="AE244" s="27"/>
      <c r="AF244" s="27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  <c r="AQ244" s="27"/>
      <c r="AR244" s="27"/>
      <c r="AS244" s="27"/>
      <c r="AT244" s="27"/>
      <c r="AU244" s="27"/>
      <c r="AV244" s="27"/>
      <c r="AW244" s="27"/>
      <c r="AX244" s="27"/>
      <c r="AY244" s="27"/>
      <c r="AZ244" s="27"/>
      <c r="BA244" s="27"/>
      <c r="BB244" s="27"/>
      <c r="BC244" s="27"/>
      <c r="BD244" s="27"/>
      <c r="BE244" s="27"/>
      <c r="BF244" s="27"/>
      <c r="BG244" s="27"/>
      <c r="BH244" s="27"/>
      <c r="BI244" s="27"/>
      <c r="BJ244" s="27"/>
      <c r="BK244" s="69"/>
    </row>
    <row r="245" spans="1:63" s="70" customFormat="1" ht="18.75" x14ac:dyDescent="0.3">
      <c r="A245" s="97" t="s">
        <v>329</v>
      </c>
      <c r="B245" s="97"/>
      <c r="C245" s="97"/>
      <c r="D245" s="97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4"/>
      <c r="AD245" s="94"/>
      <c r="AE245" s="27"/>
      <c r="AF245" s="27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  <c r="AQ245" s="27"/>
      <c r="AR245" s="27"/>
      <c r="AS245" s="27"/>
      <c r="AT245" s="27"/>
      <c r="AU245" s="27"/>
      <c r="AV245" s="27"/>
      <c r="AW245" s="27"/>
      <c r="AX245" s="27"/>
      <c r="AY245" s="27"/>
      <c r="AZ245" s="27"/>
      <c r="BA245" s="27"/>
      <c r="BB245" s="27"/>
      <c r="BC245" s="27"/>
      <c r="BD245" s="27"/>
      <c r="BE245" s="27"/>
      <c r="BF245" s="27"/>
      <c r="BG245" s="27"/>
      <c r="BH245" s="27"/>
      <c r="BI245" s="27"/>
      <c r="BJ245" s="27"/>
      <c r="BK245" s="69"/>
    </row>
    <row r="246" spans="1:63" ht="18.75" x14ac:dyDescent="0.25">
      <c r="A246" s="27"/>
      <c r="B246" s="27"/>
      <c r="C246" s="27"/>
      <c r="D246" s="27"/>
      <c r="E246" s="27"/>
      <c r="F246" s="27"/>
      <c r="G246" s="27"/>
      <c r="H246" s="27"/>
      <c r="I246" s="27"/>
      <c r="J246" s="27"/>
      <c r="K246" s="27"/>
      <c r="L246" s="27"/>
      <c r="M246" s="27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  <c r="AQ246" s="27"/>
      <c r="AR246" s="27"/>
      <c r="AS246" s="27"/>
      <c r="AT246" s="27"/>
      <c r="AU246" s="27"/>
      <c r="AV246" s="27"/>
      <c r="AW246" s="27"/>
      <c r="AX246" s="27"/>
      <c r="AY246" s="27"/>
      <c r="AZ246" s="27"/>
      <c r="BA246" s="27"/>
      <c r="BB246" s="27"/>
      <c r="BC246" s="27"/>
      <c r="BD246" s="27"/>
      <c r="BE246" s="27"/>
      <c r="BF246" s="27"/>
      <c r="BG246" s="27"/>
      <c r="BH246" s="27"/>
      <c r="BI246" s="27"/>
      <c r="BJ246" s="27"/>
      <c r="BK246" s="12"/>
    </row>
    <row r="247" spans="1:63" ht="15.75" x14ac:dyDescent="0.25">
      <c r="BK247" s="12"/>
    </row>
    <row r="248" spans="1:63" ht="15.75" x14ac:dyDescent="0.25">
      <c r="BK248" s="12"/>
    </row>
    <row r="249" spans="1:63" ht="15.75" x14ac:dyDescent="0.25">
      <c r="BK249" s="12"/>
    </row>
    <row r="250" spans="1:63" ht="15.75" x14ac:dyDescent="0.25">
      <c r="BK250" s="12"/>
    </row>
    <row r="251" spans="1:63" ht="15.75" x14ac:dyDescent="0.25">
      <c r="BK251" s="12"/>
    </row>
    <row r="252" spans="1:63" ht="15.75" x14ac:dyDescent="0.25">
      <c r="BK252" s="12"/>
    </row>
  </sheetData>
  <mergeCells count="1490">
    <mergeCell ref="C66:T66"/>
    <mergeCell ref="C43:T43"/>
    <mergeCell ref="AT58:AT59"/>
    <mergeCell ref="AU58:AU59"/>
    <mergeCell ref="AV58:AV59"/>
    <mergeCell ref="AW58:AW59"/>
    <mergeCell ref="AX58:AX59"/>
    <mergeCell ref="AY58:AY59"/>
    <mergeCell ref="AZ58:AZ59"/>
    <mergeCell ref="BA58:BA59"/>
    <mergeCell ref="BB58:BB59"/>
    <mergeCell ref="BC58:BC59"/>
    <mergeCell ref="BD58:BD59"/>
    <mergeCell ref="BE58:BF59"/>
    <mergeCell ref="BG58:BJ61"/>
    <mergeCell ref="E233:F233"/>
    <mergeCell ref="AK233:AL233"/>
    <mergeCell ref="A201:F201"/>
    <mergeCell ref="G201:BF201"/>
    <mergeCell ref="BG201:BJ201"/>
    <mergeCell ref="A207:F207"/>
    <mergeCell ref="G207:BF207"/>
    <mergeCell ref="BG207:BJ207"/>
    <mergeCell ref="A206:F206"/>
    <mergeCell ref="G206:BF206"/>
    <mergeCell ref="BG206:BJ206"/>
    <mergeCell ref="A202:F202"/>
    <mergeCell ref="G202:BF202"/>
    <mergeCell ref="BG202:BJ202"/>
    <mergeCell ref="A203:F203"/>
    <mergeCell ref="G203:BF203"/>
    <mergeCell ref="BG203:BJ203"/>
    <mergeCell ref="A204:F204"/>
    <mergeCell ref="A238:F238"/>
    <mergeCell ref="AG238:AL238"/>
    <mergeCell ref="E239:F239"/>
    <mergeCell ref="AK239:AL239"/>
    <mergeCell ref="B217:BJ217"/>
    <mergeCell ref="A225:F225"/>
    <mergeCell ref="AG225:AL225"/>
    <mergeCell ref="E226:F226"/>
    <mergeCell ref="AK226:AL226"/>
    <mergeCell ref="A232:F232"/>
    <mergeCell ref="A210:F210"/>
    <mergeCell ref="G210:BF210"/>
    <mergeCell ref="BG210:BJ210"/>
    <mergeCell ref="A211:F211"/>
    <mergeCell ref="G211:BF211"/>
    <mergeCell ref="BG211:BJ211"/>
    <mergeCell ref="A208:F208"/>
    <mergeCell ref="G208:BF208"/>
    <mergeCell ref="BG208:BJ208"/>
    <mergeCell ref="A209:F209"/>
    <mergeCell ref="G209:BF209"/>
    <mergeCell ref="BG209:BJ209"/>
    <mergeCell ref="G204:BF204"/>
    <mergeCell ref="BG204:BJ204"/>
    <mergeCell ref="A213:F213"/>
    <mergeCell ref="G213:BF213"/>
    <mergeCell ref="BG213:BJ213"/>
    <mergeCell ref="A212:F212"/>
    <mergeCell ref="G212:BF212"/>
    <mergeCell ref="BG212:BJ212"/>
    <mergeCell ref="A205:F205"/>
    <mergeCell ref="A194:F194"/>
    <mergeCell ref="G194:BF194"/>
    <mergeCell ref="BG194:BJ194"/>
    <mergeCell ref="A193:F193"/>
    <mergeCell ref="G193:BF193"/>
    <mergeCell ref="BG193:BJ193"/>
    <mergeCell ref="BG190:BJ190"/>
    <mergeCell ref="A191:F191"/>
    <mergeCell ref="G191:BF191"/>
    <mergeCell ref="BG191:BJ191"/>
    <mergeCell ref="A200:F200"/>
    <mergeCell ref="G200:BF200"/>
    <mergeCell ref="BG200:BJ200"/>
    <mergeCell ref="A198:F198"/>
    <mergeCell ref="G198:BF198"/>
    <mergeCell ref="BG198:BJ198"/>
    <mergeCell ref="A197:F197"/>
    <mergeCell ref="G197:BF197"/>
    <mergeCell ref="BG197:BJ197"/>
    <mergeCell ref="A199:F199"/>
    <mergeCell ref="G199:BF199"/>
    <mergeCell ref="BG199:BJ199"/>
    <mergeCell ref="A192:F192"/>
    <mergeCell ref="G192:BF192"/>
    <mergeCell ref="BG192:BJ192"/>
    <mergeCell ref="A196:F196"/>
    <mergeCell ref="G196:BF196"/>
    <mergeCell ref="BG196:BJ196"/>
    <mergeCell ref="A195:F195"/>
    <mergeCell ref="G195:BF195"/>
    <mergeCell ref="BG195:BJ195"/>
    <mergeCell ref="G205:BF205"/>
    <mergeCell ref="BG205:BJ205"/>
    <mergeCell ref="A190:F190"/>
    <mergeCell ref="G190:BF190"/>
    <mergeCell ref="BG178:BJ178"/>
    <mergeCell ref="A173:F173"/>
    <mergeCell ref="G173:BF173"/>
    <mergeCell ref="BG173:BJ173"/>
    <mergeCell ref="A181:F181"/>
    <mergeCell ref="G181:BF181"/>
    <mergeCell ref="BG181:BJ181"/>
    <mergeCell ref="A182:F182"/>
    <mergeCell ref="G182:BF182"/>
    <mergeCell ref="BG182:BJ182"/>
    <mergeCell ref="A180:F180"/>
    <mergeCell ref="G180:BF180"/>
    <mergeCell ref="BG180:BJ180"/>
    <mergeCell ref="A184:F184"/>
    <mergeCell ref="G184:BF184"/>
    <mergeCell ref="BG184:BJ184"/>
    <mergeCell ref="A189:F189"/>
    <mergeCell ref="G189:BF189"/>
    <mergeCell ref="BG189:BJ189"/>
    <mergeCell ref="A185:F185"/>
    <mergeCell ref="G185:BF185"/>
    <mergeCell ref="BG185:BJ185"/>
    <mergeCell ref="A187:F187"/>
    <mergeCell ref="G187:BF187"/>
    <mergeCell ref="BG187:BJ187"/>
    <mergeCell ref="A186:F186"/>
    <mergeCell ref="G186:BF186"/>
    <mergeCell ref="A179:F179"/>
    <mergeCell ref="G179:BF179"/>
    <mergeCell ref="BG179:BJ179"/>
    <mergeCell ref="A188:F188"/>
    <mergeCell ref="G188:BF188"/>
    <mergeCell ref="BG188:BJ188"/>
    <mergeCell ref="A171:F171"/>
    <mergeCell ref="G171:BF171"/>
    <mergeCell ref="BG171:BJ171"/>
    <mergeCell ref="A169:F169"/>
    <mergeCell ref="G169:BF169"/>
    <mergeCell ref="BG169:BJ169"/>
    <mergeCell ref="A170:F170"/>
    <mergeCell ref="G170:BF170"/>
    <mergeCell ref="BG170:BJ170"/>
    <mergeCell ref="A178:F178"/>
    <mergeCell ref="G178:BF178"/>
    <mergeCell ref="BG186:BJ186"/>
    <mergeCell ref="A183:F183"/>
    <mergeCell ref="G183:BF183"/>
    <mergeCell ref="BG183:BJ183"/>
    <mergeCell ref="A167:F167"/>
    <mergeCell ref="G167:BF167"/>
    <mergeCell ref="BG167:BJ167"/>
    <mergeCell ref="A168:F168"/>
    <mergeCell ref="G168:BF168"/>
    <mergeCell ref="BG168:BJ168"/>
    <mergeCell ref="A176:F176"/>
    <mergeCell ref="G176:BF176"/>
    <mergeCell ref="BG176:BJ176"/>
    <mergeCell ref="A177:F177"/>
    <mergeCell ref="G177:BF177"/>
    <mergeCell ref="BG177:BJ177"/>
    <mergeCell ref="A174:F174"/>
    <mergeCell ref="G174:BF174"/>
    <mergeCell ref="BG174:BJ174"/>
    <mergeCell ref="A175:F175"/>
    <mergeCell ref="G175:BF175"/>
    <mergeCell ref="BG175:BJ175"/>
    <mergeCell ref="A172:F172"/>
    <mergeCell ref="G172:BF172"/>
    <mergeCell ref="BG172:BJ172"/>
    <mergeCell ref="A165:F165"/>
    <mergeCell ref="G165:BF165"/>
    <mergeCell ref="BG165:BJ165"/>
    <mergeCell ref="A166:F166"/>
    <mergeCell ref="G166:BF166"/>
    <mergeCell ref="BG166:BJ166"/>
    <mergeCell ref="A163:F163"/>
    <mergeCell ref="G163:BF163"/>
    <mergeCell ref="BG163:BJ163"/>
    <mergeCell ref="A164:F164"/>
    <mergeCell ref="G164:BF164"/>
    <mergeCell ref="BG164:BJ164"/>
    <mergeCell ref="A161:F161"/>
    <mergeCell ref="G161:BF161"/>
    <mergeCell ref="BG161:BJ161"/>
    <mergeCell ref="A162:F162"/>
    <mergeCell ref="G162:BF162"/>
    <mergeCell ref="BG162:BJ162"/>
    <mergeCell ref="A159:F159"/>
    <mergeCell ref="G159:BF159"/>
    <mergeCell ref="BG159:BJ159"/>
    <mergeCell ref="A160:F160"/>
    <mergeCell ref="G160:BF160"/>
    <mergeCell ref="BG160:BJ160"/>
    <mergeCell ref="E150:F150"/>
    <mergeCell ref="AK150:AL150"/>
    <mergeCell ref="A155:BJ155"/>
    <mergeCell ref="A156:F158"/>
    <mergeCell ref="G156:BF158"/>
    <mergeCell ref="BG156:BJ158"/>
    <mergeCell ref="N142:P142"/>
    <mergeCell ref="AA141:AC141"/>
    <mergeCell ref="AD141:AF141"/>
    <mergeCell ref="AG141:AK143"/>
    <mergeCell ref="AL141:AP143"/>
    <mergeCell ref="AQ141:AU143"/>
    <mergeCell ref="AV141:BJ143"/>
    <mergeCell ref="A141:G141"/>
    <mergeCell ref="A143:G143"/>
    <mergeCell ref="H143:J143"/>
    <mergeCell ref="K143:M143"/>
    <mergeCell ref="N143:P143"/>
    <mergeCell ref="A142:G142"/>
    <mergeCell ref="H142:J142"/>
    <mergeCell ref="K142:M142"/>
    <mergeCell ref="Q142:W143"/>
    <mergeCell ref="X142:Z143"/>
    <mergeCell ref="AA142:AC143"/>
    <mergeCell ref="AD142:AF143"/>
    <mergeCell ref="A139:P139"/>
    <mergeCell ref="Q139:AF139"/>
    <mergeCell ref="AG139:AU139"/>
    <mergeCell ref="AV139:BJ139"/>
    <mergeCell ref="AE137:AF137"/>
    <mergeCell ref="AG137:AI137"/>
    <mergeCell ref="AJ137:AL137"/>
    <mergeCell ref="AM137:AO137"/>
    <mergeCell ref="AP137:AR137"/>
    <mergeCell ref="AS137:AU137"/>
    <mergeCell ref="H141:J141"/>
    <mergeCell ref="K141:M141"/>
    <mergeCell ref="N141:P141"/>
    <mergeCell ref="Q141:W141"/>
    <mergeCell ref="X141:Z141"/>
    <mergeCell ref="AA140:AC140"/>
    <mergeCell ref="AD140:AF140"/>
    <mergeCell ref="AG140:AK140"/>
    <mergeCell ref="AL140:AP140"/>
    <mergeCell ref="AQ140:AU140"/>
    <mergeCell ref="AV140:BJ140"/>
    <mergeCell ref="A140:G140"/>
    <mergeCell ref="H140:J140"/>
    <mergeCell ref="K140:M140"/>
    <mergeCell ref="N140:P140"/>
    <mergeCell ref="Q140:W140"/>
    <mergeCell ref="X140:Z140"/>
    <mergeCell ref="AY136:BA136"/>
    <mergeCell ref="BB136:BD136"/>
    <mergeCell ref="BE136:BF136"/>
    <mergeCell ref="BG136:BJ136"/>
    <mergeCell ref="A137:T137"/>
    <mergeCell ref="U137:V137"/>
    <mergeCell ref="W137:X137"/>
    <mergeCell ref="Y137:Z137"/>
    <mergeCell ref="AA137:AB137"/>
    <mergeCell ref="AC137:AD137"/>
    <mergeCell ref="AG136:AI136"/>
    <mergeCell ref="AJ136:AL136"/>
    <mergeCell ref="AM136:AO136"/>
    <mergeCell ref="AP136:AR136"/>
    <mergeCell ref="AS136:AU136"/>
    <mergeCell ref="AV136:AX136"/>
    <mergeCell ref="A136:T136"/>
    <mergeCell ref="U136:V136"/>
    <mergeCell ref="W136:X136"/>
    <mergeCell ref="Y136:Z136"/>
    <mergeCell ref="AA136:AB136"/>
    <mergeCell ref="AC136:AD136"/>
    <mergeCell ref="AE136:AF136"/>
    <mergeCell ref="AV137:AX137"/>
    <mergeCell ref="AY137:BA137"/>
    <mergeCell ref="BB137:BD137"/>
    <mergeCell ref="BE137:BF137"/>
    <mergeCell ref="BG137:BJ137"/>
    <mergeCell ref="AJ135:AL135"/>
    <mergeCell ref="AM135:AO135"/>
    <mergeCell ref="AP135:AR135"/>
    <mergeCell ref="AS135:AU135"/>
    <mergeCell ref="AV135:AX135"/>
    <mergeCell ref="AY135:BA135"/>
    <mergeCell ref="BE134:BF134"/>
    <mergeCell ref="BG134:BJ134"/>
    <mergeCell ref="A135:T135"/>
    <mergeCell ref="U135:V135"/>
    <mergeCell ref="W135:X135"/>
    <mergeCell ref="Y135:Z135"/>
    <mergeCell ref="AA135:AB135"/>
    <mergeCell ref="AC135:AD135"/>
    <mergeCell ref="AE135:AF135"/>
    <mergeCell ref="AG135:AI135"/>
    <mergeCell ref="AM134:AO134"/>
    <mergeCell ref="AP134:AR134"/>
    <mergeCell ref="AS134:AU134"/>
    <mergeCell ref="AV134:AX134"/>
    <mergeCell ref="AY134:BA134"/>
    <mergeCell ref="BB134:BD134"/>
    <mergeCell ref="AA134:AB134"/>
    <mergeCell ref="AC134:AD134"/>
    <mergeCell ref="AE134:AF134"/>
    <mergeCell ref="AG134:AI134"/>
    <mergeCell ref="AJ134:AL134"/>
    <mergeCell ref="U127:V127"/>
    <mergeCell ref="W127:X127"/>
    <mergeCell ref="Y127:Z127"/>
    <mergeCell ref="A126:B126"/>
    <mergeCell ref="U126:V126"/>
    <mergeCell ref="W126:X126"/>
    <mergeCell ref="Y126:Z126"/>
    <mergeCell ref="AA126:AB126"/>
    <mergeCell ref="AC126:AD126"/>
    <mergeCell ref="BG128:BJ128"/>
    <mergeCell ref="BG127:BJ127"/>
    <mergeCell ref="W128:X128"/>
    <mergeCell ref="Y128:Z128"/>
    <mergeCell ref="AA128:AB128"/>
    <mergeCell ref="AC128:AD128"/>
    <mergeCell ref="AE128:AF128"/>
    <mergeCell ref="BE128:BF128"/>
    <mergeCell ref="AA127:AB127"/>
    <mergeCell ref="AC127:AD127"/>
    <mergeCell ref="AE127:AF127"/>
    <mergeCell ref="BE127:BF127"/>
    <mergeCell ref="A128:B128"/>
    <mergeCell ref="C128:P128"/>
    <mergeCell ref="Q128:R128"/>
    <mergeCell ref="U128:V128"/>
    <mergeCell ref="S128:T128"/>
    <mergeCell ref="AE126:AF126"/>
    <mergeCell ref="BE126:BF126"/>
    <mergeCell ref="BG126:BJ126"/>
    <mergeCell ref="A127:B127"/>
    <mergeCell ref="C127:P127"/>
    <mergeCell ref="Q127:R127"/>
    <mergeCell ref="C125:P125"/>
    <mergeCell ref="Q125:R125"/>
    <mergeCell ref="S125:T125"/>
    <mergeCell ref="U125:V125"/>
    <mergeCell ref="W125:X125"/>
    <mergeCell ref="Y124:Z124"/>
    <mergeCell ref="AA124:AB124"/>
    <mergeCell ref="AC124:AD124"/>
    <mergeCell ref="AE124:AF124"/>
    <mergeCell ref="BE124:BF124"/>
    <mergeCell ref="BG124:BJ124"/>
    <mergeCell ref="A124:B124"/>
    <mergeCell ref="C124:P124"/>
    <mergeCell ref="Q124:R124"/>
    <mergeCell ref="S124:T124"/>
    <mergeCell ref="U124:V124"/>
    <mergeCell ref="W124:X124"/>
    <mergeCell ref="S127:T127"/>
    <mergeCell ref="Y123:Z123"/>
    <mergeCell ref="AA123:AB123"/>
    <mergeCell ref="AC123:AD123"/>
    <mergeCell ref="AE123:AF123"/>
    <mergeCell ref="BE123:BF123"/>
    <mergeCell ref="BG123:BJ123"/>
    <mergeCell ref="A123:B123"/>
    <mergeCell ref="C123:P123"/>
    <mergeCell ref="Q123:R123"/>
    <mergeCell ref="S123:T123"/>
    <mergeCell ref="U123:V123"/>
    <mergeCell ref="W123:X123"/>
    <mergeCell ref="Y122:Z122"/>
    <mergeCell ref="AA122:AB122"/>
    <mergeCell ref="AC122:AD122"/>
    <mergeCell ref="AE122:AF122"/>
    <mergeCell ref="BE122:BF122"/>
    <mergeCell ref="BG122:BJ122"/>
    <mergeCell ref="A122:B122"/>
    <mergeCell ref="C122:P122"/>
    <mergeCell ref="Q122:R122"/>
    <mergeCell ref="S122:T122"/>
    <mergeCell ref="U122:V122"/>
    <mergeCell ref="W122:X122"/>
    <mergeCell ref="Y125:Z125"/>
    <mergeCell ref="AA125:AB125"/>
    <mergeCell ref="AC125:AD125"/>
    <mergeCell ref="AE125:AF125"/>
    <mergeCell ref="BE125:BF125"/>
    <mergeCell ref="BG125:BJ125"/>
    <mergeCell ref="A125:B125"/>
    <mergeCell ref="Y121:Z121"/>
    <mergeCell ref="AA121:AB121"/>
    <mergeCell ref="AC121:AD121"/>
    <mergeCell ref="AE121:AF121"/>
    <mergeCell ref="BE121:BF121"/>
    <mergeCell ref="BG121:BJ121"/>
    <mergeCell ref="A121:B121"/>
    <mergeCell ref="C121:P121"/>
    <mergeCell ref="Q121:R121"/>
    <mergeCell ref="S121:T121"/>
    <mergeCell ref="U121:V121"/>
    <mergeCell ref="W121:X121"/>
    <mergeCell ref="Y120:Z120"/>
    <mergeCell ref="AA120:AB120"/>
    <mergeCell ref="AC120:AD120"/>
    <mergeCell ref="AE120:AF120"/>
    <mergeCell ref="BE120:BF120"/>
    <mergeCell ref="BG120:BJ120"/>
    <mergeCell ref="A120:B120"/>
    <mergeCell ref="C120:P120"/>
    <mergeCell ref="Q120:R120"/>
    <mergeCell ref="S120:T120"/>
    <mergeCell ref="U120:V120"/>
    <mergeCell ref="W120:X120"/>
    <mergeCell ref="Y119:Z119"/>
    <mergeCell ref="AA119:AB119"/>
    <mergeCell ref="AC119:AD119"/>
    <mergeCell ref="AE119:AF119"/>
    <mergeCell ref="BE119:BF119"/>
    <mergeCell ref="BG119:BJ119"/>
    <mergeCell ref="A119:B119"/>
    <mergeCell ref="C119:P119"/>
    <mergeCell ref="Q119:R119"/>
    <mergeCell ref="S119:T119"/>
    <mergeCell ref="U119:V119"/>
    <mergeCell ref="W119:X119"/>
    <mergeCell ref="Y118:Z118"/>
    <mergeCell ref="AA118:AB118"/>
    <mergeCell ref="AC118:AD118"/>
    <mergeCell ref="AE118:AF118"/>
    <mergeCell ref="BE118:BF118"/>
    <mergeCell ref="BG118:BJ118"/>
    <mergeCell ref="A118:B118"/>
    <mergeCell ref="C118:P118"/>
    <mergeCell ref="Q118:R118"/>
    <mergeCell ref="S118:T118"/>
    <mergeCell ref="U118:V118"/>
    <mergeCell ref="W118:X118"/>
    <mergeCell ref="Y117:Z117"/>
    <mergeCell ref="AA117:AB117"/>
    <mergeCell ref="AC117:AD117"/>
    <mergeCell ref="AE117:AF117"/>
    <mergeCell ref="BE117:BF117"/>
    <mergeCell ref="BG117:BJ117"/>
    <mergeCell ref="A117:B117"/>
    <mergeCell ref="C117:P117"/>
    <mergeCell ref="Q117:R117"/>
    <mergeCell ref="S117:T117"/>
    <mergeCell ref="U117:V117"/>
    <mergeCell ref="W117:X117"/>
    <mergeCell ref="BG115:BJ115"/>
    <mergeCell ref="A116:B116"/>
    <mergeCell ref="U116:V116"/>
    <mergeCell ref="W116:X116"/>
    <mergeCell ref="Y116:Z116"/>
    <mergeCell ref="AA116:AB116"/>
    <mergeCell ref="AC116:AD116"/>
    <mergeCell ref="AE116:AF116"/>
    <mergeCell ref="BE116:BF116"/>
    <mergeCell ref="BG116:BJ116"/>
    <mergeCell ref="W115:X115"/>
    <mergeCell ref="Y115:Z115"/>
    <mergeCell ref="AA115:AB115"/>
    <mergeCell ref="AC115:AD115"/>
    <mergeCell ref="AE115:AF115"/>
    <mergeCell ref="BE115:BF115"/>
    <mergeCell ref="A112:B113"/>
    <mergeCell ref="C112:P112"/>
    <mergeCell ref="Q112:R112"/>
    <mergeCell ref="S112:T112"/>
    <mergeCell ref="U112:V112"/>
    <mergeCell ref="W112:X112"/>
    <mergeCell ref="Y112:Z112"/>
    <mergeCell ref="AA112:AB112"/>
    <mergeCell ref="AC112:AD112"/>
    <mergeCell ref="AA114:AB114"/>
    <mergeCell ref="AC114:AD114"/>
    <mergeCell ref="AE114:AF114"/>
    <mergeCell ref="BE114:BF114"/>
    <mergeCell ref="BG114:BJ114"/>
    <mergeCell ref="A115:B115"/>
    <mergeCell ref="C115:P115"/>
    <mergeCell ref="Q115:R115"/>
    <mergeCell ref="S115:T115"/>
    <mergeCell ref="U115:V115"/>
    <mergeCell ref="A114:B114"/>
    <mergeCell ref="C114:P114"/>
    <mergeCell ref="Q114:R114"/>
    <mergeCell ref="S114:T114"/>
    <mergeCell ref="U114:V114"/>
    <mergeCell ref="W114:X114"/>
    <mergeCell ref="Y114:Z114"/>
    <mergeCell ref="Y110:Z110"/>
    <mergeCell ref="AA110:AB110"/>
    <mergeCell ref="AC110:AD110"/>
    <mergeCell ref="AE110:AF110"/>
    <mergeCell ref="BE110:BF110"/>
    <mergeCell ref="AC113:AD113"/>
    <mergeCell ref="AE113:AF113"/>
    <mergeCell ref="BE113:BF113"/>
    <mergeCell ref="AE112:AF112"/>
    <mergeCell ref="BE112:BF112"/>
    <mergeCell ref="BG112:BJ113"/>
    <mergeCell ref="C113:P113"/>
    <mergeCell ref="Q113:R113"/>
    <mergeCell ref="S113:T113"/>
    <mergeCell ref="U113:V113"/>
    <mergeCell ref="W113:X113"/>
    <mergeCell ref="Y113:Z113"/>
    <mergeCell ref="AA113:AB113"/>
    <mergeCell ref="AA109:AB109"/>
    <mergeCell ref="AC109:AD109"/>
    <mergeCell ref="AE109:AF109"/>
    <mergeCell ref="BE109:BF109"/>
    <mergeCell ref="BG109:BJ109"/>
    <mergeCell ref="A110:B111"/>
    <mergeCell ref="C110:P110"/>
    <mergeCell ref="Q110:R110"/>
    <mergeCell ref="S110:T110"/>
    <mergeCell ref="U110:V110"/>
    <mergeCell ref="A108:B108"/>
    <mergeCell ref="BE108:BF108"/>
    <mergeCell ref="BG108:BJ108"/>
    <mergeCell ref="A109:B109"/>
    <mergeCell ref="C109:P109"/>
    <mergeCell ref="Q109:R109"/>
    <mergeCell ref="S109:T109"/>
    <mergeCell ref="U109:V109"/>
    <mergeCell ref="W109:X109"/>
    <mergeCell ref="Y109:Z109"/>
    <mergeCell ref="BE111:BF111"/>
    <mergeCell ref="BG110:BJ111"/>
    <mergeCell ref="C111:P111"/>
    <mergeCell ref="Q111:R111"/>
    <mergeCell ref="S111:T111"/>
    <mergeCell ref="U111:V111"/>
    <mergeCell ref="W111:X111"/>
    <mergeCell ref="Y111:Z111"/>
    <mergeCell ref="AA111:AB111"/>
    <mergeCell ref="AC111:AD111"/>
    <mergeCell ref="AE111:AF111"/>
    <mergeCell ref="W110:X110"/>
    <mergeCell ref="A97:B97"/>
    <mergeCell ref="C97:P97"/>
    <mergeCell ref="Q97:R97"/>
    <mergeCell ref="S97:T97"/>
    <mergeCell ref="U97:V97"/>
    <mergeCell ref="W97:X97"/>
    <mergeCell ref="BG100:BJ101"/>
    <mergeCell ref="C101:P101"/>
    <mergeCell ref="Q101:R101"/>
    <mergeCell ref="S101:T101"/>
    <mergeCell ref="U101:V101"/>
    <mergeCell ref="W101:X101"/>
    <mergeCell ref="A100:B101"/>
    <mergeCell ref="C100:P100"/>
    <mergeCell ref="Q100:R100"/>
    <mergeCell ref="U100:V100"/>
    <mergeCell ref="Q99:R99"/>
    <mergeCell ref="S99:T99"/>
    <mergeCell ref="U99:V99"/>
    <mergeCell ref="W99:X99"/>
    <mergeCell ref="Y99:Z99"/>
    <mergeCell ref="AA99:AB99"/>
    <mergeCell ref="AC99:AD99"/>
    <mergeCell ref="AE99:AF99"/>
    <mergeCell ref="BE99:BF99"/>
    <mergeCell ref="AA105:AB105"/>
    <mergeCell ref="W100:X100"/>
    <mergeCell ref="Y100:Z100"/>
    <mergeCell ref="Y101:Z101"/>
    <mergeCell ref="BG106:BJ107"/>
    <mergeCell ref="AA107:AB107"/>
    <mergeCell ref="AC107:AD107"/>
    <mergeCell ref="AE107:AF107"/>
    <mergeCell ref="BE107:BF107"/>
    <mergeCell ref="AA102:AB102"/>
    <mergeCell ref="AC102:AD102"/>
    <mergeCell ref="AE102:AF102"/>
    <mergeCell ref="BE102:BF102"/>
    <mergeCell ref="BG102:BJ102"/>
    <mergeCell ref="Y97:Z97"/>
    <mergeCell ref="AA97:AB97"/>
    <mergeCell ref="AC97:AD97"/>
    <mergeCell ref="AE97:AF97"/>
    <mergeCell ref="BE97:BF97"/>
    <mergeCell ref="BG97:BJ97"/>
    <mergeCell ref="AE96:AF96"/>
    <mergeCell ref="BE96:BF96"/>
    <mergeCell ref="BG96:BJ96"/>
    <mergeCell ref="A96:B96"/>
    <mergeCell ref="C96:P96"/>
    <mergeCell ref="Q96:R96"/>
    <mergeCell ref="S96:T96"/>
    <mergeCell ref="U96:V96"/>
    <mergeCell ref="W96:X96"/>
    <mergeCell ref="Y95:Z95"/>
    <mergeCell ref="AA95:AB95"/>
    <mergeCell ref="AC95:AD95"/>
    <mergeCell ref="AE95:AF95"/>
    <mergeCell ref="BE95:BF95"/>
    <mergeCell ref="BG95:BJ95"/>
    <mergeCell ref="A95:B95"/>
    <mergeCell ref="C95:P95"/>
    <mergeCell ref="Q95:R95"/>
    <mergeCell ref="S95:T95"/>
    <mergeCell ref="U95:V95"/>
    <mergeCell ref="W95:X95"/>
    <mergeCell ref="Q86:R86"/>
    <mergeCell ref="S86:T86"/>
    <mergeCell ref="U86:V86"/>
    <mergeCell ref="Y91:Z91"/>
    <mergeCell ref="AA91:AB91"/>
    <mergeCell ref="AC91:AD91"/>
    <mergeCell ref="AE91:AF91"/>
    <mergeCell ref="BE91:BF91"/>
    <mergeCell ref="BG91:BJ91"/>
    <mergeCell ref="A91:B91"/>
    <mergeCell ref="C91:P91"/>
    <mergeCell ref="Q91:R91"/>
    <mergeCell ref="S91:T91"/>
    <mergeCell ref="U91:V91"/>
    <mergeCell ref="W91:X91"/>
    <mergeCell ref="Y89:Z89"/>
    <mergeCell ref="AA89:AB89"/>
    <mergeCell ref="AC89:AD89"/>
    <mergeCell ref="AE89:AF89"/>
    <mergeCell ref="BE89:BF89"/>
    <mergeCell ref="BG89:BJ89"/>
    <mergeCell ref="A89:B89"/>
    <mergeCell ref="C89:P89"/>
    <mergeCell ref="Q89:R89"/>
    <mergeCell ref="U89:V89"/>
    <mergeCell ref="W89:X89"/>
    <mergeCell ref="BG90:BJ90"/>
    <mergeCell ref="C90:Z90"/>
    <mergeCell ref="Q79:R83"/>
    <mergeCell ref="S79:T83"/>
    <mergeCell ref="U79:AF79"/>
    <mergeCell ref="AG79:BD79"/>
    <mergeCell ref="Y88:Z88"/>
    <mergeCell ref="AA88:AB88"/>
    <mergeCell ref="AC88:AD88"/>
    <mergeCell ref="AE88:AF88"/>
    <mergeCell ref="BE88:BF88"/>
    <mergeCell ref="BG88:BJ88"/>
    <mergeCell ref="A88:B88"/>
    <mergeCell ref="C88:P88"/>
    <mergeCell ref="Q88:R88"/>
    <mergeCell ref="S88:T88"/>
    <mergeCell ref="U88:V88"/>
    <mergeCell ref="W88:X88"/>
    <mergeCell ref="AS81:AU81"/>
    <mergeCell ref="AV81:AX81"/>
    <mergeCell ref="BG79:BJ83"/>
    <mergeCell ref="W87:X87"/>
    <mergeCell ref="Y87:Z87"/>
    <mergeCell ref="AA87:AB87"/>
    <mergeCell ref="AC87:AD87"/>
    <mergeCell ref="AE87:AF87"/>
    <mergeCell ref="BE87:BF87"/>
    <mergeCell ref="Y86:Z86"/>
    <mergeCell ref="AA86:AB86"/>
    <mergeCell ref="AC86:AD86"/>
    <mergeCell ref="AE86:AF86"/>
    <mergeCell ref="BE86:BF86"/>
    <mergeCell ref="BG86:BJ87"/>
    <mergeCell ref="A86:B87"/>
    <mergeCell ref="AC81:AD83"/>
    <mergeCell ref="AE81:AF83"/>
    <mergeCell ref="AY81:BA81"/>
    <mergeCell ref="BB81:BD81"/>
    <mergeCell ref="AH82:AI82"/>
    <mergeCell ref="AK82:AL82"/>
    <mergeCell ref="AN82:AO82"/>
    <mergeCell ref="AQ82:AR82"/>
    <mergeCell ref="AT82:AU82"/>
    <mergeCell ref="AW82:AX82"/>
    <mergeCell ref="AZ82:BA82"/>
    <mergeCell ref="BC82:BD82"/>
    <mergeCell ref="AG81:AI81"/>
    <mergeCell ref="AJ81:AL81"/>
    <mergeCell ref="AM81:AO81"/>
    <mergeCell ref="AP81:AR81"/>
    <mergeCell ref="Y80:AF80"/>
    <mergeCell ref="AG80:AL80"/>
    <mergeCell ref="AM80:AR80"/>
    <mergeCell ref="AS80:AX80"/>
    <mergeCell ref="AY80:BD80"/>
    <mergeCell ref="Y81:Z83"/>
    <mergeCell ref="AA81:AB83"/>
    <mergeCell ref="AE77:AF77"/>
    <mergeCell ref="BE77:BF77"/>
    <mergeCell ref="BG77:BJ77"/>
    <mergeCell ref="A85:B85"/>
    <mergeCell ref="C85:P85"/>
    <mergeCell ref="Q85:R85"/>
    <mergeCell ref="S85:T85"/>
    <mergeCell ref="U85:V85"/>
    <mergeCell ref="W85:X85"/>
    <mergeCell ref="Y85:Z85"/>
    <mergeCell ref="BG76:BJ76"/>
    <mergeCell ref="A77:B77"/>
    <mergeCell ref="C77:P77"/>
    <mergeCell ref="Q77:R77"/>
    <mergeCell ref="S77:T77"/>
    <mergeCell ref="U77:V77"/>
    <mergeCell ref="W77:X77"/>
    <mergeCell ref="Y77:Z77"/>
    <mergeCell ref="AA77:AB77"/>
    <mergeCell ref="AC77:AD77"/>
    <mergeCell ref="W76:X76"/>
    <mergeCell ref="Y76:Z76"/>
    <mergeCell ref="AA76:AB76"/>
    <mergeCell ref="AC76:AD76"/>
    <mergeCell ref="AE76:AF76"/>
    <mergeCell ref="BE76:BF76"/>
    <mergeCell ref="AA85:AB85"/>
    <mergeCell ref="AC85:AD85"/>
    <mergeCell ref="AE85:AF85"/>
    <mergeCell ref="BE85:BF85"/>
    <mergeCell ref="BG85:BJ85"/>
    <mergeCell ref="A78:B78"/>
    <mergeCell ref="AE75:AF75"/>
    <mergeCell ref="BE75:BF75"/>
    <mergeCell ref="BG75:BJ75"/>
    <mergeCell ref="A76:B76"/>
    <mergeCell ref="C76:P76"/>
    <mergeCell ref="Q76:R76"/>
    <mergeCell ref="S76:T76"/>
    <mergeCell ref="U76:V76"/>
    <mergeCell ref="A75:B75"/>
    <mergeCell ref="C75:P75"/>
    <mergeCell ref="Q75:R75"/>
    <mergeCell ref="U75:V75"/>
    <mergeCell ref="W75:X75"/>
    <mergeCell ref="Y75:Z75"/>
    <mergeCell ref="Y73:Z73"/>
    <mergeCell ref="AA73:AB73"/>
    <mergeCell ref="AC73:AD73"/>
    <mergeCell ref="AE73:AF73"/>
    <mergeCell ref="BE73:BF73"/>
    <mergeCell ref="BG73:BJ73"/>
    <mergeCell ref="A73:B73"/>
    <mergeCell ref="C73:P73"/>
    <mergeCell ref="Q73:R73"/>
    <mergeCell ref="S73:T73"/>
    <mergeCell ref="U73:V73"/>
    <mergeCell ref="W73:X73"/>
    <mergeCell ref="A74:B74"/>
    <mergeCell ref="Y72:Z72"/>
    <mergeCell ref="AA72:AB72"/>
    <mergeCell ref="AC72:AD72"/>
    <mergeCell ref="AE72:AF72"/>
    <mergeCell ref="BE72:BF72"/>
    <mergeCell ref="BG72:BJ72"/>
    <mergeCell ref="A72:B72"/>
    <mergeCell ref="C72:P72"/>
    <mergeCell ref="Q72:R72"/>
    <mergeCell ref="S72:T72"/>
    <mergeCell ref="U72:V72"/>
    <mergeCell ref="W72:X72"/>
    <mergeCell ref="AE70:AF70"/>
    <mergeCell ref="BE70:BF70"/>
    <mergeCell ref="BG70:BJ70"/>
    <mergeCell ref="A71:B71"/>
    <mergeCell ref="BE71:BF71"/>
    <mergeCell ref="BG71:BJ71"/>
    <mergeCell ref="A70:B70"/>
    <mergeCell ref="U70:V70"/>
    <mergeCell ref="W70:X70"/>
    <mergeCell ref="Y70:Z70"/>
    <mergeCell ref="AA70:AB70"/>
    <mergeCell ref="AC70:AD70"/>
    <mergeCell ref="W69:X69"/>
    <mergeCell ref="Y69:Z69"/>
    <mergeCell ref="AA69:AB69"/>
    <mergeCell ref="AC69:AD69"/>
    <mergeCell ref="AE69:AF69"/>
    <mergeCell ref="BE69:BF69"/>
    <mergeCell ref="Y68:Z68"/>
    <mergeCell ref="AA68:AB68"/>
    <mergeCell ref="AC68:AD68"/>
    <mergeCell ref="AE68:AF68"/>
    <mergeCell ref="BE68:BF68"/>
    <mergeCell ref="BG68:BJ69"/>
    <mergeCell ref="A68:B69"/>
    <mergeCell ref="C68:P68"/>
    <mergeCell ref="Q68:R68"/>
    <mergeCell ref="S68:T68"/>
    <mergeCell ref="U68:V68"/>
    <mergeCell ref="W68:X68"/>
    <mergeCell ref="C69:P69"/>
    <mergeCell ref="Q69:R69"/>
    <mergeCell ref="S69:T69"/>
    <mergeCell ref="U69:V69"/>
    <mergeCell ref="C65:P65"/>
    <mergeCell ref="Q65:R65"/>
    <mergeCell ref="S65:T65"/>
    <mergeCell ref="U65:V65"/>
    <mergeCell ref="W65:X65"/>
    <mergeCell ref="Y65:Z65"/>
    <mergeCell ref="Y64:Z64"/>
    <mergeCell ref="AA64:AB64"/>
    <mergeCell ref="AC64:AD64"/>
    <mergeCell ref="AE64:AF64"/>
    <mergeCell ref="BE64:BF64"/>
    <mergeCell ref="BG64:BJ65"/>
    <mergeCell ref="AA65:AB65"/>
    <mergeCell ref="AC65:AD65"/>
    <mergeCell ref="AE65:AF65"/>
    <mergeCell ref="BE65:BF65"/>
    <mergeCell ref="AA61:AB61"/>
    <mergeCell ref="AC61:AD61"/>
    <mergeCell ref="AE61:AF61"/>
    <mergeCell ref="BE61:BF61"/>
    <mergeCell ref="Q58:R58"/>
    <mergeCell ref="W58:X59"/>
    <mergeCell ref="Y58:Z59"/>
    <mergeCell ref="AA58:AB59"/>
    <mergeCell ref="AC58:AD59"/>
    <mergeCell ref="U58:V59"/>
    <mergeCell ref="Q64:R64"/>
    <mergeCell ref="S64:T64"/>
    <mergeCell ref="U64:V64"/>
    <mergeCell ref="W64:X64"/>
    <mergeCell ref="AA60:AB60"/>
    <mergeCell ref="AC60:AD60"/>
    <mergeCell ref="AE60:AF60"/>
    <mergeCell ref="BE60:BF60"/>
    <mergeCell ref="C61:P61"/>
    <mergeCell ref="Q61:R61"/>
    <mergeCell ref="S61:T61"/>
    <mergeCell ref="U61:V61"/>
    <mergeCell ref="W61:X61"/>
    <mergeCell ref="Y61:Z61"/>
    <mergeCell ref="C60:P60"/>
    <mergeCell ref="Q60:R60"/>
    <mergeCell ref="S60:T60"/>
    <mergeCell ref="U60:V60"/>
    <mergeCell ref="W60:X60"/>
    <mergeCell ref="Q59:R59"/>
    <mergeCell ref="Y60:Z60"/>
    <mergeCell ref="AE58:AF59"/>
    <mergeCell ref="AG58:AG59"/>
    <mergeCell ref="AH58:AH59"/>
    <mergeCell ref="AS58:AS59"/>
    <mergeCell ref="Y67:Z67"/>
    <mergeCell ref="AA67:AB67"/>
    <mergeCell ref="AC67:AD67"/>
    <mergeCell ref="AE67:AF67"/>
    <mergeCell ref="BE67:BF67"/>
    <mergeCell ref="BG67:BJ67"/>
    <mergeCell ref="A67:B67"/>
    <mergeCell ref="C67:P67"/>
    <mergeCell ref="Q67:R67"/>
    <mergeCell ref="S67:T67"/>
    <mergeCell ref="U67:V67"/>
    <mergeCell ref="W67:X67"/>
    <mergeCell ref="Y56:Z56"/>
    <mergeCell ref="AA56:AB56"/>
    <mergeCell ref="AC56:AD56"/>
    <mergeCell ref="AE56:AF56"/>
    <mergeCell ref="BE56:BF56"/>
    <mergeCell ref="BG56:BJ56"/>
    <mergeCell ref="A56:B56"/>
    <mergeCell ref="C56:P56"/>
    <mergeCell ref="Q56:R56"/>
    <mergeCell ref="S56:T56"/>
    <mergeCell ref="U56:V56"/>
    <mergeCell ref="W56:X56"/>
    <mergeCell ref="U66:V66"/>
    <mergeCell ref="W66:X66"/>
    <mergeCell ref="Y66:Z66"/>
    <mergeCell ref="AA66:AB66"/>
    <mergeCell ref="AC66:AD66"/>
    <mergeCell ref="AE66:AF66"/>
    <mergeCell ref="A64:B65"/>
    <mergeCell ref="C64:P64"/>
    <mergeCell ref="BE55:BF55"/>
    <mergeCell ref="BG55:BJ55"/>
    <mergeCell ref="A55:B55"/>
    <mergeCell ref="C55:P55"/>
    <mergeCell ref="Q55:R55"/>
    <mergeCell ref="S55:T55"/>
    <mergeCell ref="U55:V55"/>
    <mergeCell ref="W55:X55"/>
    <mergeCell ref="Y63:Z63"/>
    <mergeCell ref="AA63:AB63"/>
    <mergeCell ref="AC63:AD63"/>
    <mergeCell ref="AE63:AF63"/>
    <mergeCell ref="BE63:BF63"/>
    <mergeCell ref="BG63:BJ63"/>
    <mergeCell ref="A63:B63"/>
    <mergeCell ref="C63:P63"/>
    <mergeCell ref="Q63:R63"/>
    <mergeCell ref="S63:T63"/>
    <mergeCell ref="U63:V63"/>
    <mergeCell ref="W63:X63"/>
    <mergeCell ref="A58:B61"/>
    <mergeCell ref="AI58:AI59"/>
    <mergeCell ref="AJ58:AJ59"/>
    <mergeCell ref="AK58:AK59"/>
    <mergeCell ref="AL58:AL59"/>
    <mergeCell ref="AM58:AM59"/>
    <mergeCell ref="AN58:AN59"/>
    <mergeCell ref="AO58:AO59"/>
    <mergeCell ref="AP58:AP59"/>
    <mergeCell ref="AQ58:AQ59"/>
    <mergeCell ref="AR58:AR59"/>
    <mergeCell ref="C58:P59"/>
    <mergeCell ref="Y53:Z53"/>
    <mergeCell ref="AA53:AB53"/>
    <mergeCell ref="AC53:AD53"/>
    <mergeCell ref="AE53:AF53"/>
    <mergeCell ref="BE53:BF53"/>
    <mergeCell ref="BG53:BJ53"/>
    <mergeCell ref="A53:B53"/>
    <mergeCell ref="C53:P53"/>
    <mergeCell ref="Q53:R53"/>
    <mergeCell ref="S53:T53"/>
    <mergeCell ref="U53:V53"/>
    <mergeCell ref="W53:X53"/>
    <mergeCell ref="Y52:Z52"/>
    <mergeCell ref="AA52:AB52"/>
    <mergeCell ref="AC52:AD52"/>
    <mergeCell ref="AE52:AF52"/>
    <mergeCell ref="BE52:BF52"/>
    <mergeCell ref="BG52:BJ52"/>
    <mergeCell ref="A52:B52"/>
    <mergeCell ref="C52:P52"/>
    <mergeCell ref="Q52:R52"/>
    <mergeCell ref="S52:T52"/>
    <mergeCell ref="U52:V52"/>
    <mergeCell ref="W52:X52"/>
    <mergeCell ref="Y42:Z42"/>
    <mergeCell ref="AA42:AB42"/>
    <mergeCell ref="AC42:AD42"/>
    <mergeCell ref="AE42:AF42"/>
    <mergeCell ref="BE42:BF42"/>
    <mergeCell ref="BG42:BJ42"/>
    <mergeCell ref="A42:B42"/>
    <mergeCell ref="C42:P42"/>
    <mergeCell ref="Q42:R42"/>
    <mergeCell ref="S42:T42"/>
    <mergeCell ref="U42:V42"/>
    <mergeCell ref="W42:X42"/>
    <mergeCell ref="Y49:Z49"/>
    <mergeCell ref="AA49:AB49"/>
    <mergeCell ref="AC49:AD49"/>
    <mergeCell ref="AE49:AF49"/>
    <mergeCell ref="BE49:BF49"/>
    <mergeCell ref="BG49:BJ49"/>
    <mergeCell ref="A49:B49"/>
    <mergeCell ref="C49:P49"/>
    <mergeCell ref="Q49:R49"/>
    <mergeCell ref="S49:T49"/>
    <mergeCell ref="U49:V49"/>
    <mergeCell ref="W49:X49"/>
    <mergeCell ref="W43:X43"/>
    <mergeCell ref="Y43:Z43"/>
    <mergeCell ref="AA43:AB43"/>
    <mergeCell ref="AC43:AD43"/>
    <mergeCell ref="AE43:AF43"/>
    <mergeCell ref="BE43:BF43"/>
    <mergeCell ref="BG43:BJ43"/>
    <mergeCell ref="AA46:AB46"/>
    <mergeCell ref="AC46:AD46"/>
    <mergeCell ref="AE46:AF46"/>
    <mergeCell ref="BE46:BF46"/>
    <mergeCell ref="BG46:BJ46"/>
    <mergeCell ref="A47:B47"/>
    <mergeCell ref="C47:P47"/>
    <mergeCell ref="Q47:R47"/>
    <mergeCell ref="U47:V47"/>
    <mergeCell ref="W47:X47"/>
    <mergeCell ref="AE45:AF45"/>
    <mergeCell ref="BE45:BF45"/>
    <mergeCell ref="BG45:BJ45"/>
    <mergeCell ref="A46:B46"/>
    <mergeCell ref="C46:P46"/>
    <mergeCell ref="Q46:R46"/>
    <mergeCell ref="S46:T46"/>
    <mergeCell ref="U46:V46"/>
    <mergeCell ref="W46:X46"/>
    <mergeCell ref="Y46:Z46"/>
    <mergeCell ref="BG44:BJ44"/>
    <mergeCell ref="A45:B45"/>
    <mergeCell ref="C45:P45"/>
    <mergeCell ref="Q45:R45"/>
    <mergeCell ref="S45:T45"/>
    <mergeCell ref="U45:V45"/>
    <mergeCell ref="W45:X45"/>
    <mergeCell ref="Y45:Z45"/>
    <mergeCell ref="AA45:AB45"/>
    <mergeCell ref="AC45:AD45"/>
    <mergeCell ref="W44:X44"/>
    <mergeCell ref="Y44:Z44"/>
    <mergeCell ref="AA44:AB44"/>
    <mergeCell ref="AC44:AD44"/>
    <mergeCell ref="AE44:AF44"/>
    <mergeCell ref="BE44:BF44"/>
    <mergeCell ref="AA51:AB51"/>
    <mergeCell ref="AC51:AD51"/>
    <mergeCell ref="AE51:AF51"/>
    <mergeCell ref="BE51:BF51"/>
    <mergeCell ref="BG51:BJ51"/>
    <mergeCell ref="A44:B44"/>
    <mergeCell ref="C44:P44"/>
    <mergeCell ref="Q44:R44"/>
    <mergeCell ref="S44:T44"/>
    <mergeCell ref="U44:V44"/>
    <mergeCell ref="Y47:Z47"/>
    <mergeCell ref="AA47:AB47"/>
    <mergeCell ref="AC47:AD47"/>
    <mergeCell ref="AE47:AF47"/>
    <mergeCell ref="BE47:BF47"/>
    <mergeCell ref="BG47:BJ47"/>
    <mergeCell ref="AE41:AF41"/>
    <mergeCell ref="BE41:BF41"/>
    <mergeCell ref="BG41:BJ41"/>
    <mergeCell ref="A51:B51"/>
    <mergeCell ref="C51:P51"/>
    <mergeCell ref="Q51:R51"/>
    <mergeCell ref="S51:T51"/>
    <mergeCell ref="U51:V51"/>
    <mergeCell ref="W51:X51"/>
    <mergeCell ref="Y51:Z51"/>
    <mergeCell ref="A41:B41"/>
    <mergeCell ref="C41:P41"/>
    <mergeCell ref="Q41:R41"/>
    <mergeCell ref="S41:T41"/>
    <mergeCell ref="U41:V41"/>
    <mergeCell ref="W41:X41"/>
    <mergeCell ref="Y41:Z41"/>
    <mergeCell ref="AA41:AB41"/>
    <mergeCell ref="AC41:AD41"/>
    <mergeCell ref="A43:B43"/>
    <mergeCell ref="A48:B48"/>
    <mergeCell ref="A50:B50"/>
    <mergeCell ref="U43:V43"/>
    <mergeCell ref="Q50:R50"/>
    <mergeCell ref="S50:T50"/>
    <mergeCell ref="U50:V50"/>
    <mergeCell ref="W50:X50"/>
    <mergeCell ref="Y50:Z50"/>
    <mergeCell ref="AA50:AB50"/>
    <mergeCell ref="AC50:AD50"/>
    <mergeCell ref="AE50:AF50"/>
    <mergeCell ref="BE50:BF50"/>
    <mergeCell ref="AA39:AB39"/>
    <mergeCell ref="AC39:AD39"/>
    <mergeCell ref="AE39:AF39"/>
    <mergeCell ref="BE39:BF39"/>
    <mergeCell ref="BG39:BJ39"/>
    <mergeCell ref="AE37:AF37"/>
    <mergeCell ref="BE37:BF37"/>
    <mergeCell ref="BG37:BJ37"/>
    <mergeCell ref="A39:B39"/>
    <mergeCell ref="C39:P39"/>
    <mergeCell ref="Q39:R39"/>
    <mergeCell ref="S39:T39"/>
    <mergeCell ref="U39:V39"/>
    <mergeCell ref="W39:X39"/>
    <mergeCell ref="Y39:Z39"/>
    <mergeCell ref="A38:B38"/>
    <mergeCell ref="A40:B40"/>
    <mergeCell ref="Q40:R40"/>
    <mergeCell ref="S40:T40"/>
    <mergeCell ref="U40:V40"/>
    <mergeCell ref="W40:X40"/>
    <mergeCell ref="Y40:Z40"/>
    <mergeCell ref="AA40:AB40"/>
    <mergeCell ref="AC40:AD40"/>
    <mergeCell ref="AE40:AF40"/>
    <mergeCell ref="BE40:BF40"/>
    <mergeCell ref="BG40:BJ40"/>
    <mergeCell ref="Q38:R38"/>
    <mergeCell ref="S38:T38"/>
    <mergeCell ref="U38:V38"/>
    <mergeCell ref="W38:X38"/>
    <mergeCell ref="Y38:Z38"/>
    <mergeCell ref="BG36:BJ36"/>
    <mergeCell ref="A37:B37"/>
    <mergeCell ref="C37:P37"/>
    <mergeCell ref="Q37:R37"/>
    <mergeCell ref="S37:T37"/>
    <mergeCell ref="U37:V37"/>
    <mergeCell ref="W37:X37"/>
    <mergeCell ref="Y37:Z37"/>
    <mergeCell ref="AA37:AB37"/>
    <mergeCell ref="AC37:AD37"/>
    <mergeCell ref="W36:X36"/>
    <mergeCell ref="Y36:Z36"/>
    <mergeCell ref="AA36:AB36"/>
    <mergeCell ref="AC36:AD36"/>
    <mergeCell ref="AE36:AF36"/>
    <mergeCell ref="BE36:BF36"/>
    <mergeCell ref="AA35:AB35"/>
    <mergeCell ref="AC35:AD35"/>
    <mergeCell ref="AE35:AF35"/>
    <mergeCell ref="BE35:BF35"/>
    <mergeCell ref="BG35:BJ35"/>
    <mergeCell ref="A36:B36"/>
    <mergeCell ref="C36:P36"/>
    <mergeCell ref="Q36:R36"/>
    <mergeCell ref="S36:T36"/>
    <mergeCell ref="U36:V36"/>
    <mergeCell ref="AE34:AF34"/>
    <mergeCell ref="BE34:BF34"/>
    <mergeCell ref="BG34:BJ34"/>
    <mergeCell ref="A35:B35"/>
    <mergeCell ref="C35:P35"/>
    <mergeCell ref="Q35:R35"/>
    <mergeCell ref="S35:T35"/>
    <mergeCell ref="U35:V35"/>
    <mergeCell ref="W35:X35"/>
    <mergeCell ref="Y35:Z35"/>
    <mergeCell ref="BG33:BJ33"/>
    <mergeCell ref="A34:B34"/>
    <mergeCell ref="C34:P34"/>
    <mergeCell ref="Q34:R34"/>
    <mergeCell ref="S34:T34"/>
    <mergeCell ref="U34:V34"/>
    <mergeCell ref="W34:X34"/>
    <mergeCell ref="Y34:Z34"/>
    <mergeCell ref="AA34:AB34"/>
    <mergeCell ref="AC34:AD34"/>
    <mergeCell ref="BG27:BJ31"/>
    <mergeCell ref="Y28:AF28"/>
    <mergeCell ref="AG28:AL28"/>
    <mergeCell ref="AM28:AR28"/>
    <mergeCell ref="AS28:AX28"/>
    <mergeCell ref="AY28:BD28"/>
    <mergeCell ref="Y29:Z31"/>
    <mergeCell ref="AA29:AB31"/>
    <mergeCell ref="BE32:BF32"/>
    <mergeCell ref="BG32:BJ32"/>
    <mergeCell ref="A33:B33"/>
    <mergeCell ref="U33:V33"/>
    <mergeCell ref="W33:X33"/>
    <mergeCell ref="Y33:Z33"/>
    <mergeCell ref="AA33:AB33"/>
    <mergeCell ref="AC33:AD33"/>
    <mergeCell ref="AE33:AF33"/>
    <mergeCell ref="BE33:BF33"/>
    <mergeCell ref="AZ30:BA30"/>
    <mergeCell ref="BC30:BD30"/>
    <mergeCell ref="A32:B32"/>
    <mergeCell ref="U32:V32"/>
    <mergeCell ref="W32:X32"/>
    <mergeCell ref="Y32:Z32"/>
    <mergeCell ref="AA32:AB32"/>
    <mergeCell ref="AC32:AD32"/>
    <mergeCell ref="AE32:AF32"/>
    <mergeCell ref="U28:V31"/>
    <mergeCell ref="W28:X31"/>
    <mergeCell ref="BF14:BF17"/>
    <mergeCell ref="X14:Z14"/>
    <mergeCell ref="AB14:AE14"/>
    <mergeCell ref="AG14:AI14"/>
    <mergeCell ref="AK14:AN14"/>
    <mergeCell ref="AO14:AR14"/>
    <mergeCell ref="AT14:AV14"/>
    <mergeCell ref="AS29:AU29"/>
    <mergeCell ref="AV29:AX29"/>
    <mergeCell ref="AY29:BA29"/>
    <mergeCell ref="BB29:BD29"/>
    <mergeCell ref="AH30:AI30"/>
    <mergeCell ref="AK30:AL30"/>
    <mergeCell ref="AN30:AO30"/>
    <mergeCell ref="AQ30:AR30"/>
    <mergeCell ref="AT30:AU30"/>
    <mergeCell ref="AW30:AX30"/>
    <mergeCell ref="AC29:AD31"/>
    <mergeCell ref="AE29:AF31"/>
    <mergeCell ref="AG29:AI29"/>
    <mergeCell ref="AJ29:AL29"/>
    <mergeCell ref="AM29:AO29"/>
    <mergeCell ref="AP29:AR29"/>
    <mergeCell ref="A1:BJ1"/>
    <mergeCell ref="U3:AQ3"/>
    <mergeCell ref="AZ12:BJ13"/>
    <mergeCell ref="A13:AY13"/>
    <mergeCell ref="A14:A17"/>
    <mergeCell ref="B14:E14"/>
    <mergeCell ref="G14:I14"/>
    <mergeCell ref="K14:N14"/>
    <mergeCell ref="O14:R14"/>
    <mergeCell ref="T14:V14"/>
    <mergeCell ref="AG232:AL232"/>
    <mergeCell ref="BI21:BJ21"/>
    <mergeCell ref="BI22:BJ22"/>
    <mergeCell ref="A26:BJ26"/>
    <mergeCell ref="A27:B31"/>
    <mergeCell ref="C27:P31"/>
    <mergeCell ref="Q27:R31"/>
    <mergeCell ref="S27:T31"/>
    <mergeCell ref="U27:AF27"/>
    <mergeCell ref="AG27:BD27"/>
    <mergeCell ref="BE27:BF31"/>
    <mergeCell ref="BG14:BG17"/>
    <mergeCell ref="BH14:BH17"/>
    <mergeCell ref="BI14:BJ17"/>
    <mergeCell ref="BI18:BJ18"/>
    <mergeCell ref="BI19:BJ19"/>
    <mergeCell ref="BI20:BJ20"/>
    <mergeCell ref="AX14:BA14"/>
    <mergeCell ref="BB14:BB17"/>
    <mergeCell ref="BC14:BC17"/>
    <mergeCell ref="BD14:BD17"/>
    <mergeCell ref="BE14:BE17"/>
    <mergeCell ref="A54:B54"/>
    <mergeCell ref="A57:B57"/>
    <mergeCell ref="A62:B62"/>
    <mergeCell ref="A66:B66"/>
    <mergeCell ref="Q62:R62"/>
    <mergeCell ref="S62:T62"/>
    <mergeCell ref="U62:V62"/>
    <mergeCell ref="W62:X62"/>
    <mergeCell ref="Y62:Z62"/>
    <mergeCell ref="AA62:AB62"/>
    <mergeCell ref="AC62:AD62"/>
    <mergeCell ref="AE62:AF62"/>
    <mergeCell ref="BE62:BF62"/>
    <mergeCell ref="BG62:BJ62"/>
    <mergeCell ref="Y57:Z57"/>
    <mergeCell ref="AA57:AB57"/>
    <mergeCell ref="AC57:AD57"/>
    <mergeCell ref="AE57:AF57"/>
    <mergeCell ref="BE57:BF57"/>
    <mergeCell ref="BG57:BJ57"/>
    <mergeCell ref="Q54:R54"/>
    <mergeCell ref="S54:T54"/>
    <mergeCell ref="U54:V54"/>
    <mergeCell ref="W54:X54"/>
    <mergeCell ref="Y54:Z54"/>
    <mergeCell ref="AA54:AB54"/>
    <mergeCell ref="AC54:AD54"/>
    <mergeCell ref="AE54:AF54"/>
    <mergeCell ref="Y55:Z55"/>
    <mergeCell ref="AA55:AB55"/>
    <mergeCell ref="AC55:AD55"/>
    <mergeCell ref="AE55:AF55"/>
    <mergeCell ref="BG50:BJ50"/>
    <mergeCell ref="Q48:R48"/>
    <mergeCell ref="S48:T48"/>
    <mergeCell ref="U48:V48"/>
    <mergeCell ref="W48:X48"/>
    <mergeCell ref="Y48:Z48"/>
    <mergeCell ref="AA48:AB48"/>
    <mergeCell ref="AC48:AD48"/>
    <mergeCell ref="AE48:AF48"/>
    <mergeCell ref="BE48:BF48"/>
    <mergeCell ref="BG48:BJ48"/>
    <mergeCell ref="U104:V104"/>
    <mergeCell ref="W104:X104"/>
    <mergeCell ref="Y104:Z104"/>
    <mergeCell ref="AA104:AB104"/>
    <mergeCell ref="AC104:AD104"/>
    <mergeCell ref="AE104:AF104"/>
    <mergeCell ref="BE104:BF104"/>
    <mergeCell ref="BG104:BJ105"/>
    <mergeCell ref="Q105:R105"/>
    <mergeCell ref="S105:T105"/>
    <mergeCell ref="U105:V105"/>
    <mergeCell ref="W105:X105"/>
    <mergeCell ref="AC105:AD105"/>
    <mergeCell ref="AE105:AF105"/>
    <mergeCell ref="BE105:BF105"/>
    <mergeCell ref="S100:T100"/>
    <mergeCell ref="S102:T102"/>
    <mergeCell ref="BE78:BF78"/>
    <mergeCell ref="BG78:BJ78"/>
    <mergeCell ref="AN92:AN93"/>
    <mergeCell ref="AO92:AO93"/>
    <mergeCell ref="AA38:AB38"/>
    <mergeCell ref="AC38:AD38"/>
    <mergeCell ref="AE38:AF38"/>
    <mergeCell ref="BE38:BF38"/>
    <mergeCell ref="BG38:BJ38"/>
    <mergeCell ref="C38:P38"/>
    <mergeCell ref="C40:P40"/>
    <mergeCell ref="C48:P48"/>
    <mergeCell ref="C54:P54"/>
    <mergeCell ref="C50:P50"/>
    <mergeCell ref="C57:X57"/>
    <mergeCell ref="BE54:BF54"/>
    <mergeCell ref="BG54:BJ54"/>
    <mergeCell ref="AR92:AR93"/>
    <mergeCell ref="AS92:AS93"/>
    <mergeCell ref="AT92:AT93"/>
    <mergeCell ref="AU92:AU93"/>
    <mergeCell ref="AV92:AV93"/>
    <mergeCell ref="AW92:AW93"/>
    <mergeCell ref="AX92:AX93"/>
    <mergeCell ref="AY92:AY93"/>
    <mergeCell ref="BE66:BF66"/>
    <mergeCell ref="BG66:BJ66"/>
    <mergeCell ref="C78:P78"/>
    <mergeCell ref="Q78:R78"/>
    <mergeCell ref="U78:V78"/>
    <mergeCell ref="W78:X78"/>
    <mergeCell ref="Y78:Z78"/>
    <mergeCell ref="AA78:AB78"/>
    <mergeCell ref="AC78:AD78"/>
    <mergeCell ref="AE78:AF78"/>
    <mergeCell ref="AM92:AM93"/>
    <mergeCell ref="A104:B105"/>
    <mergeCell ref="C104:P104"/>
    <mergeCell ref="Q104:R104"/>
    <mergeCell ref="S104:T104"/>
    <mergeCell ref="U92:V93"/>
    <mergeCell ref="W92:X93"/>
    <mergeCell ref="Y92:Z93"/>
    <mergeCell ref="AA92:AB93"/>
    <mergeCell ref="AC92:AD93"/>
    <mergeCell ref="AE92:AF93"/>
    <mergeCell ref="AG92:AG93"/>
    <mergeCell ref="AH92:AH93"/>
    <mergeCell ref="AI92:AI93"/>
    <mergeCell ref="AJ92:AJ93"/>
    <mergeCell ref="AK92:AK93"/>
    <mergeCell ref="AL92:AL93"/>
    <mergeCell ref="C84:X84"/>
    <mergeCell ref="C94:X94"/>
    <mergeCell ref="A90:B90"/>
    <mergeCell ref="A94:B94"/>
    <mergeCell ref="A99:B99"/>
    <mergeCell ref="A103:B103"/>
    <mergeCell ref="W86:X86"/>
    <mergeCell ref="C87:P87"/>
    <mergeCell ref="Q87:R87"/>
    <mergeCell ref="S87:T87"/>
    <mergeCell ref="U87:V87"/>
    <mergeCell ref="C92:P93"/>
    <mergeCell ref="Y96:Z96"/>
    <mergeCell ref="AA96:AB96"/>
    <mergeCell ref="AC96:AD96"/>
    <mergeCell ref="C86:P86"/>
    <mergeCell ref="A79:B83"/>
    <mergeCell ref="C79:P83"/>
    <mergeCell ref="AZ92:AZ93"/>
    <mergeCell ref="BA92:BA93"/>
    <mergeCell ref="BB92:BB93"/>
    <mergeCell ref="BC92:BC93"/>
    <mergeCell ref="BD92:BD93"/>
    <mergeCell ref="BE92:BF93"/>
    <mergeCell ref="BG92:BJ93"/>
    <mergeCell ref="Q93:R93"/>
    <mergeCell ref="S93:T93"/>
    <mergeCell ref="A98:B98"/>
    <mergeCell ref="C98:P98"/>
    <mergeCell ref="Q98:R98"/>
    <mergeCell ref="S98:T98"/>
    <mergeCell ref="U98:V98"/>
    <mergeCell ref="W98:X98"/>
    <mergeCell ref="Y98:Z98"/>
    <mergeCell ref="AA98:AB98"/>
    <mergeCell ref="AC98:AD98"/>
    <mergeCell ref="AE98:AF98"/>
    <mergeCell ref="BE98:BF98"/>
    <mergeCell ref="BG98:BJ98"/>
    <mergeCell ref="Y94:Z94"/>
    <mergeCell ref="AA94:AB94"/>
    <mergeCell ref="AC94:AD94"/>
    <mergeCell ref="AE94:AF94"/>
    <mergeCell ref="BE94:BF94"/>
    <mergeCell ref="BG94:BJ94"/>
    <mergeCell ref="A92:B93"/>
    <mergeCell ref="A84:B84"/>
    <mergeCell ref="BE79:BF83"/>
    <mergeCell ref="Q92:R92"/>
    <mergeCell ref="BG99:BJ99"/>
    <mergeCell ref="U103:V103"/>
    <mergeCell ref="W103:X103"/>
    <mergeCell ref="Y103:Z103"/>
    <mergeCell ref="AA103:AB103"/>
    <mergeCell ref="AC103:AD103"/>
    <mergeCell ref="AE103:AF103"/>
    <mergeCell ref="BE103:BF103"/>
    <mergeCell ref="BG103:BJ103"/>
    <mergeCell ref="C103:T103"/>
    <mergeCell ref="C99:P99"/>
    <mergeCell ref="AC74:AD74"/>
    <mergeCell ref="AE74:AF74"/>
    <mergeCell ref="BE74:BF74"/>
    <mergeCell ref="BG74:BJ74"/>
    <mergeCell ref="Y84:Z84"/>
    <mergeCell ref="AA84:AB84"/>
    <mergeCell ref="AC84:AD84"/>
    <mergeCell ref="AE84:AF84"/>
    <mergeCell ref="BE84:BF84"/>
    <mergeCell ref="BG84:BJ84"/>
    <mergeCell ref="AA90:AB90"/>
    <mergeCell ref="AC90:AD90"/>
    <mergeCell ref="AE90:AF90"/>
    <mergeCell ref="BE90:BF90"/>
    <mergeCell ref="AP92:AP93"/>
    <mergeCell ref="AQ92:AQ93"/>
    <mergeCell ref="U80:V83"/>
    <mergeCell ref="W80:X83"/>
    <mergeCell ref="AA75:AB75"/>
    <mergeCell ref="AC75:AD75"/>
    <mergeCell ref="A106:B107"/>
    <mergeCell ref="C106:P106"/>
    <mergeCell ref="Q106:R106"/>
    <mergeCell ref="U106:V106"/>
    <mergeCell ref="W106:X106"/>
    <mergeCell ref="AA101:AB101"/>
    <mergeCell ref="AC101:AD101"/>
    <mergeCell ref="AE101:AF101"/>
    <mergeCell ref="BE101:BF101"/>
    <mergeCell ref="A102:B102"/>
    <mergeCell ref="C102:P102"/>
    <mergeCell ref="Q102:R102"/>
    <mergeCell ref="U102:V102"/>
    <mergeCell ref="W102:X102"/>
    <mergeCell ref="Y102:Z102"/>
    <mergeCell ref="AA100:AB100"/>
    <mergeCell ref="AC100:AD100"/>
    <mergeCell ref="AE100:AF100"/>
    <mergeCell ref="BE100:BF100"/>
    <mergeCell ref="C105:P105"/>
    <mergeCell ref="C107:P107"/>
    <mergeCell ref="Q107:R107"/>
    <mergeCell ref="S107:T107"/>
    <mergeCell ref="U107:V107"/>
    <mergeCell ref="W107:X107"/>
    <mergeCell ref="Y107:Z107"/>
    <mergeCell ref="Y106:Z106"/>
    <mergeCell ref="AA106:AB106"/>
    <mergeCell ref="AC106:AD106"/>
    <mergeCell ref="AE106:AF106"/>
    <mergeCell ref="BE106:BF106"/>
    <mergeCell ref="Y105:Z105"/>
    <mergeCell ref="BK216:BL216"/>
    <mergeCell ref="B218:BJ218"/>
    <mergeCell ref="A129:B129"/>
    <mergeCell ref="C129:P129"/>
    <mergeCell ref="Q129:R129"/>
    <mergeCell ref="S129:T129"/>
    <mergeCell ref="U129:V129"/>
    <mergeCell ref="W129:X129"/>
    <mergeCell ref="Y129:Z129"/>
    <mergeCell ref="AA129:AB129"/>
    <mergeCell ref="AC129:AD129"/>
    <mergeCell ref="AE129:AF129"/>
    <mergeCell ref="BE129:BF129"/>
    <mergeCell ref="BG129:BJ129"/>
    <mergeCell ref="BG133:BJ133"/>
    <mergeCell ref="A134:T134"/>
    <mergeCell ref="U134:V134"/>
    <mergeCell ref="W134:X134"/>
    <mergeCell ref="Y134:Z134"/>
    <mergeCell ref="AC131:AD131"/>
    <mergeCell ref="BE132:BF132"/>
    <mergeCell ref="BG132:BJ132"/>
    <mergeCell ref="A133:T133"/>
    <mergeCell ref="U133:V133"/>
    <mergeCell ref="W133:X133"/>
    <mergeCell ref="Y133:Z133"/>
    <mergeCell ref="AA133:AB133"/>
    <mergeCell ref="AC133:AD133"/>
    <mergeCell ref="AE133:AF133"/>
    <mergeCell ref="BE133:BF133"/>
    <mergeCell ref="BB135:BD135"/>
    <mergeCell ref="BE135:BF135"/>
    <mergeCell ref="A130:B130"/>
    <mergeCell ref="C130:P130"/>
    <mergeCell ref="Q130:R130"/>
    <mergeCell ref="S130:T130"/>
    <mergeCell ref="U130:V130"/>
    <mergeCell ref="W130:X130"/>
    <mergeCell ref="Y130:Z130"/>
    <mergeCell ref="AA130:AB130"/>
    <mergeCell ref="AC130:AD130"/>
    <mergeCell ref="AE130:AF130"/>
    <mergeCell ref="BE130:BF130"/>
    <mergeCell ref="BG130:BJ130"/>
    <mergeCell ref="B216:BJ216"/>
    <mergeCell ref="BG135:BJ135"/>
    <mergeCell ref="AE131:AF131"/>
    <mergeCell ref="BE131:BF131"/>
    <mergeCell ref="BG131:BJ131"/>
    <mergeCell ref="A132:T132"/>
    <mergeCell ref="U132:V132"/>
    <mergeCell ref="W132:X132"/>
    <mergeCell ref="Y132:Z132"/>
    <mergeCell ref="AA132:AB132"/>
    <mergeCell ref="AC132:AD132"/>
    <mergeCell ref="AE132:AF132"/>
    <mergeCell ref="A131:B131"/>
    <mergeCell ref="C131:P131"/>
    <mergeCell ref="Q131:R131"/>
    <mergeCell ref="S131:T131"/>
    <mergeCell ref="U131:V131"/>
    <mergeCell ref="W131:X131"/>
    <mergeCell ref="Y131:Z131"/>
    <mergeCell ref="AA131:AB131"/>
  </mergeCells>
  <printOptions horizontalCentered="1"/>
  <pageMargins left="0.19685039370078741" right="0.19685039370078741" top="0.39370078740157483" bottom="0.39370078740157483" header="0.39370078740157483" footer="0.31496062992125984"/>
  <pageSetup paperSize="8" scale="48" fitToHeight="0" orientation="portrait" r:id="rId1"/>
  <headerFooter alignWithMargins="0"/>
  <rowBreaks count="1" manualBreakCount="1">
    <brk id="78" max="61" man="1"/>
  </rowBreaks>
  <ignoredErrors>
    <ignoredError sqref="A52 A41:A4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05.09.2018</vt:lpstr>
      <vt:lpstr>'05.09.2018'!Заголовки_для_печати</vt:lpstr>
      <vt:lpstr>'05.09.2018'!Область_печати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</dc:creator>
  <cp:lastModifiedBy>деканат ЛХФ</cp:lastModifiedBy>
  <cp:lastPrinted>2018-09-05T14:50:33Z</cp:lastPrinted>
  <dcterms:created xsi:type="dcterms:W3CDTF">1999-03-24T11:55:33Z</dcterms:created>
  <dcterms:modified xsi:type="dcterms:W3CDTF">2018-09-05T14:50:38Z</dcterms:modified>
</cp:coreProperties>
</file>