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6345" tabRatio="777" activeTab="0"/>
  </bookViews>
  <sheets>
    <sheet name="313313" sheetId="1" r:id="rId1"/>
  </sheets>
  <definedNames>
    <definedName name="_xlnm.Print_Area" localSheetId="0">'313313'!$A$1:$CJ$280</definedName>
  </definedNames>
  <calcPr fullCalcOnLoad="1"/>
</workbook>
</file>

<file path=xl/sharedStrings.xml><?xml version="1.0" encoding="utf-8"?>
<sst xmlns="http://schemas.openxmlformats.org/spreadsheetml/2006/main" count="1028" uniqueCount="616">
  <si>
    <t xml:space="preserve">Применять основные методы, способы и средства получения, хранения и переработки информации, работы с информацией в глобальных компьютерных сетях с использованием специализированного и прикладного программного обеспечения, владеть современными методами  комплексного архитектурно-строительного компьютерного проектирования </t>
  </si>
  <si>
    <t>Применять методы научного познания  исследовательской деятельности, генерировать и реализовывать инновационные идеи</t>
  </si>
  <si>
    <t xml:space="preserve">Решать профессиональные, научно-исследовательские и инновационные задачи на снове применения информационно-коммуникационных технологий </t>
  </si>
  <si>
    <t>1.9.2, 1.9.3,  2.11.2</t>
  </si>
  <si>
    <t>2.1..2</t>
  </si>
  <si>
    <t>Применять знания о планировочной организации разных типов территориальных образований, тенденциях и перспективах урбанизации и управлении процессами развития поселений и территорий</t>
  </si>
  <si>
    <t>Оптимизировать архитектурную среду, используя основные понятия и предпосылки формирования научной эколого-градостроительной теории и многоуровневый подход к решению природоохранных задач градостроительства,  ландшафтной архитектуры и дизайна</t>
  </si>
  <si>
    <t xml:space="preserve">Отбирать  наиболее эффективные в конкретной ситуации композиционные средства и приемы, контролируя их действенность в художественной конструкции; анализировать и оценивать композиционные решения реальных объектов архитектуры, используя  современные исследовательские подходы к анализу и оценке </t>
  </si>
  <si>
    <t>Формулировать на профессиональном уровне архитектурно-дизайнерские решения в докладах, выступлениях, пояснительных записках к проектам, согласовывать, представлять, защищать свою работу, добиваясь ее одобрения</t>
  </si>
  <si>
    <t xml:space="preserve">Применять данные современных строительныех материаловы, их свойств и технологий производства, владеть  методами оценки и выбора строительных и отделочных материалов </t>
  </si>
  <si>
    <t>Формировать  среду жизнедеятельности человека в соответствии с нормированными эргономическими показателями</t>
  </si>
  <si>
    <t xml:space="preserve">Работать с художественными и графическими носителями информации,  использовать достижения визуальной культуры при разработке архитектурных  и дизайнерских проектов  </t>
  </si>
  <si>
    <t xml:space="preserve"> Выражать наглядно творческие замыслы объемно-пространственной композиции с помощью методов макетирования, владеть навыками эскизного, рабочего, демонстрационного моделирования</t>
  </si>
  <si>
    <t>Оценивать конкурентоспособность и экономическую эффективность разрабатываемых архитектурных и дизайнерских решений</t>
  </si>
  <si>
    <t>Использовать современные данные о социальной и экономической значимости обеспечения доступности объектов архитектуры, градостроительства и дизайна архитектурной среды на принципах универсального дизайна, учитывать требования нормативно-правовых актов в области архитектуры и строительства в части обеспечения доступности</t>
  </si>
  <si>
    <t>Применять знания о типологических особенностях разных классов гражданских зданий  при комплексном анализе, оценке, совершенствовании архитектурной среды и  разработке проектной документации по архитектурному проектированию зданий и сооружений</t>
  </si>
  <si>
    <t>Применять знания о требованиях к инженерному оборудованию жилых и общественных зданий, его конструктивным, технологическим, эстетическим и композиционным характеристикам, размещению во взаимосвязи с планировочными, объемно-пространственными, конструктивными решениями отдельных зданий</t>
  </si>
  <si>
    <t>Применять  базовые понятия, аксиомы теоретической механики, сопротивления  материалов и строительной механики, методы расчетов  для решения прикладных задач</t>
  </si>
  <si>
    <t>Знать об  особенностях расчета и применения строительных инженерных конструкций различных видов с учетом специфики используемых  материалов в рамках профессиональной деятельности</t>
  </si>
  <si>
    <t>Отбирать наиболее эффективные в конкретной ситуации композиционные средства и приемы, владеть современными исследовательскими подходами к анализу и оценке композиционных решений реальных объектов архитектуры</t>
  </si>
  <si>
    <t>Применять методы преобразования жизненного пространства на различных структурных уровнях его организации, уметь решать практические задачи реконструкции городского пространства, гражданских зданий, производственных объектов различных типов</t>
  </si>
  <si>
    <t>Обладать  знаниями о региональных и национальных архитектурных традициях, их истоках и значении, проблемах сохранения исторического наследия, культурного разнообразия среды</t>
  </si>
  <si>
    <t>Осуществлять поиск, систематизацию и анализ информации по перспективам развития отрасли, инновационным технологиям, проектам и решениям, определять цели инноваций и способы их достижения</t>
  </si>
  <si>
    <t>Использовать современные материалы, конструкции, технологии при разработке архитектурных решений</t>
  </si>
  <si>
    <t>Использовать информацию об актуальных проблемах и инновациях в архитектурно-дизайнерском проектировании для решения эстетических и утилитарных задач  проектирования в классе крупных средовых систем</t>
  </si>
  <si>
    <t>Разрабатывать и руководить разработкой проектных решений, основанных на исследованиях, в том числе, концептуального, междисциплинарного и специализированного характера с применением современных методов, привлечением знаний различных дисциплин, квалифицированным применением  нормативных и регламентирующих документов, стандартов</t>
  </si>
  <si>
    <t>Применять навыки архитектурного эскизирования для создания визуального образа проектного решения и интерпретации результатов прикладных научных исследований в виде обобщенных проектных моделей</t>
  </si>
  <si>
    <t xml:space="preserve">Председатель секции по специальности 1-69 01 01 "Архитектура" </t>
  </si>
  <si>
    <t xml:space="preserve">                       М.П.</t>
  </si>
  <si>
    <t xml:space="preserve">                     М.П.</t>
  </si>
  <si>
    <t xml:space="preserve">      С.Н. Пищов</t>
  </si>
  <si>
    <t xml:space="preserve">                      М.П.</t>
  </si>
  <si>
    <t>Эксперт-нормоконтролер                        К.В. Севастов</t>
  </si>
  <si>
    <t xml:space="preserve">         И.В. Титович</t>
  </si>
  <si>
    <t>Быть способным анализировать и использовать психологические особенности трудовой деятельности человека, закономерности развития трудовых навыков в профессиональной деятельности, использовать знания при управлении коллективной работой в профессиональной деятельности</t>
  </si>
  <si>
    <t>2.1.3</t>
  </si>
  <si>
    <t>Обладать способностью фрмулировать собственные мировозренческие  принципы на основе подвига белорусского народа и исторических уроков Великой Отечественной  войны, определять общественное значение исторических событий / Обладать способностью анализировать происходящие в обществе процессы, существлять их социологическую диагностику</t>
  </si>
  <si>
    <t>Инициировать новаторские решения и осуществлять функции лидера в проектном процессе, взаимно согласовывать различные средства и факторы проектирования, интегрировать разнообразные формы знания и навыки при разработке проектных решений, мыслить творчески, координировать междисциплинарные цели.</t>
  </si>
  <si>
    <t xml:space="preserve">Обладать способностями эмоционально-художественной оценки условий существования человека в среде обитания, стремиться в проектных решениях к совершенствованию ее визуально-эстетических характеристик </t>
  </si>
  <si>
    <t xml:space="preserve">Обладать знаниями закономерности исторического развития зодчества в различные эпохи у разных народов, быть способным внедрять достижения мировой архитектурной культуры и поддерживать ее традиции  в современной практике архитектурного и дизайнерского  проектирования </t>
  </si>
  <si>
    <t>Использовать  средства физической культуры и спорта для сохранения и укрепления здоровья, профилактики заболеваний</t>
  </si>
  <si>
    <t>1.8.2, 1.9.1</t>
  </si>
  <si>
    <t>1.9.2, 2.7.4, 2.11.4</t>
  </si>
  <si>
    <t>Применять методы начертательной геометрии и пространственного моделирования в профессиональной деятельности</t>
  </si>
  <si>
    <t>Создавать архитектурные проекты согласно конструктивно-техническим требованиям и инициировать новаторские конструктивные решения</t>
  </si>
  <si>
    <t>Формировать интерьер как систему функциональных, объемно-пространственных, инженерно-технических и художественных компонентов предметно-пространственной и свето-цветовой среды</t>
  </si>
  <si>
    <t>Оперировать основными понятиями акустики, светотехники, климатологии; использовать и учитывать принципы проектирования, требования, методы исследования и критерии оценки температурно-влажностных, акустических и световых качеств среды в проектных решениях</t>
  </si>
  <si>
    <t>Применять  основные методы создания безопасной архитектурной среды и защиты человека от возможных последствий аварий, катастроф, стихийных бедствий</t>
  </si>
  <si>
    <r>
      <t xml:space="preserve">Обладать знаниями об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основных способах производства, транспортирования, хранения энергоресурсов, путях повышения эффективности их потребления с учетом основных направлений государственной политики в области энергосбережения</t>
    </r>
  </si>
  <si>
    <t>Применять знания   законодательства о труде,  методологию пофакторной оценки безопасности работы и инструктирования работников, архитектурно-планировочные методы снижения  влияния негативных факторов антропогенного, техногенного, естественного происхождения, обеспечивать здоровые и безопасные условия труда</t>
  </si>
  <si>
    <t>Обладать знаниями  правовых основ и мер обеспечения пожарной безопасности зданий, сооружений, объектов градостроительства,  нести ответственность  за результаты своей профессиональной деятельности</t>
  </si>
  <si>
    <t>Применять знания современных тенденций развития архитектуры, градостроительства и архитектурного дизайна для обоснования значимости и актуальности  научного исследования и выявления профессиональных конфликтных ситуаций</t>
  </si>
  <si>
    <t>Использовать современную методологию  анализа проектных решений при проведении научных исследований</t>
  </si>
  <si>
    <t>Применять принципы комплексного создания, преобразования, сохранения и перспективного развития архитектурной среды и ее компонентов, в том числе, инновационного (концептуального), междисциплинарного и специализированного характера</t>
  </si>
  <si>
    <t>Совершенствовать знания и профессиональные навыки в области информационных технологий и уметь их логически верно и аргументировано использовать в самостоятельной исследовательской и проектной деятельности</t>
  </si>
  <si>
    <t>Использовать знания закономерности формирования живописного изображения, основ колорита и цветовой композиции, законов изображения и выразительных средств живописи для решения творческих профессиональных задач</t>
  </si>
  <si>
    <t>Применять основные закономерности восприятия и построения формы и пространства  в рисовании геометрических тел, предметов быта, человека, архитектурных сооружений и окружающей среды с натуры, по памяти, по представлению, по воображению</t>
  </si>
  <si>
    <t>2.4.3</t>
  </si>
  <si>
    <t>Применять нормативно-правовые документы в профессиональной деятельности</t>
  </si>
  <si>
    <t xml:space="preserve">Использовать основные понятия и методы инженерного благоустройства территории, современные способы совершенствования транспортной инфраструктуры </t>
  </si>
  <si>
    <t>Пользоваться основами организации и планирования в проектировании и строительстве</t>
  </si>
  <si>
    <t>Использовать современные методы композиционно-пространственной организации градостроительных образований,  формирования облика и художественного образа городов, знать закономерности и приемы построения ансамблевых композиций, композиционной организации городских пространств характерных типов</t>
  </si>
  <si>
    <t xml:space="preserve">Обладать знаниями  о современных концепциях теории градостроительства, архитектуры и дизайна, иметь представление о путях внедрения теоретических разработок в проектную практику </t>
  </si>
  <si>
    <t>Применять методы анализа вариантов, разработки и поиска компромиссных решений</t>
  </si>
  <si>
    <t xml:space="preserve">Использовать средства ландшафтного и экологического дизайна для совершенствования экологических, композиционно-художественных, технологических и иных качеств урбанизированной среды </t>
  </si>
  <si>
    <t>2.7.4, 2.8.1</t>
  </si>
  <si>
    <t>УК-20,  СК-32</t>
  </si>
  <si>
    <t>СК-1, 2</t>
  </si>
  <si>
    <t>Обеспечивать взаимное согласовывание различных средств и факторов исследования и проектирования, координировать междисциплинарные цели, инновационно используя специализированное и прикладное программное обеспечение</t>
  </si>
  <si>
    <r>
      <t>¹</t>
    </r>
    <r>
      <rPr>
        <sz val="18"/>
        <rFont val="Arial Cyr"/>
        <family val="0"/>
      </rPr>
      <t xml:space="preserve"> </t>
    </r>
    <r>
      <rPr>
        <sz val="14"/>
        <rFont val="Arial Cyr"/>
        <family val="0"/>
      </rPr>
      <t>Начиная со 2-го курса в каждом семестре последовательно выполняется по 2 курсовых проекта, каждый из которых включает по 1 неделе непрерывного архитектурного проектирования (Архитектурная неделя) (540 аудиторных часов). Формой отчетности по разделам дисциплины "Архитектурное проектирование" является защита курсовых проектов, дифференцированные зачеты и экзамен с защитой комплексного архитектурного проекта.</t>
    </r>
  </si>
  <si>
    <r>
      <t xml:space="preserve">² </t>
    </r>
    <r>
      <rPr>
        <sz val="14"/>
        <rFont val="Arial Cyr"/>
        <family val="0"/>
      </rPr>
      <t>Дифференцированный зачет.</t>
    </r>
  </si>
  <si>
    <r>
      <t>³</t>
    </r>
    <r>
      <rPr>
        <sz val="18"/>
        <rFont val="Arial Cyr"/>
        <family val="0"/>
      </rPr>
      <t xml:space="preserve"> </t>
    </r>
    <r>
      <rPr>
        <sz val="14"/>
        <rFont val="Arial Cyr"/>
        <family val="0"/>
      </rPr>
      <t xml:space="preserve"> Общеобразовательные дисциплины "Философия и методология науки", "Иностранный язык", "Основы информационных технологий"  изучаются по выбору магистранта. Изучение  общеобразовательных дисциплин "Философия и методология науки", "Иностранный язык"  завершается  сдачей  кандидатского экзамена,  общеобразовательной дисциплины "Основы информационных технологий" - кандидатского зачета. </t>
    </r>
  </si>
  <si>
    <t xml:space="preserve">Обязательным  для  иностранных граждан является изучение учебной дисциплины "Русский язык как иностранный" </t>
  </si>
  <si>
    <t>Проректор по научно-методической работе Государственного учреждения образования
«Республиканский институт высшей школы»</t>
  </si>
  <si>
    <t>Код 
компетен-ции</t>
  </si>
  <si>
    <t>Количество часов учебных занятий</t>
  </si>
  <si>
    <t>Количество часов учебных занятий в неделю</t>
  </si>
  <si>
    <r>
      <t xml:space="preserve">Философия и методология науки </t>
    </r>
    <r>
      <rPr>
        <vertAlign val="superscript"/>
        <sz val="16"/>
        <color indexed="8"/>
        <rFont val="Arial"/>
        <family val="2"/>
      </rPr>
      <t xml:space="preserve"> 3</t>
    </r>
  </si>
  <si>
    <r>
      <t xml:space="preserve">Иностранный язык </t>
    </r>
    <r>
      <rPr>
        <vertAlign val="superscript"/>
        <sz val="16"/>
        <color indexed="8"/>
        <rFont val="Arial"/>
        <family val="2"/>
      </rPr>
      <t xml:space="preserve"> 3</t>
    </r>
  </si>
  <si>
    <r>
      <t xml:space="preserve">Основы информационных технологий </t>
    </r>
    <r>
      <rPr>
        <vertAlign val="superscript"/>
        <sz val="16"/>
        <color indexed="8"/>
        <rFont val="Arial"/>
        <family val="2"/>
      </rPr>
      <t xml:space="preserve"> 3</t>
    </r>
  </si>
  <si>
    <t>БПК-11, 12</t>
  </si>
  <si>
    <t>УК-19, 20, УПК-4</t>
  </si>
  <si>
    <t>СК-8, 9</t>
  </si>
  <si>
    <t>СК-20, 21</t>
  </si>
  <si>
    <t>Х</t>
  </si>
  <si>
    <t>Всего</t>
  </si>
  <si>
    <t>1.1</t>
  </si>
  <si>
    <t>1.2</t>
  </si>
  <si>
    <t>1.3</t>
  </si>
  <si>
    <t>2.1</t>
  </si>
  <si>
    <t>УТВЕРЖДАЮ</t>
  </si>
  <si>
    <t>1 курс</t>
  </si>
  <si>
    <t>2 курс</t>
  </si>
  <si>
    <t>3 курс</t>
  </si>
  <si>
    <t>4 курс</t>
  </si>
  <si>
    <t>5 курс</t>
  </si>
  <si>
    <t>№№</t>
  </si>
  <si>
    <t>//</t>
  </si>
  <si>
    <t>О</t>
  </si>
  <si>
    <t>Лекции</t>
  </si>
  <si>
    <t>1.4</t>
  </si>
  <si>
    <t>1.5</t>
  </si>
  <si>
    <t>2.2</t>
  </si>
  <si>
    <t>/</t>
  </si>
  <si>
    <t>:</t>
  </si>
  <si>
    <t>1.5.2</t>
  </si>
  <si>
    <t>1.1.1</t>
  </si>
  <si>
    <t>1.2.1</t>
  </si>
  <si>
    <t>1.2.2</t>
  </si>
  <si>
    <t>1.3.1</t>
  </si>
  <si>
    <t>1.3.2</t>
  </si>
  <si>
    <t>1.4.1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</si>
  <si>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</si>
  <si>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</si>
  <si>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</si>
  <si>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</si>
  <si>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</si>
  <si>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</si>
  <si>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</si>
  <si>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</si>
  <si>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</si>
  <si>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</si>
  <si>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</si>
  <si>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</si>
  <si>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</si>
  <si>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Регистрационный №___________________</t>
  </si>
  <si>
    <t>III. План образовательного процесса</t>
  </si>
  <si>
    <t>II. Сводные данные по бюджету времени (в неделях)</t>
  </si>
  <si>
    <t>Итоговая аттестация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</si>
  <si>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</si>
  <si>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</si>
  <si>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</si>
  <si>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</si>
  <si>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Семестр</t>
  </si>
  <si>
    <t>Название  практики</t>
  </si>
  <si>
    <t>Недель</t>
  </si>
  <si>
    <t>Зач. единиц</t>
  </si>
  <si>
    <t>из них</t>
  </si>
  <si>
    <t>1.5.1</t>
  </si>
  <si>
    <t>Количество академических часов</t>
  </si>
  <si>
    <t>Лабо-ратор-ные</t>
  </si>
  <si>
    <t>Прак-тичес-кие</t>
  </si>
  <si>
    <t>ра-</t>
  </si>
  <si>
    <t>ти-</t>
  </si>
  <si>
    <t>тор-</t>
  </si>
  <si>
    <t>чес-</t>
  </si>
  <si>
    <t>Аудиторные</t>
  </si>
  <si>
    <t>ные</t>
  </si>
  <si>
    <t>кие</t>
  </si>
  <si>
    <t>Распределение  по  курсам  и  семестрам</t>
  </si>
  <si>
    <t>Специальность</t>
  </si>
  <si>
    <t>2.3</t>
  </si>
  <si>
    <t>Философия</t>
  </si>
  <si>
    <t>Политология</t>
  </si>
  <si>
    <t>"_______" ________________ 20___ г.</t>
  </si>
  <si>
    <t>А</t>
  </si>
  <si>
    <t>Каникулы</t>
  </si>
  <si>
    <t>Теоретическое обучение</t>
  </si>
  <si>
    <t>1.4.2</t>
  </si>
  <si>
    <t>Математика</t>
  </si>
  <si>
    <t>Архитектурная физика</t>
  </si>
  <si>
    <t>Курсовая работа по учебной дисциплине "Архитектурная физика"</t>
  </si>
  <si>
    <t>Начертательная геометрия</t>
  </si>
  <si>
    <t>Механика</t>
  </si>
  <si>
    <t>Основы экологии в архитектуре и градостроительстве</t>
  </si>
  <si>
    <t>2.4</t>
  </si>
  <si>
    <t>2.5</t>
  </si>
  <si>
    <t>Информатика и компьютерное проектирование</t>
  </si>
  <si>
    <t>Архитектурная эргономика</t>
  </si>
  <si>
    <t>Архитектурное материаловедение</t>
  </si>
  <si>
    <t>История архитектуры и градостроительства</t>
  </si>
  <si>
    <t>Рисунок</t>
  </si>
  <si>
    <t>Архитектурные конструкции</t>
  </si>
  <si>
    <t>Курсовые работы по учебной дисциплине "Архитектурные конструкции"</t>
  </si>
  <si>
    <t>Социальные основы архитектурного проектирования</t>
  </si>
  <si>
    <t>Основы энергосбережения</t>
  </si>
  <si>
    <t>Архитектурная колористика</t>
  </si>
  <si>
    <t>Градостроительство и территориальная планировка</t>
  </si>
  <si>
    <t>Ландшафтная архитектура</t>
  </si>
  <si>
    <t>Интерьер и предметный дизайн</t>
  </si>
  <si>
    <t>Курсовая работа по учебной дисциплине "Интерьер и предметный дизайн"</t>
  </si>
  <si>
    <t>3 - 9</t>
  </si>
  <si>
    <t xml:space="preserve">Курсовые проекты по разделу "Проектирование жилых зданий" </t>
  </si>
  <si>
    <t xml:space="preserve">Курсовые проекты по разделу "Проектирование общественных зданий" </t>
  </si>
  <si>
    <t xml:space="preserve">Курсовые проекты по разделу "Проектирование комплексных объектов" </t>
  </si>
  <si>
    <t xml:space="preserve">Курсовые проекты по разделу "Архитектурно-градостроительное проектирование" </t>
  </si>
  <si>
    <t xml:space="preserve">Курсовой проект по разделу "Архитектурно-ландшафтное проектирование" </t>
  </si>
  <si>
    <t>1</t>
  </si>
  <si>
    <t>1.1.2</t>
  </si>
  <si>
    <t>1.1.3</t>
  </si>
  <si>
    <t>2</t>
  </si>
  <si>
    <t>2.1.1</t>
  </si>
  <si>
    <t>2.1.2</t>
  </si>
  <si>
    <t>Модуль "Профессиональная лексика"</t>
  </si>
  <si>
    <t>Иностранный язык</t>
  </si>
  <si>
    <t>Белорусский язык</t>
  </si>
  <si>
    <t>Курсовые проекты по учебной дисциплине "Архитектурное проектирование"</t>
  </si>
  <si>
    <t>Живопись</t>
  </si>
  <si>
    <t>ГОСУДАРСТВЕННЫЙ КОМПОНЕНТ</t>
  </si>
  <si>
    <t>КОМПОНЕНТ УЧРЕЖДЕНИЯ ВЫСШЕГО ОБРАЗОВАНИЯ</t>
  </si>
  <si>
    <t>1.4.3</t>
  </si>
  <si>
    <t>Защита населения и объектов от чрезвычайных ситуаций. Радиационная безопасность и основы геотехники</t>
  </si>
  <si>
    <t>1.5.3</t>
  </si>
  <si>
    <t>1.6.1</t>
  </si>
  <si>
    <t>1.6.2</t>
  </si>
  <si>
    <t>1.7.1</t>
  </si>
  <si>
    <t>1.7.2</t>
  </si>
  <si>
    <t>Архитектурная композиция</t>
  </si>
  <si>
    <t>Архитектурная графика</t>
  </si>
  <si>
    <t>История искусств</t>
  </si>
  <si>
    <t>Скульптура и макетирование</t>
  </si>
  <si>
    <t>Нормативно-правовая документация в архитектуре и градостроительстве</t>
  </si>
  <si>
    <t>Универсальный дизайн объектов архитектуры</t>
  </si>
  <si>
    <t>Экономика проектирования и строительства</t>
  </si>
  <si>
    <t>Типология зданий и сооружений</t>
  </si>
  <si>
    <t>Инженерное благоустройство территории и транспорт</t>
  </si>
  <si>
    <t>Инженерное оборудование зданий</t>
  </si>
  <si>
    <t>Инженерные конструкции</t>
  </si>
  <si>
    <t>Курсовая работа по учебной дисциплине "Инженерные конструкции"</t>
  </si>
  <si>
    <t>Композиция объектов архитектуры и градостроительства</t>
  </si>
  <si>
    <t>Основы управления интеллектуальной собственностью</t>
  </si>
  <si>
    <t>Реконструкция объектов архитектуры и градостроительства</t>
  </si>
  <si>
    <t>Курсовая работа по учебной дисциплине "Реконструкция объектов архитектуры и градостроительства"</t>
  </si>
  <si>
    <t>Реставрация памятников архитектуры</t>
  </si>
  <si>
    <t>Курсовая работа по учебной дисциплине "Реставрация памятников архитектуры"</t>
  </si>
  <si>
    <t>Организация проектирования и строительства</t>
  </si>
  <si>
    <t>ФАКУЛЬТАТИВНЫЕ ДИСЦИПЛИНЫ</t>
  </si>
  <si>
    <t>Коррупция и ее общественная опасность</t>
  </si>
  <si>
    <t>Введение в архитектурное образование</t>
  </si>
  <si>
    <t>Основы геодезии</t>
  </si>
  <si>
    <t>Физическая культура</t>
  </si>
  <si>
    <t>Современные информационные технологии</t>
  </si>
  <si>
    <t>ДОПОЛНИТЕЛЬНЫЕ ВИДЫ ОБУЧЕНИЯ</t>
  </si>
  <si>
    <t>2.2.1</t>
  </si>
  <si>
    <t>2.2.2</t>
  </si>
  <si>
    <t>2.2.3</t>
  </si>
  <si>
    <t>2.3.1</t>
  </si>
  <si>
    <t>2.3.2</t>
  </si>
  <si>
    <t>2.3.3</t>
  </si>
  <si>
    <t>2.3.4</t>
  </si>
  <si>
    <t>2.4.1</t>
  </si>
  <si>
    <t>2.4.2</t>
  </si>
  <si>
    <t>2.4.4</t>
  </si>
  <si>
    <t>2.5.1</t>
  </si>
  <si>
    <t>2.5.2</t>
  </si>
  <si>
    <t>2.5.3</t>
  </si>
  <si>
    <t>2.6</t>
  </si>
  <si>
    <t>2.6.1</t>
  </si>
  <si>
    <t>2.6.2</t>
  </si>
  <si>
    <t>2.6.3</t>
  </si>
  <si>
    <t>2.6.4</t>
  </si>
  <si>
    <t>2.6.5</t>
  </si>
  <si>
    <t>2.6.6</t>
  </si>
  <si>
    <t>17 недель</t>
  </si>
  <si>
    <t>1 семестр,</t>
  </si>
  <si>
    <t>2 семестр,</t>
  </si>
  <si>
    <t>3 семестр,</t>
  </si>
  <si>
    <t>4 семестр,</t>
  </si>
  <si>
    <t>5 семестр,</t>
  </si>
  <si>
    <t>6 семестр,</t>
  </si>
  <si>
    <t>7 семестр,</t>
  </si>
  <si>
    <t>8 семестр,</t>
  </si>
  <si>
    <t>9 семестр,</t>
  </si>
  <si>
    <t>15 недель</t>
  </si>
  <si>
    <t>/10</t>
  </si>
  <si>
    <t>/16</t>
  </si>
  <si>
    <t>/30</t>
  </si>
  <si>
    <t>/120</t>
  </si>
  <si>
    <t>/376</t>
  </si>
  <si>
    <t>Модуль "Естественно-научные дисциплины №1"</t>
  </si>
  <si>
    <t>Модуль "Обоснования архитектурного проектирования"</t>
  </si>
  <si>
    <t>Модуль "Формирование архитектурной среды"</t>
  </si>
  <si>
    <t>Раздел "Введение в архитектурное проектирование"</t>
  </si>
  <si>
    <t>Раздел "Проектирование небольшого архитектурного сооружения"</t>
  </si>
  <si>
    <t>Раздел "Проектирование жилых зданий"</t>
  </si>
  <si>
    <t>Раздел "Проектирование общественных зданий"</t>
  </si>
  <si>
    <t>Раздел "Проектирование производственных объектов"</t>
  </si>
  <si>
    <t xml:space="preserve">Курсовые проекты по разделу "Проектирование производственных объектов" </t>
  </si>
  <si>
    <t>Раздел "Проектирование комплексных объектов"</t>
  </si>
  <si>
    <t>Раздел "Архитектурно-градостроительное проектирование"</t>
  </si>
  <si>
    <t>Раздел "Архитектурно-ландшафтное проектирование"</t>
  </si>
  <si>
    <t xml:space="preserve">Модуль "История, теория и практика пространственных искусств №1" </t>
  </si>
  <si>
    <t>Модуль "Безопасность жизнедеятельности"</t>
  </si>
  <si>
    <t>Охрана труда и пожарная безопасность</t>
  </si>
  <si>
    <t>Модуль "Естественнонаучные дисциплины №2"</t>
  </si>
  <si>
    <t xml:space="preserve">Модуль"История, теория и практика пространственных искусств №2" </t>
  </si>
  <si>
    <t xml:space="preserve">Модуль "Основы архитектурного проектирования" </t>
  </si>
  <si>
    <t xml:space="preserve">Модуль "Инженерные системы и среда" </t>
  </si>
  <si>
    <t>7, 8</t>
  </si>
  <si>
    <t xml:space="preserve">Модуль "Теория и методология в архитектуре, градостроительстве, реконструкции и реставрации" </t>
  </si>
  <si>
    <t>Актуальные проблемы архитектуры, градостроительства и дизайна архитектурной среды</t>
  </si>
  <si>
    <t>Теория архитектуры и градостроительства</t>
  </si>
  <si>
    <r>
      <t>Архитектурное проектирование</t>
    </r>
    <r>
      <rPr>
        <vertAlign val="superscript"/>
        <sz val="16"/>
        <color indexed="8"/>
        <rFont val="Arial"/>
        <family val="2"/>
      </rPr>
      <t>1</t>
    </r>
  </si>
  <si>
    <t>Иностранный язык (профессиональная лексика)</t>
  </si>
  <si>
    <r>
      <t>(1,2)</t>
    </r>
    <r>
      <rPr>
        <vertAlign val="superscript"/>
        <sz val="14"/>
        <rFont val="Arial"/>
        <family val="2"/>
      </rPr>
      <t>2</t>
    </r>
  </si>
  <si>
    <t>1.7.3</t>
  </si>
  <si>
    <t>1.4.1.1</t>
  </si>
  <si>
    <t>1.4.1.2</t>
  </si>
  <si>
    <t>1.4.1.3</t>
  </si>
  <si>
    <t>1.4.1.4</t>
  </si>
  <si>
    <t>1.4.1.5</t>
  </si>
  <si>
    <t>1.4.1.6</t>
  </si>
  <si>
    <t>1.4.1.7</t>
  </si>
  <si>
    <t>1.4.1.8</t>
  </si>
  <si>
    <t>1.4.4</t>
  </si>
  <si>
    <t>1.4.5</t>
  </si>
  <si>
    <t>1.6</t>
  </si>
  <si>
    <t>1.6.3</t>
  </si>
  <si>
    <t>1.6.4</t>
  </si>
  <si>
    <t>1.7</t>
  </si>
  <si>
    <t>2.5.4</t>
  </si>
  <si>
    <t>2.6.7</t>
  </si>
  <si>
    <t>4/1</t>
  </si>
  <si>
    <t>6/1</t>
  </si>
  <si>
    <t>5/1</t>
  </si>
  <si>
    <t>IV. Учебная  практика</t>
  </si>
  <si>
    <t>V. Производственная  практика</t>
  </si>
  <si>
    <t>VII. Итоговая аттестация</t>
  </si>
  <si>
    <r>
      <t xml:space="preserve">2 </t>
    </r>
    <r>
      <rPr>
        <b/>
        <vertAlign val="superscript"/>
        <sz val="14"/>
        <color indexed="8"/>
        <rFont val="Arial"/>
        <family val="2"/>
      </rPr>
      <t>2</t>
    </r>
  </si>
  <si>
    <r>
      <t xml:space="preserve">8 </t>
    </r>
    <r>
      <rPr>
        <vertAlign val="superscript"/>
        <sz val="14"/>
        <rFont val="Arial"/>
        <family val="2"/>
      </rPr>
      <t>2</t>
    </r>
  </si>
  <si>
    <r>
      <t xml:space="preserve">4 </t>
    </r>
    <r>
      <rPr>
        <vertAlign val="superscript"/>
        <sz val="14"/>
        <rFont val="Arial"/>
        <family val="2"/>
      </rPr>
      <t>2</t>
    </r>
  </si>
  <si>
    <r>
      <t>(1-7)</t>
    </r>
    <r>
      <rPr>
        <vertAlign val="superscript"/>
        <sz val="14"/>
        <rFont val="Arial"/>
        <family val="2"/>
      </rPr>
      <t>2</t>
    </r>
  </si>
  <si>
    <r>
      <t>(6,7)</t>
    </r>
    <r>
      <rPr>
        <vertAlign val="superscript"/>
        <sz val="14"/>
        <rFont val="Arial"/>
        <family val="2"/>
      </rPr>
      <t>2</t>
    </r>
  </si>
  <si>
    <t>Проектная</t>
  </si>
  <si>
    <t>1. Государственный экзамен по специальности</t>
  </si>
  <si>
    <t>Строительно-технологическая</t>
  </si>
  <si>
    <t xml:space="preserve">   I. График образовательного процесса</t>
  </si>
  <si>
    <t>Экзаменационные сессии</t>
  </si>
  <si>
    <t>Учебные практики</t>
  </si>
  <si>
    <t>Производственные практики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</si>
  <si>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</si>
  <si>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</si>
  <si>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</si>
  <si>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</si>
  <si>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</si>
  <si>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</si>
  <si>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</si>
  <si>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</si>
  <si>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</si>
  <si>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</si>
  <si>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</si>
  <si>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</si>
  <si>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</si>
  <si>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</si>
  <si>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</si>
  <si>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</si>
  <si>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</si>
  <si>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</si>
  <si>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</si>
  <si>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</si>
  <si>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</si>
  <si>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</si>
  <si>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1
7</t>
  </si>
  <si>
    <t>24
31</t>
  </si>
  <si>
    <t>I</t>
  </si>
  <si>
    <t>=</t>
  </si>
  <si>
    <t>II</t>
  </si>
  <si>
    <t>III</t>
  </si>
  <si>
    <t>IV</t>
  </si>
  <si>
    <t>V</t>
  </si>
  <si>
    <t>Обозначения:</t>
  </si>
  <si>
    <t>–</t>
  </si>
  <si>
    <t>теоретическое обучение</t>
  </si>
  <si>
    <t>учебная практика</t>
  </si>
  <si>
    <t>каникулы</t>
  </si>
  <si>
    <t>экзаменационная сессия</t>
  </si>
  <si>
    <t>производственная практика</t>
  </si>
  <si>
    <t>итоговая аттестация</t>
  </si>
  <si>
    <t xml:space="preserve">Квалификация </t>
  </si>
  <si>
    <t>Срок обучения</t>
  </si>
  <si>
    <r>
      <rPr>
        <b/>
        <u val="single"/>
        <sz val="10"/>
        <rFont val="Arial"/>
        <family val="2"/>
      </rPr>
      <t xml:space="preserve">29 </t>
    </r>
    <r>
      <rPr>
        <b/>
        <sz val="10"/>
        <rFont val="Arial"/>
        <family val="2"/>
      </rPr>
      <t xml:space="preserve">
09
</t>
    </r>
    <r>
      <rPr>
        <b/>
        <u val="single"/>
        <sz val="10"/>
        <rFont val="Arial"/>
        <family val="2"/>
      </rPr>
      <t>05</t>
    </r>
    <r>
      <rPr>
        <b/>
        <sz val="10"/>
        <rFont val="Arial"/>
        <family val="2"/>
      </rPr>
      <t xml:space="preserve">
10</t>
    </r>
  </si>
  <si>
    <r>
      <rPr>
        <b/>
        <u val="single"/>
        <sz val="10"/>
        <rFont val="Arial"/>
        <family val="2"/>
      </rPr>
      <t xml:space="preserve">27 </t>
    </r>
    <r>
      <rPr>
        <b/>
        <sz val="10"/>
        <rFont val="Arial"/>
        <family val="2"/>
      </rPr>
      <t xml:space="preserve">
10
</t>
    </r>
    <r>
      <rPr>
        <b/>
        <u val="single"/>
        <sz val="10"/>
        <rFont val="Arial"/>
        <family val="2"/>
      </rPr>
      <t>02</t>
    </r>
    <r>
      <rPr>
        <b/>
        <sz val="10"/>
        <rFont val="Arial"/>
        <family val="2"/>
      </rPr>
      <t xml:space="preserve">
11</t>
    </r>
  </si>
  <si>
    <r>
      <rPr>
        <b/>
        <u val="single"/>
        <sz val="10"/>
        <rFont val="Arial"/>
        <family val="2"/>
      </rPr>
      <t xml:space="preserve">29 </t>
    </r>
    <r>
      <rPr>
        <b/>
        <sz val="10"/>
        <rFont val="Arial"/>
        <family val="2"/>
      </rPr>
      <t xml:space="preserve">
12
</t>
    </r>
    <r>
      <rPr>
        <b/>
        <u val="single"/>
        <sz val="10"/>
        <rFont val="Arial"/>
        <family val="2"/>
      </rPr>
      <t>04</t>
    </r>
    <r>
      <rPr>
        <b/>
        <sz val="10"/>
        <rFont val="Arial"/>
        <family val="2"/>
      </rPr>
      <t xml:space="preserve">
01</t>
    </r>
  </si>
  <si>
    <r>
      <rPr>
        <b/>
        <u val="single"/>
        <sz val="10"/>
        <rFont val="Arial"/>
        <family val="2"/>
      </rPr>
      <t xml:space="preserve">26 </t>
    </r>
    <r>
      <rPr>
        <b/>
        <sz val="10"/>
        <rFont val="Arial"/>
        <family val="2"/>
      </rPr>
      <t xml:space="preserve">
01
</t>
    </r>
    <r>
      <rPr>
        <b/>
        <u val="single"/>
        <sz val="10"/>
        <rFont val="Arial"/>
        <family val="2"/>
      </rPr>
      <t>01</t>
    </r>
    <r>
      <rPr>
        <b/>
        <sz val="10"/>
        <rFont val="Arial"/>
        <family val="2"/>
      </rPr>
      <t xml:space="preserve">
02</t>
    </r>
  </si>
  <si>
    <r>
      <rPr>
        <b/>
        <u val="single"/>
        <sz val="10"/>
        <rFont val="Arial"/>
        <family val="2"/>
      </rPr>
      <t xml:space="preserve">23 </t>
    </r>
    <r>
      <rPr>
        <b/>
        <sz val="10"/>
        <rFont val="Arial"/>
        <family val="2"/>
      </rPr>
      <t xml:space="preserve">
02
</t>
    </r>
    <r>
      <rPr>
        <b/>
        <u val="single"/>
        <sz val="10"/>
        <rFont val="Arial"/>
        <family val="2"/>
      </rPr>
      <t>01</t>
    </r>
    <r>
      <rPr>
        <b/>
        <sz val="10"/>
        <rFont val="Arial"/>
        <family val="2"/>
      </rPr>
      <t xml:space="preserve">
03</t>
    </r>
  </si>
  <si>
    <r>
      <rPr>
        <b/>
        <u val="single"/>
        <sz val="10"/>
        <rFont val="Arial"/>
        <family val="2"/>
      </rPr>
      <t xml:space="preserve">30 </t>
    </r>
    <r>
      <rPr>
        <b/>
        <sz val="10"/>
        <rFont val="Arial"/>
        <family val="2"/>
      </rPr>
      <t xml:space="preserve">
03
</t>
    </r>
    <r>
      <rPr>
        <b/>
        <u val="single"/>
        <sz val="10"/>
        <rFont val="Arial"/>
        <family val="2"/>
      </rPr>
      <t>05</t>
    </r>
    <r>
      <rPr>
        <b/>
        <sz val="10"/>
        <rFont val="Arial"/>
        <family val="2"/>
      </rPr>
      <t xml:space="preserve">
04</t>
    </r>
  </si>
  <si>
    <r>
      <rPr>
        <b/>
        <u val="single"/>
        <sz val="10"/>
        <rFont val="Arial"/>
        <family val="2"/>
      </rPr>
      <t xml:space="preserve">27 </t>
    </r>
    <r>
      <rPr>
        <b/>
        <sz val="10"/>
        <rFont val="Arial"/>
        <family val="2"/>
      </rPr>
      <t xml:space="preserve">
04
</t>
    </r>
    <r>
      <rPr>
        <b/>
        <u val="single"/>
        <sz val="10"/>
        <rFont val="Arial"/>
        <family val="2"/>
      </rPr>
      <t>03</t>
    </r>
    <r>
      <rPr>
        <b/>
        <sz val="10"/>
        <rFont val="Arial"/>
        <family val="2"/>
      </rPr>
      <t xml:space="preserve">
05</t>
    </r>
  </si>
  <si>
    <r>
      <rPr>
        <b/>
        <u val="single"/>
        <sz val="10"/>
        <rFont val="Arial"/>
        <family val="2"/>
      </rPr>
      <t xml:space="preserve">29 </t>
    </r>
    <r>
      <rPr>
        <b/>
        <sz val="10"/>
        <rFont val="Arial"/>
        <family val="2"/>
      </rPr>
      <t xml:space="preserve">
06
</t>
    </r>
    <r>
      <rPr>
        <b/>
        <u val="single"/>
        <sz val="10"/>
        <rFont val="Arial"/>
        <family val="2"/>
      </rPr>
      <t>05</t>
    </r>
    <r>
      <rPr>
        <b/>
        <sz val="10"/>
        <rFont val="Arial"/>
        <family val="2"/>
      </rPr>
      <t xml:space="preserve">
07</t>
    </r>
  </si>
  <si>
    <r>
      <rPr>
        <b/>
        <u val="single"/>
        <sz val="10"/>
        <rFont val="Arial"/>
        <family val="2"/>
      </rPr>
      <t xml:space="preserve">27 </t>
    </r>
    <r>
      <rPr>
        <b/>
        <sz val="10"/>
        <rFont val="Arial"/>
        <family val="2"/>
      </rPr>
      <t xml:space="preserve">
07
</t>
    </r>
    <r>
      <rPr>
        <b/>
        <u val="single"/>
        <sz val="10"/>
        <rFont val="Arial"/>
        <family val="2"/>
      </rPr>
      <t>02</t>
    </r>
    <r>
      <rPr>
        <b/>
        <sz val="10"/>
        <rFont val="Arial"/>
        <family val="2"/>
      </rPr>
      <t xml:space="preserve">
08</t>
    </r>
  </si>
  <si>
    <t xml:space="preserve"> </t>
  </si>
  <si>
    <t>Всего часов</t>
  </si>
  <si>
    <t>/68</t>
  </si>
  <si>
    <t>/60</t>
  </si>
  <si>
    <t>Социально-гуманитарный модуль 1</t>
  </si>
  <si>
    <t>Современная политэкономия</t>
  </si>
  <si>
    <t>История белорусской государственности</t>
  </si>
  <si>
    <t>Социально-гуманитарный модуль 2</t>
  </si>
  <si>
    <t>Основы психологии</t>
  </si>
  <si>
    <t>VIII. Матрица компетенций</t>
  </si>
  <si>
    <t>Наименование компетенции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</si>
  <si>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</si>
  <si>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</si>
  <si>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</si>
  <si>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</si>
  <si>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</si>
  <si>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</si>
  <si>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</si>
  <si>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</si>
  <si>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 xml:space="preserve">Применять знания смежных и сопутствующих дисциплин при разработке проектов, действовать инновационно и технически грамотно при использовании строительных технологий, материалов, конструкций, систем жизнеобеспечения и информационно-компьютерных средств </t>
  </si>
  <si>
    <t>УК-9</t>
  </si>
  <si>
    <t>Быть готовым к кооперации с коллегами и специалистами смежных областей, работать в творческом коллективе, знать принципы и методы организации и управления малыми коллективами</t>
  </si>
  <si>
    <t>УК-10</t>
  </si>
  <si>
    <t>УК-11</t>
  </si>
  <si>
    <t>Осуществлять авторский вариантный творческий поиск оптимальных решений всех видов архитектурно-территориальных, архитектурно-градостроительных, архитектурно-строительных, архитектурно-ландшафтных объектов</t>
  </si>
  <si>
    <t>УК-12</t>
  </si>
  <si>
    <t>Быть готовым к социальному взаимодействию на основе принятых в обществе нравственных и правовых норм, проявлению уважения и терпимости к другим культурам и точкам зрения, учету социального разнообразия при проектировании средовых объектов, пониманию социальной значимости своей будущей профессии</t>
  </si>
  <si>
    <t>УК-13</t>
  </si>
  <si>
    <t>УК-14</t>
  </si>
  <si>
    <t>УК-15</t>
  </si>
  <si>
    <t>УК-16</t>
  </si>
  <si>
    <t>УК-17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</si>
  <si>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</si>
  <si>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</si>
  <si>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</si>
  <si>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</si>
  <si>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</si>
  <si>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</si>
  <si>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</si>
  <si>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</si>
  <si>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</si>
  <si>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</si>
  <si>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</si>
  <si>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</si>
  <si>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</si>
  <si>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</si>
  <si>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</si>
  <si>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</si>
  <si>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</si>
  <si>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</si>
  <si>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</si>
  <si>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</si>
  <si>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</si>
  <si>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</si>
  <si>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</si>
  <si>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</si>
  <si>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</si>
  <si>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</si>
  <si>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</si>
  <si>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</si>
  <si>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</si>
  <si>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</si>
  <si>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</si>
  <si>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</si>
  <si>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</si>
  <si>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</si>
  <si>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СК-23</t>
  </si>
  <si>
    <t>СК-24</t>
  </si>
  <si>
    <t>СК-25</t>
  </si>
  <si>
    <t>Код компетенции</t>
  </si>
  <si>
    <t xml:space="preserve">СК-4 </t>
  </si>
  <si>
    <t>МИНИСТЕРСТВО ОБРАЗОВАНИЯ РЕСПУБЛИКИ БЕЛАРУСЬ</t>
  </si>
  <si>
    <t>Первый заместитель</t>
  </si>
  <si>
    <t>Министра образования</t>
  </si>
  <si>
    <t>Республики Беларусь</t>
  </si>
  <si>
    <t xml:space="preserve">ПРИМЕРНЫЙ  УЧЕБНЫЙ ПЛАН </t>
  </si>
  <si>
    <t>7-07-0731-01 Архитектура</t>
  </si>
  <si>
    <t>6 лет</t>
  </si>
  <si>
    <t xml:space="preserve">Степень: </t>
  </si>
  <si>
    <t>Магистр</t>
  </si>
  <si>
    <t>Магистерская диссертация</t>
  </si>
  <si>
    <t>магистерская диссертация</t>
  </si>
  <si>
    <t xml:space="preserve">Название модуля, учебной дисциплины, курсового проекта (курсовой работы) </t>
  </si>
  <si>
    <t>Ауд. часов</t>
  </si>
  <si>
    <t>Зач.единиц</t>
  </si>
  <si>
    <t>6 курс</t>
  </si>
  <si>
    <t>10 семестр,</t>
  </si>
  <si>
    <t>11 семестр,</t>
  </si>
  <si>
    <t>Экзаменs</t>
  </si>
  <si>
    <t>Зачетs</t>
  </si>
  <si>
    <r>
      <t xml:space="preserve">4 </t>
    </r>
    <r>
      <rPr>
        <vertAlign val="superscript"/>
        <sz val="14"/>
        <color indexed="8"/>
        <rFont val="Arial"/>
        <family val="2"/>
      </rPr>
      <t>2</t>
    </r>
  </si>
  <si>
    <r>
      <t xml:space="preserve">9 </t>
    </r>
    <r>
      <rPr>
        <vertAlign val="superscript"/>
        <sz val="14"/>
        <color indexed="8"/>
        <rFont val="Arial"/>
        <family val="2"/>
      </rPr>
      <t>2</t>
    </r>
  </si>
  <si>
    <r>
      <t xml:space="preserve">7 </t>
    </r>
    <r>
      <rPr>
        <vertAlign val="superscript"/>
        <sz val="14"/>
        <color indexed="8"/>
        <rFont val="Arial"/>
        <family val="2"/>
      </rPr>
      <t>2</t>
    </r>
  </si>
  <si>
    <r>
      <t xml:space="preserve">10 </t>
    </r>
    <r>
      <rPr>
        <vertAlign val="superscript"/>
        <sz val="14"/>
        <color indexed="8"/>
        <rFont val="Arial"/>
        <family val="2"/>
      </rPr>
      <t>2</t>
    </r>
  </si>
  <si>
    <r>
      <t xml:space="preserve">8 </t>
    </r>
    <r>
      <rPr>
        <vertAlign val="superscript"/>
        <sz val="14"/>
        <color indexed="8"/>
        <rFont val="Arial"/>
        <family val="2"/>
      </rPr>
      <t>2</t>
    </r>
  </si>
  <si>
    <r>
      <t xml:space="preserve">3 </t>
    </r>
    <r>
      <rPr>
        <vertAlign val="superscript"/>
        <sz val="14"/>
        <color indexed="8"/>
        <rFont val="Arial"/>
        <family val="2"/>
      </rPr>
      <t>2</t>
    </r>
  </si>
  <si>
    <t>2. Защита магистерской диссертации в ГЭК</t>
  </si>
  <si>
    <t>VI. Магистерская диссертация</t>
  </si>
  <si>
    <t>Проектно-педагогическая</t>
  </si>
  <si>
    <t>Обмерная и учебно-ознакомительная</t>
  </si>
  <si>
    <r>
      <t xml:space="preserve">(1,1,2,2, 4,4,7-10) </t>
    </r>
    <r>
      <rPr>
        <vertAlign val="superscript"/>
        <sz val="12"/>
        <color indexed="8"/>
        <rFont val="Arial"/>
        <family val="2"/>
      </rPr>
      <t>2</t>
    </r>
  </si>
  <si>
    <t>Модуль "Предпосылки изучения научной проблемы"</t>
  </si>
  <si>
    <t>Современные тенденции развития архитектуры, градостроительства и дизайна</t>
  </si>
  <si>
    <t>Методология архитектурного анализа проектных решений</t>
  </si>
  <si>
    <t>Современные принципы комплексного формирования внутренних архитекутрных пространств</t>
  </si>
  <si>
    <t>Модуль "Научно-исследовательский "</t>
  </si>
  <si>
    <t>Научно-исследовательский семинар "Освоение начальных навыков написания магистерской диссертаци с использованием современных информационных технологий"</t>
  </si>
  <si>
    <t>Научно-проектные исследования в архитектурной и архитектурно-дизайнерской деятельности</t>
  </si>
  <si>
    <t>1.8</t>
  </si>
  <si>
    <t>1.8.1</t>
  </si>
  <si>
    <t>1.8.2</t>
  </si>
  <si>
    <t>1.8.3</t>
  </si>
  <si>
    <t>1.9</t>
  </si>
  <si>
    <r>
      <t xml:space="preserve">10 </t>
    </r>
    <r>
      <rPr>
        <vertAlign val="superscript"/>
        <sz val="14"/>
        <rFont val="Arial"/>
        <family val="2"/>
      </rPr>
      <t>2</t>
    </r>
  </si>
  <si>
    <t>1.9.1</t>
  </si>
  <si>
    <t>1.9.2</t>
  </si>
  <si>
    <t>1.9.3</t>
  </si>
  <si>
    <t>2.7</t>
  </si>
  <si>
    <t>Модуль "Инновационное проектирование"</t>
  </si>
  <si>
    <t xml:space="preserve">Современные материалы и  технологии  в архитектурном формообразовании </t>
  </si>
  <si>
    <t>Инноватика</t>
  </si>
  <si>
    <t>Курсовая работа по учебной дисциплине «Инноватика»</t>
  </si>
  <si>
    <t>Формирование доступности архитектурной среды</t>
  </si>
  <si>
    <t>2.7.1</t>
  </si>
  <si>
    <t>2.7.2</t>
  </si>
  <si>
    <t>2.7.3</t>
  </si>
  <si>
    <t>2.7.4</t>
  </si>
  <si>
    <t>Дисциплины по выбору:</t>
  </si>
  <si>
    <t>Исследование и проектирование с помощью компьютерных технологий по профилизации / Компьютерное композиционно-художественное моделирование</t>
  </si>
  <si>
    <t>2.8</t>
  </si>
  <si>
    <t>Модуль "Прикладные исследования"</t>
  </si>
  <si>
    <t>2.8.1</t>
  </si>
  <si>
    <t>2.8.2</t>
  </si>
  <si>
    <t>Архитектурно-градостроительная и архитектурно-дизайнерская деятельность как креативный процесс</t>
  </si>
  <si>
    <t>Архитектурное проектирование в урбанизированной среде / Ландшафтно-экологический подход в архитектурном проектировании</t>
  </si>
  <si>
    <t>Курсовая работа по учебной дисциплине "Архитектурное проектирование в урбанизированной среде / Ландшафтно-экологический подход в архитектурном проектировании"</t>
  </si>
  <si>
    <t>2.9</t>
  </si>
  <si>
    <t>Модуль "Воплощение творческого замысла в архитектуре и дизайне"</t>
  </si>
  <si>
    <t>2.9.1</t>
  </si>
  <si>
    <t>2.9.2</t>
  </si>
  <si>
    <t>Архитектурное и градостроительное эскизирование, идея-концепция проекта</t>
  </si>
  <si>
    <t>Презентация проекта и итоговое потрфолио, защита интеллектуальной собственности и авторских прав</t>
  </si>
  <si>
    <t>/11</t>
  </si>
  <si>
    <t>/72</t>
  </si>
  <si>
    <t>/36</t>
  </si>
  <si>
    <t>/26</t>
  </si>
  <si>
    <t>5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</si>
  <si>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</si>
  <si>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</si>
  <si>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 xml:space="preserve">      Э.И. Батяновский</t>
  </si>
  <si>
    <t>Председатель УМО по образованию в области строительства и архитектуры</t>
  </si>
  <si>
    <t>Разработан в качестве примера реализации образовательного стандарта по специальности 7-07-0731-01 "Архитектура".</t>
  </si>
  <si>
    <t>Обладать  методологическими знаниями и исследовательскими умениями, обеспечивающими постановку и решение задач проектной, научно-исследовательской, научно-педагогической, управленческой и инновационной деятельности</t>
  </si>
  <si>
    <t xml:space="preserve">Быть способным проводить патентный поиск, использовать законодательную базу для защиты интеллектуальной собственности и авторских прав, аналитическое исследование соответствия предлагаемых и принятых архитектурно-дизайнерских решений с позиции их целесообразности, конструктивного потенциала и художественных качеств </t>
  </si>
  <si>
    <t>Рекомендован к утверждению Президиумом Совета УМО по образованию в области строительства и архитектуры</t>
  </si>
  <si>
    <t>УК-18</t>
  </si>
  <si>
    <t>УК-19</t>
  </si>
  <si>
    <t>УК-20</t>
  </si>
  <si>
    <t>УК-21</t>
  </si>
  <si>
    <t>УК-22</t>
  </si>
  <si>
    <t>СК-26</t>
  </si>
  <si>
    <t>СК-27</t>
  </si>
  <si>
    <t>СК-28</t>
  </si>
  <si>
    <t>СК-29</t>
  </si>
  <si>
    <t>СК-30</t>
  </si>
  <si>
    <t>СК-31</t>
  </si>
  <si>
    <t>СК-32</t>
  </si>
  <si>
    <t>УПК-1</t>
  </si>
  <si>
    <t>УПК-2</t>
  </si>
  <si>
    <t>УПК-3</t>
  </si>
  <si>
    <t>УПК-4</t>
  </si>
  <si>
    <t xml:space="preserve">Обладать основами ландшафтно-экологического и ландшафтно-эстетического мировоззрения, архитектурно-ландшафтной композиции, основными принципами архитектурно-ландшафтного проектирования объектов различных типов </t>
  </si>
  <si>
    <t xml:space="preserve">Пользованться  современными методами управления интеллектуальной собственностью, владеть вопросами оформления, регистрации, реализации прав на результаты интеллектуальной деятельности в сфере архитектуры и градостроительства, иметь навыки патентно-информационного поиска </t>
  </si>
  <si>
    <t>УК-18, УПК-2</t>
  </si>
  <si>
    <t>Курсовая работа по учебной дисциплине "Информатика и компьютерное проектирование"</t>
  </si>
  <si>
    <t>4,6,8</t>
  </si>
  <si>
    <t xml:space="preserve">Инновационные исследования и решения актуальных научно-творческих проблем в профессиональной деятельности </t>
  </si>
  <si>
    <t>VI</t>
  </si>
  <si>
    <t xml:space="preserve"> Аудиторных</t>
  </si>
  <si>
    <t>Лабораторные занятия</t>
  </si>
  <si>
    <t>Практические занятия</t>
  </si>
  <si>
    <t>Семинарские занятия</t>
  </si>
  <si>
    <t>/3</t>
  </si>
  <si>
    <t>2.10</t>
  </si>
  <si>
    <t>2.10.1</t>
  </si>
  <si>
    <t>2.10.2</t>
  </si>
  <si>
    <t>2.10.3</t>
  </si>
  <si>
    <t>2.10.4</t>
  </si>
  <si>
    <t>2.10.5</t>
  </si>
  <si>
    <t>2.11</t>
  </si>
  <si>
    <t>2.10.6</t>
  </si>
  <si>
    <t>2.11.1</t>
  </si>
  <si>
    <t>2.11.2</t>
  </si>
  <si>
    <t>2.11.3</t>
  </si>
  <si>
    <t>2.11.4</t>
  </si>
  <si>
    <t>5/2</t>
  </si>
  <si>
    <t>12 семестр,</t>
  </si>
  <si>
    <t>Всего зачетных единиц</t>
  </si>
  <si>
    <t>Код модуля, учебной дисциплины</t>
  </si>
  <si>
    <t>Обладать способностью анализировать политические события, процессы, отншения,  владеть  культурой политического мышления и поведения, использовать основы политологических знаний для формирования культуры осознанного и рационального политического выбра, утверждения социально-ориентированных ценностей</t>
  </si>
  <si>
    <t>Использовать основные понятия  и термины специальной лексики белорусского языка в профессиональной деятельности</t>
  </si>
  <si>
    <t>УК-8 --11</t>
  </si>
  <si>
    <t xml:space="preserve"> Великая отечественная война советского народа (в контексте Второй мировой войны)/ Социология</t>
  </si>
  <si>
    <t>6/2</t>
  </si>
  <si>
    <t>6</t>
  </si>
  <si>
    <t>7/1</t>
  </si>
  <si>
    <t>49/2</t>
  </si>
  <si>
    <t>57/10</t>
  </si>
  <si>
    <t xml:space="preserve">      А.C. Сардаров</t>
  </si>
  <si>
    <r>
      <t xml:space="preserve">архитектурная неделя </t>
    </r>
    <r>
      <rPr>
        <vertAlign val="superscript"/>
        <sz val="12"/>
        <rFont val="Arial"/>
        <family val="2"/>
      </rPr>
      <t>1</t>
    </r>
  </si>
  <si>
    <t>Архитектор</t>
  </si>
  <si>
    <t>_______________               А.Г. Баханович</t>
  </si>
  <si>
    <t>/124</t>
  </si>
  <si>
    <t>/40</t>
  </si>
  <si>
    <t>/32</t>
  </si>
  <si>
    <t>/142</t>
  </si>
  <si>
    <t>/96</t>
  </si>
  <si>
    <t>/50</t>
  </si>
  <si>
    <t>/24</t>
  </si>
  <si>
    <t>/62</t>
  </si>
  <si>
    <t>/71</t>
  </si>
  <si>
    <t>/48</t>
  </si>
  <si>
    <t>/4</t>
  </si>
  <si>
    <t>/2</t>
  </si>
  <si>
    <t>Научно-исследовательская (преддипломная)</t>
  </si>
  <si>
    <t>Рисунок и живопись</t>
  </si>
  <si>
    <t>Обладать способностью анализировать эконмическую систему общества в ее динамике, законы ее функционирования и развития  для понимания факторов возникновения и направлений развития социально-экономических систем, их способности удовлетворять потребности людей, выявлять факторы и механизмы политических и социально-эконмических процессов, использовать инструменты экономического анализа для оценки политического процесса экономических решений и результативности экономической политики</t>
  </si>
  <si>
    <t xml:space="preserve"> 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</si>
  <si>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мировозрением,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профессиональной деятельности, самостоятельно усваивать философские знания и выстраивать их на основании мировозренческую позицию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</si>
  <si>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</si>
  <si>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1.2.1,  2.11.3</t>
  </si>
  <si>
    <t>Оперировать основными понятиями и методами линейной алгебры и аналитической геометрии, применять полученные знания для решения задач теоретической и практической направленности</t>
  </si>
  <si>
    <t xml:space="preserve"> Демонстрировать пространственное воображение, развитый художественный вкус, владеть методами колористического моделирования и гармонизации среды жизнедеятельности </t>
  </si>
  <si>
    <t>Создавать объекты скульптуры  в архитектурном контексте с учетом эволюции представлений о гармоничной среде на основе современного опыта и тенденций развития скульптуры в контексте мировой культуры</t>
  </si>
  <si>
    <t>Протокол № ____ от _________  202   г.</t>
  </si>
  <si>
    <t>СОГЛАСОВАНО
Начальник Главного управления профессионального образования
Министерства образования Республики Беларусь
_______________________ С.Н. Пищов
_______________________</t>
  </si>
  <si>
    <t>СОГЛАСОВАНО
Проректор по научно-методической работе Государственного учреждения образования
"Республиканский институт высшей школы"
_______________________ И.В. Титович
_______________________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</si>
</sst>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6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b/>
      <sz val="15"/>
      <name val="Arial Cyr"/>
      <family val="2"/>
    </font>
    <font>
      <sz val="15"/>
      <name val="Arial Cyr"/>
      <family val="2"/>
    </font>
    <font>
      <b/>
      <sz val="13"/>
      <name val="Arial Cyr"/>
      <family val="0"/>
    </font>
    <font>
      <sz val="13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3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vertAlign val="superscript"/>
      <sz val="16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4"/>
      <name val="Arial"/>
      <family val="2"/>
    </font>
    <font>
      <b/>
      <sz val="14"/>
      <color indexed="8"/>
      <name val="Arial"/>
      <family val="2"/>
    </font>
    <font>
      <sz val="14"/>
      <name val="Arial Cyr"/>
      <family val="2"/>
    </font>
    <font>
      <b/>
      <vertAlign val="superscript"/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Arial Cyr"/>
      <family val="0"/>
    </font>
    <font>
      <vertAlign val="superscript"/>
      <sz val="14"/>
      <color indexed="8"/>
      <name val="Arial"/>
      <family val="2"/>
    </font>
    <font>
      <sz val="18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17" fillId="0" borderId="0" applyNumberFormat="0" applyFill="0" applyBorder="0" applyProtection="0">
      <alignment/>
    </xf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10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2" fontId="0" fillId="0" borderId="0" xfId="0" applyNumberFormat="1" applyFont="1" applyFill="1" applyAlignment="1" applyProtection="1">
      <alignment vertical="top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Alignment="1" applyProtection="1">
      <alignment horizontal="left" vertical="center" wrapText="1"/>
      <protection hidden="1"/>
    </xf>
    <xf numFmtId="2" fontId="0" fillId="0" borderId="0" xfId="0" applyNumberFormat="1" applyFont="1" applyFill="1" applyAlignment="1" applyProtection="1">
      <alignment horizontal="left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1" xfId="0" applyFont="1" applyFill="1" applyBorder="1" applyAlignment="1" applyProtection="1">
      <alignment horizontal="center" vertical="center"/>
      <protection hidden="1"/>
    </xf>
    <xf numFmtId="1" fontId="24" fillId="0" borderId="12" xfId="0" applyNumberFormat="1" applyFont="1" applyFill="1" applyBorder="1" applyAlignment="1" applyProtection="1">
      <alignment horizontal="center" vertical="center"/>
      <protection hidden="1"/>
    </xf>
    <xf numFmtId="0" fontId="23" fillId="0" borderId="13" xfId="0" applyFont="1" applyFill="1" applyBorder="1" applyAlignment="1" applyProtection="1">
      <alignment horizontal="center" vertical="center"/>
      <protection hidden="1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23" fillId="0" borderId="14" xfId="0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1" fontId="23" fillId="0" borderId="15" xfId="0" applyNumberFormat="1" applyFont="1" applyFill="1" applyBorder="1" applyAlignment="1" applyProtection="1">
      <alignment horizontal="center" vertical="center"/>
      <protection hidden="1"/>
    </xf>
    <xf numFmtId="1" fontId="24" fillId="0" borderId="11" xfId="0" applyNumberFormat="1" applyFont="1" applyFill="1" applyBorder="1" applyAlignment="1" applyProtection="1">
      <alignment horizontal="center" vertical="center"/>
      <protection hidden="1"/>
    </xf>
    <xf numFmtId="1" fontId="24" fillId="0" borderId="16" xfId="0" applyNumberFormat="1" applyFont="1" applyFill="1" applyBorder="1" applyAlignment="1" applyProtection="1">
      <alignment horizontal="center" vertical="center"/>
      <protection hidden="1"/>
    </xf>
    <xf numFmtId="1" fontId="24" fillId="0" borderId="17" xfId="0" applyNumberFormat="1" applyFont="1" applyFill="1" applyBorder="1" applyAlignment="1" applyProtection="1">
      <alignment horizontal="center" vertical="center"/>
      <protection hidden="1"/>
    </xf>
    <xf numFmtId="1" fontId="24" fillId="0" borderId="13" xfId="0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7" xfId="0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center" vertical="center"/>
      <protection hidden="1"/>
    </xf>
    <xf numFmtId="0" fontId="23" fillId="0" borderId="14" xfId="0" applyFont="1" applyFill="1" applyBorder="1" applyAlignment="1" applyProtection="1">
      <alignment horizontal="center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1" fontId="24" fillId="0" borderId="17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  <protection hidden="1"/>
    </xf>
    <xf numFmtId="0" fontId="24" fillId="0" borderId="20" xfId="0" applyFont="1" applyFill="1" applyBorder="1" applyAlignment="1" applyProtection="1">
      <alignment horizontal="center" vertical="center"/>
      <protection hidden="1"/>
    </xf>
    <xf numFmtId="1" fontId="28" fillId="0" borderId="10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180" fontId="24" fillId="0" borderId="12" xfId="0" applyNumberFormat="1" applyFont="1" applyFill="1" applyBorder="1" applyAlignment="1" applyProtection="1">
      <alignment horizontal="center" vertical="center"/>
      <protection hidden="1"/>
    </xf>
    <xf numFmtId="180" fontId="24" fillId="0" borderId="15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15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15" xfId="0" applyNumberFormat="1" applyFont="1" applyFill="1" applyBorder="1" applyAlignment="1" applyProtection="1">
      <alignment horizontal="center" vertical="center"/>
      <protection hidden="1"/>
    </xf>
    <xf numFmtId="180" fontId="23" fillId="0" borderId="21" xfId="0" applyNumberFormat="1" applyFont="1" applyFill="1" applyBorder="1" applyAlignment="1" applyProtection="1">
      <alignment horizontal="center" vertical="center"/>
      <protection hidden="1"/>
    </xf>
    <xf numFmtId="1" fontId="23" fillId="0" borderId="10" xfId="0" applyNumberFormat="1" applyFont="1" applyFill="1" applyBorder="1" applyAlignment="1" applyProtection="1">
      <alignment horizontal="center" vertical="center"/>
      <protection hidden="1"/>
    </xf>
    <xf numFmtId="1" fontId="23" fillId="0" borderId="21" xfId="0" applyNumberFormat="1" applyFont="1" applyFill="1" applyBorder="1" applyAlignment="1" applyProtection="1">
      <alignment horizontal="center" vertical="center"/>
      <protection hidden="1"/>
    </xf>
    <xf numFmtId="1" fontId="23" fillId="0" borderId="22" xfId="0" applyNumberFormat="1" applyFont="1" applyFill="1" applyBorder="1" applyAlignment="1" applyProtection="1">
      <alignment horizontal="center" vertical="center"/>
      <protection hidden="1"/>
    </xf>
    <xf numFmtId="1" fontId="23" fillId="0" borderId="19" xfId="0" applyNumberFormat="1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180" fontId="23" fillId="0" borderId="22" xfId="0" applyNumberFormat="1" applyFont="1" applyFill="1" applyBorder="1" applyAlignment="1" applyProtection="1">
      <alignment horizontal="center" vertical="center"/>
      <protection hidden="1"/>
    </xf>
    <xf numFmtId="180" fontId="23" fillId="0" borderId="17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18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24" xfId="0" applyFont="1" applyFill="1" applyBorder="1" applyAlignment="1" applyProtection="1">
      <alignment vertical="top"/>
      <protection hidden="1"/>
    </xf>
    <xf numFmtId="0" fontId="24" fillId="0" borderId="25" xfId="0" applyFont="1" applyFill="1" applyBorder="1" applyAlignment="1" applyProtection="1">
      <alignment vertical="top"/>
      <protection hidden="1"/>
    </xf>
    <xf numFmtId="0" fontId="23" fillId="0" borderId="25" xfId="0" applyFont="1" applyFill="1" applyBorder="1" applyAlignment="1" applyProtection="1">
      <alignment vertical="top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0" fontId="23" fillId="0" borderId="0" xfId="0" applyFont="1" applyFill="1" applyBorder="1" applyAlignment="1" applyProtection="1">
      <alignment vertical="top"/>
      <protection hidden="1"/>
    </xf>
    <xf numFmtId="0" fontId="33" fillId="0" borderId="0" xfId="0" applyFont="1" applyFill="1" applyAlignment="1">
      <alignment vertical="top"/>
    </xf>
    <xf numFmtId="0" fontId="33" fillId="0" borderId="0" xfId="0" applyFont="1" applyFill="1" applyBorder="1" applyAlignment="1">
      <alignment vertical="top"/>
    </xf>
    <xf numFmtId="0" fontId="33" fillId="0" borderId="26" xfId="0" applyNumberFormat="1" applyFont="1" applyFill="1" applyBorder="1" applyAlignment="1">
      <alignment vertical="top"/>
    </xf>
    <xf numFmtId="0" fontId="33" fillId="0" borderId="27" xfId="0" applyNumberFormat="1" applyFont="1" applyFill="1" applyBorder="1" applyAlignment="1">
      <alignment vertical="top"/>
    </xf>
    <xf numFmtId="0" fontId="33" fillId="0" borderId="28" xfId="0" applyNumberFormat="1" applyFont="1" applyFill="1" applyBorder="1" applyAlignment="1">
      <alignment vertical="top"/>
    </xf>
    <xf numFmtId="0" fontId="33" fillId="0" borderId="29" xfId="0" applyNumberFormat="1" applyFont="1" applyFill="1" applyBorder="1" applyAlignment="1">
      <alignment vertical="top"/>
    </xf>
    <xf numFmtId="0" fontId="33" fillId="0" borderId="24" xfId="0" applyNumberFormat="1" applyFont="1" applyFill="1" applyBorder="1" applyAlignment="1">
      <alignment vertical="top"/>
    </xf>
    <xf numFmtId="0" fontId="33" fillId="0" borderId="30" xfId="0" applyNumberFormat="1" applyFont="1" applyFill="1" applyBorder="1" applyAlignment="1">
      <alignment vertical="top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26" xfId="0" applyFont="1" applyFill="1" applyBorder="1" applyAlignment="1">
      <alignment vertical="top" wrapText="1"/>
    </xf>
    <xf numFmtId="0" fontId="33" fillId="0" borderId="27" xfId="0" applyFont="1" applyFill="1" applyBorder="1" applyAlignment="1">
      <alignment vertical="top" wrapText="1"/>
    </xf>
    <xf numFmtId="0" fontId="33" fillId="0" borderId="28" xfId="0" applyFont="1" applyFill="1" applyBorder="1" applyAlignment="1">
      <alignment vertical="top" wrapText="1"/>
    </xf>
    <xf numFmtId="180" fontId="33" fillId="0" borderId="31" xfId="0" applyNumberFormat="1" applyFont="1" applyFill="1" applyBorder="1" applyAlignment="1">
      <alignment vertical="top"/>
    </xf>
    <xf numFmtId="180" fontId="33" fillId="0" borderId="27" xfId="0" applyNumberFormat="1" applyFont="1" applyFill="1" applyBorder="1" applyAlignment="1">
      <alignment vertical="top"/>
    </xf>
    <xf numFmtId="0" fontId="33" fillId="0" borderId="24" xfId="0" applyFont="1" applyFill="1" applyBorder="1" applyAlignment="1">
      <alignment vertical="top"/>
    </xf>
    <xf numFmtId="0" fontId="33" fillId="0" borderId="30" xfId="0" applyFont="1" applyFill="1" applyBorder="1" applyAlignment="1">
      <alignment vertical="top"/>
    </xf>
    <xf numFmtId="0" fontId="33" fillId="0" borderId="32" xfId="0" applyFont="1" applyFill="1" applyBorder="1" applyAlignment="1">
      <alignment vertical="top"/>
    </xf>
    <xf numFmtId="0" fontId="33" fillId="0" borderId="29" xfId="0" applyFont="1" applyFill="1" applyBorder="1" applyAlignment="1">
      <alignment vertical="top"/>
    </xf>
    <xf numFmtId="0" fontId="33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 applyProtection="1">
      <alignment vertical="center"/>
      <protection hidden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33" xfId="0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vertical="center" wrapText="1"/>
      <protection hidden="1"/>
    </xf>
    <xf numFmtId="0" fontId="9" fillId="0" borderId="34" xfId="0" applyFont="1" applyFill="1" applyBorder="1" applyAlignment="1" applyProtection="1">
      <alignment vertical="top"/>
      <protection hidden="1"/>
    </xf>
    <xf numFmtId="0" fontId="9" fillId="0" borderId="35" xfId="0" applyFont="1" applyFill="1" applyBorder="1" applyAlignment="1" applyProtection="1">
      <alignment vertical="top"/>
      <protection hidden="1"/>
    </xf>
    <xf numFmtId="0" fontId="24" fillId="0" borderId="36" xfId="0" applyFont="1" applyFill="1" applyBorder="1" applyAlignment="1" applyProtection="1">
      <alignment vertical="top"/>
      <protection hidden="1"/>
    </xf>
    <xf numFmtId="0" fontId="24" fillId="0" borderId="34" xfId="0" applyFont="1" applyFill="1" applyBorder="1" applyAlignment="1" applyProtection="1">
      <alignment vertical="top"/>
      <protection hidden="1"/>
    </xf>
    <xf numFmtId="0" fontId="24" fillId="0" borderId="37" xfId="0" applyFont="1" applyFill="1" applyBorder="1" applyAlignment="1" applyProtection="1">
      <alignment vertical="top"/>
      <protection hidden="1"/>
    </xf>
    <xf numFmtId="1" fontId="24" fillId="0" borderId="18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>
      <alignment horizontal="center"/>
    </xf>
    <xf numFmtId="0" fontId="24" fillId="0" borderId="0" xfId="51" applyFont="1" applyFill="1" applyBorder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hidden="1"/>
    </xf>
    <xf numFmtId="1" fontId="24" fillId="0" borderId="38" xfId="0" applyNumberFormat="1" applyFont="1" applyFill="1" applyBorder="1" applyAlignment="1" applyProtection="1">
      <alignment horizontal="center" vertical="center"/>
      <protection hidden="1"/>
    </xf>
    <xf numFmtId="0" fontId="23" fillId="0" borderId="15" xfId="0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3" fillId="0" borderId="0" xfId="0" applyFont="1" applyFill="1" applyAlignment="1">
      <alignment vertical="top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1" fontId="2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5" xfId="0" applyFont="1" applyFill="1" applyBorder="1" applyAlignment="1" applyProtection="1">
      <alignment horizontal="center" vertical="center" wrapText="1"/>
      <protection hidden="1"/>
    </xf>
    <xf numFmtId="180" fontId="23" fillId="0" borderId="12" xfId="0" applyNumberFormat="1" applyFont="1" applyFill="1" applyBorder="1" applyAlignment="1" applyProtection="1">
      <alignment horizontal="center" vertical="center"/>
      <protection hidden="1"/>
    </xf>
    <xf numFmtId="1" fontId="23" fillId="0" borderId="12" xfId="0" applyNumberFormat="1" applyFont="1" applyFill="1" applyBorder="1" applyAlignment="1" applyProtection="1">
      <alignment horizontal="center" vertical="center"/>
      <protection hidden="1"/>
    </xf>
    <xf numFmtId="1" fontId="23" fillId="0" borderId="11" xfId="0" applyNumberFormat="1" applyFont="1" applyFill="1" applyBorder="1" applyAlignment="1" applyProtection="1">
      <alignment horizontal="center" vertical="center"/>
      <protection hidden="1"/>
    </xf>
    <xf numFmtId="0" fontId="23" fillId="0" borderId="39" xfId="0" applyFont="1" applyFill="1" applyBorder="1" applyAlignment="1" applyProtection="1">
      <alignment horizontal="center" vertical="center"/>
      <protection hidden="1"/>
    </xf>
    <xf numFmtId="0" fontId="23" fillId="0" borderId="40" xfId="0" applyFont="1" applyFill="1" applyBorder="1" applyAlignment="1" applyProtection="1">
      <alignment horizontal="center" vertical="center"/>
      <protection hidden="1"/>
    </xf>
    <xf numFmtId="0" fontId="24" fillId="0" borderId="39" xfId="0" applyFont="1" applyFill="1" applyBorder="1" applyAlignment="1" applyProtection="1">
      <alignment horizontal="center" vertical="center"/>
      <protection hidden="1"/>
    </xf>
    <xf numFmtId="180" fontId="24" fillId="0" borderId="40" xfId="0" applyNumberFormat="1" applyFont="1" applyFill="1" applyBorder="1" applyAlignment="1" applyProtection="1">
      <alignment horizontal="center" vertical="center"/>
      <protection hidden="1"/>
    </xf>
    <xf numFmtId="1" fontId="24" fillId="0" borderId="40" xfId="0" applyNumberFormat="1" applyFont="1" applyFill="1" applyBorder="1" applyAlignment="1" applyProtection="1">
      <alignment horizontal="center" vertical="center"/>
      <protection hidden="1"/>
    </xf>
    <xf numFmtId="1" fontId="24" fillId="0" borderId="39" xfId="0" applyNumberFormat="1" applyFont="1" applyFill="1" applyBorder="1" applyAlignment="1" applyProtection="1">
      <alignment horizontal="center" vertical="center"/>
      <protection hidden="1"/>
    </xf>
    <xf numFmtId="1" fontId="23" fillId="0" borderId="15" xfId="0" applyNumberFormat="1" applyFont="1" applyFill="1" applyBorder="1" applyAlignment="1" applyProtection="1">
      <alignment horizontal="left" vertical="center" indent="1"/>
      <protection hidden="1"/>
    </xf>
    <xf numFmtId="1" fontId="23" fillId="0" borderId="22" xfId="0" applyNumberFormat="1" applyFont="1" applyFill="1" applyBorder="1" applyAlignment="1" applyProtection="1">
      <alignment horizontal="left" vertical="center" indent="1"/>
      <protection hidden="1"/>
    </xf>
    <xf numFmtId="1" fontId="23" fillId="0" borderId="10" xfId="0" applyNumberFormat="1" applyFont="1" applyFill="1" applyBorder="1" applyAlignment="1" applyProtection="1">
      <alignment horizontal="left" vertical="center" indent="1"/>
      <protection hidden="1"/>
    </xf>
    <xf numFmtId="1" fontId="23" fillId="0" borderId="19" xfId="0" applyNumberFormat="1" applyFont="1" applyFill="1" applyBorder="1" applyAlignment="1" applyProtection="1">
      <alignment horizontal="left" vertical="center" indent="1"/>
      <protection hidden="1"/>
    </xf>
    <xf numFmtId="1" fontId="23" fillId="0" borderId="17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13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18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20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15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10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21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14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17" xfId="0" applyNumberFormat="1" applyFont="1" applyFill="1" applyBorder="1" applyAlignment="1" applyProtection="1">
      <alignment horizontal="left" vertical="center" indent="1"/>
      <protection hidden="1"/>
    </xf>
    <xf numFmtId="1" fontId="23" fillId="0" borderId="13" xfId="0" applyNumberFormat="1" applyFont="1" applyFill="1" applyBorder="1" applyAlignment="1" applyProtection="1">
      <alignment horizontal="left" vertical="center" indent="1"/>
      <protection hidden="1"/>
    </xf>
    <xf numFmtId="1" fontId="23" fillId="0" borderId="40" xfId="0" applyNumberFormat="1" applyFont="1" applyFill="1" applyBorder="1" applyAlignment="1" applyProtection="1">
      <alignment horizontal="left" vertical="center" indent="1"/>
      <protection hidden="1"/>
    </xf>
    <xf numFmtId="1" fontId="23" fillId="0" borderId="39" xfId="0" applyNumberFormat="1" applyFont="1" applyFill="1" applyBorder="1" applyAlignment="1" applyProtection="1">
      <alignment horizontal="left" vertical="center" indent="1"/>
      <protection hidden="1"/>
    </xf>
    <xf numFmtId="0" fontId="8" fillId="0" borderId="0" xfId="0" applyFont="1" applyFill="1" applyAlignment="1">
      <alignment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41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/>
    </xf>
    <xf numFmtId="0" fontId="23" fillId="0" borderId="42" xfId="0" applyFont="1" applyFill="1" applyBorder="1" applyAlignment="1">
      <alignment vertical="top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/>
    </xf>
    <xf numFmtId="0" fontId="40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justify" vertical="center" wrapText="1"/>
    </xf>
    <xf numFmtId="1" fontId="23" fillId="0" borderId="14" xfId="0" applyNumberFormat="1" applyFont="1" applyFill="1" applyBorder="1" applyAlignment="1" applyProtection="1">
      <alignment horizontal="center" vertical="center"/>
      <protection hidden="1"/>
    </xf>
    <xf numFmtId="1" fontId="28" fillId="0" borderId="15" xfId="0" applyNumberFormat="1" applyFont="1" applyFill="1" applyBorder="1" applyAlignment="1">
      <alignment horizontal="center" vertical="center"/>
    </xf>
    <xf numFmtId="0" fontId="23" fillId="0" borderId="43" xfId="0" applyFont="1" applyFill="1" applyBorder="1" applyAlignment="1" applyProtection="1">
      <alignment horizontal="center" vertical="center"/>
      <protection hidden="1"/>
    </xf>
    <xf numFmtId="0" fontId="23" fillId="0" borderId="44" xfId="0" applyFont="1" applyFill="1" applyBorder="1" applyAlignment="1" applyProtection="1">
      <alignment horizontal="center" vertical="center"/>
      <protection hidden="1"/>
    </xf>
    <xf numFmtId="0" fontId="23" fillId="0" borderId="45" xfId="0" applyFont="1" applyFill="1" applyBorder="1" applyAlignment="1" applyProtection="1">
      <alignment horizontal="center" vertical="center"/>
      <protection hidden="1"/>
    </xf>
    <xf numFmtId="0" fontId="23" fillId="0" borderId="46" xfId="0" applyFont="1" applyFill="1" applyBorder="1" applyAlignment="1" applyProtection="1">
      <alignment horizontal="center" vertical="center"/>
      <protection hidden="1"/>
    </xf>
    <xf numFmtId="0" fontId="23" fillId="0" borderId="47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left" vertical="center" wrapText="1"/>
      <protection hidden="1"/>
    </xf>
    <xf numFmtId="1" fontId="24" fillId="0" borderId="48" xfId="0" applyNumberFormat="1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1" fillId="0" borderId="0" xfId="0" applyFont="1" applyFill="1" applyAlignment="1">
      <alignment horizontal="left" vertical="center"/>
    </xf>
    <xf numFmtId="1" fontId="24" fillId="0" borderId="49" xfId="0" applyNumberFormat="1" applyFont="1" applyFill="1" applyBorder="1" applyAlignment="1" applyProtection="1">
      <alignment horizontal="center" vertical="center"/>
      <protection hidden="1"/>
    </xf>
    <xf numFmtId="0" fontId="24" fillId="0" borderId="44" xfId="0" applyFont="1" applyFill="1" applyBorder="1" applyAlignment="1" applyProtection="1">
      <alignment horizontal="center" vertical="center" wrapText="1"/>
      <protection hidden="1"/>
    </xf>
    <xf numFmtId="0" fontId="24" fillId="0" borderId="48" xfId="0" applyFont="1" applyFill="1" applyBorder="1" applyAlignment="1" applyProtection="1">
      <alignment horizontal="center" vertical="center"/>
      <protection hidden="1"/>
    </xf>
    <xf numFmtId="1" fontId="23" fillId="0" borderId="44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" fontId="28" fillId="0" borderId="44" xfId="0" applyNumberFormat="1" applyFont="1" applyFill="1" applyBorder="1" applyAlignment="1">
      <alignment horizontal="center" vertical="center"/>
    </xf>
    <xf numFmtId="0" fontId="24" fillId="0" borderId="41" xfId="0" applyFont="1" applyFill="1" applyBorder="1" applyAlignment="1" applyProtection="1">
      <alignment horizontal="center" vertical="center"/>
      <protection hidden="1"/>
    </xf>
    <xf numFmtId="1" fontId="23" fillId="0" borderId="42" xfId="0" applyNumberFormat="1" applyFont="1" applyFill="1" applyBorder="1" applyAlignment="1" applyProtection="1">
      <alignment horizontal="center" vertical="center"/>
      <protection hidden="1"/>
    </xf>
    <xf numFmtId="1" fontId="24" fillId="0" borderId="49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 applyProtection="1">
      <alignment horizontal="center" vertical="center"/>
      <protection hidden="1"/>
    </xf>
    <xf numFmtId="1" fontId="23" fillId="0" borderId="44" xfId="0" applyNumberFormat="1" applyFont="1" applyFill="1" applyBorder="1" applyAlignment="1" applyProtection="1">
      <alignment horizontal="left" vertical="center" indent="1"/>
      <protection hidden="1"/>
    </xf>
    <xf numFmtId="1" fontId="23" fillId="0" borderId="46" xfId="0" applyNumberFormat="1" applyFont="1" applyFill="1" applyBorder="1" applyAlignment="1" applyProtection="1">
      <alignment horizontal="left" vertical="center" indent="1"/>
      <protection hidden="1"/>
    </xf>
    <xf numFmtId="1" fontId="23" fillId="0" borderId="49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41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44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42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49" xfId="0" applyNumberFormat="1" applyFont="1" applyFill="1" applyBorder="1" applyAlignment="1" applyProtection="1">
      <alignment horizontal="left" vertical="center" indent="1"/>
      <protection hidden="1"/>
    </xf>
    <xf numFmtId="1" fontId="23" fillId="0" borderId="0" xfId="0" applyNumberFormat="1" applyFont="1" applyFill="1" applyBorder="1" applyAlignment="1" applyProtection="1">
      <alignment horizontal="left" vertical="center" indent="1"/>
      <protection hidden="1"/>
    </xf>
    <xf numFmtId="0" fontId="24" fillId="0" borderId="42" xfId="0" applyFont="1" applyFill="1" applyBorder="1" applyAlignment="1" applyProtection="1">
      <alignment horizontal="center" vertical="center"/>
      <protection hidden="1"/>
    </xf>
    <xf numFmtId="0" fontId="23" fillId="0" borderId="41" xfId="0" applyFont="1" applyFill="1" applyBorder="1" applyAlignment="1" applyProtection="1">
      <alignment horizontal="center" vertical="center"/>
      <protection hidden="1"/>
    </xf>
    <xf numFmtId="1" fontId="23" fillId="0" borderId="48" xfId="0" applyNumberFormat="1" applyFont="1" applyFill="1" applyBorder="1" applyAlignment="1" applyProtection="1">
      <alignment horizontal="center" vertical="center"/>
      <protection hidden="1"/>
    </xf>
    <xf numFmtId="1" fontId="24" fillId="0" borderId="24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49" fontId="24" fillId="0" borderId="0" xfId="0" applyNumberFormat="1" applyFont="1" applyFill="1" applyBorder="1" applyAlignment="1" applyProtection="1">
      <alignment horizontal="center" vertical="top"/>
      <protection hidden="1"/>
    </xf>
    <xf numFmtId="1" fontId="24" fillId="0" borderId="50" xfId="0" applyNumberFormat="1" applyFont="1" applyFill="1" applyBorder="1" applyAlignment="1" applyProtection="1">
      <alignment horizontal="center" vertical="center"/>
      <protection hidden="1"/>
    </xf>
    <xf numFmtId="1" fontId="24" fillId="0" borderId="51" xfId="0" applyNumberFormat="1" applyFont="1" applyFill="1" applyBorder="1" applyAlignment="1" applyProtection="1">
      <alignment horizontal="center" vertical="center"/>
      <protection hidden="1"/>
    </xf>
    <xf numFmtId="1" fontId="24" fillId="0" borderId="52" xfId="0" applyNumberFormat="1" applyFont="1" applyFill="1" applyBorder="1" applyAlignment="1" applyProtection="1">
      <alignment horizontal="center" vertical="center"/>
      <protection hidden="1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" fontId="23" fillId="0" borderId="54" xfId="0" applyNumberFormat="1" applyFont="1" applyFill="1" applyBorder="1" applyAlignment="1" applyProtection="1">
      <alignment horizontal="center" vertical="center"/>
      <protection hidden="1"/>
    </xf>
    <xf numFmtId="1" fontId="28" fillId="0" borderId="53" xfId="0" applyNumberFormat="1" applyFont="1" applyFill="1" applyBorder="1" applyAlignment="1">
      <alignment horizontal="center" vertical="center"/>
    </xf>
    <xf numFmtId="0" fontId="23" fillId="0" borderId="53" xfId="0" applyFont="1" applyFill="1" applyBorder="1" applyAlignment="1" applyProtection="1">
      <alignment horizontal="center" vertical="center"/>
      <protection hidden="1"/>
    </xf>
    <xf numFmtId="0" fontId="23" fillId="0" borderId="55" xfId="0" applyFont="1" applyFill="1" applyBorder="1" applyAlignment="1" applyProtection="1">
      <alignment horizontal="center" vertical="center"/>
      <protection hidden="1"/>
    </xf>
    <xf numFmtId="0" fontId="24" fillId="0" borderId="52" xfId="0" applyFont="1" applyFill="1" applyBorder="1" applyAlignment="1" applyProtection="1">
      <alignment horizontal="center" vertical="center"/>
      <protection hidden="1"/>
    </xf>
    <xf numFmtId="1" fontId="23" fillId="0" borderId="55" xfId="0" applyNumberFormat="1" applyFont="1" applyFill="1" applyBorder="1" applyAlignment="1" applyProtection="1">
      <alignment horizontal="center" vertical="center"/>
      <protection hidden="1"/>
    </xf>
    <xf numFmtId="0" fontId="23" fillId="0" borderId="54" xfId="0" applyFont="1" applyFill="1" applyBorder="1" applyAlignment="1" applyProtection="1">
      <alignment horizontal="center" vertical="center"/>
      <protection hidden="1"/>
    </xf>
    <xf numFmtId="0" fontId="24" fillId="0" borderId="56" xfId="0" applyFont="1" applyFill="1" applyBorder="1" applyAlignment="1" applyProtection="1">
      <alignment horizontal="center" vertical="center"/>
      <protection hidden="1"/>
    </xf>
    <xf numFmtId="0" fontId="23" fillId="0" borderId="56" xfId="0" applyFont="1" applyFill="1" applyBorder="1" applyAlignment="1" applyProtection="1">
      <alignment horizontal="center" vertical="center"/>
      <protection hidden="1"/>
    </xf>
    <xf numFmtId="0" fontId="24" fillId="0" borderId="57" xfId="0" applyFont="1" applyFill="1" applyBorder="1" applyAlignment="1" applyProtection="1">
      <alignment vertical="top"/>
      <protection hidden="1"/>
    </xf>
    <xf numFmtId="0" fontId="24" fillId="0" borderId="29" xfId="0" applyFont="1" applyFill="1" applyBorder="1" applyAlignment="1" applyProtection="1">
      <alignment vertical="top"/>
      <protection hidden="1"/>
    </xf>
    <xf numFmtId="0" fontId="9" fillId="0" borderId="58" xfId="0" applyFont="1" applyFill="1" applyBorder="1" applyAlignment="1" applyProtection="1">
      <alignment vertical="top"/>
      <protection hidden="1"/>
    </xf>
    <xf numFmtId="1" fontId="24" fillId="0" borderId="59" xfId="0" applyNumberFormat="1" applyFont="1" applyFill="1" applyBorder="1" applyAlignment="1" applyProtection="1">
      <alignment horizontal="center" vertical="center"/>
      <protection hidden="1"/>
    </xf>
    <xf numFmtId="1" fontId="23" fillId="0" borderId="53" xfId="0" applyNumberFormat="1" applyFont="1" applyFill="1" applyBorder="1" applyAlignment="1" applyProtection="1">
      <alignment horizontal="left" vertical="center" indent="1"/>
      <protection hidden="1"/>
    </xf>
    <xf numFmtId="1" fontId="23" fillId="0" borderId="54" xfId="0" applyNumberFormat="1" applyFont="1" applyFill="1" applyBorder="1" applyAlignment="1" applyProtection="1">
      <alignment horizontal="left" vertical="center" indent="1"/>
      <protection hidden="1"/>
    </xf>
    <xf numFmtId="1" fontId="23" fillId="0" borderId="50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56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53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55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50" xfId="0" applyNumberFormat="1" applyFont="1" applyFill="1" applyBorder="1" applyAlignment="1" applyProtection="1">
      <alignment horizontal="left" vertical="center" indent="1"/>
      <protection hidden="1"/>
    </xf>
    <xf numFmtId="1" fontId="23" fillId="0" borderId="60" xfId="0" applyNumberFormat="1" applyFont="1" applyFill="1" applyBorder="1" applyAlignment="1" applyProtection="1">
      <alignment horizontal="left" vertical="center" indent="1"/>
      <protection hidden="1"/>
    </xf>
    <xf numFmtId="1" fontId="24" fillId="0" borderId="61" xfId="0" applyNumberFormat="1" applyFont="1" applyFill="1" applyBorder="1" applyAlignment="1" applyProtection="1">
      <alignment horizontal="center" vertical="center"/>
      <protection hidden="1"/>
    </xf>
    <xf numFmtId="0" fontId="24" fillId="0" borderId="60" xfId="0" applyFont="1" applyFill="1" applyBorder="1" applyAlignment="1" applyProtection="1">
      <alignment horizontal="center" vertical="top"/>
      <protection hidden="1"/>
    </xf>
    <xf numFmtId="49" fontId="24" fillId="0" borderId="60" xfId="0" applyNumberFormat="1" applyFont="1" applyFill="1" applyBorder="1" applyAlignment="1" applyProtection="1">
      <alignment horizontal="center" vertical="top"/>
      <protection hidden="1"/>
    </xf>
    <xf numFmtId="0" fontId="33" fillId="0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/>
    </xf>
    <xf numFmtId="0" fontId="33" fillId="0" borderId="34" xfId="0" applyFont="1" applyFill="1" applyBorder="1" applyAlignment="1">
      <alignment/>
    </xf>
    <xf numFmtId="0" fontId="23" fillId="0" borderId="24" xfId="0" applyFont="1" applyFill="1" applyBorder="1" applyAlignment="1">
      <alignment horizontal="left"/>
    </xf>
    <xf numFmtId="0" fontId="23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23" fillId="0" borderId="37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1" xfId="0" applyFont="1" applyFill="1" applyBorder="1" applyAlignment="1">
      <alignment/>
    </xf>
    <xf numFmtId="0" fontId="49" fillId="0" borderId="0" xfId="0" applyFont="1" applyFill="1" applyAlignment="1">
      <alignment vertical="top"/>
    </xf>
    <xf numFmtId="0" fontId="23" fillId="0" borderId="53" xfId="0" applyFont="1" applyFill="1" applyBorder="1" applyAlignment="1" applyProtection="1">
      <alignment horizontal="center" vertical="center" wrapText="1"/>
      <protection hidden="1"/>
    </xf>
    <xf numFmtId="0" fontId="24" fillId="0" borderId="12" xfId="0" applyNumberFormat="1" applyFont="1" applyFill="1" applyBorder="1" applyAlignment="1" applyProtection="1">
      <alignment horizontal="center" vertical="center"/>
      <protection hidden="1"/>
    </xf>
    <xf numFmtId="0" fontId="24" fillId="0" borderId="62" xfId="0" applyFont="1" applyFill="1" applyBorder="1" applyAlignment="1" applyProtection="1">
      <alignment horizontal="center" vertical="center"/>
      <protection hidden="1"/>
    </xf>
    <xf numFmtId="0" fontId="23" fillId="0" borderId="44" xfId="0" applyFont="1" applyFill="1" applyBorder="1" applyAlignment="1" applyProtection="1">
      <alignment horizontal="center" vertical="top"/>
      <protection hidden="1"/>
    </xf>
    <xf numFmtId="0" fontId="33" fillId="0" borderId="57" xfId="0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49" fontId="49" fillId="0" borderId="33" xfId="0" applyNumberFormat="1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/>
    </xf>
    <xf numFmtId="49" fontId="49" fillId="0" borderId="33" xfId="0" applyNumberFormat="1" applyFont="1" applyFill="1" applyBorder="1" applyAlignment="1">
      <alignment horizontal="center" vertical="center"/>
    </xf>
    <xf numFmtId="49" fontId="49" fillId="0" borderId="33" xfId="0" applyNumberFormat="1" applyFont="1" applyFill="1" applyBorder="1" applyAlignment="1">
      <alignment horizontal="center"/>
    </xf>
    <xf numFmtId="49" fontId="50" fillId="0" borderId="33" xfId="0" applyNumberFormat="1" applyFont="1" applyFill="1" applyBorder="1" applyAlignment="1">
      <alignment horizontal="center" vertical="center"/>
    </xf>
    <xf numFmtId="1" fontId="24" fillId="0" borderId="41" xfId="0" applyNumberFormat="1" applyFont="1" applyFill="1" applyBorder="1" applyAlignment="1" applyProtection="1">
      <alignment horizontal="center" vertical="center"/>
      <protection hidden="1"/>
    </xf>
    <xf numFmtId="1" fontId="24" fillId="0" borderId="62" xfId="0" applyNumberFormat="1" applyFont="1" applyFill="1" applyBorder="1" applyAlignment="1" applyProtection="1">
      <alignment horizontal="center" vertical="center"/>
      <protection hidden="1"/>
    </xf>
    <xf numFmtId="1" fontId="24" fillId="0" borderId="50" xfId="0" applyNumberFormat="1" applyFont="1" applyFill="1" applyBorder="1" applyAlignment="1">
      <alignment horizontal="center" vertical="center"/>
    </xf>
    <xf numFmtId="1" fontId="29" fillId="0" borderId="58" xfId="0" applyNumberFormat="1" applyFont="1" applyFill="1" applyBorder="1" applyAlignment="1" applyProtection="1">
      <alignment vertical="top"/>
      <protection hidden="1"/>
    </xf>
    <xf numFmtId="0" fontId="29" fillId="0" borderId="0" xfId="0" applyFont="1" applyFill="1" applyBorder="1" applyAlignment="1" applyProtection="1">
      <alignment vertical="top"/>
      <protection hidden="1"/>
    </xf>
    <xf numFmtId="0" fontId="23" fillId="0" borderId="43" xfId="0" applyFont="1" applyFill="1" applyBorder="1" applyAlignment="1" applyProtection="1">
      <alignment horizontal="left" vertical="top"/>
      <protection hidden="1"/>
    </xf>
    <xf numFmtId="0" fontId="23" fillId="0" borderId="44" xfId="0" applyFont="1" applyFill="1" applyBorder="1" applyAlignment="1" applyProtection="1">
      <alignment horizontal="left" vertical="top"/>
      <protection hidden="1"/>
    </xf>
    <xf numFmtId="0" fontId="23" fillId="0" borderId="44" xfId="0" applyFont="1" applyFill="1" applyBorder="1" applyAlignment="1" applyProtection="1">
      <alignment vertical="top"/>
      <protection hidden="1"/>
    </xf>
    <xf numFmtId="0" fontId="23" fillId="0" borderId="63" xfId="0" applyFont="1" applyFill="1" applyBorder="1" applyAlignment="1" applyProtection="1">
      <alignment vertical="top"/>
      <protection hidden="1"/>
    </xf>
    <xf numFmtId="0" fontId="23" fillId="0" borderId="43" xfId="0" applyFont="1" applyFill="1" applyBorder="1" applyAlignment="1" applyProtection="1">
      <alignment vertical="top"/>
      <protection hidden="1"/>
    </xf>
    <xf numFmtId="0" fontId="23" fillId="0" borderId="41" xfId="0" applyFont="1" applyFill="1" applyBorder="1" applyAlignment="1" applyProtection="1">
      <alignment vertical="top"/>
      <protection hidden="1"/>
    </xf>
    <xf numFmtId="0" fontId="12" fillId="0" borderId="0" xfId="0" applyFont="1" applyFill="1" applyBorder="1" applyAlignment="1">
      <alignment vertical="center"/>
    </xf>
    <xf numFmtId="0" fontId="33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9" fillId="0" borderId="33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/>
    </xf>
    <xf numFmtId="0" fontId="33" fillId="0" borderId="35" xfId="0" applyFont="1" applyFill="1" applyBorder="1" applyAlignment="1" applyProtection="1">
      <alignment horizontal="left" vertical="center" wrapText="1"/>
      <protection hidden="1"/>
    </xf>
    <xf numFmtId="0" fontId="33" fillId="0" borderId="37" xfId="0" applyFont="1" applyFill="1" applyBorder="1" applyAlignment="1">
      <alignment/>
    </xf>
    <xf numFmtId="0" fontId="33" fillId="0" borderId="43" xfId="0" applyFont="1" applyFill="1" applyBorder="1" applyAlignment="1">
      <alignment horizontal="center" vertical="top" wrapText="1"/>
    </xf>
    <xf numFmtId="0" fontId="33" fillId="0" borderId="44" xfId="0" applyFont="1" applyFill="1" applyBorder="1" applyAlignment="1">
      <alignment horizontal="center" vertical="top" wrapText="1"/>
    </xf>
    <xf numFmtId="0" fontId="33" fillId="0" borderId="63" xfId="0" applyFont="1" applyFill="1" applyBorder="1" applyAlignment="1">
      <alignment horizontal="center" vertical="top" wrapText="1"/>
    </xf>
    <xf numFmtId="0" fontId="33" fillId="0" borderId="64" xfId="0" applyFont="1" applyFill="1" applyBorder="1" applyAlignment="1">
      <alignment horizontal="center" vertical="top" wrapText="1"/>
    </xf>
    <xf numFmtId="0" fontId="33" fillId="0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 applyProtection="1">
      <alignment horizontal="left" vertical="center" wrapText="1"/>
      <protection hidden="1"/>
    </xf>
    <xf numFmtId="0" fontId="33" fillId="0" borderId="65" xfId="0" applyFont="1" applyFill="1" applyBorder="1" applyAlignment="1" applyProtection="1">
      <alignment horizontal="left" vertical="center" wrapText="1"/>
      <protection hidden="1"/>
    </xf>
    <xf numFmtId="180" fontId="33" fillId="0" borderId="28" xfId="0" applyNumberFormat="1" applyFont="1" applyFill="1" applyBorder="1" applyAlignment="1">
      <alignment vertical="top"/>
    </xf>
    <xf numFmtId="0" fontId="33" fillId="0" borderId="30" xfId="0" applyFont="1" applyFill="1" applyBorder="1" applyAlignment="1">
      <alignment vertical="top"/>
    </xf>
    <xf numFmtId="0" fontId="33" fillId="0" borderId="27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0" borderId="43" xfId="0" applyNumberFormat="1" applyFont="1" applyFill="1" applyBorder="1" applyAlignment="1">
      <alignment vertical="top"/>
    </xf>
    <xf numFmtId="0" fontId="33" fillId="0" borderId="44" xfId="0" applyNumberFormat="1" applyFont="1" applyFill="1" applyBorder="1" applyAlignment="1">
      <alignment vertical="top"/>
    </xf>
    <xf numFmtId="0" fontId="33" fillId="0" borderId="63" xfId="0" applyNumberFormat="1" applyFont="1" applyFill="1" applyBorder="1" applyAlignment="1">
      <alignment vertical="top"/>
    </xf>
    <xf numFmtId="0" fontId="23" fillId="0" borderId="58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66" xfId="0" applyFont="1" applyFill="1" applyBorder="1" applyAlignment="1" applyProtection="1">
      <alignment vertical="top"/>
      <protection hidden="1"/>
    </xf>
    <xf numFmtId="0" fontId="23" fillId="0" borderId="43" xfId="0" applyFont="1" applyFill="1" applyBorder="1" applyAlignment="1">
      <alignment vertical="center"/>
    </xf>
    <xf numFmtId="0" fontId="23" fillId="0" borderId="44" xfId="0" applyFont="1" applyFill="1" applyBorder="1" applyAlignment="1">
      <alignment vertical="center"/>
    </xf>
    <xf numFmtId="0" fontId="24" fillId="0" borderId="44" xfId="0" applyFont="1" applyFill="1" applyBorder="1" applyAlignment="1" applyProtection="1">
      <alignment vertical="top"/>
      <protection hidden="1"/>
    </xf>
    <xf numFmtId="0" fontId="23" fillId="0" borderId="65" xfId="0" applyFont="1" applyFill="1" applyBorder="1" applyAlignment="1" applyProtection="1">
      <alignment vertical="top"/>
      <protection hidden="1"/>
    </xf>
    <xf numFmtId="0" fontId="23" fillId="0" borderId="25" xfId="0" applyFont="1" applyFill="1" applyBorder="1" applyAlignment="1" applyProtection="1">
      <alignment horizontal="centerContinuous" vertical="top"/>
      <protection hidden="1"/>
    </xf>
    <xf numFmtId="0" fontId="24" fillId="0" borderId="0" xfId="51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vertical="top"/>
      <protection hidden="1"/>
    </xf>
    <xf numFmtId="49" fontId="23" fillId="0" borderId="0" xfId="0" applyNumberFormat="1" applyFont="1" applyAlignment="1">
      <alignment horizontal="left" vertical="center"/>
    </xf>
    <xf numFmtId="180" fontId="23" fillId="0" borderId="0" xfId="0" applyNumberFormat="1" applyFont="1" applyAlignment="1" applyProtection="1">
      <alignment horizontal="left" vertical="center"/>
      <protection hidden="1"/>
    </xf>
    <xf numFmtId="0" fontId="23" fillId="0" borderId="47" xfId="0" applyFont="1" applyFill="1" applyBorder="1" applyAlignment="1">
      <alignment vertical="center"/>
    </xf>
    <xf numFmtId="0" fontId="23" fillId="0" borderId="42" xfId="0" applyFont="1" applyFill="1" applyBorder="1" applyAlignment="1">
      <alignment vertical="center"/>
    </xf>
    <xf numFmtId="0" fontId="23" fillId="0" borderId="67" xfId="0" applyFont="1" applyFill="1" applyBorder="1" applyAlignment="1">
      <alignment vertical="center"/>
    </xf>
    <xf numFmtId="0" fontId="23" fillId="0" borderId="68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69" xfId="0" applyFont="1" applyFill="1" applyBorder="1" applyAlignment="1">
      <alignment vertical="center"/>
    </xf>
    <xf numFmtId="0" fontId="33" fillId="0" borderId="26" xfId="0" applyFont="1" applyFill="1" applyBorder="1" applyAlignment="1">
      <alignment horizontal="left" vertical="top"/>
    </xf>
    <xf numFmtId="0" fontId="33" fillId="0" borderId="27" xfId="0" applyFont="1" applyFill="1" applyBorder="1" applyAlignment="1">
      <alignment horizontal="left" vertical="top"/>
    </xf>
    <xf numFmtId="49" fontId="23" fillId="0" borderId="42" xfId="0" applyNumberFormat="1" applyFont="1" applyBorder="1" applyAlignment="1">
      <alignment horizontal="left" vertical="center" wrapText="1"/>
    </xf>
    <xf numFmtId="49" fontId="23" fillId="0" borderId="42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180" fontId="23" fillId="0" borderId="42" xfId="0" applyNumberFormat="1" applyFont="1" applyBorder="1" applyAlignment="1" applyProtection="1">
      <alignment horizontal="left" vertical="center" wrapText="1"/>
      <protection hidden="1"/>
    </xf>
    <xf numFmtId="180" fontId="23" fillId="0" borderId="42" xfId="0" applyNumberFormat="1" applyFont="1" applyBorder="1" applyAlignment="1" applyProtection="1">
      <alignment horizontal="left" vertical="center"/>
      <protection hidden="1"/>
    </xf>
    <xf numFmtId="180" fontId="23" fillId="0" borderId="0" xfId="0" applyNumberFormat="1" applyFont="1" applyAlignment="1" applyProtection="1">
      <alignment horizontal="left" vertical="center"/>
      <protection hidden="1"/>
    </xf>
    <xf numFmtId="0" fontId="15" fillId="0" borderId="33" xfId="0" applyFont="1" applyFill="1" applyBorder="1" applyAlignment="1">
      <alignment horizontal="center" vertical="center" textRotation="90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left" vertical="top"/>
    </xf>
    <xf numFmtId="0" fontId="33" fillId="0" borderId="46" xfId="0" applyFont="1" applyFill="1" applyBorder="1" applyAlignment="1">
      <alignment horizontal="left" vertical="top"/>
    </xf>
    <xf numFmtId="0" fontId="0" fillId="0" borderId="46" xfId="0" applyBorder="1" applyAlignment="1">
      <alignment/>
    </xf>
    <xf numFmtId="0" fontId="0" fillId="0" borderId="70" xfId="0" applyBorder="1" applyAlignment="1">
      <alignment/>
    </xf>
    <xf numFmtId="0" fontId="33" fillId="0" borderId="43" xfId="0" applyFont="1" applyFill="1" applyBorder="1" applyAlignment="1">
      <alignment horizontal="left" vertical="top"/>
    </xf>
    <xf numFmtId="0" fontId="33" fillId="0" borderId="44" xfId="0" applyFont="1" applyFill="1" applyBorder="1" applyAlignment="1">
      <alignment horizontal="left" vertical="top"/>
    </xf>
    <xf numFmtId="0" fontId="0" fillId="0" borderId="44" xfId="0" applyBorder="1" applyAlignment="1">
      <alignment/>
    </xf>
    <xf numFmtId="0" fontId="0" fillId="0" borderId="63" xfId="0" applyBorder="1" applyAlignment="1">
      <alignment/>
    </xf>
    <xf numFmtId="0" fontId="24" fillId="0" borderId="51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38" xfId="0" applyBorder="1" applyAlignment="1">
      <alignment/>
    </xf>
    <xf numFmtId="0" fontId="33" fillId="0" borderId="58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33" fillId="0" borderId="5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0" fontId="33" fillId="0" borderId="71" xfId="0" applyFont="1" applyFill="1" applyBorder="1" applyAlignment="1">
      <alignment horizontal="center" vertical="top" wrapText="1"/>
    </xf>
    <xf numFmtId="0" fontId="33" fillId="0" borderId="72" xfId="0" applyFont="1" applyFill="1" applyBorder="1" applyAlignment="1">
      <alignment horizontal="center" vertical="top" wrapText="1"/>
    </xf>
    <xf numFmtId="0" fontId="33" fillId="0" borderId="73" xfId="0" applyFont="1" applyFill="1" applyBorder="1" applyAlignment="1">
      <alignment horizontal="center" vertical="top" wrapText="1"/>
    </xf>
    <xf numFmtId="0" fontId="24" fillId="0" borderId="51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center" vertical="top" wrapText="1"/>
    </xf>
    <xf numFmtId="0" fontId="33" fillId="0" borderId="75" xfId="0" applyFont="1" applyFill="1" applyBorder="1" applyAlignment="1">
      <alignment horizontal="center" vertical="top" wrapText="1"/>
    </xf>
    <xf numFmtId="0" fontId="33" fillId="0" borderId="76" xfId="0" applyFont="1" applyFill="1" applyBorder="1" applyAlignment="1">
      <alignment horizontal="center" vertical="top" wrapText="1"/>
    </xf>
    <xf numFmtId="1" fontId="24" fillId="0" borderId="48" xfId="0" applyNumberFormat="1" applyFont="1" applyFill="1" applyBorder="1" applyAlignment="1" applyProtection="1">
      <alignment horizontal="center" vertical="center"/>
      <protection hidden="1"/>
    </xf>
    <xf numFmtId="1" fontId="23" fillId="0" borderId="48" xfId="0" applyNumberFormat="1" applyFont="1" applyFill="1" applyBorder="1" applyAlignment="1" applyProtection="1">
      <alignment horizontal="center" vertical="center"/>
      <protection hidden="1"/>
    </xf>
    <xf numFmtId="0" fontId="9" fillId="0" borderId="33" xfId="0" applyFont="1" applyFill="1" applyBorder="1" applyAlignment="1">
      <alignment horizontal="center" vertical="center" textRotation="90"/>
    </xf>
    <xf numFmtId="0" fontId="24" fillId="0" borderId="48" xfId="0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0" fontId="23" fillId="0" borderId="46" xfId="0" applyFont="1" applyFill="1" applyBorder="1" applyAlignment="1" applyProtection="1">
      <alignment horizontal="center" vertical="center"/>
      <protection hidden="1"/>
    </xf>
    <xf numFmtId="1" fontId="24" fillId="0" borderId="49" xfId="0" applyNumberFormat="1" applyFont="1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>
      <alignment horizontal="center" vertical="center"/>
    </xf>
    <xf numFmtId="1" fontId="23" fillId="0" borderId="44" xfId="0" applyNumberFormat="1" applyFont="1" applyFill="1" applyBorder="1" applyAlignment="1" applyProtection="1">
      <alignment horizontal="center" vertical="center"/>
      <protection hidden="1"/>
    </xf>
    <xf numFmtId="1" fontId="28" fillId="0" borderId="44" xfId="0" applyNumberFormat="1" applyFont="1" applyFill="1" applyBorder="1" applyAlignment="1">
      <alignment horizontal="center" vertical="center"/>
    </xf>
    <xf numFmtId="1" fontId="23" fillId="0" borderId="64" xfId="0" applyNumberFormat="1" applyFont="1" applyFill="1" applyBorder="1" applyAlignment="1" applyProtection="1">
      <alignment horizontal="center" vertical="center"/>
      <protection hidden="1"/>
    </xf>
    <xf numFmtId="1" fontId="23" fillId="0" borderId="63" xfId="0" applyNumberFormat="1" applyFont="1" applyFill="1" applyBorder="1" applyAlignment="1" applyProtection="1">
      <alignment horizontal="center" vertical="center"/>
      <protection hidden="1"/>
    </xf>
    <xf numFmtId="1" fontId="23" fillId="0" borderId="49" xfId="0" applyNumberFormat="1" applyFont="1" applyFill="1" applyBorder="1" applyAlignment="1" applyProtection="1">
      <alignment horizontal="left" vertical="center" wrapText="1" indent="1"/>
      <protection hidden="1"/>
    </xf>
    <xf numFmtId="1" fontId="24" fillId="0" borderId="49" xfId="0" applyNumberFormat="1" applyFont="1" applyFill="1" applyBorder="1" applyAlignment="1">
      <alignment horizontal="center" vertical="center"/>
    </xf>
    <xf numFmtId="0" fontId="23" fillId="0" borderId="77" xfId="0" applyFont="1" applyFill="1" applyBorder="1" applyAlignment="1" applyProtection="1">
      <alignment horizontal="center" vertical="center"/>
      <protection hidden="1"/>
    </xf>
    <xf numFmtId="0" fontId="23" fillId="0" borderId="77" xfId="0" applyFont="1" applyFill="1" applyBorder="1" applyAlignment="1">
      <alignment horizontal="center" vertical="center"/>
    </xf>
    <xf numFmtId="0" fontId="23" fillId="0" borderId="78" xfId="0" applyFont="1" applyFill="1" applyBorder="1" applyAlignment="1" applyProtection="1">
      <alignment horizontal="center" vertical="center"/>
      <protection hidden="1"/>
    </xf>
    <xf numFmtId="0" fontId="23" fillId="0" borderId="78" xfId="0" applyFont="1" applyFill="1" applyBorder="1" applyAlignment="1">
      <alignment horizontal="center" vertical="center"/>
    </xf>
    <xf numFmtId="0" fontId="24" fillId="0" borderId="79" xfId="0" applyFont="1" applyFill="1" applyBorder="1" applyAlignment="1" applyProtection="1">
      <alignment horizontal="center" vertical="center"/>
      <protection hidden="1"/>
    </xf>
    <xf numFmtId="0" fontId="24" fillId="0" borderId="80" xfId="0" applyFont="1" applyFill="1" applyBorder="1" applyAlignment="1" applyProtection="1">
      <alignment horizontal="center" vertical="center"/>
      <protection hidden="1"/>
    </xf>
    <xf numFmtId="0" fontId="23" fillId="0" borderId="81" xfId="0" applyFont="1" applyFill="1" applyBorder="1" applyAlignment="1" applyProtection="1">
      <alignment horizontal="center" vertical="center"/>
      <protection hidden="1"/>
    </xf>
    <xf numFmtId="0" fontId="23" fillId="0" borderId="82" xfId="0" applyFont="1" applyFill="1" applyBorder="1" applyAlignment="1" applyProtection="1">
      <alignment horizontal="center" vertical="center"/>
      <protection hidden="1"/>
    </xf>
    <xf numFmtId="1" fontId="23" fillId="0" borderId="81" xfId="0" applyNumberFormat="1" applyFont="1" applyFill="1" applyBorder="1" applyAlignment="1" applyProtection="1">
      <alignment horizontal="center" vertical="center"/>
      <protection hidden="1"/>
    </xf>
    <xf numFmtId="1" fontId="23" fillId="0" borderId="82" xfId="0" applyNumberFormat="1" applyFont="1" applyFill="1" applyBorder="1" applyAlignment="1" applyProtection="1">
      <alignment horizontal="center" vertical="center"/>
      <protection hidden="1"/>
    </xf>
    <xf numFmtId="0" fontId="23" fillId="0" borderId="21" xfId="0" applyFont="1" applyFill="1" applyBorder="1" applyAlignment="1" applyProtection="1">
      <alignment horizontal="center" vertical="center"/>
      <protection hidden="1"/>
    </xf>
    <xf numFmtId="1" fontId="23" fillId="0" borderId="77" xfId="0" applyNumberFormat="1" applyFont="1" applyFill="1" applyBorder="1" applyAlignment="1" applyProtection="1">
      <alignment horizontal="center" vertical="center"/>
      <protection hidden="1"/>
    </xf>
    <xf numFmtId="1" fontId="23" fillId="0" borderId="77" xfId="0" applyNumberFormat="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left" vertical="center" wrapText="1"/>
    </xf>
    <xf numFmtId="0" fontId="22" fillId="0" borderId="82" xfId="0" applyFont="1" applyFill="1" applyBorder="1" applyAlignment="1">
      <alignment horizontal="left" vertical="center" wrapText="1"/>
    </xf>
    <xf numFmtId="0" fontId="28" fillId="0" borderId="47" xfId="0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center" vertical="center"/>
    </xf>
    <xf numFmtId="1" fontId="23" fillId="0" borderId="21" xfId="0" applyNumberFormat="1" applyFont="1" applyFill="1" applyBorder="1" applyAlignment="1">
      <alignment horizontal="center" vertical="center"/>
    </xf>
    <xf numFmtId="1" fontId="23" fillId="0" borderId="33" xfId="0" applyNumberFormat="1" applyFont="1" applyFill="1" applyBorder="1" applyAlignment="1" applyProtection="1">
      <alignment horizontal="center" vertical="center"/>
      <protection hidden="1"/>
    </xf>
    <xf numFmtId="1" fontId="23" fillId="0" borderId="33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justify" vertical="center"/>
    </xf>
    <xf numFmtId="0" fontId="23" fillId="0" borderId="48" xfId="0" applyFont="1" applyFill="1" applyBorder="1" applyAlignment="1">
      <alignment horizontal="justify" vertical="center"/>
    </xf>
    <xf numFmtId="0" fontId="23" fillId="0" borderId="83" xfId="0" applyFont="1" applyFill="1" applyBorder="1" applyAlignment="1">
      <alignment horizontal="justify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justify" vertical="center"/>
    </xf>
    <xf numFmtId="0" fontId="23" fillId="0" borderId="44" xfId="0" applyFont="1" applyFill="1" applyBorder="1" applyAlignment="1">
      <alignment horizontal="justify" vertical="center"/>
    </xf>
    <xf numFmtId="0" fontId="23" fillId="0" borderId="65" xfId="0" applyFont="1" applyFill="1" applyBorder="1" applyAlignment="1">
      <alignment horizontal="justify" vertical="center"/>
    </xf>
    <xf numFmtId="49" fontId="9" fillId="0" borderId="47" xfId="0" applyNumberFormat="1" applyFont="1" applyFill="1" applyBorder="1" applyAlignment="1">
      <alignment horizontal="left" vertical="center"/>
    </xf>
    <xf numFmtId="49" fontId="9" fillId="0" borderId="67" xfId="0" applyNumberFormat="1" applyFont="1" applyFill="1" applyBorder="1" applyAlignment="1">
      <alignment horizontal="left" vertical="center"/>
    </xf>
    <xf numFmtId="49" fontId="9" fillId="0" borderId="68" xfId="0" applyNumberFormat="1" applyFont="1" applyFill="1" applyBorder="1" applyAlignment="1">
      <alignment horizontal="left" vertical="center"/>
    </xf>
    <xf numFmtId="49" fontId="9" fillId="0" borderId="69" xfId="0" applyNumberFormat="1" applyFont="1" applyFill="1" applyBorder="1" applyAlignment="1">
      <alignment horizontal="left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justify" vertical="center" wrapText="1"/>
    </xf>
    <xf numFmtId="0" fontId="23" fillId="0" borderId="46" xfId="0" applyFont="1" applyFill="1" applyBorder="1" applyAlignment="1">
      <alignment horizontal="justify" vertical="center" wrapText="1"/>
    </xf>
    <xf numFmtId="0" fontId="23" fillId="0" borderId="84" xfId="0" applyFont="1" applyFill="1" applyBorder="1" applyAlignment="1">
      <alignment horizontal="justify" vertical="center" wrapText="1"/>
    </xf>
    <xf numFmtId="180" fontId="23" fillId="0" borderId="81" xfId="0" applyNumberFormat="1" applyFont="1" applyFill="1" applyBorder="1" applyAlignment="1" applyProtection="1">
      <alignment horizontal="center" vertical="center"/>
      <protection hidden="1"/>
    </xf>
    <xf numFmtId="180" fontId="23" fillId="0" borderId="82" xfId="0" applyNumberFormat="1" applyFont="1" applyFill="1" applyBorder="1" applyAlignment="1" applyProtection="1">
      <alignment horizontal="center" vertical="center"/>
      <protection hidden="1"/>
    </xf>
    <xf numFmtId="0" fontId="24" fillId="0" borderId="64" xfId="0" applyFont="1" applyFill="1" applyBorder="1" applyAlignment="1" applyProtection="1">
      <alignment horizontal="center" vertical="top"/>
      <protection hidden="1"/>
    </xf>
    <xf numFmtId="0" fontId="24" fillId="0" borderId="44" xfId="0" applyFont="1" applyFill="1" applyBorder="1" applyAlignment="1" applyProtection="1">
      <alignment horizontal="center" vertical="top"/>
      <protection hidden="1"/>
    </xf>
    <xf numFmtId="0" fontId="24" fillId="0" borderId="63" xfId="0" applyFont="1" applyFill="1" applyBorder="1" applyAlignment="1" applyProtection="1">
      <alignment horizontal="center" vertical="top"/>
      <protection hidden="1"/>
    </xf>
    <xf numFmtId="0" fontId="23" fillId="0" borderId="43" xfId="0" applyFont="1" applyFill="1" applyBorder="1" applyAlignment="1">
      <alignment horizontal="justify" vertical="center" wrapText="1"/>
    </xf>
    <xf numFmtId="0" fontId="23" fillId="0" borderId="44" xfId="0" applyFont="1" applyFill="1" applyBorder="1" applyAlignment="1">
      <alignment horizontal="justify" vertical="center" wrapText="1"/>
    </xf>
    <xf numFmtId="0" fontId="23" fillId="0" borderId="65" xfId="0" applyFont="1" applyFill="1" applyBorder="1" applyAlignment="1">
      <alignment horizontal="justify" vertical="center" wrapText="1"/>
    </xf>
    <xf numFmtId="0" fontId="33" fillId="0" borderId="31" xfId="0" applyFont="1" applyFill="1" applyBorder="1" applyAlignment="1">
      <alignment horizontal="center" vertical="top"/>
    </xf>
    <xf numFmtId="0" fontId="33" fillId="0" borderId="27" xfId="0" applyFont="1" applyFill="1" applyBorder="1" applyAlignment="1">
      <alignment horizontal="center" vertical="top"/>
    </xf>
    <xf numFmtId="0" fontId="33" fillId="0" borderId="85" xfId="0" applyFont="1" applyFill="1" applyBorder="1" applyAlignment="1">
      <alignment horizontal="center" vertical="top"/>
    </xf>
    <xf numFmtId="0" fontId="33" fillId="0" borderId="64" xfId="0" applyFont="1" applyFill="1" applyBorder="1" applyAlignment="1">
      <alignment horizontal="center" vertical="top"/>
    </xf>
    <xf numFmtId="0" fontId="33" fillId="0" borderId="44" xfId="0" applyFont="1" applyFill="1" applyBorder="1" applyAlignment="1">
      <alignment horizontal="center" vertical="top"/>
    </xf>
    <xf numFmtId="0" fontId="33" fillId="0" borderId="63" xfId="0" applyFont="1" applyFill="1" applyBorder="1" applyAlignment="1">
      <alignment horizontal="center" vertical="top"/>
    </xf>
    <xf numFmtId="0" fontId="33" fillId="0" borderId="28" xfId="0" applyFont="1" applyFill="1" applyBorder="1" applyAlignment="1">
      <alignment horizontal="center" vertical="top"/>
    </xf>
    <xf numFmtId="0" fontId="24" fillId="0" borderId="49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49" fontId="8" fillId="0" borderId="81" xfId="0" applyNumberFormat="1" applyFont="1" applyFill="1" applyBorder="1" applyAlignment="1" applyProtection="1">
      <alignment horizontal="center" vertical="center"/>
      <protection hidden="1"/>
    </xf>
    <xf numFmtId="49" fontId="8" fillId="0" borderId="42" xfId="0" applyNumberFormat="1" applyFont="1" applyFill="1" applyBorder="1" applyAlignment="1" applyProtection="1">
      <alignment horizontal="center" vertical="center"/>
      <protection hidden="1"/>
    </xf>
    <xf numFmtId="49" fontId="8" fillId="0" borderId="82" xfId="0" applyNumberFormat="1" applyFont="1" applyFill="1" applyBorder="1" applyAlignment="1" applyProtection="1">
      <alignment horizontal="center" vertical="center"/>
      <protection hidden="1"/>
    </xf>
    <xf numFmtId="49" fontId="9" fillId="0" borderId="29" xfId="0" applyNumberFormat="1" applyFont="1" applyFill="1" applyBorder="1" applyAlignment="1">
      <alignment horizontal="left" vertical="center"/>
    </xf>
    <xf numFmtId="49" fontId="9" fillId="0" borderId="37" xfId="0" applyNumberFormat="1" applyFont="1" applyFill="1" applyBorder="1" applyAlignment="1">
      <alignment horizontal="left" vertical="center"/>
    </xf>
    <xf numFmtId="1" fontId="24" fillId="0" borderId="33" xfId="0" applyNumberFormat="1" applyFont="1" applyFill="1" applyBorder="1" applyAlignment="1" applyProtection="1">
      <alignment horizontal="center" vertical="center"/>
      <protection hidden="1"/>
    </xf>
    <xf numFmtId="1" fontId="23" fillId="0" borderId="86" xfId="0" applyNumberFormat="1" applyFont="1" applyFill="1" applyBorder="1" applyAlignment="1" applyProtection="1">
      <alignment horizontal="center" vertical="center"/>
      <protection hidden="1"/>
    </xf>
    <xf numFmtId="1" fontId="23" fillId="0" borderId="70" xfId="0" applyNumberFormat="1" applyFont="1" applyFill="1" applyBorder="1" applyAlignment="1" applyProtection="1">
      <alignment horizontal="center" vertical="center"/>
      <protection hidden="1"/>
    </xf>
    <xf numFmtId="180" fontId="23" fillId="0" borderId="86" xfId="0" applyNumberFormat="1" applyFont="1" applyFill="1" applyBorder="1" applyAlignment="1" applyProtection="1">
      <alignment horizontal="center" vertical="center"/>
      <protection hidden="1"/>
    </xf>
    <xf numFmtId="180" fontId="23" fillId="0" borderId="70" xfId="0" applyNumberFormat="1" applyFont="1" applyFill="1" applyBorder="1" applyAlignment="1" applyProtection="1">
      <alignment horizontal="center" vertical="center"/>
      <protection hidden="1"/>
    </xf>
    <xf numFmtId="0" fontId="23" fillId="0" borderId="47" xfId="0" applyFont="1" applyFill="1" applyBorder="1" applyAlignment="1">
      <alignment horizontal="justify" vertical="center" wrapText="1"/>
    </xf>
    <xf numFmtId="0" fontId="23" fillId="0" borderId="42" xfId="0" applyFont="1" applyFill="1" applyBorder="1" applyAlignment="1">
      <alignment horizontal="justify" vertical="center" wrapText="1"/>
    </xf>
    <xf numFmtId="0" fontId="23" fillId="0" borderId="67" xfId="0" applyFont="1" applyFill="1" applyBorder="1" applyAlignment="1">
      <alignment horizontal="justify" vertical="center" wrapText="1"/>
    </xf>
    <xf numFmtId="0" fontId="9" fillId="0" borderId="29" xfId="0" applyFont="1" applyFill="1" applyBorder="1" applyAlignment="1" applyProtection="1">
      <alignment horizontal="center" vertical="center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24" fillId="0" borderId="87" xfId="0" applyFont="1" applyFill="1" applyBorder="1" applyAlignment="1" applyProtection="1">
      <alignment horizontal="center" vertical="top"/>
      <protection hidden="1"/>
    </xf>
    <xf numFmtId="0" fontId="24" fillId="0" borderId="41" xfId="0" applyFont="1" applyFill="1" applyBorder="1" applyAlignment="1" applyProtection="1">
      <alignment horizontal="center" vertical="top"/>
      <protection hidden="1"/>
    </xf>
    <xf numFmtId="0" fontId="24" fillId="0" borderId="88" xfId="0" applyFont="1" applyFill="1" applyBorder="1" applyAlignment="1" applyProtection="1">
      <alignment horizontal="center" vertical="top"/>
      <protection hidden="1"/>
    </xf>
    <xf numFmtId="1" fontId="24" fillId="0" borderId="23" xfId="0" applyNumberFormat="1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center" vertical="center"/>
    </xf>
    <xf numFmtId="180" fontId="23" fillId="0" borderId="64" xfId="0" applyNumberFormat="1" applyFont="1" applyFill="1" applyBorder="1" applyAlignment="1" applyProtection="1">
      <alignment horizontal="center" vertical="center"/>
      <protection hidden="1"/>
    </xf>
    <xf numFmtId="180" fontId="23" fillId="0" borderId="63" xfId="0" applyNumberFormat="1" applyFont="1" applyFill="1" applyBorder="1" applyAlignment="1" applyProtection="1">
      <alignment horizontal="center" vertical="center"/>
      <protection hidden="1"/>
    </xf>
    <xf numFmtId="180" fontId="23" fillId="0" borderId="79" xfId="0" applyNumberFormat="1" applyFont="1" applyFill="1" applyBorder="1" applyAlignment="1" applyProtection="1">
      <alignment horizontal="center" vertical="center"/>
      <protection hidden="1"/>
    </xf>
    <xf numFmtId="0" fontId="23" fillId="0" borderId="80" xfId="0" applyFont="1" applyFill="1" applyBorder="1" applyAlignment="1" applyProtection="1">
      <alignment horizontal="center" vertical="center"/>
      <protection hidden="1"/>
    </xf>
    <xf numFmtId="1" fontId="23" fillId="0" borderId="79" xfId="0" applyNumberFormat="1" applyFont="1" applyFill="1" applyBorder="1" applyAlignment="1" applyProtection="1">
      <alignment horizontal="center" vertical="center"/>
      <protection hidden="1"/>
    </xf>
    <xf numFmtId="1" fontId="23" fillId="0" borderId="80" xfId="0" applyNumberFormat="1" applyFont="1" applyFill="1" applyBorder="1" applyAlignment="1" applyProtection="1">
      <alignment horizontal="center" vertical="center"/>
      <protection hidden="1"/>
    </xf>
    <xf numFmtId="1" fontId="24" fillId="0" borderId="29" xfId="0" applyNumberFormat="1" applyFont="1" applyFill="1" applyBorder="1" applyAlignment="1" applyProtection="1">
      <alignment horizontal="center" vertical="center"/>
      <protection hidden="1"/>
    </xf>
    <xf numFmtId="1" fontId="24" fillId="0" borderId="24" xfId="0" applyNumberFormat="1" applyFont="1" applyFill="1" applyBorder="1" applyAlignment="1" applyProtection="1">
      <alignment horizontal="center" vertical="center"/>
      <protection hidden="1"/>
    </xf>
    <xf numFmtId="1" fontId="24" fillId="0" borderId="37" xfId="0" applyNumberFormat="1" applyFont="1" applyFill="1" applyBorder="1" applyAlignment="1" applyProtection="1">
      <alignment horizontal="center" vertical="center"/>
      <protection hidden="1"/>
    </xf>
    <xf numFmtId="0" fontId="33" fillId="0" borderId="71" xfId="0" applyFont="1" applyFill="1" applyBorder="1" applyAlignment="1">
      <alignment horizontal="center" vertical="top" wrapText="1"/>
    </xf>
    <xf numFmtId="0" fontId="33" fillId="0" borderId="72" xfId="0" applyFont="1" applyFill="1" applyBorder="1" applyAlignment="1">
      <alignment horizontal="center" vertical="top" wrapText="1"/>
    </xf>
    <xf numFmtId="0" fontId="33" fillId="0" borderId="73" xfId="0" applyFont="1" applyFill="1" applyBorder="1" applyAlignment="1">
      <alignment horizontal="center" vertical="top" wrapText="1"/>
    </xf>
    <xf numFmtId="0" fontId="33" fillId="0" borderId="89" xfId="0" applyFont="1" applyFill="1" applyBorder="1" applyAlignment="1">
      <alignment horizontal="center" vertical="top"/>
    </xf>
    <xf numFmtId="0" fontId="33" fillId="0" borderId="72" xfId="0" applyFont="1" applyFill="1" applyBorder="1" applyAlignment="1">
      <alignment horizontal="center" vertical="top"/>
    </xf>
    <xf numFmtId="0" fontId="0" fillId="0" borderId="72" xfId="0" applyBorder="1" applyAlignment="1">
      <alignment/>
    </xf>
    <xf numFmtId="0" fontId="0" fillId="0" borderId="90" xfId="0" applyBorder="1" applyAlignment="1">
      <alignment/>
    </xf>
    <xf numFmtId="49" fontId="24" fillId="0" borderId="64" xfId="0" applyNumberFormat="1" applyFont="1" applyFill="1" applyBorder="1" applyAlignment="1" applyProtection="1">
      <alignment horizontal="center" vertical="top"/>
      <protection hidden="1"/>
    </xf>
    <xf numFmtId="49" fontId="24" fillId="0" borderId="44" xfId="0" applyNumberFormat="1" applyFont="1" applyFill="1" applyBorder="1" applyAlignment="1" applyProtection="1">
      <alignment horizontal="center" vertical="top"/>
      <protection hidden="1"/>
    </xf>
    <xf numFmtId="49" fontId="24" fillId="0" borderId="63" xfId="0" applyNumberFormat="1" applyFont="1" applyFill="1" applyBorder="1" applyAlignment="1" applyProtection="1">
      <alignment horizontal="center" vertical="top"/>
      <protection hidden="1"/>
    </xf>
    <xf numFmtId="49" fontId="24" fillId="0" borderId="81" xfId="0" applyNumberFormat="1" applyFont="1" applyFill="1" applyBorder="1" applyAlignment="1" applyProtection="1">
      <alignment horizontal="center" vertical="top"/>
      <protection hidden="1"/>
    </xf>
    <xf numFmtId="49" fontId="24" fillId="0" borderId="42" xfId="0" applyNumberFormat="1" applyFont="1" applyFill="1" applyBorder="1" applyAlignment="1" applyProtection="1">
      <alignment horizontal="center" vertical="top"/>
      <protection hidden="1"/>
    </xf>
    <xf numFmtId="49" fontId="24" fillId="0" borderId="82" xfId="0" applyNumberFormat="1" applyFont="1" applyFill="1" applyBorder="1" applyAlignment="1" applyProtection="1">
      <alignment horizontal="center" vertical="top"/>
      <protection hidden="1"/>
    </xf>
    <xf numFmtId="0" fontId="24" fillId="0" borderId="79" xfId="0" applyFont="1" applyFill="1" applyBorder="1" applyAlignment="1" applyProtection="1">
      <alignment horizontal="center" vertical="top"/>
      <protection hidden="1"/>
    </xf>
    <xf numFmtId="0" fontId="24" fillId="0" borderId="48" xfId="0" applyFont="1" applyFill="1" applyBorder="1" applyAlignment="1" applyProtection="1">
      <alignment horizontal="center" vertical="top"/>
      <protection hidden="1"/>
    </xf>
    <xf numFmtId="0" fontId="24" fillId="0" borderId="80" xfId="0" applyFont="1" applyFill="1" applyBorder="1" applyAlignment="1" applyProtection="1">
      <alignment horizontal="center" vertical="top"/>
      <protection hidden="1"/>
    </xf>
    <xf numFmtId="1" fontId="24" fillId="0" borderId="57" xfId="0" applyNumberFormat="1" applyFont="1" applyFill="1" applyBorder="1" applyAlignment="1" applyProtection="1">
      <alignment horizontal="center" vertical="top"/>
      <protection hidden="1"/>
    </xf>
    <xf numFmtId="1" fontId="24" fillId="0" borderId="34" xfId="0" applyNumberFormat="1" applyFont="1" applyFill="1" applyBorder="1" applyAlignment="1" applyProtection="1">
      <alignment horizontal="center" vertical="top"/>
      <protection hidden="1"/>
    </xf>
    <xf numFmtId="1" fontId="24" fillId="0" borderId="30" xfId="0" applyNumberFormat="1" applyFont="1" applyFill="1" applyBorder="1" applyAlignment="1" applyProtection="1">
      <alignment horizontal="center" vertical="center"/>
      <protection hidden="1"/>
    </xf>
    <xf numFmtId="0" fontId="24" fillId="0" borderId="79" xfId="0" applyNumberFormat="1" applyFont="1" applyFill="1" applyBorder="1" applyAlignment="1" applyProtection="1">
      <alignment horizontal="center" vertical="center"/>
      <protection hidden="1"/>
    </xf>
    <xf numFmtId="0" fontId="24" fillId="0" borderId="80" xfId="0" applyNumberFormat="1" applyFont="1" applyFill="1" applyBorder="1" applyAlignment="1" applyProtection="1">
      <alignment horizontal="center" vertical="center"/>
      <protection hidden="1"/>
    </xf>
    <xf numFmtId="1" fontId="24" fillId="0" borderId="79" xfId="0" applyNumberFormat="1" applyFont="1" applyFill="1" applyBorder="1" applyAlignment="1" applyProtection="1">
      <alignment horizontal="center" vertical="center"/>
      <protection hidden="1"/>
    </xf>
    <xf numFmtId="1" fontId="24" fillId="0" borderId="80" xfId="0" applyNumberFormat="1" applyFont="1" applyFill="1" applyBorder="1" applyAlignment="1" applyProtection="1">
      <alignment horizontal="center" vertical="center"/>
      <protection hidden="1"/>
    </xf>
    <xf numFmtId="1" fontId="28" fillId="0" borderId="64" xfId="0" applyNumberFormat="1" applyFont="1" applyFill="1" applyBorder="1" applyAlignment="1">
      <alignment horizontal="center" vertical="center"/>
    </xf>
    <xf numFmtId="1" fontId="28" fillId="0" borderId="63" xfId="0" applyNumberFormat="1" applyFont="1" applyFill="1" applyBorder="1" applyAlignment="1">
      <alignment horizontal="center" vertical="center"/>
    </xf>
    <xf numFmtId="0" fontId="24" fillId="0" borderId="64" xfId="0" applyFont="1" applyFill="1" applyBorder="1" applyAlignment="1" applyProtection="1">
      <alignment horizontal="center" vertical="center" wrapText="1"/>
      <protection hidden="1"/>
    </xf>
    <xf numFmtId="0" fontId="24" fillId="0" borderId="63" xfId="0" applyFont="1" applyFill="1" applyBorder="1" applyAlignment="1" applyProtection="1">
      <alignment horizontal="center" vertical="center" wrapText="1"/>
      <protection hidden="1"/>
    </xf>
    <xf numFmtId="180" fontId="24" fillId="0" borderId="64" xfId="0" applyNumberFormat="1" applyFont="1" applyFill="1" applyBorder="1" applyAlignment="1" applyProtection="1">
      <alignment horizontal="center" vertical="center" wrapText="1"/>
      <protection hidden="1"/>
    </xf>
    <xf numFmtId="180" fontId="24" fillId="0" borderId="6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7" xfId="0" applyFont="1" applyFill="1" applyBorder="1" applyAlignment="1">
      <alignment horizontal="center" vertical="center" textRotation="90" wrapText="1"/>
    </xf>
    <xf numFmtId="0" fontId="9" fillId="0" borderId="34" xfId="0" applyFont="1" applyFill="1" applyBorder="1" applyAlignment="1">
      <alignment horizontal="center" vertical="center" textRotation="90" wrapText="1"/>
    </xf>
    <xf numFmtId="0" fontId="9" fillId="0" borderId="58" xfId="0" applyFont="1" applyFill="1" applyBorder="1" applyAlignment="1">
      <alignment horizontal="center" vertical="center" textRotation="90" wrapText="1"/>
    </xf>
    <xf numFmtId="0" fontId="9" fillId="0" borderId="35" xfId="0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 textRotation="90" wrapText="1"/>
    </xf>
    <xf numFmtId="0" fontId="9" fillId="0" borderId="37" xfId="0" applyFont="1" applyFill="1" applyBorder="1" applyAlignment="1">
      <alignment horizontal="center" vertical="center" textRotation="90" wrapText="1"/>
    </xf>
    <xf numFmtId="0" fontId="9" fillId="0" borderId="91" xfId="0" applyFont="1" applyFill="1" applyBorder="1" applyAlignment="1" applyProtection="1">
      <alignment horizontal="center" textRotation="90"/>
      <protection hidden="1"/>
    </xf>
    <xf numFmtId="0" fontId="9" fillId="0" borderId="92" xfId="0" applyFont="1" applyFill="1" applyBorder="1" applyAlignment="1" applyProtection="1">
      <alignment horizontal="center" textRotation="90"/>
      <protection hidden="1"/>
    </xf>
    <xf numFmtId="0" fontId="9" fillId="0" borderId="93" xfId="0" applyFont="1" applyFill="1" applyBorder="1" applyAlignment="1" applyProtection="1">
      <alignment horizontal="center" textRotation="90"/>
      <protection hidden="1"/>
    </xf>
    <xf numFmtId="0" fontId="9" fillId="0" borderId="94" xfId="0" applyFont="1" applyFill="1" applyBorder="1" applyAlignment="1" applyProtection="1">
      <alignment horizontal="center" textRotation="90"/>
      <protection hidden="1"/>
    </xf>
    <xf numFmtId="0" fontId="9" fillId="0" borderId="32" xfId="0" applyFont="1" applyFill="1" applyBorder="1" applyAlignment="1" applyProtection="1">
      <alignment horizontal="center" textRotation="90"/>
      <protection hidden="1"/>
    </xf>
    <xf numFmtId="0" fontId="9" fillId="0" borderId="30" xfId="0" applyFont="1" applyFill="1" applyBorder="1" applyAlignment="1" applyProtection="1">
      <alignment horizontal="center" textRotation="90"/>
      <protection hidden="1"/>
    </xf>
    <xf numFmtId="0" fontId="9" fillId="0" borderId="95" xfId="0" applyFont="1" applyFill="1" applyBorder="1" applyAlignment="1" applyProtection="1">
      <alignment horizontal="center" textRotation="90"/>
      <protection hidden="1"/>
    </xf>
    <xf numFmtId="0" fontId="9" fillId="0" borderId="40" xfId="0" applyFont="1" applyFill="1" applyBorder="1" applyAlignment="1" applyProtection="1">
      <alignment horizontal="center" textRotation="90"/>
      <protection hidden="1"/>
    </xf>
    <xf numFmtId="0" fontId="9" fillId="0" borderId="96" xfId="0" applyFont="1" applyFill="1" applyBorder="1" applyAlignment="1" applyProtection="1">
      <alignment horizontal="center" textRotation="90"/>
      <protection hidden="1"/>
    </xf>
    <xf numFmtId="0" fontId="9" fillId="0" borderId="97" xfId="0" applyFont="1" applyFill="1" applyBorder="1" applyAlignment="1" applyProtection="1">
      <alignment horizontal="right" textRotation="90"/>
      <protection hidden="1"/>
    </xf>
    <xf numFmtId="0" fontId="9" fillId="0" borderId="39" xfId="0" applyFont="1" applyFill="1" applyBorder="1" applyAlignment="1" applyProtection="1">
      <alignment horizontal="right" textRotation="90"/>
      <protection hidden="1"/>
    </xf>
    <xf numFmtId="0" fontId="9" fillId="0" borderId="98" xfId="0" applyFont="1" applyFill="1" applyBorder="1" applyAlignment="1" applyProtection="1">
      <alignment horizontal="right" textRotation="90"/>
      <protection hidden="1"/>
    </xf>
    <xf numFmtId="0" fontId="9" fillId="0" borderId="57" xfId="0" applyFont="1" applyFill="1" applyBorder="1" applyAlignment="1" applyProtection="1">
      <alignment horizontal="center" vertical="center"/>
      <protection hidden="1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9" fillId="0" borderId="59" xfId="0" applyFont="1" applyFill="1" applyBorder="1" applyAlignment="1">
      <alignment horizontal="center" vertical="center" textRotation="90" wrapText="1"/>
    </xf>
    <xf numFmtId="0" fontId="9" fillId="0" borderId="60" xfId="0" applyFont="1" applyFill="1" applyBorder="1" applyAlignment="1">
      <alignment horizontal="center" vertical="center" textRotation="90" wrapText="1"/>
    </xf>
    <xf numFmtId="0" fontId="9" fillId="0" borderId="61" xfId="0" applyFont="1" applyFill="1" applyBorder="1" applyAlignment="1">
      <alignment horizontal="center" vertical="center" textRotation="90" wrapText="1"/>
    </xf>
    <xf numFmtId="1" fontId="24" fillId="0" borderId="53" xfId="0" applyNumberFormat="1" applyFont="1" applyFill="1" applyBorder="1" applyAlignment="1" applyProtection="1">
      <alignment horizontal="center" vertical="center"/>
      <protection hidden="1"/>
    </xf>
    <xf numFmtId="1" fontId="23" fillId="0" borderId="15" xfId="0" applyNumberFormat="1" applyFont="1" applyFill="1" applyBorder="1" applyAlignment="1">
      <alignment horizontal="center" vertical="center"/>
    </xf>
    <xf numFmtId="1" fontId="23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3" xfId="0" applyFont="1" applyFill="1" applyBorder="1" applyAlignment="1">
      <alignment horizontal="center" vertical="center" wrapText="1"/>
    </xf>
    <xf numFmtId="1" fontId="24" fillId="0" borderId="99" xfId="0" applyNumberFormat="1" applyFont="1" applyFill="1" applyBorder="1" applyAlignment="1" applyProtection="1">
      <alignment horizontal="center" vertical="center"/>
      <protection hidden="1"/>
    </xf>
    <xf numFmtId="1" fontId="23" fillId="0" borderId="99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35" xfId="0" applyFont="1" applyFill="1" applyBorder="1" applyAlignment="1">
      <alignment textRotation="90" wrapText="1"/>
    </xf>
    <xf numFmtId="0" fontId="9" fillId="0" borderId="0" xfId="0" applyFont="1" applyFill="1" applyBorder="1" applyAlignment="1">
      <alignment textRotation="90" wrapText="1"/>
    </xf>
    <xf numFmtId="0" fontId="9" fillId="0" borderId="24" xfId="0" applyFont="1" applyFill="1" applyBorder="1" applyAlignment="1">
      <alignment textRotation="90" wrapText="1"/>
    </xf>
    <xf numFmtId="0" fontId="9" fillId="0" borderId="37" xfId="0" applyFont="1" applyFill="1" applyBorder="1" applyAlignment="1">
      <alignment textRotation="90" wrapText="1"/>
    </xf>
    <xf numFmtId="0" fontId="9" fillId="0" borderId="58" xfId="0" applyFont="1" applyFill="1" applyBorder="1" applyAlignment="1">
      <alignment textRotation="90" wrapText="1"/>
    </xf>
    <xf numFmtId="0" fontId="9" fillId="0" borderId="29" xfId="0" applyFont="1" applyFill="1" applyBorder="1" applyAlignment="1">
      <alignment textRotation="90" wrapText="1"/>
    </xf>
    <xf numFmtId="0" fontId="20" fillId="0" borderId="49" xfId="0" applyFont="1" applyFill="1" applyBorder="1" applyAlignment="1">
      <alignment horizontal="center" vertical="top"/>
    </xf>
    <xf numFmtId="0" fontId="20" fillId="0" borderId="38" xfId="0" applyFont="1" applyFill="1" applyBorder="1" applyAlignment="1">
      <alignment horizontal="center" vertical="top"/>
    </xf>
    <xf numFmtId="0" fontId="23" fillId="0" borderId="86" xfId="0" applyFont="1" applyFill="1" applyBorder="1" applyAlignment="1" applyProtection="1">
      <alignment horizontal="center" vertical="center"/>
      <protection hidden="1"/>
    </xf>
    <xf numFmtId="0" fontId="23" fillId="0" borderId="70" xfId="0" applyFont="1" applyFill="1" applyBorder="1" applyAlignment="1" applyProtection="1">
      <alignment horizontal="center" vertical="center"/>
      <protection hidden="1"/>
    </xf>
    <xf numFmtId="1" fontId="24" fillId="0" borderId="23" xfId="0" applyNumberFormat="1" applyFont="1" applyFill="1" applyBorder="1" applyAlignment="1" applyProtection="1">
      <alignment horizontal="center" vertical="center"/>
      <protection hidden="1"/>
    </xf>
    <xf numFmtId="1" fontId="24" fillId="0" borderId="16" xfId="0" applyNumberFormat="1" applyFont="1" applyFill="1" applyBorder="1" applyAlignment="1" applyProtection="1">
      <alignment horizontal="center" vertical="center"/>
      <protection hidden="1"/>
    </xf>
    <xf numFmtId="1" fontId="23" fillId="0" borderId="64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63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64" xfId="0" applyFont="1" applyFill="1" applyBorder="1" applyAlignment="1" applyProtection="1">
      <alignment horizontal="center" vertical="center" wrapText="1"/>
      <protection hidden="1"/>
    </xf>
    <xf numFmtId="0" fontId="23" fillId="0" borderId="63" xfId="0" applyFont="1" applyFill="1" applyBorder="1" applyAlignment="1" applyProtection="1">
      <alignment horizontal="center" vertical="center" wrapText="1"/>
      <protection hidden="1"/>
    </xf>
    <xf numFmtId="0" fontId="23" fillId="0" borderId="64" xfId="0" applyFont="1" applyFill="1" applyBorder="1" applyAlignment="1" applyProtection="1">
      <alignment horizontal="center" vertical="center"/>
      <protection hidden="1"/>
    </xf>
    <xf numFmtId="0" fontId="23" fillId="0" borderId="63" xfId="0" applyFont="1" applyFill="1" applyBorder="1" applyAlignment="1" applyProtection="1">
      <alignment horizontal="center" vertical="center"/>
      <protection hidden="1"/>
    </xf>
    <xf numFmtId="1" fontId="24" fillId="0" borderId="100" xfId="0" applyNumberFormat="1" applyFont="1" applyFill="1" applyBorder="1" applyAlignment="1" applyProtection="1">
      <alignment horizontal="center" vertical="center"/>
      <protection hidden="1"/>
    </xf>
    <xf numFmtId="1" fontId="23" fillId="0" borderId="100" xfId="0" applyNumberFormat="1" applyFont="1" applyFill="1" applyBorder="1" applyAlignment="1">
      <alignment horizontal="center" vertical="center"/>
    </xf>
    <xf numFmtId="180" fontId="23" fillId="0" borderId="64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63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78" xfId="0" applyNumberFormat="1" applyFont="1" applyFill="1" applyBorder="1" applyAlignment="1" applyProtection="1">
      <alignment horizontal="center" vertical="center"/>
      <protection hidden="1"/>
    </xf>
    <xf numFmtId="1" fontId="23" fillId="0" borderId="78" xfId="0" applyNumberFormat="1" applyFont="1" applyFill="1" applyBorder="1" applyAlignment="1">
      <alignment horizontal="center" vertical="center"/>
    </xf>
    <xf numFmtId="0" fontId="24" fillId="0" borderId="100" xfId="0" applyFont="1" applyFill="1" applyBorder="1" applyAlignment="1">
      <alignment horizontal="center" vertical="center"/>
    </xf>
    <xf numFmtId="0" fontId="23" fillId="0" borderId="33" xfId="0" applyFont="1" applyFill="1" applyBorder="1" applyAlignment="1" applyProtection="1">
      <alignment horizontal="center" vertical="center"/>
      <protection hidden="1"/>
    </xf>
    <xf numFmtId="0" fontId="24" fillId="0" borderId="99" xfId="0" applyFont="1" applyFill="1" applyBorder="1" applyAlignment="1">
      <alignment horizontal="center" vertical="center"/>
    </xf>
    <xf numFmtId="0" fontId="24" fillId="0" borderId="100" xfId="0" applyFont="1" applyFill="1" applyBorder="1" applyAlignment="1" applyProtection="1">
      <alignment horizontal="center" vertical="center"/>
      <protection hidden="1"/>
    </xf>
    <xf numFmtId="0" fontId="24" fillId="0" borderId="101" xfId="0" applyFont="1" applyFill="1" applyBorder="1" applyAlignment="1">
      <alignment horizontal="center" vertical="center"/>
    </xf>
    <xf numFmtId="0" fontId="23" fillId="0" borderId="33" xfId="0" applyFont="1" applyFill="1" applyBorder="1" applyAlignment="1" applyProtection="1">
      <alignment horizontal="center" vertical="center" wrapText="1"/>
      <protection hidden="1"/>
    </xf>
    <xf numFmtId="1" fontId="23" fillId="0" borderId="17" xfId="0" applyNumberFormat="1" applyFont="1" applyFill="1" applyBorder="1" applyAlignment="1">
      <alignment horizontal="center" vertical="center"/>
    </xf>
    <xf numFmtId="1" fontId="23" fillId="0" borderId="102" xfId="0" applyNumberFormat="1" applyFont="1" applyFill="1" applyBorder="1" applyAlignment="1">
      <alignment horizontal="center" vertical="center"/>
    </xf>
    <xf numFmtId="180" fontId="23" fillId="0" borderId="102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02" xfId="0" applyFont="1" applyFill="1" applyBorder="1" applyAlignment="1" applyProtection="1">
      <alignment horizontal="center" vertical="center" wrapText="1"/>
      <protection hidden="1"/>
    </xf>
    <xf numFmtId="0" fontId="8" fillId="0" borderId="0" xfId="54" applyFont="1" applyFill="1" applyAlignment="1">
      <alignment horizontal="center" vertical="center"/>
      <protection/>
    </xf>
    <xf numFmtId="0" fontId="12" fillId="0" borderId="0" xfId="54" applyFont="1" applyFill="1" applyAlignment="1">
      <alignment horizontal="center" vertical="center"/>
      <protection/>
    </xf>
    <xf numFmtId="0" fontId="28" fillId="0" borderId="0" xfId="0" applyFont="1" applyFill="1" applyAlignment="1">
      <alignment horizontal="left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/>
    </xf>
    <xf numFmtId="0" fontId="23" fillId="0" borderId="101" xfId="0" applyFont="1" applyFill="1" applyBorder="1" applyAlignment="1" applyProtection="1">
      <alignment horizontal="center" vertical="center"/>
      <protection hidden="1"/>
    </xf>
    <xf numFmtId="0" fontId="23" fillId="0" borderId="101" xfId="0" applyFont="1" applyFill="1" applyBorder="1" applyAlignment="1">
      <alignment horizontal="center" vertical="center"/>
    </xf>
    <xf numFmtId="0" fontId="23" fillId="0" borderId="23" xfId="0" applyFont="1" applyFill="1" applyBorder="1" applyAlignment="1" applyProtection="1">
      <alignment horizontal="center" vertical="center"/>
      <protection hidden="1"/>
    </xf>
    <xf numFmtId="0" fontId="23" fillId="0" borderId="16" xfId="0" applyFont="1" applyFill="1" applyBorder="1" applyAlignment="1" applyProtection="1">
      <alignment horizontal="center" vertical="center"/>
      <protection hidden="1"/>
    </xf>
    <xf numFmtId="1" fontId="23" fillId="0" borderId="86" xfId="0" applyNumberFormat="1" applyFont="1" applyFill="1" applyBorder="1" applyAlignment="1" applyProtection="1">
      <alignment horizontal="left" vertical="center" indent="1"/>
      <protection hidden="1"/>
    </xf>
    <xf numFmtId="1" fontId="23" fillId="0" borderId="70" xfId="0" applyNumberFormat="1" applyFont="1" applyFill="1" applyBorder="1" applyAlignment="1" applyProtection="1">
      <alignment horizontal="left" vertical="center" indent="1"/>
      <protection hidden="1"/>
    </xf>
    <xf numFmtId="1" fontId="23" fillId="0" borderId="64" xfId="0" applyNumberFormat="1" applyFont="1" applyFill="1" applyBorder="1" applyAlignment="1" applyProtection="1">
      <alignment horizontal="left" vertical="center" indent="1"/>
      <protection hidden="1"/>
    </xf>
    <xf numFmtId="1" fontId="23" fillId="0" borderId="63" xfId="0" applyNumberFormat="1" applyFont="1" applyFill="1" applyBorder="1" applyAlignment="1" applyProtection="1">
      <alignment horizontal="left" vertical="center" indent="1"/>
      <protection hidden="1"/>
    </xf>
    <xf numFmtId="0" fontId="23" fillId="0" borderId="91" xfId="0" applyFont="1" applyFill="1" applyBorder="1" applyAlignment="1" applyProtection="1">
      <alignment horizontal="center" vertical="center"/>
      <protection hidden="1"/>
    </xf>
    <xf numFmtId="0" fontId="23" fillId="0" borderId="92" xfId="0" applyFont="1" applyFill="1" applyBorder="1" applyAlignment="1" applyProtection="1">
      <alignment horizontal="center" vertical="center"/>
      <protection hidden="1"/>
    </xf>
    <xf numFmtId="1" fontId="23" fillId="0" borderId="23" xfId="0" applyNumberFormat="1" applyFont="1" applyFill="1" applyBorder="1" applyAlignment="1" applyProtection="1">
      <alignment horizontal="left" vertical="center" indent="1"/>
      <protection hidden="1"/>
    </xf>
    <xf numFmtId="1" fontId="23" fillId="0" borderId="16" xfId="0" applyNumberFormat="1" applyFont="1" applyFill="1" applyBorder="1" applyAlignment="1" applyProtection="1">
      <alignment horizontal="left" vertical="center" indent="1"/>
      <protection hidden="1"/>
    </xf>
    <xf numFmtId="180" fontId="23" fillId="0" borderId="86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70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64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63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91" xfId="0" applyNumberFormat="1" applyFont="1" applyFill="1" applyBorder="1" applyAlignment="1" applyProtection="1">
      <alignment horizontal="left" vertical="center" indent="1"/>
      <protection hidden="1"/>
    </xf>
    <xf numFmtId="1" fontId="23" fillId="0" borderId="92" xfId="0" applyNumberFormat="1" applyFont="1" applyFill="1" applyBorder="1" applyAlignment="1" applyProtection="1">
      <alignment horizontal="left" vertical="center" indent="1"/>
      <protection hidden="1"/>
    </xf>
    <xf numFmtId="1" fontId="23" fillId="0" borderId="86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70" xfId="0" applyNumberFormat="1" applyFont="1" applyFill="1" applyBorder="1" applyAlignment="1" applyProtection="1">
      <alignment horizontal="left" vertical="center" wrapText="1" indent="1"/>
      <protection hidden="1"/>
    </xf>
    <xf numFmtId="180" fontId="23" fillId="0" borderId="79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80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23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79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80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23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16" xfId="0" applyNumberFormat="1" applyFont="1" applyFill="1" applyBorder="1" applyAlignment="1" applyProtection="1">
      <alignment horizontal="left" vertical="center" wrapText="1" indent="1"/>
      <protection hidden="1"/>
    </xf>
    <xf numFmtId="180" fontId="24" fillId="0" borderId="86" xfId="0" applyNumberFormat="1" applyFont="1" applyFill="1" applyBorder="1" applyAlignment="1" applyProtection="1">
      <alignment horizontal="center" vertical="center"/>
      <protection hidden="1"/>
    </xf>
    <xf numFmtId="180" fontId="24" fillId="0" borderId="70" xfId="0" applyNumberFormat="1" applyFont="1" applyFill="1" applyBorder="1" applyAlignment="1" applyProtection="1">
      <alignment horizontal="center" vertical="center"/>
      <protection hidden="1"/>
    </xf>
    <xf numFmtId="0" fontId="23" fillId="0" borderId="62" xfId="0" applyFont="1" applyFill="1" applyBorder="1" applyAlignment="1" applyProtection="1">
      <alignment horizontal="center" vertical="top"/>
      <protection hidden="1"/>
    </xf>
    <xf numFmtId="0" fontId="23" fillId="0" borderId="48" xfId="0" applyFont="1" applyFill="1" applyBorder="1" applyAlignment="1" applyProtection="1">
      <alignment horizontal="center" vertical="top"/>
      <protection hidden="1"/>
    </xf>
    <xf numFmtId="0" fontId="23" fillId="0" borderId="83" xfId="0" applyFont="1" applyFill="1" applyBorder="1" applyAlignment="1" applyProtection="1">
      <alignment horizontal="center" vertical="top"/>
      <protection hidden="1"/>
    </xf>
    <xf numFmtId="0" fontId="24" fillId="0" borderId="64" xfId="0" applyFont="1" applyFill="1" applyBorder="1" applyAlignment="1" applyProtection="1">
      <alignment horizontal="center" vertical="center"/>
      <protection hidden="1"/>
    </xf>
    <xf numFmtId="0" fontId="24" fillId="0" borderId="63" xfId="0" applyFont="1" applyFill="1" applyBorder="1" applyAlignment="1" applyProtection="1">
      <alignment horizontal="center" vertical="center"/>
      <protection hidden="1"/>
    </xf>
    <xf numFmtId="0" fontId="23" fillId="0" borderId="43" xfId="0" applyFont="1" applyFill="1" applyBorder="1" applyAlignment="1" applyProtection="1">
      <alignment horizontal="center" vertical="center"/>
      <protection hidden="1"/>
    </xf>
    <xf numFmtId="0" fontId="23" fillId="0" borderId="44" xfId="0" applyFont="1" applyFill="1" applyBorder="1" applyAlignment="1" applyProtection="1">
      <alignment horizontal="center" vertical="center"/>
      <protection hidden="1"/>
    </xf>
    <xf numFmtId="0" fontId="23" fillId="0" borderId="65" xfId="0" applyFont="1" applyFill="1" applyBorder="1" applyAlignment="1" applyProtection="1">
      <alignment horizontal="center" vertical="center"/>
      <protection hidden="1"/>
    </xf>
    <xf numFmtId="0" fontId="23" fillId="0" borderId="62" xfId="0" applyFont="1" applyFill="1" applyBorder="1" applyAlignment="1" applyProtection="1">
      <alignment horizontal="center" vertical="center"/>
      <protection hidden="1"/>
    </xf>
    <xf numFmtId="0" fontId="23" fillId="0" borderId="48" xfId="0" applyFont="1" applyFill="1" applyBorder="1" applyAlignment="1" applyProtection="1">
      <alignment horizontal="center" vertical="center"/>
      <protection hidden="1"/>
    </xf>
    <xf numFmtId="0" fontId="23" fillId="0" borderId="83" xfId="0" applyFont="1" applyFill="1" applyBorder="1" applyAlignment="1" applyProtection="1">
      <alignment horizontal="center" vertical="center"/>
      <protection hidden="1"/>
    </xf>
    <xf numFmtId="0" fontId="23" fillId="0" borderId="43" xfId="0" applyFont="1" applyFill="1" applyBorder="1" applyAlignment="1" applyProtection="1">
      <alignment horizontal="center" vertical="top"/>
      <protection hidden="1"/>
    </xf>
    <xf numFmtId="0" fontId="23" fillId="0" borderId="44" xfId="0" applyFont="1" applyFill="1" applyBorder="1" applyAlignment="1" applyProtection="1">
      <alignment horizontal="center" vertical="top"/>
      <protection hidden="1"/>
    </xf>
    <xf numFmtId="0" fontId="23" fillId="0" borderId="65" xfId="0" applyFont="1" applyFill="1" applyBorder="1" applyAlignment="1" applyProtection="1">
      <alignment horizontal="center" vertical="top"/>
      <protection hidden="1"/>
    </xf>
    <xf numFmtId="0" fontId="23" fillId="0" borderId="45" xfId="0" applyFont="1" applyFill="1" applyBorder="1" applyAlignment="1" applyProtection="1">
      <alignment horizontal="center" vertical="top"/>
      <protection hidden="1"/>
    </xf>
    <xf numFmtId="0" fontId="23" fillId="0" borderId="46" xfId="0" applyFont="1" applyFill="1" applyBorder="1" applyAlignment="1" applyProtection="1">
      <alignment horizontal="center" vertical="top"/>
      <protection hidden="1"/>
    </xf>
    <xf numFmtId="0" fontId="23" fillId="0" borderId="84" xfId="0" applyFont="1" applyFill="1" applyBorder="1" applyAlignment="1" applyProtection="1">
      <alignment horizontal="center" vertical="top"/>
      <protection hidden="1"/>
    </xf>
    <xf numFmtId="0" fontId="20" fillId="0" borderId="59" xfId="0" applyFont="1" applyFill="1" applyBorder="1" applyAlignment="1" applyProtection="1">
      <alignment horizontal="center" textRotation="90"/>
      <protection hidden="1"/>
    </xf>
    <xf numFmtId="0" fontId="20" fillId="0" borderId="60" xfId="0" applyFont="1" applyFill="1" applyBorder="1" applyAlignment="1" applyProtection="1">
      <alignment horizontal="center" textRotation="90"/>
      <protection hidden="1"/>
    </xf>
    <xf numFmtId="0" fontId="5" fillId="0" borderId="60" xfId="0" applyFont="1" applyBorder="1" applyAlignment="1">
      <alignment textRotation="90"/>
    </xf>
    <xf numFmtId="0" fontId="5" fillId="0" borderId="61" xfId="0" applyFont="1" applyBorder="1" applyAlignment="1">
      <alignment textRotation="90"/>
    </xf>
    <xf numFmtId="0" fontId="0" fillId="0" borderId="16" xfId="0" applyFill="1" applyBorder="1" applyAlignment="1">
      <alignment horizontal="center" vertical="center"/>
    </xf>
    <xf numFmtId="180" fontId="24" fillId="0" borderId="93" xfId="0" applyNumberFormat="1" applyFont="1" applyFill="1" applyBorder="1" applyAlignment="1" applyProtection="1">
      <alignment horizontal="center" vertical="center"/>
      <protection hidden="1"/>
    </xf>
    <xf numFmtId="180" fontId="24" fillId="0" borderId="94" xfId="0" applyNumberFormat="1" applyFont="1" applyFill="1" applyBorder="1" applyAlignment="1" applyProtection="1">
      <alignment horizontal="center" vertical="center"/>
      <protection hidden="1"/>
    </xf>
    <xf numFmtId="0" fontId="23" fillId="0" borderId="79" xfId="0" applyFont="1" applyFill="1" applyBorder="1" applyAlignment="1" applyProtection="1">
      <alignment horizontal="center" vertical="center"/>
      <protection hidden="1"/>
    </xf>
    <xf numFmtId="0" fontId="24" fillId="0" borderId="93" xfId="0" applyFont="1" applyFill="1" applyBorder="1" applyAlignment="1" applyProtection="1">
      <alignment horizontal="center" vertical="center"/>
      <protection hidden="1"/>
    </xf>
    <xf numFmtId="0" fontId="24" fillId="0" borderId="94" xfId="0" applyFont="1" applyFill="1" applyBorder="1" applyAlignment="1" applyProtection="1">
      <alignment horizontal="center" vertical="center"/>
      <protection hidden="1"/>
    </xf>
    <xf numFmtId="0" fontId="23" fillId="0" borderId="15" xfId="0" applyFont="1" applyFill="1" applyBorder="1" applyAlignment="1" applyProtection="1">
      <alignment horizontal="center" vertical="center"/>
      <protection hidden="1"/>
    </xf>
    <xf numFmtId="1" fontId="24" fillId="0" borderId="12" xfId="0" applyNumberFormat="1" applyFont="1" applyFill="1" applyBorder="1" applyAlignment="1" applyProtection="1">
      <alignment horizontal="center" vertical="center"/>
      <protection hidden="1"/>
    </xf>
    <xf numFmtId="1" fontId="24" fillId="0" borderId="99" xfId="0" applyNumberFormat="1" applyFont="1" applyFill="1" applyBorder="1" applyAlignment="1">
      <alignment horizontal="center" vertical="center"/>
    </xf>
    <xf numFmtId="0" fontId="23" fillId="0" borderId="86" xfId="0" applyFont="1" applyFill="1" applyBorder="1" applyAlignment="1" applyProtection="1">
      <alignment horizontal="center" vertical="center" wrapText="1"/>
      <protection hidden="1"/>
    </xf>
    <xf numFmtId="0" fontId="23" fillId="0" borderId="70" xfId="0" applyFont="1" applyFill="1" applyBorder="1" applyAlignment="1" applyProtection="1">
      <alignment horizontal="center" vertical="center" wrapText="1"/>
      <protection hidden="1"/>
    </xf>
    <xf numFmtId="0" fontId="28" fillId="0" borderId="17" xfId="0" applyFont="1" applyFill="1" applyBorder="1" applyAlignment="1">
      <alignment horizontal="center" vertical="center"/>
    </xf>
    <xf numFmtId="0" fontId="28" fillId="0" borderId="10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center" vertical="center"/>
    </xf>
    <xf numFmtId="1" fontId="24" fillId="0" borderId="49" xfId="0" applyNumberFormat="1" applyFont="1" applyFill="1" applyBorder="1" applyAlignment="1" applyProtection="1">
      <alignment horizontal="center" vertical="top"/>
      <protection hidden="1"/>
    </xf>
    <xf numFmtId="0" fontId="24" fillId="0" borderId="62" xfId="0" applyFont="1" applyFill="1" applyBorder="1" applyAlignment="1" applyProtection="1">
      <alignment horizontal="center" vertical="top"/>
      <protection hidden="1"/>
    </xf>
    <xf numFmtId="0" fontId="24" fillId="0" borderId="83" xfId="0" applyFont="1" applyFill="1" applyBorder="1" applyAlignment="1">
      <alignment vertical="top"/>
    </xf>
    <xf numFmtId="0" fontId="23" fillId="0" borderId="102" xfId="0" applyFont="1" applyFill="1" applyBorder="1" applyAlignment="1" applyProtection="1">
      <alignment horizontal="center" vertical="center"/>
      <protection hidden="1"/>
    </xf>
    <xf numFmtId="0" fontId="23" fillId="0" borderId="102" xfId="0" applyFont="1" applyFill="1" applyBorder="1" applyAlignment="1">
      <alignment horizontal="center" vertical="center"/>
    </xf>
    <xf numFmtId="1" fontId="24" fillId="0" borderId="18" xfId="0" applyNumberFormat="1" applyFont="1" applyFill="1" applyBorder="1" applyAlignment="1" applyProtection="1">
      <alignment horizontal="center" vertical="center"/>
      <protection hidden="1"/>
    </xf>
    <xf numFmtId="1" fontId="23" fillId="0" borderId="22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left" vertical="center"/>
    </xf>
    <xf numFmtId="49" fontId="9" fillId="0" borderId="84" xfId="0" applyNumberFormat="1" applyFont="1" applyFill="1" applyBorder="1" applyAlignment="1">
      <alignment horizontal="left" vertical="center"/>
    </xf>
    <xf numFmtId="49" fontId="15" fillId="0" borderId="68" xfId="0" applyNumberFormat="1" applyFont="1" applyFill="1" applyBorder="1" applyAlignment="1">
      <alignment horizontal="center" vertical="center"/>
    </xf>
    <xf numFmtId="49" fontId="15" fillId="0" borderId="69" xfId="0" applyNumberFormat="1" applyFont="1" applyFill="1" applyBorder="1" applyAlignment="1">
      <alignment horizontal="center" vertical="center"/>
    </xf>
    <xf numFmtId="49" fontId="15" fillId="0" borderId="43" xfId="0" applyNumberFormat="1" applyFont="1" applyFill="1" applyBorder="1" applyAlignment="1">
      <alignment horizontal="left" vertical="center"/>
    </xf>
    <xf numFmtId="49" fontId="15" fillId="0" borderId="65" xfId="0" applyNumberFormat="1" applyFont="1" applyFill="1" applyBorder="1" applyAlignment="1">
      <alignment horizontal="left" vertical="center"/>
    </xf>
    <xf numFmtId="49" fontId="9" fillId="0" borderId="43" xfId="0" applyNumberFormat="1" applyFont="1" applyFill="1" applyBorder="1" applyAlignment="1">
      <alignment horizontal="left" vertical="center"/>
    </xf>
    <xf numFmtId="49" fontId="9" fillId="0" borderId="65" xfId="0" applyNumberFormat="1" applyFont="1" applyFill="1" applyBorder="1" applyAlignment="1">
      <alignment horizontal="left" vertical="center"/>
    </xf>
    <xf numFmtId="49" fontId="15" fillId="0" borderId="51" xfId="0" applyNumberFormat="1" applyFont="1" applyFill="1" applyBorder="1" applyAlignment="1">
      <alignment horizontal="center" vertical="center"/>
    </xf>
    <xf numFmtId="49" fontId="15" fillId="0" borderId="38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left" vertical="top"/>
    </xf>
    <xf numFmtId="49" fontId="9" fillId="0" borderId="65" xfId="0" applyNumberFormat="1" applyFont="1" applyFill="1" applyBorder="1" applyAlignment="1">
      <alignment horizontal="left" vertical="top"/>
    </xf>
    <xf numFmtId="0" fontId="22" fillId="0" borderId="64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2" fillId="0" borderId="65" xfId="0" applyFont="1" applyFill="1" applyBorder="1" applyAlignment="1">
      <alignment horizontal="left" vertical="center" wrapText="1"/>
    </xf>
    <xf numFmtId="0" fontId="28" fillId="0" borderId="43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23" fillId="0" borderId="64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1" fontId="28" fillId="0" borderId="33" xfId="0" applyNumberFormat="1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1" fontId="28" fillId="0" borderId="15" xfId="0" applyNumberFormat="1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left" vertical="center" wrapText="1"/>
    </xf>
    <xf numFmtId="0" fontId="45" fillId="0" borderId="63" xfId="0" applyFont="1" applyFill="1" applyBorder="1" applyAlignment="1">
      <alignment horizontal="left" vertical="center" wrapText="1"/>
    </xf>
    <xf numFmtId="0" fontId="28" fillId="0" borderId="43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1" fontId="23" fillId="0" borderId="15" xfId="0" applyNumberFormat="1" applyFont="1" applyFill="1" applyBorder="1" applyAlignment="1" applyProtection="1">
      <alignment horizontal="center" vertical="center"/>
      <protection hidden="1"/>
    </xf>
    <xf numFmtId="0" fontId="46" fillId="0" borderId="64" xfId="0" applyFont="1" applyFill="1" applyBorder="1" applyAlignment="1">
      <alignment horizontal="center" vertical="center" wrapText="1"/>
    </xf>
    <xf numFmtId="0" fontId="46" fillId="0" borderId="6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/>
      <protection hidden="1"/>
    </xf>
    <xf numFmtId="0" fontId="23" fillId="0" borderId="99" xfId="0" applyFont="1" applyFill="1" applyBorder="1" applyAlignment="1" applyProtection="1">
      <alignment horizontal="center" vertical="center"/>
      <protection hidden="1"/>
    </xf>
    <xf numFmtId="0" fontId="21" fillId="0" borderId="79" xfId="0" applyFont="1" applyFill="1" applyBorder="1" applyAlignment="1">
      <alignment horizontal="left" vertical="center" wrapText="1"/>
    </xf>
    <xf numFmtId="0" fontId="21" fillId="0" borderId="48" xfId="0" applyFont="1" applyFill="1" applyBorder="1" applyAlignment="1">
      <alignment horizontal="left" vertical="center" wrapText="1"/>
    </xf>
    <xf numFmtId="0" fontId="21" fillId="0" borderId="83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vertical="top" wrapText="1"/>
    </xf>
    <xf numFmtId="0" fontId="23" fillId="0" borderId="79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49" fontId="23" fillId="0" borderId="8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3" fillId="0" borderId="93" xfId="0" applyFont="1" applyFill="1" applyBorder="1" applyAlignment="1">
      <alignment horizontal="center" vertical="center"/>
    </xf>
    <xf numFmtId="0" fontId="23" fillId="0" borderId="94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left" vertical="center"/>
    </xf>
    <xf numFmtId="49" fontId="9" fillId="0" borderId="35" xfId="0" applyNumberFormat="1" applyFont="1" applyFill="1" applyBorder="1" applyAlignment="1">
      <alignment horizontal="left" vertical="center"/>
    </xf>
    <xf numFmtId="49" fontId="15" fillId="0" borderId="62" xfId="0" applyNumberFormat="1" applyFont="1" applyFill="1" applyBorder="1" applyAlignment="1">
      <alignment horizontal="center" vertical="center"/>
    </xf>
    <xf numFmtId="49" fontId="15" fillId="0" borderId="83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vertical="center" wrapText="1"/>
    </xf>
    <xf numFmtId="0" fontId="22" fillId="0" borderId="63" xfId="0" applyFont="1" applyFill="1" applyBorder="1" applyAlignment="1">
      <alignment vertical="center" wrapText="1"/>
    </xf>
    <xf numFmtId="0" fontId="22" fillId="0" borderId="63" xfId="0" applyFont="1" applyFill="1" applyBorder="1" applyAlignment="1">
      <alignment horizontal="left" vertical="center" wrapText="1"/>
    </xf>
    <xf numFmtId="0" fontId="45" fillId="0" borderId="42" xfId="0" applyFont="1" applyFill="1" applyBorder="1" applyAlignment="1">
      <alignment horizontal="left" vertical="center" wrapText="1"/>
    </xf>
    <xf numFmtId="0" fontId="45" fillId="0" borderId="82" xfId="0" applyFont="1" applyFill="1" applyBorder="1" applyAlignment="1">
      <alignment horizontal="left" vertical="center" wrapText="1"/>
    </xf>
    <xf numFmtId="0" fontId="22" fillId="0" borderId="42" xfId="0" applyFont="1" applyFill="1" applyBorder="1" applyAlignment="1">
      <alignment vertical="center" wrapText="1"/>
    </xf>
    <xf numFmtId="0" fontId="22" fillId="0" borderId="82" xfId="0" applyFont="1" applyFill="1" applyBorder="1" applyAlignment="1">
      <alignment vertical="center" wrapText="1"/>
    </xf>
    <xf numFmtId="0" fontId="21" fillId="0" borderId="68" xfId="0" applyFont="1" applyFill="1" applyBorder="1" applyAlignment="1">
      <alignment horizontal="left" vertical="center" wrapText="1"/>
    </xf>
    <xf numFmtId="0" fontId="21" fillId="0" borderId="41" xfId="0" applyFont="1" applyFill="1" applyBorder="1" applyAlignment="1">
      <alignment horizontal="left" vertical="center" wrapText="1"/>
    </xf>
    <xf numFmtId="0" fontId="21" fillId="0" borderId="69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00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1" fontId="23" fillId="0" borderId="33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/>
      <protection hidden="1"/>
    </xf>
    <xf numFmtId="0" fontId="23" fillId="0" borderId="15" xfId="0" applyFont="1" applyFill="1" applyBorder="1" applyAlignment="1" applyProtection="1">
      <alignment horizontal="center" vertical="center" wrapText="1"/>
      <protection hidden="1"/>
    </xf>
    <xf numFmtId="1" fontId="23" fillId="0" borderId="15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1" fontId="24" fillId="0" borderId="102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  <protection hidden="1"/>
    </xf>
    <xf numFmtId="0" fontId="14" fillId="0" borderId="57" xfId="0" applyFont="1" applyFill="1" applyBorder="1" applyAlignment="1">
      <alignment horizontal="center" vertical="center" textRotation="90"/>
    </xf>
    <xf numFmtId="0" fontId="14" fillId="0" borderId="36" xfId="0" applyFont="1" applyFill="1" applyBorder="1" applyAlignment="1">
      <alignment horizontal="center" vertical="center" textRotation="90"/>
    </xf>
    <xf numFmtId="0" fontId="14" fillId="0" borderId="34" xfId="0" applyFont="1" applyFill="1" applyBorder="1" applyAlignment="1">
      <alignment horizontal="center" vertical="center" textRotation="90"/>
    </xf>
    <xf numFmtId="0" fontId="14" fillId="0" borderId="58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textRotation="90"/>
    </xf>
    <xf numFmtId="0" fontId="14" fillId="0" borderId="35" xfId="0" applyFont="1" applyFill="1" applyBorder="1" applyAlignment="1">
      <alignment horizontal="center" vertical="center" textRotation="90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24" xfId="0" applyFont="1" applyFill="1" applyBorder="1" applyAlignment="1">
      <alignment horizontal="center" vertical="center" textRotation="90"/>
    </xf>
    <xf numFmtId="0" fontId="14" fillId="0" borderId="37" xfId="0" applyFont="1" applyFill="1" applyBorder="1" applyAlignment="1">
      <alignment horizontal="center" vertical="center" textRotation="90"/>
    </xf>
    <xf numFmtId="0" fontId="14" fillId="0" borderId="51" xfId="0" applyFont="1" applyFill="1" applyBorder="1" applyAlignment="1" applyProtection="1">
      <alignment horizontal="center" vertical="top"/>
      <protection hidden="1"/>
    </xf>
    <xf numFmtId="0" fontId="14" fillId="0" borderId="49" xfId="0" applyFont="1" applyFill="1" applyBorder="1" applyAlignment="1" applyProtection="1">
      <alignment horizontal="center" vertical="top"/>
      <protection hidden="1"/>
    </xf>
    <xf numFmtId="0" fontId="14" fillId="0" borderId="38" xfId="0" applyFont="1" applyFill="1" applyBorder="1" applyAlignment="1" applyProtection="1">
      <alignment horizontal="center" vertical="top"/>
      <protection hidden="1"/>
    </xf>
    <xf numFmtId="0" fontId="24" fillId="0" borderId="87" xfId="0" applyFont="1" applyFill="1" applyBorder="1" applyAlignment="1" applyProtection="1">
      <alignment horizontal="center" vertical="center"/>
      <protection hidden="1"/>
    </xf>
    <xf numFmtId="0" fontId="24" fillId="0" borderId="88" xfId="0" applyFont="1" applyFill="1" applyBorder="1" applyAlignment="1" applyProtection="1">
      <alignment horizontal="center" vertical="center"/>
      <protection hidden="1"/>
    </xf>
    <xf numFmtId="1" fontId="23" fillId="0" borderId="18" xfId="0" applyNumberFormat="1" applyFont="1" applyFill="1" applyBorder="1" applyAlignment="1" applyProtection="1">
      <alignment horizontal="center" vertical="center"/>
      <protection hidden="1"/>
    </xf>
    <xf numFmtId="0" fontId="23" fillId="0" borderId="100" xfId="0" applyFont="1" applyFill="1" applyBorder="1" applyAlignment="1" applyProtection="1">
      <alignment horizontal="center" vertical="center"/>
      <protection hidden="1"/>
    </xf>
    <xf numFmtId="0" fontId="23" fillId="0" borderId="79" xfId="0" applyFont="1" applyFill="1" applyBorder="1" applyAlignment="1" applyProtection="1">
      <alignment horizontal="center" vertical="center" wrapText="1"/>
      <protection hidden="1"/>
    </xf>
    <xf numFmtId="0" fontId="23" fillId="0" borderId="80" xfId="0" applyFont="1" applyFill="1" applyBorder="1" applyAlignment="1" applyProtection="1">
      <alignment horizontal="center" vertical="center" wrapText="1"/>
      <protection hidden="1"/>
    </xf>
    <xf numFmtId="1" fontId="23" fillId="0" borderId="40" xfId="0" applyNumberFormat="1" applyFont="1" applyFill="1" applyBorder="1" applyAlignment="1">
      <alignment horizontal="center" vertical="center"/>
    </xf>
    <xf numFmtId="1" fontId="23" fillId="0" borderId="101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23" fillId="0" borderId="16" xfId="0" applyFont="1" applyFill="1" applyBorder="1" applyAlignment="1" applyProtection="1">
      <alignment horizontal="center" vertical="center" wrapText="1"/>
      <protection hidden="1"/>
    </xf>
    <xf numFmtId="180" fontId="23" fillId="0" borderId="18" xfId="0" applyNumberFormat="1" applyFont="1" applyFill="1" applyBorder="1" applyAlignment="1">
      <alignment horizontal="center" vertical="center"/>
    </xf>
    <xf numFmtId="180" fontId="23" fillId="0" borderId="100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 applyProtection="1">
      <alignment horizontal="center" vertical="center"/>
      <protection hidden="1"/>
    </xf>
    <xf numFmtId="1" fontId="24" fillId="0" borderId="12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 wrapText="1"/>
    </xf>
    <xf numFmtId="0" fontId="28" fillId="0" borderId="79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left" vertical="center" wrapText="1"/>
    </xf>
    <xf numFmtId="0" fontId="26" fillId="0" borderId="83" xfId="0" applyFont="1" applyFill="1" applyBorder="1" applyAlignment="1">
      <alignment horizontal="left" vertical="center" wrapText="1"/>
    </xf>
    <xf numFmtId="0" fontId="24" fillId="0" borderId="68" xfId="0" applyFont="1" applyFill="1" applyBorder="1" applyAlignment="1" applyProtection="1">
      <alignment horizontal="center" vertical="center"/>
      <protection hidden="1"/>
    </xf>
    <xf numFmtId="0" fontId="24" fillId="0" borderId="88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center" vertical="top" wrapText="1"/>
    </xf>
    <xf numFmtId="0" fontId="24" fillId="0" borderId="36" xfId="0" applyFont="1" applyFill="1" applyBorder="1" applyAlignment="1">
      <alignment horizontal="center" vertical="top" wrapText="1"/>
    </xf>
    <xf numFmtId="0" fontId="24" fillId="0" borderId="34" xfId="0" applyFont="1" applyFill="1" applyBorder="1" applyAlignment="1">
      <alignment horizontal="center" vertical="top" wrapText="1"/>
    </xf>
    <xf numFmtId="0" fontId="24" fillId="0" borderId="58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29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37" xfId="0" applyFont="1" applyFill="1" applyBorder="1" applyAlignment="1">
      <alignment horizontal="center" vertical="top" wrapText="1"/>
    </xf>
    <xf numFmtId="0" fontId="24" fillId="0" borderId="63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left" vertical="center" wrapText="1"/>
    </xf>
    <xf numFmtId="0" fontId="22" fillId="0" borderId="70" xfId="0" applyFont="1" applyFill="1" applyBorder="1" applyAlignment="1">
      <alignment horizontal="left" vertical="center" wrapText="1"/>
    </xf>
    <xf numFmtId="0" fontId="23" fillId="0" borderId="68" xfId="0" applyFont="1" applyFill="1" applyBorder="1" applyAlignment="1">
      <alignment horizontal="center" vertical="center"/>
    </xf>
    <xf numFmtId="0" fontId="23" fillId="0" borderId="88" xfId="0" applyFont="1" applyFill="1" applyBorder="1" applyAlignment="1">
      <alignment horizontal="center" vertical="center"/>
    </xf>
    <xf numFmtId="0" fontId="23" fillId="0" borderId="81" xfId="0" applyFont="1" applyFill="1" applyBorder="1" applyAlignment="1" applyProtection="1">
      <alignment horizontal="center" vertical="center" wrapText="1"/>
      <protection hidden="1"/>
    </xf>
    <xf numFmtId="0" fontId="23" fillId="0" borderId="82" xfId="0" applyFont="1" applyFill="1" applyBorder="1" applyAlignment="1" applyProtection="1">
      <alignment horizontal="center" vertical="center" wrapText="1"/>
      <protection hidden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 applyProtection="1">
      <alignment horizontal="center" vertical="center"/>
      <protection hidden="1"/>
    </xf>
    <xf numFmtId="0" fontId="24" fillId="0" borderId="62" xfId="0" applyFont="1" applyFill="1" applyBorder="1" applyAlignment="1" applyProtection="1">
      <alignment horizontal="center" vertical="center"/>
      <protection hidden="1"/>
    </xf>
    <xf numFmtId="0" fontId="23" fillId="0" borderId="58" xfId="0" applyFont="1" applyFill="1" applyBorder="1" applyAlignment="1" applyProtection="1">
      <alignment horizontal="center" vertical="center"/>
      <protection hidden="1"/>
    </xf>
    <xf numFmtId="0" fontId="23" fillId="0" borderId="94" xfId="0" applyFont="1" applyFill="1" applyBorder="1" applyAlignment="1" applyProtection="1">
      <alignment horizontal="center" vertical="center"/>
      <protection hidden="1"/>
    </xf>
    <xf numFmtId="0" fontId="23" fillId="0" borderId="93" xfId="0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99" xfId="0" applyFont="1" applyFill="1" applyBorder="1" applyAlignment="1">
      <alignment horizontal="center" vertical="center"/>
    </xf>
    <xf numFmtId="49" fontId="14" fillId="0" borderId="57" xfId="0" applyNumberFormat="1" applyFont="1" applyFill="1" applyBorder="1" applyAlignment="1">
      <alignment horizontal="left" vertical="center"/>
    </xf>
    <xf numFmtId="49" fontId="14" fillId="0" borderId="34" xfId="0" applyNumberFormat="1" applyFont="1" applyFill="1" applyBorder="1" applyAlignment="1">
      <alignment horizontal="left" vertical="center"/>
    </xf>
    <xf numFmtId="49" fontId="20" fillId="0" borderId="51" xfId="0" applyNumberFormat="1" applyFont="1" applyFill="1" applyBorder="1" applyAlignment="1">
      <alignment horizontal="center" vertical="center"/>
    </xf>
    <xf numFmtId="49" fontId="20" fillId="0" borderId="38" xfId="0" applyNumberFormat="1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left" vertical="center" wrapText="1"/>
    </xf>
    <xf numFmtId="0" fontId="47" fillId="0" borderId="49" xfId="0" applyFont="1" applyFill="1" applyBorder="1" applyAlignment="1">
      <alignment horizontal="left" vertical="center" wrapText="1"/>
    </xf>
    <xf numFmtId="0" fontId="47" fillId="0" borderId="38" xfId="0" applyFont="1" applyFill="1" applyBorder="1" applyAlignment="1">
      <alignment horizontal="left" vertical="center" wrapText="1"/>
    </xf>
    <xf numFmtId="49" fontId="14" fillId="0" borderId="43" xfId="0" applyNumberFormat="1" applyFont="1" applyFill="1" applyBorder="1" applyAlignment="1">
      <alignment horizontal="left" vertical="center" wrapText="1"/>
    </xf>
    <xf numFmtId="49" fontId="14" fillId="0" borderId="65" xfId="0" applyNumberFormat="1" applyFont="1" applyFill="1" applyBorder="1" applyAlignment="1">
      <alignment horizontal="left" vertical="center" wrapText="1"/>
    </xf>
    <xf numFmtId="49" fontId="20" fillId="0" borderId="51" xfId="0" applyNumberFormat="1" applyFont="1" applyFill="1" applyBorder="1" applyAlignment="1">
      <alignment horizontal="left" vertical="center" wrapText="1"/>
    </xf>
    <xf numFmtId="49" fontId="20" fillId="0" borderId="38" xfId="0" applyNumberFormat="1" applyFont="1" applyFill="1" applyBorder="1" applyAlignment="1">
      <alignment horizontal="left" vertical="center" wrapText="1"/>
    </xf>
    <xf numFmtId="49" fontId="14" fillId="0" borderId="62" xfId="0" applyNumberFormat="1" applyFont="1" applyFill="1" applyBorder="1" applyAlignment="1">
      <alignment horizontal="left" vertical="center" wrapText="1"/>
    </xf>
    <xf numFmtId="49" fontId="14" fillId="0" borderId="83" xfId="0" applyNumberFormat="1" applyFont="1" applyFill="1" applyBorder="1" applyAlignment="1">
      <alignment horizontal="left" vertical="center" wrapText="1"/>
    </xf>
    <xf numFmtId="0" fontId="45" fillId="0" borderId="91" xfId="0" applyFont="1" applyFill="1" applyBorder="1" applyAlignment="1">
      <alignment horizontal="left" vertical="center" wrapText="1"/>
    </xf>
    <xf numFmtId="0" fontId="45" fillId="0" borderId="36" xfId="0" applyFont="1" applyFill="1" applyBorder="1" applyAlignment="1">
      <alignment horizontal="left" vertical="center" wrapText="1"/>
    </xf>
    <xf numFmtId="0" fontId="45" fillId="0" borderId="92" xfId="0" applyFont="1" applyFill="1" applyBorder="1" applyAlignment="1">
      <alignment horizontal="left" vertical="center" wrapText="1"/>
    </xf>
    <xf numFmtId="49" fontId="14" fillId="0" borderId="45" xfId="0" applyNumberFormat="1" applyFont="1" applyFill="1" applyBorder="1" applyAlignment="1">
      <alignment horizontal="left" vertical="center" wrapText="1"/>
    </xf>
    <xf numFmtId="49" fontId="14" fillId="0" borderId="84" xfId="0" applyNumberFormat="1" applyFont="1" applyFill="1" applyBorder="1" applyAlignment="1">
      <alignment horizontal="left" vertical="center" wrapText="1"/>
    </xf>
    <xf numFmtId="49" fontId="9" fillId="0" borderId="43" xfId="0" applyNumberFormat="1" applyFont="1" applyFill="1" applyBorder="1" applyAlignment="1">
      <alignment horizontal="left" vertical="center" wrapText="1"/>
    </xf>
    <xf numFmtId="49" fontId="9" fillId="0" borderId="65" xfId="0" applyNumberFormat="1" applyFont="1" applyFill="1" applyBorder="1" applyAlignment="1">
      <alignment horizontal="left" vertical="center" wrapText="1"/>
    </xf>
    <xf numFmtId="49" fontId="9" fillId="0" borderId="45" xfId="0" applyNumberFormat="1" applyFont="1" applyFill="1" applyBorder="1" applyAlignment="1">
      <alignment horizontal="left" vertical="top"/>
    </xf>
    <xf numFmtId="49" fontId="9" fillId="0" borderId="84" xfId="0" applyNumberFormat="1" applyFont="1" applyFill="1" applyBorder="1" applyAlignment="1">
      <alignment horizontal="left" vertical="top"/>
    </xf>
    <xf numFmtId="0" fontId="22" fillId="0" borderId="62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22" fillId="0" borderId="83" xfId="0" applyFont="1" applyFill="1" applyBorder="1" applyAlignment="1">
      <alignment horizontal="left" vertical="center" wrapText="1"/>
    </xf>
    <xf numFmtId="0" fontId="22" fillId="0" borderId="86" xfId="0" applyFont="1" applyFill="1" applyBorder="1" applyAlignment="1">
      <alignment horizontal="left" vertical="center" wrapText="1"/>
    </xf>
    <xf numFmtId="0" fontId="22" fillId="0" borderId="84" xfId="0" applyFont="1" applyFill="1" applyBorder="1" applyAlignment="1">
      <alignment horizontal="left" vertical="center" wrapText="1"/>
    </xf>
    <xf numFmtId="0" fontId="22" fillId="0" borderId="64" xfId="0" applyFont="1" applyFill="1" applyBorder="1" applyAlignment="1">
      <alignment horizontal="left" vertical="top" wrapText="1"/>
    </xf>
    <xf numFmtId="0" fontId="22" fillId="0" borderId="44" xfId="0" applyFont="1" applyFill="1" applyBorder="1" applyAlignment="1">
      <alignment horizontal="left" vertical="top" wrapText="1"/>
    </xf>
    <xf numFmtId="0" fontId="22" fillId="0" borderId="63" xfId="0" applyFont="1" applyFill="1" applyBorder="1" applyAlignment="1">
      <alignment horizontal="left" vertical="top" wrapText="1"/>
    </xf>
    <xf numFmtId="0" fontId="23" fillId="0" borderId="87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 wrapText="1"/>
    </xf>
    <xf numFmtId="0" fontId="23" fillId="0" borderId="99" xfId="0" applyFont="1" applyFill="1" applyBorder="1" applyAlignment="1" applyProtection="1">
      <alignment horizontal="center" vertical="center" wrapText="1"/>
      <protection hidden="1"/>
    </xf>
    <xf numFmtId="0" fontId="23" fillId="0" borderId="51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99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02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 applyProtection="1">
      <alignment horizontal="center" vertical="center" wrapText="1"/>
      <protection hidden="1"/>
    </xf>
    <xf numFmtId="0" fontId="23" fillId="0" borderId="43" xfId="0" applyFont="1" applyFill="1" applyBorder="1" applyAlignment="1" applyProtection="1">
      <alignment horizontal="center" vertical="center" wrapText="1"/>
      <protection hidden="1"/>
    </xf>
    <xf numFmtId="0" fontId="23" fillId="0" borderId="51" xfId="0" applyFont="1" applyFill="1" applyBorder="1" applyAlignment="1" applyProtection="1">
      <alignment horizontal="center" vertical="center" wrapText="1"/>
      <protection hidden="1"/>
    </xf>
    <xf numFmtId="1" fontId="24" fillId="0" borderId="77" xfId="0" applyNumberFormat="1" applyFont="1" applyFill="1" applyBorder="1" applyAlignment="1" applyProtection="1">
      <alignment horizontal="center" vertical="center"/>
      <protection hidden="1"/>
    </xf>
    <xf numFmtId="0" fontId="9" fillId="0" borderId="58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3" fillId="0" borderId="78" xfId="0" applyFont="1" applyFill="1" applyBorder="1" applyAlignment="1" applyProtection="1">
      <alignment horizontal="center" vertical="center" wrapText="1"/>
      <protection hidden="1"/>
    </xf>
    <xf numFmtId="0" fontId="23" fillId="0" borderId="78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 applyProtection="1">
      <alignment horizontal="center" vertical="center" wrapText="1"/>
      <protection hidden="1"/>
    </xf>
    <xf numFmtId="49" fontId="24" fillId="0" borderId="65" xfId="0" applyNumberFormat="1" applyFont="1" applyFill="1" applyBorder="1" applyAlignment="1" applyProtection="1">
      <alignment horizontal="center" vertical="top"/>
      <protection hidden="1"/>
    </xf>
    <xf numFmtId="0" fontId="24" fillId="0" borderId="65" xfId="0" applyFont="1" applyFill="1" applyBorder="1" applyAlignment="1" applyProtection="1">
      <alignment horizontal="center" vertical="top"/>
      <protection hidden="1"/>
    </xf>
    <xf numFmtId="0" fontId="24" fillId="0" borderId="83" xfId="0" applyFont="1" applyFill="1" applyBorder="1" applyAlignment="1" applyProtection="1">
      <alignment horizontal="center" vertical="top"/>
      <protection hidden="1"/>
    </xf>
    <xf numFmtId="0" fontId="28" fillId="0" borderId="80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 applyProtection="1">
      <alignment horizontal="center" vertical="center" wrapText="1"/>
      <protection hidden="1"/>
    </xf>
    <xf numFmtId="0" fontId="23" fillId="0" borderId="77" xfId="0" applyFont="1" applyFill="1" applyBorder="1" applyAlignment="1">
      <alignment horizontal="center" vertical="center" wrapText="1"/>
    </xf>
    <xf numFmtId="1" fontId="24" fillId="0" borderId="38" xfId="0" applyNumberFormat="1" applyFont="1" applyFill="1" applyBorder="1" applyAlignment="1" applyProtection="1">
      <alignment horizontal="center" vertical="top"/>
      <protection hidden="1"/>
    </xf>
    <xf numFmtId="0" fontId="24" fillId="0" borderId="11" xfId="0" applyFont="1" applyFill="1" applyBorder="1" applyAlignment="1">
      <alignment horizontal="center" vertical="center"/>
    </xf>
    <xf numFmtId="49" fontId="23" fillId="0" borderId="87" xfId="0" applyNumberFormat="1" applyFont="1" applyFill="1" applyBorder="1" applyAlignment="1">
      <alignment horizontal="center" vertical="center"/>
    </xf>
    <xf numFmtId="49" fontId="23" fillId="0" borderId="88" xfId="0" applyNumberFormat="1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left" vertical="center"/>
    </xf>
    <xf numFmtId="0" fontId="21" fillId="0" borderId="69" xfId="0" applyFont="1" applyFill="1" applyBorder="1" applyAlignment="1">
      <alignment horizontal="left" vertical="center"/>
    </xf>
    <xf numFmtId="0" fontId="22" fillId="0" borderId="44" xfId="0" applyFont="1" applyFill="1" applyBorder="1" applyAlignment="1">
      <alignment horizontal="left" vertical="center"/>
    </xf>
    <xf numFmtId="0" fontId="22" fillId="0" borderId="63" xfId="0" applyFont="1" applyFill="1" applyBorder="1" applyAlignment="1">
      <alignment horizontal="left" vertical="center"/>
    </xf>
    <xf numFmtId="49" fontId="14" fillId="0" borderId="47" xfId="0" applyNumberFormat="1" applyFont="1" applyFill="1" applyBorder="1" applyAlignment="1">
      <alignment horizontal="left" vertical="center"/>
    </xf>
    <xf numFmtId="49" fontId="14" fillId="0" borderId="67" xfId="0" applyNumberFormat="1" applyFont="1" applyFill="1" applyBorder="1" applyAlignment="1">
      <alignment horizontal="left" vertical="center"/>
    </xf>
    <xf numFmtId="49" fontId="14" fillId="0" borderId="68" xfId="0" applyNumberFormat="1" applyFont="1" applyFill="1" applyBorder="1" applyAlignment="1">
      <alignment horizontal="left" vertical="center"/>
    </xf>
    <xf numFmtId="49" fontId="14" fillId="0" borderId="69" xfId="0" applyNumberFormat="1" applyFont="1" applyFill="1" applyBorder="1" applyAlignment="1">
      <alignment horizontal="left" vertical="center"/>
    </xf>
    <xf numFmtId="0" fontId="22" fillId="0" borderId="43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/>
    </xf>
    <xf numFmtId="49" fontId="23" fillId="0" borderId="64" xfId="0" applyNumberFormat="1" applyFont="1" applyFill="1" applyBorder="1" applyAlignment="1">
      <alignment horizontal="center" vertical="center"/>
    </xf>
    <xf numFmtId="49" fontId="23" fillId="0" borderId="63" xfId="0" applyNumberFormat="1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3" fillId="0" borderId="96" xfId="0" applyFont="1" applyFill="1" applyBorder="1" applyAlignment="1">
      <alignment horizontal="center" vertical="center"/>
    </xf>
    <xf numFmtId="0" fontId="23" fillId="0" borderId="103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left" vertical="center" wrapText="1"/>
    </xf>
    <xf numFmtId="0" fontId="24" fillId="0" borderId="43" xfId="0" applyFont="1" applyFill="1" applyBorder="1" applyAlignment="1" applyProtection="1">
      <alignment horizontal="center" vertical="center"/>
      <protection hidden="1"/>
    </xf>
    <xf numFmtId="0" fontId="22" fillId="0" borderId="64" xfId="0" applyFont="1" applyFill="1" applyBorder="1" applyAlignment="1">
      <alignment vertical="center" wrapText="1"/>
    </xf>
    <xf numFmtId="0" fontId="22" fillId="0" borderId="65" xfId="0" applyFont="1" applyFill="1" applyBorder="1" applyAlignment="1">
      <alignment vertical="center" wrapText="1"/>
    </xf>
    <xf numFmtId="0" fontId="25" fillId="0" borderId="51" xfId="0" applyFont="1" applyFill="1" applyBorder="1" applyAlignment="1">
      <alignment vertical="center" wrapText="1"/>
    </xf>
    <xf numFmtId="0" fontId="25" fillId="0" borderId="49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vertical="center" wrapText="1"/>
    </xf>
    <xf numFmtId="49" fontId="23" fillId="0" borderId="62" xfId="0" applyNumberFormat="1" applyFont="1" applyFill="1" applyBorder="1" applyAlignment="1">
      <alignment horizontal="center" vertical="center"/>
    </xf>
    <xf numFmtId="49" fontId="23" fillId="0" borderId="80" xfId="0" applyNumberFormat="1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 wrapText="1"/>
    </xf>
    <xf numFmtId="0" fontId="32" fillId="0" borderId="63" xfId="0" applyFont="1" applyFill="1" applyBorder="1" applyAlignment="1">
      <alignment horizontal="center" vertical="center" wrapText="1"/>
    </xf>
    <xf numFmtId="49" fontId="9" fillId="0" borderId="83" xfId="0" applyNumberFormat="1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left" vertical="center" wrapText="1"/>
    </xf>
    <xf numFmtId="0" fontId="25" fillId="0" borderId="65" xfId="0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left" vertical="center" wrapText="1"/>
    </xf>
    <xf numFmtId="0" fontId="45" fillId="0" borderId="65" xfId="0" applyFont="1" applyFill="1" applyBorder="1" applyAlignment="1">
      <alignment horizontal="left" vertical="center" wrapText="1"/>
    </xf>
    <xf numFmtId="0" fontId="45" fillId="0" borderId="46" xfId="0" applyFont="1" applyFill="1" applyBorder="1" applyAlignment="1">
      <alignment horizontal="left" vertical="center" wrapText="1"/>
    </xf>
    <xf numFmtId="0" fontId="45" fillId="0" borderId="70" xfId="0" applyFont="1" applyFill="1" applyBorder="1" applyAlignment="1">
      <alignment horizontal="left" vertical="center" wrapText="1"/>
    </xf>
    <xf numFmtId="0" fontId="20" fillId="0" borderId="57" xfId="0" applyFont="1" applyFill="1" applyBorder="1" applyAlignment="1">
      <alignment horizontal="center" vertical="top"/>
    </xf>
    <xf numFmtId="0" fontId="20" fillId="0" borderId="34" xfId="0" applyFont="1" applyFill="1" applyBorder="1" applyAlignment="1">
      <alignment horizontal="center" vertical="top"/>
    </xf>
    <xf numFmtId="0" fontId="20" fillId="0" borderId="58" xfId="0" applyFont="1" applyFill="1" applyBorder="1" applyAlignment="1">
      <alignment horizontal="center" vertical="top"/>
    </xf>
    <xf numFmtId="0" fontId="20" fillId="0" borderId="35" xfId="0" applyFont="1" applyFill="1" applyBorder="1" applyAlignment="1">
      <alignment horizontal="center" vertical="top"/>
    </xf>
    <xf numFmtId="0" fontId="20" fillId="0" borderId="29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57" xfId="0" applyFont="1" applyFill="1" applyBorder="1" applyAlignment="1" applyProtection="1">
      <alignment horizontal="center" textRotation="90"/>
      <protection hidden="1"/>
    </xf>
    <xf numFmtId="0" fontId="9" fillId="0" borderId="58" xfId="0" applyFont="1" applyFill="1" applyBorder="1" applyAlignment="1" applyProtection="1">
      <alignment horizontal="center" textRotation="90"/>
      <protection hidden="1"/>
    </xf>
    <xf numFmtId="0" fontId="9" fillId="0" borderId="29" xfId="0" applyFont="1" applyFill="1" applyBorder="1" applyAlignment="1" applyProtection="1">
      <alignment horizontal="center" textRotation="90"/>
      <protection hidden="1"/>
    </xf>
    <xf numFmtId="1" fontId="24" fillId="0" borderId="17" xfId="0" applyNumberFormat="1" applyFont="1" applyFill="1" applyBorder="1" applyAlignment="1" applyProtection="1">
      <alignment horizontal="center" vertical="center"/>
      <protection hidden="1"/>
    </xf>
    <xf numFmtId="49" fontId="9" fillId="0" borderId="47" xfId="0" applyNumberFormat="1" applyFont="1" applyFill="1" applyBorder="1" applyAlignment="1">
      <alignment vertical="center"/>
    </xf>
    <xf numFmtId="49" fontId="9" fillId="0" borderId="67" xfId="0" applyNumberFormat="1" applyFont="1" applyFill="1" applyBorder="1" applyAlignment="1">
      <alignment vertical="center"/>
    </xf>
    <xf numFmtId="49" fontId="9" fillId="0" borderId="68" xfId="0" applyNumberFormat="1" applyFont="1" applyFill="1" applyBorder="1" applyAlignment="1">
      <alignment vertical="center"/>
    </xf>
    <xf numFmtId="49" fontId="9" fillId="0" borderId="69" xfId="0" applyNumberFormat="1" applyFont="1" applyFill="1" applyBorder="1" applyAlignment="1">
      <alignment vertical="center"/>
    </xf>
    <xf numFmtId="0" fontId="33" fillId="0" borderId="24" xfId="0" applyFont="1" applyFill="1" applyBorder="1" applyAlignment="1">
      <alignment horizontal="center" vertical="top"/>
    </xf>
    <xf numFmtId="0" fontId="33" fillId="0" borderId="30" xfId="0" applyFont="1" applyFill="1" applyBorder="1" applyAlignment="1">
      <alignment horizontal="center" vertical="top"/>
    </xf>
    <xf numFmtId="0" fontId="23" fillId="0" borderId="68" xfId="0" applyFont="1" applyFill="1" applyBorder="1" applyAlignment="1">
      <alignment horizontal="justify" vertical="center"/>
    </xf>
    <xf numFmtId="0" fontId="23" fillId="0" borderId="41" xfId="0" applyFont="1" applyFill="1" applyBorder="1" applyAlignment="1">
      <alignment horizontal="justify" vertical="center"/>
    </xf>
    <xf numFmtId="0" fontId="23" fillId="0" borderId="69" xfId="0" applyFont="1" applyFill="1" applyBorder="1" applyAlignment="1">
      <alignment horizontal="justify" vertical="center"/>
    </xf>
    <xf numFmtId="0" fontId="33" fillId="0" borderId="32" xfId="0" applyFont="1" applyFill="1" applyBorder="1" applyAlignment="1">
      <alignment horizontal="center" vertical="top"/>
    </xf>
    <xf numFmtId="0" fontId="33" fillId="0" borderId="37" xfId="0" applyFont="1" applyFill="1" applyBorder="1" applyAlignment="1">
      <alignment horizontal="center" vertical="top"/>
    </xf>
    <xf numFmtId="0" fontId="33" fillId="0" borderId="71" xfId="0" applyFont="1" applyFill="1" applyBorder="1" applyAlignment="1">
      <alignment horizontal="center" vertical="top"/>
    </xf>
    <xf numFmtId="0" fontId="33" fillId="0" borderId="72" xfId="0" applyFont="1" applyFill="1" applyBorder="1" applyAlignment="1">
      <alignment horizontal="center" vertical="top"/>
    </xf>
    <xf numFmtId="0" fontId="33" fillId="0" borderId="90" xfId="0" applyFont="1" applyFill="1" applyBorder="1" applyAlignment="1">
      <alignment horizontal="center" vertical="top"/>
    </xf>
    <xf numFmtId="0" fontId="24" fillId="0" borderId="43" xfId="0" applyFont="1" applyFill="1" applyBorder="1" applyAlignment="1" applyProtection="1">
      <alignment horizontal="center" vertical="top"/>
      <protection hidden="1"/>
    </xf>
    <xf numFmtId="0" fontId="24" fillId="0" borderId="65" xfId="0" applyFont="1" applyFill="1" applyBorder="1" applyAlignment="1">
      <alignment vertical="top"/>
    </xf>
    <xf numFmtId="0" fontId="24" fillId="0" borderId="38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horizontal="center" vertical="top"/>
    </xf>
    <xf numFmtId="0" fontId="23" fillId="0" borderId="72" xfId="0" applyFont="1" applyFill="1" applyBorder="1" applyAlignment="1">
      <alignment horizontal="center" vertical="top"/>
    </xf>
    <xf numFmtId="0" fontId="23" fillId="0" borderId="90" xfId="0" applyFont="1" applyFill="1" applyBorder="1" applyAlignment="1">
      <alignment horizontal="center" vertical="top"/>
    </xf>
    <xf numFmtId="0" fontId="23" fillId="0" borderId="71" xfId="0" applyFont="1" applyFill="1" applyBorder="1" applyAlignment="1">
      <alignment horizontal="center" vertical="top" wrapText="1"/>
    </xf>
    <xf numFmtId="0" fontId="23" fillId="0" borderId="72" xfId="0" applyFont="1" applyFill="1" applyBorder="1" applyAlignment="1">
      <alignment horizontal="center" vertical="top" wrapText="1"/>
    </xf>
    <xf numFmtId="0" fontId="23" fillId="0" borderId="73" xfId="0" applyFont="1" applyFill="1" applyBorder="1" applyAlignment="1">
      <alignment horizontal="center" vertical="top" wrapText="1"/>
    </xf>
    <xf numFmtId="0" fontId="33" fillId="0" borderId="104" xfId="0" applyFont="1" applyFill="1" applyBorder="1" applyAlignment="1">
      <alignment horizontal="center" vertical="top" wrapText="1"/>
    </xf>
    <xf numFmtId="0" fontId="33" fillId="0" borderId="105" xfId="0" applyFont="1" applyFill="1" applyBorder="1" applyAlignment="1">
      <alignment horizontal="center" vertical="top" wrapText="1"/>
    </xf>
    <xf numFmtId="0" fontId="33" fillId="0" borderId="89" xfId="0" applyFont="1" applyFill="1" applyBorder="1" applyAlignment="1">
      <alignment horizontal="center" vertical="top"/>
    </xf>
    <xf numFmtId="0" fontId="24" fillId="0" borderId="49" xfId="0" applyFont="1" applyFill="1" applyBorder="1" applyAlignment="1">
      <alignment horizontal="center" vertical="center" wrapText="1"/>
    </xf>
    <xf numFmtId="1" fontId="24" fillId="0" borderId="51" xfId="0" applyNumberFormat="1" applyFont="1" applyFill="1" applyBorder="1" applyAlignment="1" applyProtection="1">
      <alignment horizontal="center" vertical="top"/>
      <protection hidden="1"/>
    </xf>
    <xf numFmtId="0" fontId="33" fillId="0" borderId="90" xfId="0" applyFont="1" applyFill="1" applyBorder="1" applyAlignment="1">
      <alignment horizontal="center" vertical="top" wrapText="1"/>
    </xf>
    <xf numFmtId="0" fontId="23" fillId="0" borderId="62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top"/>
    </xf>
    <xf numFmtId="0" fontId="23" fillId="0" borderId="45" xfId="0" applyFont="1" applyFill="1" applyBorder="1" applyAlignment="1" applyProtection="1">
      <alignment horizontal="center" vertical="center"/>
      <protection hidden="1"/>
    </xf>
    <xf numFmtId="0" fontId="23" fillId="0" borderId="84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23" fillId="0" borderId="67" xfId="0" applyFont="1" applyFill="1" applyBorder="1" applyAlignment="1" applyProtection="1">
      <alignment horizontal="center" vertical="center"/>
      <protection hidden="1"/>
    </xf>
    <xf numFmtId="0" fontId="23" fillId="0" borderId="43" xfId="0" applyFont="1" applyFill="1" applyBorder="1" applyAlignment="1" applyProtection="1">
      <alignment horizontal="left" vertical="center" wrapText="1"/>
      <protection hidden="1"/>
    </xf>
    <xf numFmtId="0" fontId="23" fillId="0" borderId="44" xfId="0" applyFont="1" applyFill="1" applyBorder="1" applyAlignment="1" applyProtection="1">
      <alignment horizontal="left" vertical="center" wrapText="1"/>
      <protection hidden="1"/>
    </xf>
    <xf numFmtId="0" fontId="23" fillId="0" borderId="65" xfId="0" applyFont="1" applyFill="1" applyBorder="1" applyAlignment="1" applyProtection="1">
      <alignment horizontal="left" vertical="center" wrapText="1"/>
      <protection hidden="1"/>
    </xf>
    <xf numFmtId="0" fontId="23" fillId="0" borderId="45" xfId="0" applyFont="1" applyFill="1" applyBorder="1" applyAlignment="1" applyProtection="1">
      <alignment horizontal="justify" vertical="center"/>
      <protection hidden="1"/>
    </xf>
    <xf numFmtId="0" fontId="23" fillId="0" borderId="46" xfId="0" applyFont="1" applyFill="1" applyBorder="1" applyAlignment="1" applyProtection="1">
      <alignment horizontal="justify" vertical="center"/>
      <protection hidden="1"/>
    </xf>
    <xf numFmtId="0" fontId="23" fillId="0" borderId="84" xfId="0" applyFont="1" applyFill="1" applyBorder="1" applyAlignment="1" applyProtection="1">
      <alignment horizontal="justify" vertical="center"/>
      <protection hidden="1"/>
    </xf>
    <xf numFmtId="0" fontId="23" fillId="0" borderId="47" xfId="0" applyFont="1" applyFill="1" applyBorder="1" applyAlignment="1" applyProtection="1">
      <alignment horizontal="justify" vertical="center"/>
      <protection hidden="1"/>
    </xf>
    <xf numFmtId="0" fontId="23" fillId="0" borderId="42" xfId="0" applyFont="1" applyFill="1" applyBorder="1" applyAlignment="1" applyProtection="1">
      <alignment horizontal="justify" vertical="center"/>
      <protection hidden="1"/>
    </xf>
    <xf numFmtId="0" fontId="23" fillId="0" borderId="67" xfId="0" applyFont="1" applyFill="1" applyBorder="1" applyAlignment="1" applyProtection="1">
      <alignment horizontal="justify" vertical="center"/>
      <protection hidden="1"/>
    </xf>
    <xf numFmtId="0" fontId="23" fillId="0" borderId="43" xfId="0" applyFont="1" applyFill="1" applyBorder="1" applyAlignment="1" applyProtection="1">
      <alignment horizontal="justify" vertical="center"/>
      <protection hidden="1"/>
    </xf>
    <xf numFmtId="0" fontId="23" fillId="0" borderId="44" xfId="0" applyFont="1" applyFill="1" applyBorder="1" applyAlignment="1" applyProtection="1">
      <alignment horizontal="justify" vertical="center"/>
      <protection hidden="1"/>
    </xf>
    <xf numFmtId="0" fontId="23" fillId="0" borderId="65" xfId="0" applyFont="1" applyFill="1" applyBorder="1" applyAlignment="1" applyProtection="1">
      <alignment horizontal="justify" vertical="center"/>
      <protection hidden="1"/>
    </xf>
    <xf numFmtId="0" fontId="23" fillId="0" borderId="49" xfId="0" applyFont="1" applyFill="1" applyBorder="1" applyAlignment="1" applyProtection="1">
      <alignment horizontal="center" vertical="center"/>
      <protection hidden="1"/>
    </xf>
    <xf numFmtId="0" fontId="23" fillId="0" borderId="38" xfId="0" applyFont="1" applyFill="1" applyBorder="1" applyAlignment="1" applyProtection="1">
      <alignment horizontal="center" vertical="center"/>
      <protection hidden="1"/>
    </xf>
    <xf numFmtId="0" fontId="23" fillId="0" borderId="48" xfId="0" applyFont="1" applyFill="1" applyBorder="1" applyAlignment="1" applyProtection="1">
      <alignment horizontal="center" vertical="center" wrapText="1"/>
      <protection hidden="1"/>
    </xf>
    <xf numFmtId="0" fontId="23" fillId="0" borderId="83" xfId="0" applyFont="1" applyFill="1" applyBorder="1" applyAlignment="1" applyProtection="1">
      <alignment horizontal="center" vertical="center" wrapText="1"/>
      <protection hidden="1"/>
    </xf>
    <xf numFmtId="0" fontId="23" fillId="0" borderId="44" xfId="0" applyFont="1" applyFill="1" applyBorder="1" applyAlignment="1" applyProtection="1">
      <alignment horizontal="center" vertical="center" wrapText="1"/>
      <protection hidden="1"/>
    </xf>
    <xf numFmtId="0" fontId="23" fillId="0" borderId="65" xfId="0" applyFont="1" applyFill="1" applyBorder="1" applyAlignment="1" applyProtection="1">
      <alignment horizontal="center" vertical="center" wrapText="1"/>
      <protection hidden="1"/>
    </xf>
    <xf numFmtId="0" fontId="14" fillId="0" borderId="51" xfId="0" applyFont="1" applyFill="1" applyBorder="1" applyAlignment="1" applyProtection="1">
      <alignment horizontal="center" vertical="center" wrapText="1"/>
      <protection hidden="1"/>
    </xf>
    <xf numFmtId="0" fontId="14" fillId="0" borderId="49" xfId="0" applyFont="1" applyFill="1" applyBorder="1" applyAlignment="1" applyProtection="1">
      <alignment horizontal="center" vertical="center" wrapText="1"/>
      <protection hidden="1"/>
    </xf>
    <xf numFmtId="0" fontId="14" fillId="0" borderId="38" xfId="0" applyFont="1" applyFill="1" applyBorder="1" applyAlignment="1" applyProtection="1">
      <alignment horizontal="center" vertical="center" wrapText="1"/>
      <protection hidden="1"/>
    </xf>
    <xf numFmtId="0" fontId="23" fillId="0" borderId="45" xfId="0" applyFont="1" applyFill="1" applyBorder="1" applyAlignment="1" applyProtection="1">
      <alignment horizontal="center" vertical="center" wrapText="1"/>
      <protection hidden="1"/>
    </xf>
    <xf numFmtId="0" fontId="23" fillId="0" borderId="46" xfId="0" applyFont="1" applyFill="1" applyBorder="1" applyAlignment="1" applyProtection="1">
      <alignment horizontal="center" vertical="center" wrapText="1"/>
      <protection hidden="1"/>
    </xf>
    <xf numFmtId="0" fontId="23" fillId="0" borderId="84" xfId="0" applyFont="1" applyFill="1" applyBorder="1" applyAlignment="1" applyProtection="1">
      <alignment horizontal="center" vertical="center" wrapText="1"/>
      <protection hidden="1"/>
    </xf>
    <xf numFmtId="0" fontId="23" fillId="0" borderId="51" xfId="0" applyFont="1" applyFill="1" applyBorder="1" applyAlignment="1" applyProtection="1">
      <alignment horizontal="center" vertical="top"/>
      <protection hidden="1"/>
    </xf>
    <xf numFmtId="0" fontId="23" fillId="0" borderId="49" xfId="0" applyFont="1" applyFill="1" applyBorder="1" applyAlignment="1" applyProtection="1">
      <alignment horizontal="center" vertical="top"/>
      <protection hidden="1"/>
    </xf>
    <xf numFmtId="0" fontId="23" fillId="0" borderId="38" xfId="0" applyFont="1" applyFill="1" applyBorder="1" applyAlignment="1" applyProtection="1">
      <alignment horizontal="center" vertical="top"/>
      <protection hidden="1"/>
    </xf>
    <xf numFmtId="0" fontId="23" fillId="0" borderId="57" xfId="0" applyFont="1" applyFill="1" applyBorder="1" applyAlignment="1" applyProtection="1">
      <alignment horizontal="center" vertical="center"/>
      <protection hidden="1"/>
    </xf>
    <xf numFmtId="0" fontId="23" fillId="0" borderId="36" xfId="0" applyFont="1" applyFill="1" applyBorder="1" applyAlignment="1" applyProtection="1">
      <alignment horizontal="center" vertical="center"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49" fontId="9" fillId="0" borderId="47" xfId="0" applyNumberFormat="1" applyFont="1" applyFill="1" applyBorder="1" applyAlignment="1">
      <alignment horizontal="left" vertical="top"/>
    </xf>
    <xf numFmtId="49" fontId="9" fillId="0" borderId="67" xfId="0" applyNumberFormat="1" applyFont="1" applyFill="1" applyBorder="1" applyAlignment="1">
      <alignment horizontal="left" vertical="top"/>
    </xf>
    <xf numFmtId="0" fontId="22" fillId="0" borderId="81" xfId="0" applyFont="1" applyFill="1" applyBorder="1" applyAlignment="1">
      <alignment vertical="center" wrapText="1"/>
    </xf>
    <xf numFmtId="0" fontId="22" fillId="0" borderId="67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2" fontId="23" fillId="0" borderId="81" xfId="0" applyNumberFormat="1" applyFont="1" applyFill="1" applyBorder="1" applyAlignment="1">
      <alignment horizontal="center" vertical="center"/>
    </xf>
    <xf numFmtId="2" fontId="23" fillId="0" borderId="82" xfId="0" applyNumberFormat="1" applyFont="1" applyFill="1" applyBorder="1" applyAlignment="1">
      <alignment horizontal="center" vertical="center"/>
    </xf>
    <xf numFmtId="49" fontId="9" fillId="0" borderId="62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vertical="center" wrapText="1"/>
    </xf>
    <xf numFmtId="0" fontId="21" fillId="0" borderId="80" xfId="0" applyFont="1" applyFill="1" applyBorder="1" applyAlignment="1">
      <alignment vertical="center" wrapText="1"/>
    </xf>
    <xf numFmtId="180" fontId="24" fillId="0" borderId="79" xfId="0" applyNumberFormat="1" applyFont="1" applyFill="1" applyBorder="1" applyAlignment="1" applyProtection="1">
      <alignment horizontal="center" vertical="center"/>
      <protection hidden="1"/>
    </xf>
    <xf numFmtId="0" fontId="23" fillId="0" borderId="81" xfId="0" applyFont="1" applyFill="1" applyBorder="1" applyAlignment="1">
      <alignment horizontal="center" vertical="center"/>
    </xf>
    <xf numFmtId="1" fontId="24" fillId="0" borderId="40" xfId="0" applyNumberFormat="1" applyFont="1" applyFill="1" applyBorder="1" applyAlignment="1">
      <alignment horizontal="center" vertical="center"/>
    </xf>
    <xf numFmtId="1" fontId="24" fillId="0" borderId="101" xfId="0" applyNumberFormat="1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center" vertical="center"/>
      <protection hidden="1"/>
    </xf>
    <xf numFmtId="1" fontId="24" fillId="0" borderId="93" xfId="0" applyNumberFormat="1" applyFont="1" applyFill="1" applyBorder="1" applyAlignment="1" applyProtection="1">
      <alignment horizontal="center" vertical="center"/>
      <protection hidden="1"/>
    </xf>
    <xf numFmtId="1" fontId="24" fillId="0" borderId="94" xfId="0" applyNumberFormat="1" applyFont="1" applyFill="1" applyBorder="1" applyAlignment="1" applyProtection="1">
      <alignment horizontal="center" vertical="center"/>
      <protection hidden="1"/>
    </xf>
    <xf numFmtId="0" fontId="25" fillId="0" borderId="64" xfId="0" applyFont="1" applyFill="1" applyBorder="1" applyAlignment="1">
      <alignment horizontal="left" vertical="center" wrapText="1"/>
    </xf>
    <xf numFmtId="180" fontId="24" fillId="0" borderId="80" xfId="0" applyNumberFormat="1" applyFont="1" applyFill="1" applyBorder="1" applyAlignment="1" applyProtection="1">
      <alignment horizontal="center" vertical="center"/>
      <protection hidden="1"/>
    </xf>
    <xf numFmtId="0" fontId="21" fillId="0" borderId="62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49" fontId="9" fillId="0" borderId="62" xfId="0" applyNumberFormat="1" applyFont="1" applyFill="1" applyBorder="1" applyAlignment="1">
      <alignment horizontal="left" vertical="center"/>
    </xf>
    <xf numFmtId="49" fontId="9" fillId="0" borderId="83" xfId="0" applyNumberFormat="1" applyFont="1" applyFill="1" applyBorder="1" applyAlignment="1">
      <alignment horizontal="left" vertical="center"/>
    </xf>
    <xf numFmtId="180" fontId="23" fillId="0" borderId="80" xfId="0" applyNumberFormat="1" applyFont="1" applyFill="1" applyBorder="1" applyAlignment="1" applyProtection="1">
      <alignment horizontal="center" vertical="center"/>
      <protection hidden="1"/>
    </xf>
    <xf numFmtId="1" fontId="23" fillId="0" borderId="79" xfId="0" applyNumberFormat="1" applyFont="1" applyFill="1" applyBorder="1" applyAlignment="1" applyProtection="1">
      <alignment horizontal="left" vertical="center" indent="1"/>
      <protection hidden="1"/>
    </xf>
    <xf numFmtId="1" fontId="23" fillId="0" borderId="80" xfId="0" applyNumberFormat="1" applyFont="1" applyFill="1" applyBorder="1" applyAlignment="1" applyProtection="1">
      <alignment horizontal="left" vertical="center" indent="1"/>
      <protection hidden="1"/>
    </xf>
    <xf numFmtId="1" fontId="24" fillId="0" borderId="79" xfId="0" applyNumberFormat="1" applyFont="1" applyFill="1" applyBorder="1" applyAlignment="1" applyProtection="1">
      <alignment horizontal="left" vertical="center" indent="1"/>
      <protection hidden="1"/>
    </xf>
    <xf numFmtId="1" fontId="24" fillId="0" borderId="80" xfId="0" applyNumberFormat="1" applyFont="1" applyFill="1" applyBorder="1" applyAlignment="1" applyProtection="1">
      <alignment horizontal="left" vertical="center" indent="1"/>
      <protection hidden="1"/>
    </xf>
    <xf numFmtId="49" fontId="14" fillId="0" borderId="43" xfId="0" applyNumberFormat="1" applyFont="1" applyFill="1" applyBorder="1" applyAlignment="1">
      <alignment horizontal="left" vertical="center"/>
    </xf>
    <xf numFmtId="49" fontId="14" fillId="0" borderId="65" xfId="0" applyNumberFormat="1" applyFont="1" applyFill="1" applyBorder="1" applyAlignment="1">
      <alignment horizontal="left" vertical="center"/>
    </xf>
    <xf numFmtId="0" fontId="45" fillId="0" borderId="64" xfId="0" applyFont="1" applyFill="1" applyBorder="1" applyAlignment="1">
      <alignment horizontal="left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top" wrapText="1"/>
    </xf>
    <xf numFmtId="1" fontId="24" fillId="0" borderId="51" xfId="0" applyNumberFormat="1" applyFont="1" applyFill="1" applyBorder="1" applyAlignment="1" applyProtection="1">
      <alignment horizontal="center" vertical="center"/>
      <protection hidden="1"/>
    </xf>
    <xf numFmtId="1" fontId="24" fillId="0" borderId="38" xfId="0" applyNumberFormat="1" applyFont="1" applyFill="1" applyBorder="1" applyAlignment="1" applyProtection="1">
      <alignment horizontal="center" vertical="center"/>
      <protection hidden="1"/>
    </xf>
    <xf numFmtId="0" fontId="49" fillId="0" borderId="42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0" fontId="48" fillId="0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wrapText="1"/>
    </xf>
    <xf numFmtId="0" fontId="23" fillId="0" borderId="0" xfId="0" applyFont="1" applyFill="1" applyAlignment="1">
      <alignment horizontal="left" vertical="top"/>
    </xf>
    <xf numFmtId="0" fontId="0" fillId="0" borderId="58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9" xfId="0" applyBorder="1" applyAlignment="1">
      <alignment vertical="center"/>
    </xf>
    <xf numFmtId="0" fontId="32" fillId="0" borderId="51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23" fillId="0" borderId="49" xfId="0" applyFont="1" applyBorder="1" applyAlignment="1">
      <alignment/>
    </xf>
    <xf numFmtId="0" fontId="0" fillId="0" borderId="44" xfId="0" applyFill="1" applyBorder="1" applyAlignment="1">
      <alignment/>
    </xf>
    <xf numFmtId="0" fontId="33" fillId="0" borderId="0" xfId="0" applyNumberFormat="1" applyFont="1" applyFill="1" applyBorder="1" applyAlignment="1" applyProtection="1">
      <alignment horizontal="left" vertical="top" wrapText="1"/>
      <protection hidden="1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/>
    </xf>
    <xf numFmtId="0" fontId="33" fillId="0" borderId="0" xfId="0" applyFont="1" applyAlignment="1">
      <alignment horizontal="left" vertical="top"/>
    </xf>
    <xf numFmtId="0" fontId="0" fillId="0" borderId="6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top"/>
    </xf>
    <xf numFmtId="180" fontId="23" fillId="0" borderId="58" xfId="0" applyNumberFormat="1" applyFont="1" applyFill="1" applyBorder="1" applyAlignment="1">
      <alignment horizontal="justify" vertical="center" wrapText="1"/>
    </xf>
    <xf numFmtId="180" fontId="0" fillId="0" borderId="0" xfId="0" applyNumberFormat="1" applyFill="1" applyAlignment="1">
      <alignment/>
    </xf>
    <xf numFmtId="0" fontId="20" fillId="0" borderId="51" xfId="0" applyFont="1" applyFill="1" applyBorder="1" applyAlignment="1" applyProtection="1">
      <alignment horizontal="center" vertical="top"/>
      <protection hidden="1"/>
    </xf>
    <xf numFmtId="0" fontId="20" fillId="0" borderId="49" xfId="0" applyFont="1" applyFill="1" applyBorder="1" applyAlignment="1" applyProtection="1">
      <alignment horizontal="center" vertical="top"/>
      <protection hidden="1"/>
    </xf>
    <xf numFmtId="0" fontId="0" fillId="0" borderId="49" xfId="0" applyBorder="1" applyAlignment="1">
      <alignment horizontal="center" vertical="top"/>
    </xf>
    <xf numFmtId="0" fontId="9" fillId="0" borderId="51" xfId="0" applyFont="1" applyFill="1" applyBorder="1" applyAlignment="1" applyProtection="1">
      <alignment horizontal="center" vertical="center"/>
      <protection hidden="1"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>
      <alignment horizontal="center" vertical="center"/>
    </xf>
    <xf numFmtId="49" fontId="23" fillId="0" borderId="43" xfId="0" applyNumberFormat="1" applyFont="1" applyFill="1" applyBorder="1" applyAlignment="1">
      <alignment horizontal="left" vertical="center"/>
    </xf>
    <xf numFmtId="49" fontId="23" fillId="0" borderId="44" xfId="0" applyNumberFormat="1" applyFont="1" applyFill="1" applyBorder="1" applyAlignment="1">
      <alignment horizontal="left" vertical="center"/>
    </xf>
    <xf numFmtId="0" fontId="33" fillId="0" borderId="44" xfId="0" applyFont="1" applyBorder="1" applyAlignment="1">
      <alignment horizontal="left" vertical="center"/>
    </xf>
    <xf numFmtId="0" fontId="33" fillId="0" borderId="65" xfId="0" applyFont="1" applyBorder="1" applyAlignment="1">
      <alignment horizontal="left" vertical="center"/>
    </xf>
    <xf numFmtId="14" fontId="23" fillId="0" borderId="58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14" fontId="23" fillId="0" borderId="43" xfId="0" applyNumberFormat="1" applyFont="1" applyFill="1" applyBorder="1" applyAlignment="1">
      <alignment horizontal="justify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14" fontId="23" fillId="0" borderId="43" xfId="0" applyNumberFormat="1" applyFont="1" applyFill="1" applyBorder="1" applyAlignment="1">
      <alignment horizontal="justify" vertical="center" wrapText="1"/>
    </xf>
    <xf numFmtId="0" fontId="33" fillId="0" borderId="44" xfId="0" applyFont="1" applyFill="1" applyBorder="1" applyAlignment="1">
      <alignment horizontal="left" vertical="center"/>
    </xf>
    <xf numFmtId="0" fontId="33" fillId="0" borderId="65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3" fillId="0" borderId="45" xfId="0" applyNumberFormat="1" applyFont="1" applyFill="1" applyBorder="1" applyAlignment="1">
      <alignment horizontal="left" vertical="center"/>
    </xf>
    <xf numFmtId="49" fontId="23" fillId="0" borderId="46" xfId="0" applyNumberFormat="1" applyFont="1" applyFill="1" applyBorder="1" applyAlignment="1">
      <alignment horizontal="left" vertical="center"/>
    </xf>
    <xf numFmtId="0" fontId="33" fillId="0" borderId="46" xfId="0" applyFont="1" applyBorder="1" applyAlignment="1">
      <alignment horizontal="left" vertical="center"/>
    </xf>
    <xf numFmtId="0" fontId="33" fillId="0" borderId="84" xfId="0" applyFont="1" applyBorder="1" applyAlignment="1">
      <alignment horizontal="left" vertical="center"/>
    </xf>
    <xf numFmtId="49" fontId="23" fillId="0" borderId="62" xfId="0" applyNumberFormat="1" applyFont="1" applyFill="1" applyBorder="1" applyAlignment="1">
      <alignment horizontal="left" vertical="center"/>
    </xf>
    <xf numFmtId="49" fontId="23" fillId="0" borderId="48" xfId="0" applyNumberFormat="1" applyFont="1" applyFill="1" applyBorder="1" applyAlignment="1">
      <alignment horizontal="left" vertical="center"/>
    </xf>
    <xf numFmtId="0" fontId="33" fillId="0" borderId="48" xfId="0" applyFont="1" applyBorder="1" applyAlignment="1">
      <alignment horizontal="left" vertical="center"/>
    </xf>
    <xf numFmtId="0" fontId="33" fillId="0" borderId="83" xfId="0" applyFont="1" applyBorder="1" applyAlignment="1">
      <alignment horizontal="left" vertic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24" fillId="0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48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Fill="1" applyBorder="1" applyAlignment="1" applyProtection="1">
      <alignment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300"/>
  <sheetViews>
    <sheetView showZeros="0" tabSelected="1" view="pageBreakPreview" zoomScale="50" zoomScaleNormal="60" zoomScaleSheetLayoutView="50" zoomScalePageLayoutView="50" workbookViewId="0" topLeftCell="A1">
      <selection activeCell="M129" sqref="M129"/>
    </sheetView>
  </sheetViews>
  <sheetFormatPr defaultColWidth="9.00390625" defaultRowHeight="12.75"/>
  <cols>
    <col min="1" max="1" width="3.25390625" style="25" customWidth="1"/>
    <col min="2" max="2" width="4.75390625" style="25" customWidth="1"/>
    <col min="3" max="3" width="4.125" style="25" customWidth="1"/>
    <col min="4" max="11" width="3.125" style="25" customWidth="1"/>
    <col min="12" max="12" width="4.375" style="25" customWidth="1"/>
    <col min="13" max="13" width="3.875" style="25" customWidth="1"/>
    <col min="14" max="14" width="4.00390625" style="25" customWidth="1"/>
    <col min="15" max="15" width="4.375" style="25" customWidth="1"/>
    <col min="16" max="16" width="4.25390625" style="25" customWidth="1"/>
    <col min="17" max="17" width="5.625" style="25" customWidth="1"/>
    <col min="18" max="20" width="3.375" style="25" customWidth="1"/>
    <col min="21" max="21" width="3.875" style="25" customWidth="1"/>
    <col min="22" max="23" width="6.375" style="25" customWidth="1"/>
    <col min="24" max="33" width="3.875" style="25" customWidth="1"/>
    <col min="34" max="34" width="3.375" style="25" customWidth="1"/>
    <col min="35" max="35" width="3.25390625" style="25" customWidth="1"/>
    <col min="36" max="36" width="4.125" style="25" customWidth="1"/>
    <col min="37" max="37" width="4.375" style="25" customWidth="1"/>
    <col min="38" max="38" width="4.125" style="25" customWidth="1"/>
    <col min="39" max="39" width="8.00390625" style="25" customWidth="1"/>
    <col min="40" max="40" width="3.875" style="25" customWidth="1"/>
    <col min="41" max="41" width="5.375" style="25" customWidth="1"/>
    <col min="42" max="42" width="4.125" style="25" customWidth="1"/>
    <col min="43" max="43" width="7.25390625" style="25" customWidth="1"/>
    <col min="44" max="44" width="4.25390625" style="25" customWidth="1"/>
    <col min="45" max="45" width="3.625" style="25" customWidth="1"/>
    <col min="46" max="46" width="4.125" style="25" customWidth="1"/>
    <col min="47" max="47" width="7.125" style="25" customWidth="1"/>
    <col min="48" max="48" width="4.125" style="25" customWidth="1"/>
    <col min="49" max="49" width="4.75390625" style="25" customWidth="1"/>
    <col min="50" max="50" width="4.125" style="25" customWidth="1"/>
    <col min="51" max="51" width="7.625" style="25" customWidth="1"/>
    <col min="52" max="52" width="4.00390625" style="25" customWidth="1"/>
    <col min="53" max="53" width="4.75390625" style="25" customWidth="1"/>
    <col min="54" max="54" width="4.375" style="25" customWidth="1"/>
    <col min="55" max="55" width="8.25390625" style="25" customWidth="1"/>
    <col min="56" max="56" width="4.625" style="25" customWidth="1"/>
    <col min="57" max="57" width="3.75390625" style="25" customWidth="1"/>
    <col min="58" max="58" width="4.125" style="25" customWidth="1"/>
    <col min="59" max="59" width="7.625" style="25" customWidth="1"/>
    <col min="60" max="60" width="3.75390625" style="25" customWidth="1"/>
    <col min="61" max="61" width="4.75390625" style="25" customWidth="1"/>
    <col min="62" max="62" width="4.125" style="25" customWidth="1"/>
    <col min="63" max="63" width="7.00390625" style="25" customWidth="1"/>
    <col min="64" max="64" width="4.625" style="25" customWidth="1"/>
    <col min="65" max="65" width="3.375" style="25" customWidth="1"/>
    <col min="66" max="66" width="4.125" style="25" customWidth="1"/>
    <col min="67" max="67" width="8.00390625" style="25" customWidth="1"/>
    <col min="68" max="68" width="4.375" style="25" customWidth="1"/>
    <col min="69" max="69" width="3.75390625" style="25" customWidth="1"/>
    <col min="70" max="70" width="4.125" style="25" customWidth="1"/>
    <col min="71" max="71" width="7.125" style="25" customWidth="1"/>
    <col min="72" max="73" width="3.375" style="25" customWidth="1"/>
    <col min="74" max="74" width="4.625" style="25" customWidth="1"/>
    <col min="75" max="75" width="8.125" style="25" customWidth="1"/>
    <col min="76" max="76" width="3.125" style="25" customWidth="1"/>
    <col min="77" max="77" width="3.375" style="25" customWidth="1"/>
    <col min="78" max="78" width="4.875" style="25" customWidth="1"/>
    <col min="79" max="79" width="4.125" style="25" customWidth="1"/>
    <col min="80" max="80" width="3.125" style="25" customWidth="1"/>
    <col min="81" max="81" width="2.875" style="25" customWidth="1"/>
    <col min="82" max="82" width="4.125" style="25" customWidth="1"/>
    <col min="83" max="83" width="8.375" style="25" customWidth="1"/>
    <col min="84" max="87" width="3.00390625" style="138" customWidth="1"/>
    <col min="88" max="88" width="5.75390625" style="138" customWidth="1"/>
    <col min="89" max="89" width="3.375" style="25" customWidth="1"/>
    <col min="90" max="94" width="3.625" style="25" customWidth="1"/>
    <col min="95" max="96" width="2.875" style="25" customWidth="1"/>
    <col min="97" max="97" width="2.625" style="25" customWidth="1"/>
    <col min="98" max="16384" width="9.125" style="25" customWidth="1"/>
  </cols>
  <sheetData>
    <row r="1" spans="4:104" ht="18"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585" t="s">
        <v>450</v>
      </c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5"/>
      <c r="AW1" s="585"/>
      <c r="AX1" s="588"/>
      <c r="AY1" s="588"/>
      <c r="AZ1" s="588"/>
      <c r="BA1" s="588"/>
      <c r="BB1" s="588"/>
      <c r="BC1" s="588"/>
      <c r="BD1" s="588"/>
      <c r="BE1" s="588"/>
      <c r="BF1" s="588"/>
      <c r="BG1" s="588"/>
      <c r="BH1" s="588"/>
      <c r="BI1" s="588"/>
      <c r="BJ1" s="588"/>
      <c r="BK1" s="588"/>
      <c r="BL1" s="588"/>
      <c r="BM1" s="588"/>
      <c r="BN1" s="588"/>
      <c r="BO1" s="588"/>
      <c r="BP1" s="588"/>
      <c r="BQ1" s="588"/>
      <c r="BR1" s="588"/>
      <c r="CF1" s="25"/>
      <c r="CG1" s="25"/>
      <c r="CH1" s="25"/>
      <c r="CI1" s="25"/>
      <c r="CJ1" s="25"/>
      <c r="CR1" s="138"/>
      <c r="CS1" s="138"/>
      <c r="CT1" s="138"/>
      <c r="CU1" s="138"/>
      <c r="CV1" s="138"/>
      <c r="CW1" s="138"/>
      <c r="CX1" s="138"/>
      <c r="CY1" s="138"/>
      <c r="CZ1" s="138"/>
    </row>
    <row r="2" spans="2:231" s="5" customFormat="1" ht="40.5" customHeight="1">
      <c r="B2" s="6"/>
      <c r="C2" s="6"/>
      <c r="D2" s="147" t="s">
        <v>90</v>
      </c>
      <c r="E2" s="148"/>
      <c r="F2" s="149"/>
      <c r="G2" s="148"/>
      <c r="H2" s="149"/>
      <c r="I2" s="149"/>
      <c r="J2" s="148"/>
      <c r="K2" s="148"/>
      <c r="L2" s="148"/>
      <c r="M2" s="148"/>
      <c r="N2" s="148"/>
      <c r="O2" s="148"/>
      <c r="P2" s="148"/>
      <c r="Q2" s="148"/>
      <c r="R2" s="150"/>
      <c r="S2" s="148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  <c r="AE2" s="585"/>
      <c r="AF2" s="585"/>
      <c r="AG2" s="585"/>
      <c r="AH2" s="585"/>
      <c r="AI2" s="585"/>
      <c r="AJ2" s="585"/>
      <c r="AK2" s="585"/>
      <c r="AL2" s="585"/>
      <c r="AM2" s="585"/>
      <c r="AN2" s="585"/>
      <c r="AO2" s="585"/>
      <c r="AP2" s="585"/>
      <c r="AQ2" s="585"/>
      <c r="AR2" s="585"/>
      <c r="AS2" s="585"/>
      <c r="AT2" s="585"/>
      <c r="AU2" s="585"/>
      <c r="AV2" s="585"/>
      <c r="AW2" s="585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CH2" s="14"/>
      <c r="CI2" s="12"/>
      <c r="CJ2" s="12"/>
      <c r="CK2" s="15"/>
      <c r="CL2" s="15"/>
      <c r="CM2" s="15"/>
      <c r="CN2" s="15"/>
      <c r="CO2" s="14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</row>
    <row r="3" spans="2:231" s="5" customFormat="1" ht="18">
      <c r="B3" s="6"/>
      <c r="C3" s="16"/>
      <c r="D3" s="110" t="s">
        <v>451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0"/>
      <c r="S3" s="150"/>
      <c r="T3" s="585" t="s">
        <v>454</v>
      </c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5"/>
      <c r="AH3" s="585"/>
      <c r="AI3" s="585"/>
      <c r="AJ3" s="585"/>
      <c r="AK3" s="585"/>
      <c r="AL3" s="585"/>
      <c r="AM3" s="585"/>
      <c r="AN3" s="585"/>
      <c r="AO3" s="585"/>
      <c r="AP3" s="585"/>
      <c r="AQ3" s="585"/>
      <c r="AR3" s="585"/>
      <c r="AS3" s="585"/>
      <c r="AT3" s="585"/>
      <c r="AU3" s="585"/>
      <c r="AV3" s="585"/>
      <c r="AW3" s="585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</row>
    <row r="4" spans="2:231" s="5" customFormat="1" ht="18">
      <c r="B4" s="6"/>
      <c r="C4" s="16"/>
      <c r="D4" s="110" t="s">
        <v>452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0"/>
      <c r="S4" s="150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Y4" s="11"/>
      <c r="AZ4" s="11"/>
      <c r="BA4" s="11"/>
      <c r="BB4" s="11"/>
      <c r="BC4" s="11"/>
      <c r="BD4" s="11"/>
      <c r="BH4" s="20" t="s">
        <v>368</v>
      </c>
      <c r="BJ4" s="11"/>
      <c r="BK4" s="11"/>
      <c r="BL4" s="11"/>
      <c r="BM4" s="11"/>
      <c r="BN4" s="11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</row>
    <row r="5" spans="2:231" s="5" customFormat="1" ht="18">
      <c r="B5" s="6"/>
      <c r="C5" s="16"/>
      <c r="D5" s="110" t="s">
        <v>453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0"/>
      <c r="S5" s="150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Y5" s="11"/>
      <c r="AZ5" s="11"/>
      <c r="BA5" s="11"/>
      <c r="BB5" s="11"/>
      <c r="BC5" s="11"/>
      <c r="BD5" s="11"/>
      <c r="BH5" s="11"/>
      <c r="BJ5" s="11"/>
      <c r="BK5" s="11"/>
      <c r="BL5" s="11"/>
      <c r="BM5" s="11"/>
      <c r="BN5" s="11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</row>
    <row r="6" spans="3:231" s="8" customFormat="1" ht="27.75" customHeight="1">
      <c r="C6" s="10"/>
      <c r="D6" s="587" t="s">
        <v>590</v>
      </c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BH6" s="303" t="s">
        <v>589</v>
      </c>
      <c r="BI6" s="10"/>
      <c r="BJ6" s="10"/>
      <c r="BK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</row>
    <row r="7" spans="3:231" s="11" customFormat="1" ht="20.25" customHeight="1">
      <c r="C7" s="1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304"/>
      <c r="O7" s="304"/>
      <c r="P7" s="304"/>
      <c r="Q7" s="304"/>
      <c r="R7" s="305"/>
      <c r="S7" s="305"/>
      <c r="T7" s="586"/>
      <c r="U7" s="586"/>
      <c r="V7" s="586"/>
      <c r="W7" s="586"/>
      <c r="X7" s="586"/>
      <c r="Y7" s="586"/>
      <c r="Z7" s="586"/>
      <c r="AA7" s="586"/>
      <c r="AB7" s="586"/>
      <c r="AC7" s="586"/>
      <c r="AD7" s="586"/>
      <c r="AE7" s="586"/>
      <c r="AF7" s="586"/>
      <c r="AG7" s="586"/>
      <c r="AH7" s="586"/>
      <c r="AI7" s="586"/>
      <c r="AJ7" s="586"/>
      <c r="AK7" s="586"/>
      <c r="AL7" s="586"/>
      <c r="AM7" s="586"/>
      <c r="AN7" s="586"/>
      <c r="AO7" s="586"/>
      <c r="AP7" s="586"/>
      <c r="AQ7" s="586"/>
      <c r="AR7" s="586"/>
      <c r="AS7" s="586"/>
      <c r="AT7" s="586"/>
      <c r="AU7" s="586"/>
      <c r="AV7" s="586"/>
      <c r="AW7" s="586"/>
      <c r="BH7" s="12"/>
      <c r="BI7" s="12"/>
      <c r="BJ7" s="12"/>
      <c r="BK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</row>
    <row r="8" spans="2:231" s="5" customFormat="1" ht="19.5">
      <c r="B8" s="6"/>
      <c r="C8" s="16"/>
      <c r="D8" s="152" t="s">
        <v>154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48"/>
      <c r="S8" s="148"/>
      <c r="AD8" s="17" t="s">
        <v>150</v>
      </c>
      <c r="AE8" s="18"/>
      <c r="AF8" s="18"/>
      <c r="AG8" s="18"/>
      <c r="AH8" s="18"/>
      <c r="AI8" s="18"/>
      <c r="AK8" s="19"/>
      <c r="AL8" s="19"/>
      <c r="AM8" s="19"/>
      <c r="AQ8" s="29" t="s">
        <v>455</v>
      </c>
      <c r="AT8" s="19"/>
      <c r="AU8" s="19"/>
      <c r="AY8" s="18"/>
      <c r="AZ8" s="18"/>
      <c r="BA8" s="6"/>
      <c r="BB8" s="6"/>
      <c r="BH8" s="147" t="s">
        <v>457</v>
      </c>
      <c r="BJ8" s="21"/>
      <c r="BK8" s="20"/>
      <c r="BL8" s="20"/>
      <c r="BM8" s="20"/>
      <c r="BN8" s="20"/>
      <c r="BO8" s="147" t="s">
        <v>458</v>
      </c>
      <c r="BP8" s="20"/>
      <c r="BQ8" s="20"/>
      <c r="BT8" s="22"/>
      <c r="BU8" s="11"/>
      <c r="BV8" s="11"/>
      <c r="BW8" s="11"/>
      <c r="BX8" s="11"/>
      <c r="DL8" s="8"/>
      <c r="DM8" s="8"/>
      <c r="DP8" s="11"/>
      <c r="DQ8" s="11"/>
      <c r="DR8" s="11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</row>
    <row r="9" spans="2:231" s="5" customFormat="1" ht="18.75">
      <c r="B9" s="6"/>
      <c r="C9" s="6"/>
      <c r="D9" s="152" t="s">
        <v>125</v>
      </c>
      <c r="E9" s="152"/>
      <c r="F9" s="152"/>
      <c r="G9" s="153"/>
      <c r="H9" s="153"/>
      <c r="I9" s="152"/>
      <c r="J9" s="152"/>
      <c r="K9" s="152"/>
      <c r="L9" s="152"/>
      <c r="M9" s="152"/>
      <c r="N9" s="152"/>
      <c r="O9" s="152"/>
      <c r="P9" s="152"/>
      <c r="Q9" s="152"/>
      <c r="R9" s="148"/>
      <c r="S9" s="148"/>
      <c r="Z9" s="147"/>
      <c r="AA9" s="211"/>
      <c r="AB9" s="211"/>
      <c r="AC9" s="211"/>
      <c r="AD9" s="211"/>
      <c r="AE9" s="211"/>
      <c r="AF9" s="185"/>
      <c r="AG9" s="211"/>
      <c r="AH9" s="211"/>
      <c r="AI9" s="211"/>
      <c r="AJ9" s="211"/>
      <c r="AK9" s="211"/>
      <c r="AL9" s="211"/>
      <c r="AM9" s="211"/>
      <c r="AO9" s="211"/>
      <c r="AQ9" s="211"/>
      <c r="AW9" s="18"/>
      <c r="AY9" s="18"/>
      <c r="AZ9" s="18"/>
      <c r="BC9" s="11"/>
      <c r="BR9" s="20"/>
      <c r="BT9" s="22"/>
      <c r="BU9" s="11"/>
      <c r="BV9" s="11"/>
      <c r="DL9" s="8"/>
      <c r="DM9" s="8"/>
      <c r="DP9" s="11"/>
      <c r="DQ9" s="11"/>
      <c r="DR9" s="11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</row>
    <row r="10" spans="4:231" s="9" customFormat="1" ht="19.5">
      <c r="D10" s="21"/>
      <c r="E10" s="21"/>
      <c r="F10" s="21"/>
      <c r="G10" s="154"/>
      <c r="H10" s="154"/>
      <c r="I10" s="21"/>
      <c r="J10" s="21"/>
      <c r="K10" s="21"/>
      <c r="L10" s="21"/>
      <c r="M10" s="21"/>
      <c r="N10" s="21"/>
      <c r="O10" s="21"/>
      <c r="P10" s="21"/>
      <c r="Q10" s="21"/>
      <c r="R10" s="155"/>
      <c r="S10" s="156"/>
      <c r="T10" s="18"/>
      <c r="U10" s="17"/>
      <c r="V10" s="18"/>
      <c r="W10" s="18"/>
      <c r="X10" s="185"/>
      <c r="Y10" s="5"/>
      <c r="Z10" s="18"/>
      <c r="AA10" s="13"/>
      <c r="AB10" s="17"/>
      <c r="AC10" s="18"/>
      <c r="AD10" s="18"/>
      <c r="AE10" s="18"/>
      <c r="AF10" s="18"/>
      <c r="AG10" s="5"/>
      <c r="AH10" s="5"/>
      <c r="AI10" s="18"/>
      <c r="AJ10" s="18"/>
      <c r="AK10" s="5"/>
      <c r="AL10" s="5"/>
      <c r="AM10" s="5"/>
      <c r="AN10" s="5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5"/>
      <c r="BB10" s="5"/>
      <c r="BC10" s="5"/>
      <c r="BD10" s="5"/>
      <c r="BE10" s="5"/>
      <c r="BH10" s="20" t="s">
        <v>369</v>
      </c>
      <c r="BI10" s="5"/>
      <c r="BJ10" s="21"/>
      <c r="BK10" s="20"/>
      <c r="BL10" s="20"/>
      <c r="BM10" s="20"/>
      <c r="BN10" s="20"/>
      <c r="BO10" s="20" t="s">
        <v>456</v>
      </c>
      <c r="BP10" s="21"/>
      <c r="BQ10" s="20"/>
      <c r="BR10" s="20"/>
      <c r="BS10" s="5"/>
      <c r="BT10" s="22"/>
      <c r="BU10" s="5"/>
      <c r="BV10" s="5"/>
      <c r="BW10" s="5"/>
      <c r="BX10" s="32"/>
      <c r="BY10" s="5"/>
      <c r="BZ10" s="5"/>
      <c r="CA10" s="5"/>
      <c r="CB10" s="5"/>
      <c r="CC10" s="5"/>
      <c r="CD10" s="5"/>
      <c r="CE10" s="5"/>
      <c r="CF10" s="5"/>
      <c r="CG10" s="5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</row>
    <row r="11" spans="7:231" s="11" customFormat="1" ht="18.75" customHeight="1">
      <c r="G11" s="12"/>
      <c r="H11" s="12"/>
      <c r="U11" s="7"/>
      <c r="AG11" s="7"/>
      <c r="BE11" s="7"/>
      <c r="BG11" s="7"/>
      <c r="BH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28"/>
      <c r="BV11" s="7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</row>
    <row r="12" spans="17:86" s="116" customFormat="1" ht="32.25" customHeight="1">
      <c r="Q12" s="338" t="s">
        <v>326</v>
      </c>
      <c r="AD12" s="117"/>
      <c r="AE12" s="117"/>
      <c r="AM12" s="118"/>
      <c r="BK12" s="1095" t="s">
        <v>127</v>
      </c>
      <c r="BL12" s="1036"/>
      <c r="BM12" s="1036"/>
      <c r="BN12" s="1036"/>
      <c r="BO12" s="1036"/>
      <c r="BP12" s="1036"/>
      <c r="BQ12" s="1036"/>
      <c r="BR12" s="1036"/>
      <c r="BS12" s="1036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</row>
    <row r="13" spans="18:86" s="116" customFormat="1" ht="12">
      <c r="R13" s="117"/>
      <c r="S13" s="117"/>
      <c r="BL13" s="119"/>
      <c r="BM13" s="119"/>
      <c r="BN13" s="119"/>
      <c r="BO13" s="119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</row>
    <row r="14" spans="1:86" s="111" customFormat="1" ht="19.5" customHeight="1">
      <c r="A14" s="591"/>
      <c r="B14" s="589"/>
      <c r="C14" s="589"/>
      <c r="D14" s="589"/>
      <c r="E14" s="589"/>
      <c r="F14" s="590"/>
      <c r="G14" s="589"/>
      <c r="H14" s="589"/>
      <c r="I14" s="589"/>
      <c r="J14" s="590"/>
      <c r="K14" s="356" t="s">
        <v>112</v>
      </c>
      <c r="L14" s="358" t="s">
        <v>113</v>
      </c>
      <c r="M14" s="358"/>
      <c r="N14" s="358"/>
      <c r="O14" s="358"/>
      <c r="P14" s="357" t="s">
        <v>370</v>
      </c>
      <c r="Q14" s="358" t="s">
        <v>114</v>
      </c>
      <c r="R14" s="358"/>
      <c r="S14" s="358"/>
      <c r="T14" s="357" t="s">
        <v>371</v>
      </c>
      <c r="U14" s="358" t="s">
        <v>115</v>
      </c>
      <c r="V14" s="358"/>
      <c r="W14" s="358"/>
      <c r="X14" s="358"/>
      <c r="Y14" s="358" t="s">
        <v>116</v>
      </c>
      <c r="Z14" s="358"/>
      <c r="AA14" s="358"/>
      <c r="AB14" s="358"/>
      <c r="AC14" s="357" t="s">
        <v>372</v>
      </c>
      <c r="AD14" s="358" t="s">
        <v>117</v>
      </c>
      <c r="AE14" s="358"/>
      <c r="AF14" s="358"/>
      <c r="AG14" s="357" t="s">
        <v>373</v>
      </c>
      <c r="AH14" s="358" t="s">
        <v>118</v>
      </c>
      <c r="AI14" s="358"/>
      <c r="AJ14" s="358"/>
      <c r="AK14" s="357" t="s">
        <v>374</v>
      </c>
      <c r="AL14" s="358" t="s">
        <v>119</v>
      </c>
      <c r="AM14" s="358"/>
      <c r="AN14" s="358"/>
      <c r="AO14" s="358"/>
      <c r="AP14" s="357" t="s">
        <v>375</v>
      </c>
      <c r="AQ14" s="358" t="s">
        <v>120</v>
      </c>
      <c r="AR14" s="358"/>
      <c r="AS14" s="358"/>
      <c r="AT14" s="357" t="s">
        <v>376</v>
      </c>
      <c r="AU14" s="358" t="s">
        <v>121</v>
      </c>
      <c r="AV14" s="358"/>
      <c r="AW14" s="358"/>
      <c r="AX14" s="358"/>
      <c r="AY14" s="358" t="s">
        <v>122</v>
      </c>
      <c r="AZ14" s="358"/>
      <c r="BA14" s="358"/>
      <c r="BB14" s="358"/>
      <c r="BC14" s="357" t="s">
        <v>377</v>
      </c>
      <c r="BD14" s="358" t="s">
        <v>123</v>
      </c>
      <c r="BE14" s="358"/>
      <c r="BF14" s="358"/>
      <c r="BG14" s="357" t="s">
        <v>378</v>
      </c>
      <c r="BH14" s="358" t="s">
        <v>124</v>
      </c>
      <c r="BI14" s="358"/>
      <c r="BJ14" s="358"/>
      <c r="BK14" s="358"/>
      <c r="BL14" s="388" t="s">
        <v>157</v>
      </c>
      <c r="BM14" s="388" t="s">
        <v>327</v>
      </c>
      <c r="BN14" s="388" t="s">
        <v>328</v>
      </c>
      <c r="BO14" s="388" t="s">
        <v>329</v>
      </c>
      <c r="BP14" s="388" t="s">
        <v>459</v>
      </c>
      <c r="BQ14" s="388" t="s">
        <v>128</v>
      </c>
      <c r="BR14" s="388" t="s">
        <v>156</v>
      </c>
      <c r="BS14" s="388" t="s">
        <v>85</v>
      </c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</row>
    <row r="15" spans="1:86" s="116" customFormat="1" ht="121.5" customHeight="1">
      <c r="A15" s="591"/>
      <c r="B15" s="306"/>
      <c r="C15" s="306"/>
      <c r="D15" s="306"/>
      <c r="E15" s="306"/>
      <c r="F15" s="589"/>
      <c r="G15" s="306"/>
      <c r="H15" s="306"/>
      <c r="I15" s="306"/>
      <c r="J15" s="589"/>
      <c r="K15" s="356"/>
      <c r="L15" s="126" t="s">
        <v>330</v>
      </c>
      <c r="M15" s="126" t="s">
        <v>331</v>
      </c>
      <c r="N15" s="126" t="s">
        <v>332</v>
      </c>
      <c r="O15" s="126" t="s">
        <v>333</v>
      </c>
      <c r="P15" s="358"/>
      <c r="Q15" s="126" t="s">
        <v>334</v>
      </c>
      <c r="R15" s="126" t="s">
        <v>335</v>
      </c>
      <c r="S15" s="126" t="s">
        <v>336</v>
      </c>
      <c r="T15" s="358"/>
      <c r="U15" s="126" t="s">
        <v>337</v>
      </c>
      <c r="V15" s="126" t="s">
        <v>338</v>
      </c>
      <c r="W15" s="126" t="s">
        <v>339</v>
      </c>
      <c r="X15" s="126" t="s">
        <v>340</v>
      </c>
      <c r="Y15" s="126" t="s">
        <v>330</v>
      </c>
      <c r="Z15" s="126" t="s">
        <v>331</v>
      </c>
      <c r="AA15" s="126" t="s">
        <v>332</v>
      </c>
      <c r="AB15" s="126" t="s">
        <v>333</v>
      </c>
      <c r="AC15" s="358"/>
      <c r="AD15" s="126" t="s">
        <v>341</v>
      </c>
      <c r="AE15" s="126" t="s">
        <v>342</v>
      </c>
      <c r="AF15" s="126" t="s">
        <v>343</v>
      </c>
      <c r="AG15" s="358"/>
      <c r="AH15" s="126" t="s">
        <v>344</v>
      </c>
      <c r="AI15" s="126" t="s">
        <v>345</v>
      </c>
      <c r="AJ15" s="126" t="s">
        <v>346</v>
      </c>
      <c r="AK15" s="358"/>
      <c r="AL15" s="126" t="s">
        <v>344</v>
      </c>
      <c r="AM15" s="126" t="s">
        <v>345</v>
      </c>
      <c r="AN15" s="126" t="s">
        <v>346</v>
      </c>
      <c r="AO15" s="126" t="s">
        <v>347</v>
      </c>
      <c r="AP15" s="358"/>
      <c r="AQ15" s="126" t="s">
        <v>334</v>
      </c>
      <c r="AR15" s="126" t="s">
        <v>335</v>
      </c>
      <c r="AS15" s="126" t="s">
        <v>336</v>
      </c>
      <c r="AT15" s="358"/>
      <c r="AU15" s="126" t="s">
        <v>348</v>
      </c>
      <c r="AV15" s="126" t="s">
        <v>349</v>
      </c>
      <c r="AW15" s="126" t="s">
        <v>350</v>
      </c>
      <c r="AX15" s="126" t="s">
        <v>351</v>
      </c>
      <c r="AY15" s="126" t="s">
        <v>352</v>
      </c>
      <c r="AZ15" s="126" t="s">
        <v>331</v>
      </c>
      <c r="BA15" s="126" t="s">
        <v>332</v>
      </c>
      <c r="BB15" s="126" t="s">
        <v>333</v>
      </c>
      <c r="BC15" s="358"/>
      <c r="BD15" s="126" t="s">
        <v>334</v>
      </c>
      <c r="BE15" s="126" t="s">
        <v>335</v>
      </c>
      <c r="BF15" s="126" t="s">
        <v>336</v>
      </c>
      <c r="BG15" s="358"/>
      <c r="BH15" s="126" t="s">
        <v>337</v>
      </c>
      <c r="BI15" s="126" t="s">
        <v>338</v>
      </c>
      <c r="BJ15" s="126" t="s">
        <v>339</v>
      </c>
      <c r="BK15" s="126" t="s">
        <v>353</v>
      </c>
      <c r="BL15" s="388"/>
      <c r="BM15" s="388"/>
      <c r="BN15" s="388"/>
      <c r="BO15" s="388"/>
      <c r="BP15" s="388"/>
      <c r="BQ15" s="388"/>
      <c r="BR15" s="388"/>
      <c r="BS15" s="388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</row>
    <row r="16" spans="1:86" s="116" customFormat="1" ht="18" customHeight="1">
      <c r="A16" s="307"/>
      <c r="B16" s="308"/>
      <c r="C16" s="308"/>
      <c r="D16" s="308"/>
      <c r="E16" s="308"/>
      <c r="F16" s="308"/>
      <c r="G16" s="308"/>
      <c r="H16" s="309"/>
      <c r="I16" s="308"/>
      <c r="J16" s="308"/>
      <c r="K16" s="122" t="s">
        <v>354</v>
      </c>
      <c r="L16" s="113"/>
      <c r="M16" s="113"/>
      <c r="N16" s="113"/>
      <c r="O16" s="113"/>
      <c r="P16" s="113"/>
      <c r="Q16" s="113"/>
      <c r="R16" s="123">
        <v>17</v>
      </c>
      <c r="S16" s="113"/>
      <c r="T16" s="113"/>
      <c r="U16" s="113"/>
      <c r="V16" s="113"/>
      <c r="W16" s="113"/>
      <c r="X16" s="113"/>
      <c r="Y16" s="123"/>
      <c r="Z16" s="123"/>
      <c r="AA16" s="123"/>
      <c r="AB16" s="123"/>
      <c r="AC16" s="123" t="s">
        <v>104</v>
      </c>
      <c r="AD16" s="123" t="s">
        <v>104</v>
      </c>
      <c r="AE16" s="123" t="s">
        <v>104</v>
      </c>
      <c r="AF16" s="123" t="s">
        <v>104</v>
      </c>
      <c r="AG16" s="123" t="s">
        <v>355</v>
      </c>
      <c r="AH16" s="123" t="s">
        <v>355</v>
      </c>
      <c r="AI16" s="123"/>
      <c r="AJ16" s="123"/>
      <c r="AK16" s="123"/>
      <c r="AL16" s="123"/>
      <c r="AM16" s="123"/>
      <c r="AN16" s="123">
        <v>17</v>
      </c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13"/>
      <c r="AZ16" s="123" t="s">
        <v>104</v>
      </c>
      <c r="BA16" s="123" t="s">
        <v>104</v>
      </c>
      <c r="BB16" s="123" t="s">
        <v>104</v>
      </c>
      <c r="BC16" s="123" t="s">
        <v>104</v>
      </c>
      <c r="BD16" s="123" t="s">
        <v>98</v>
      </c>
      <c r="BE16" s="123" t="s">
        <v>98</v>
      </c>
      <c r="BF16" s="123" t="s">
        <v>98</v>
      </c>
      <c r="BG16" s="123" t="s">
        <v>98</v>
      </c>
      <c r="BH16" s="123" t="s">
        <v>355</v>
      </c>
      <c r="BI16" s="123" t="s">
        <v>355</v>
      </c>
      <c r="BJ16" s="123" t="s">
        <v>355</v>
      </c>
      <c r="BK16" s="123" t="s">
        <v>355</v>
      </c>
      <c r="BL16" s="123">
        <v>34</v>
      </c>
      <c r="BM16" s="123">
        <v>8</v>
      </c>
      <c r="BN16" s="123">
        <v>4</v>
      </c>
      <c r="BO16" s="123"/>
      <c r="BP16" s="123"/>
      <c r="BQ16" s="123"/>
      <c r="BR16" s="123">
        <v>6</v>
      </c>
      <c r="BS16" s="123">
        <v>52</v>
      </c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</row>
    <row r="17" spans="1:86" s="116" customFormat="1" ht="18.75" customHeight="1">
      <c r="A17" s="307"/>
      <c r="B17" s="308"/>
      <c r="C17" s="308"/>
      <c r="D17" s="308"/>
      <c r="E17" s="308"/>
      <c r="F17" s="308"/>
      <c r="G17" s="308"/>
      <c r="H17" s="309"/>
      <c r="I17" s="309"/>
      <c r="J17" s="308"/>
      <c r="K17" s="122" t="s">
        <v>356</v>
      </c>
      <c r="L17" s="113"/>
      <c r="M17" s="113"/>
      <c r="N17" s="113"/>
      <c r="O17" s="113"/>
      <c r="P17" s="113"/>
      <c r="Q17" s="113"/>
      <c r="R17" s="123">
        <v>15</v>
      </c>
      <c r="S17" s="123" t="s">
        <v>155</v>
      </c>
      <c r="T17" s="113"/>
      <c r="U17" s="113"/>
      <c r="V17" s="113"/>
      <c r="W17" s="113"/>
      <c r="X17" s="113"/>
      <c r="Y17" s="123"/>
      <c r="Z17" s="123"/>
      <c r="AA17" s="123" t="s">
        <v>155</v>
      </c>
      <c r="AB17" s="123"/>
      <c r="AC17" s="123" t="s">
        <v>104</v>
      </c>
      <c r="AD17" s="123" t="s">
        <v>104</v>
      </c>
      <c r="AE17" s="123" t="s">
        <v>104</v>
      </c>
      <c r="AF17" s="123" t="s">
        <v>104</v>
      </c>
      <c r="AG17" s="123" t="s">
        <v>355</v>
      </c>
      <c r="AH17" s="123" t="s">
        <v>355</v>
      </c>
      <c r="AI17" s="123"/>
      <c r="AJ17" s="123"/>
      <c r="AK17" s="123"/>
      <c r="AL17" s="123"/>
      <c r="AM17" s="123"/>
      <c r="AN17" s="123">
        <v>15</v>
      </c>
      <c r="AO17" s="123"/>
      <c r="AP17" s="123" t="s">
        <v>155</v>
      </c>
      <c r="AQ17" s="123"/>
      <c r="AR17" s="123"/>
      <c r="AS17" s="123"/>
      <c r="AT17" s="123"/>
      <c r="AU17" s="123"/>
      <c r="AV17" s="123"/>
      <c r="AW17" s="123"/>
      <c r="AX17" s="123" t="s">
        <v>155</v>
      </c>
      <c r="AY17" s="113"/>
      <c r="AZ17" s="123" t="s">
        <v>104</v>
      </c>
      <c r="BA17" s="123" t="s">
        <v>104</v>
      </c>
      <c r="BB17" s="123" t="s">
        <v>104</v>
      </c>
      <c r="BC17" s="123" t="s">
        <v>104</v>
      </c>
      <c r="BD17" s="123" t="s">
        <v>98</v>
      </c>
      <c r="BE17" s="123" t="s">
        <v>98</v>
      </c>
      <c r="BF17" s="123" t="s">
        <v>98</v>
      </c>
      <c r="BG17" s="123" t="s">
        <v>355</v>
      </c>
      <c r="BH17" s="123" t="s">
        <v>355</v>
      </c>
      <c r="BI17" s="123" t="s">
        <v>355</v>
      </c>
      <c r="BJ17" s="123" t="s">
        <v>355</v>
      </c>
      <c r="BK17" s="123" t="s">
        <v>355</v>
      </c>
      <c r="BL17" s="123">
        <v>34</v>
      </c>
      <c r="BM17" s="123">
        <v>8</v>
      </c>
      <c r="BN17" s="123">
        <v>3</v>
      </c>
      <c r="BO17" s="123"/>
      <c r="BP17" s="123"/>
      <c r="BQ17" s="123"/>
      <c r="BR17" s="123">
        <v>7</v>
      </c>
      <c r="BS17" s="123">
        <v>52</v>
      </c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</row>
    <row r="18" spans="1:86" s="116" customFormat="1" ht="18.75" customHeight="1">
      <c r="A18" s="307"/>
      <c r="B18" s="310"/>
      <c r="C18" s="310"/>
      <c r="D18" s="308"/>
      <c r="E18" s="308"/>
      <c r="F18" s="308"/>
      <c r="G18" s="308"/>
      <c r="H18" s="309"/>
      <c r="I18" s="309"/>
      <c r="J18" s="308"/>
      <c r="K18" s="122" t="s">
        <v>357</v>
      </c>
      <c r="L18" s="121"/>
      <c r="M18" s="121"/>
      <c r="N18" s="113"/>
      <c r="O18" s="113"/>
      <c r="P18" s="113"/>
      <c r="Q18" s="113"/>
      <c r="R18" s="123">
        <v>15</v>
      </c>
      <c r="S18" s="123" t="s">
        <v>155</v>
      </c>
      <c r="T18" s="113"/>
      <c r="U18" s="113"/>
      <c r="V18" s="113"/>
      <c r="W18" s="113"/>
      <c r="X18" s="113"/>
      <c r="Y18" s="123"/>
      <c r="Z18" s="123"/>
      <c r="AA18" s="123" t="s">
        <v>155</v>
      </c>
      <c r="AB18" s="121"/>
      <c r="AC18" s="123" t="s">
        <v>104</v>
      </c>
      <c r="AD18" s="123" t="s">
        <v>104</v>
      </c>
      <c r="AE18" s="123" t="s">
        <v>104</v>
      </c>
      <c r="AF18" s="123" t="s">
        <v>104</v>
      </c>
      <c r="AG18" s="123" t="s">
        <v>355</v>
      </c>
      <c r="AH18" s="123" t="s">
        <v>355</v>
      </c>
      <c r="AI18" s="123"/>
      <c r="AJ18" s="123"/>
      <c r="AK18" s="123"/>
      <c r="AL18" s="123"/>
      <c r="AM18" s="123"/>
      <c r="AN18" s="123">
        <v>15</v>
      </c>
      <c r="AO18" s="123"/>
      <c r="AP18" s="123" t="s">
        <v>155</v>
      </c>
      <c r="AQ18" s="123"/>
      <c r="AR18" s="123"/>
      <c r="AS18" s="123"/>
      <c r="AT18" s="123"/>
      <c r="AU18" s="123"/>
      <c r="AV18" s="123"/>
      <c r="AW18" s="123"/>
      <c r="AX18" s="123" t="s">
        <v>155</v>
      </c>
      <c r="AY18" s="124"/>
      <c r="AZ18" s="123" t="s">
        <v>104</v>
      </c>
      <c r="BA18" s="123" t="s">
        <v>104</v>
      </c>
      <c r="BB18" s="123" t="s">
        <v>104</v>
      </c>
      <c r="BC18" s="123" t="s">
        <v>104</v>
      </c>
      <c r="BD18" s="123" t="s">
        <v>98</v>
      </c>
      <c r="BE18" s="123" t="s">
        <v>98</v>
      </c>
      <c r="BF18" s="123" t="s">
        <v>98</v>
      </c>
      <c r="BG18" s="123" t="s">
        <v>98</v>
      </c>
      <c r="BH18" s="123" t="s">
        <v>355</v>
      </c>
      <c r="BI18" s="123" t="s">
        <v>355</v>
      </c>
      <c r="BJ18" s="123" t="s">
        <v>355</v>
      </c>
      <c r="BK18" s="123" t="s">
        <v>355</v>
      </c>
      <c r="BL18" s="123">
        <v>34</v>
      </c>
      <c r="BM18" s="123">
        <v>8</v>
      </c>
      <c r="BN18" s="123">
        <v>4</v>
      </c>
      <c r="BO18" s="123"/>
      <c r="BP18" s="123"/>
      <c r="BQ18" s="123"/>
      <c r="BR18" s="123">
        <v>6</v>
      </c>
      <c r="BS18" s="123">
        <v>52</v>
      </c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</row>
    <row r="19" spans="1:86" s="116" customFormat="1" ht="18.75" customHeight="1">
      <c r="A19" s="309"/>
      <c r="B19" s="310"/>
      <c r="C19" s="310"/>
      <c r="D19" s="308"/>
      <c r="E19" s="308"/>
      <c r="F19" s="308"/>
      <c r="G19" s="308"/>
      <c r="H19" s="309"/>
      <c r="I19" s="309"/>
      <c r="J19" s="308"/>
      <c r="K19" s="123" t="s">
        <v>358</v>
      </c>
      <c r="L19" s="121"/>
      <c r="M19" s="121"/>
      <c r="N19" s="113"/>
      <c r="O19" s="113"/>
      <c r="P19" s="113"/>
      <c r="Q19" s="113"/>
      <c r="R19" s="123">
        <v>15</v>
      </c>
      <c r="S19" s="123" t="s">
        <v>155</v>
      </c>
      <c r="T19" s="113"/>
      <c r="U19" s="113"/>
      <c r="V19" s="113"/>
      <c r="W19" s="113"/>
      <c r="X19" s="113"/>
      <c r="Y19" s="123"/>
      <c r="Z19" s="123"/>
      <c r="AA19" s="123" t="s">
        <v>155</v>
      </c>
      <c r="AB19" s="121"/>
      <c r="AC19" s="123" t="s">
        <v>104</v>
      </c>
      <c r="AD19" s="123" t="s">
        <v>104</v>
      </c>
      <c r="AE19" s="123" t="s">
        <v>104</v>
      </c>
      <c r="AF19" s="123" t="s">
        <v>104</v>
      </c>
      <c r="AG19" s="123" t="s">
        <v>355</v>
      </c>
      <c r="AH19" s="123" t="s">
        <v>355</v>
      </c>
      <c r="AI19" s="123"/>
      <c r="AJ19" s="123"/>
      <c r="AK19" s="123"/>
      <c r="AL19" s="123"/>
      <c r="AM19" s="123"/>
      <c r="AN19" s="123">
        <v>15</v>
      </c>
      <c r="AO19" s="123"/>
      <c r="AP19" s="123" t="s">
        <v>155</v>
      </c>
      <c r="AQ19" s="123"/>
      <c r="AR19" s="123"/>
      <c r="AS19" s="123"/>
      <c r="AT19" s="123"/>
      <c r="AU19" s="123"/>
      <c r="AV19" s="123"/>
      <c r="AW19" s="123"/>
      <c r="AX19" s="123" t="s">
        <v>155</v>
      </c>
      <c r="AY19" s="124"/>
      <c r="AZ19" s="123" t="s">
        <v>104</v>
      </c>
      <c r="BA19" s="123" t="s">
        <v>104</v>
      </c>
      <c r="BB19" s="123" t="s">
        <v>104</v>
      </c>
      <c r="BC19" s="123" t="s">
        <v>104</v>
      </c>
      <c r="BD19" s="123" t="s">
        <v>84</v>
      </c>
      <c r="BE19" s="123" t="s">
        <v>84</v>
      </c>
      <c r="BF19" s="123" t="s">
        <v>84</v>
      </c>
      <c r="BG19" s="123" t="s">
        <v>84</v>
      </c>
      <c r="BH19" s="123" t="s">
        <v>355</v>
      </c>
      <c r="BI19" s="123" t="s">
        <v>355</v>
      </c>
      <c r="BJ19" s="123" t="s">
        <v>355</v>
      </c>
      <c r="BK19" s="123" t="s">
        <v>355</v>
      </c>
      <c r="BL19" s="123">
        <v>34</v>
      </c>
      <c r="BM19" s="123">
        <v>8</v>
      </c>
      <c r="BN19" s="123"/>
      <c r="BO19" s="123">
        <v>4</v>
      </c>
      <c r="BP19" s="123"/>
      <c r="BQ19" s="123"/>
      <c r="BR19" s="123">
        <v>6</v>
      </c>
      <c r="BS19" s="123">
        <v>52</v>
      </c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</row>
    <row r="20" spans="1:86" s="116" customFormat="1" ht="18.75" customHeight="1">
      <c r="A20" s="309"/>
      <c r="B20" s="309"/>
      <c r="C20" s="309"/>
      <c r="D20" s="309"/>
      <c r="E20" s="309"/>
      <c r="F20" s="308"/>
      <c r="G20" s="308"/>
      <c r="H20" s="309"/>
      <c r="I20" s="309"/>
      <c r="J20" s="308"/>
      <c r="K20" s="123" t="s">
        <v>359</v>
      </c>
      <c r="L20" s="123"/>
      <c r="M20" s="123"/>
      <c r="N20" s="123"/>
      <c r="O20" s="123"/>
      <c r="P20" s="113"/>
      <c r="Q20" s="113"/>
      <c r="R20" s="123">
        <v>15</v>
      </c>
      <c r="S20" s="123" t="s">
        <v>155</v>
      </c>
      <c r="T20" s="113"/>
      <c r="U20" s="113"/>
      <c r="V20" s="113"/>
      <c r="W20" s="113"/>
      <c r="X20" s="113"/>
      <c r="Y20" s="123"/>
      <c r="Z20" s="123"/>
      <c r="AA20" s="123" t="s">
        <v>155</v>
      </c>
      <c r="AB20" s="124"/>
      <c r="AC20" s="123" t="s">
        <v>104</v>
      </c>
      <c r="AD20" s="123" t="s">
        <v>104</v>
      </c>
      <c r="AE20" s="123" t="s">
        <v>104</v>
      </c>
      <c r="AF20" s="123" t="s">
        <v>104</v>
      </c>
      <c r="AG20" s="123" t="s">
        <v>355</v>
      </c>
      <c r="AH20" s="123" t="s">
        <v>355</v>
      </c>
      <c r="AI20" s="123"/>
      <c r="AJ20" s="123"/>
      <c r="AK20" s="123"/>
      <c r="AL20" s="123"/>
      <c r="AM20" s="123"/>
      <c r="AN20" s="123">
        <v>15</v>
      </c>
      <c r="AO20" s="123"/>
      <c r="AP20" s="123" t="s">
        <v>155</v>
      </c>
      <c r="AQ20" s="123"/>
      <c r="AR20" s="123"/>
      <c r="AS20" s="123"/>
      <c r="AT20" s="123"/>
      <c r="AU20" s="123"/>
      <c r="AV20" s="123"/>
      <c r="AW20" s="123"/>
      <c r="AX20" s="123" t="s">
        <v>155</v>
      </c>
      <c r="AY20" s="124"/>
      <c r="AZ20" s="123" t="s">
        <v>104</v>
      </c>
      <c r="BA20" s="123" t="s">
        <v>104</v>
      </c>
      <c r="BB20" s="123" t="s">
        <v>104</v>
      </c>
      <c r="BC20" s="123" t="s">
        <v>104</v>
      </c>
      <c r="BD20" s="123" t="s">
        <v>84</v>
      </c>
      <c r="BE20" s="123" t="s">
        <v>84</v>
      </c>
      <c r="BF20" s="123" t="s">
        <v>84</v>
      </c>
      <c r="BG20" s="123" t="s">
        <v>84</v>
      </c>
      <c r="BH20" s="123" t="s">
        <v>355</v>
      </c>
      <c r="BI20" s="123" t="s">
        <v>355</v>
      </c>
      <c r="BJ20" s="123" t="s">
        <v>355</v>
      </c>
      <c r="BK20" s="123" t="s">
        <v>355</v>
      </c>
      <c r="BL20" s="123">
        <v>34</v>
      </c>
      <c r="BM20" s="123">
        <v>8</v>
      </c>
      <c r="BN20" s="123"/>
      <c r="BO20" s="123">
        <v>4</v>
      </c>
      <c r="BP20" s="123"/>
      <c r="BQ20" s="123"/>
      <c r="BR20" s="123">
        <v>6</v>
      </c>
      <c r="BS20" s="123">
        <v>52</v>
      </c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</row>
    <row r="21" spans="1:86" s="116" customFormat="1" ht="18" customHeight="1">
      <c r="A21" s="309"/>
      <c r="B21" s="309"/>
      <c r="C21" s="309"/>
      <c r="D21" s="309"/>
      <c r="E21" s="309"/>
      <c r="F21" s="308"/>
      <c r="G21" s="308"/>
      <c r="H21" s="309"/>
      <c r="I21" s="308"/>
      <c r="J21" s="308"/>
      <c r="K21" s="123" t="s">
        <v>556</v>
      </c>
      <c r="L21" s="123" t="s">
        <v>103</v>
      </c>
      <c r="M21" s="123" t="s">
        <v>103</v>
      </c>
      <c r="N21" s="123"/>
      <c r="O21" s="123"/>
      <c r="P21" s="113"/>
      <c r="Q21" s="113"/>
      <c r="R21" s="123">
        <v>13</v>
      </c>
      <c r="S21" s="113"/>
      <c r="T21" s="113"/>
      <c r="U21" s="113"/>
      <c r="V21" s="113"/>
      <c r="W21" s="113"/>
      <c r="X21" s="113"/>
      <c r="Y21" s="123"/>
      <c r="Z21" s="123" t="s">
        <v>155</v>
      </c>
      <c r="AA21" s="123" t="s">
        <v>155</v>
      </c>
      <c r="AB21" s="124"/>
      <c r="AC21" s="123" t="s">
        <v>104</v>
      </c>
      <c r="AD21" s="123" t="s">
        <v>104</v>
      </c>
      <c r="AE21" s="123" t="s">
        <v>104</v>
      </c>
      <c r="AF21" s="123" t="s">
        <v>104</v>
      </c>
      <c r="AG21" s="123" t="s">
        <v>355</v>
      </c>
      <c r="AH21" s="123" t="s">
        <v>355</v>
      </c>
      <c r="AI21" s="123" t="s">
        <v>84</v>
      </c>
      <c r="AJ21" s="123" t="s">
        <v>84</v>
      </c>
      <c r="AK21" s="123" t="s">
        <v>84</v>
      </c>
      <c r="AL21" s="123" t="s">
        <v>84</v>
      </c>
      <c r="AM21" s="123" t="s">
        <v>97</v>
      </c>
      <c r="AN21" s="123" t="s">
        <v>97</v>
      </c>
      <c r="AO21" s="123" t="s">
        <v>103</v>
      </c>
      <c r="AP21" s="123" t="s">
        <v>103</v>
      </c>
      <c r="AQ21" s="123" t="s">
        <v>103</v>
      </c>
      <c r="AR21" s="123" t="s">
        <v>103</v>
      </c>
      <c r="AS21" s="123" t="s">
        <v>103</v>
      </c>
      <c r="AT21" s="123" t="s">
        <v>103</v>
      </c>
      <c r="AU21" s="123" t="s">
        <v>103</v>
      </c>
      <c r="AV21" s="123" t="s">
        <v>103</v>
      </c>
      <c r="AW21" s="123" t="s">
        <v>103</v>
      </c>
      <c r="AX21" s="123" t="s">
        <v>103</v>
      </c>
      <c r="AY21" s="123" t="s">
        <v>103</v>
      </c>
      <c r="AZ21" s="123" t="s">
        <v>103</v>
      </c>
      <c r="BA21" s="123" t="s">
        <v>103</v>
      </c>
      <c r="BB21" s="123" t="s">
        <v>97</v>
      </c>
      <c r="BC21" s="123"/>
      <c r="BD21" s="123"/>
      <c r="BE21" s="123"/>
      <c r="BF21" s="123"/>
      <c r="BG21" s="123"/>
      <c r="BH21" s="123"/>
      <c r="BI21" s="123"/>
      <c r="BJ21" s="123"/>
      <c r="BK21" s="312"/>
      <c r="BL21" s="123">
        <v>15</v>
      </c>
      <c r="BM21" s="123">
        <v>4</v>
      </c>
      <c r="BN21" s="123"/>
      <c r="BO21" s="123">
        <v>4</v>
      </c>
      <c r="BP21" s="123">
        <v>15</v>
      </c>
      <c r="BQ21" s="123">
        <v>3</v>
      </c>
      <c r="BR21" s="123">
        <v>2</v>
      </c>
      <c r="BS21" s="123">
        <v>43</v>
      </c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</row>
    <row r="22" spans="1:86" s="116" customFormat="1" ht="26.2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309"/>
      <c r="BA22" s="309"/>
      <c r="BB22" s="309"/>
      <c r="BC22" s="309"/>
      <c r="BD22" s="309"/>
      <c r="BE22" s="309"/>
      <c r="BF22" s="309"/>
      <c r="BG22" s="309"/>
      <c r="BH22" s="309"/>
      <c r="BI22" s="309"/>
      <c r="BJ22" s="311"/>
      <c r="BL22" s="123">
        <f aca="true" t="shared" si="0" ref="BL22:BS22">SUM(BL16:BL21)</f>
        <v>185</v>
      </c>
      <c r="BM22" s="123">
        <f t="shared" si="0"/>
        <v>44</v>
      </c>
      <c r="BN22" s="123">
        <f t="shared" si="0"/>
        <v>11</v>
      </c>
      <c r="BO22" s="123">
        <f t="shared" si="0"/>
        <v>12</v>
      </c>
      <c r="BP22" s="123">
        <f t="shared" si="0"/>
        <v>15</v>
      </c>
      <c r="BQ22" s="123">
        <f t="shared" si="0"/>
        <v>3</v>
      </c>
      <c r="BR22" s="123">
        <f t="shared" si="0"/>
        <v>33</v>
      </c>
      <c r="BS22" s="123">
        <f t="shared" si="0"/>
        <v>303</v>
      </c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</row>
    <row r="23" spans="1:86" s="111" customFormat="1" ht="15">
      <c r="A23" s="114"/>
      <c r="B23" s="114"/>
      <c r="L23" s="284" t="s">
        <v>360</v>
      </c>
      <c r="M23" s="284"/>
      <c r="N23" s="284"/>
      <c r="O23" s="284"/>
      <c r="P23" s="285"/>
      <c r="Q23" s="286"/>
      <c r="R23" s="287" t="s">
        <v>361</v>
      </c>
      <c r="S23" s="284" t="s">
        <v>362</v>
      </c>
      <c r="T23" s="285"/>
      <c r="U23" s="285"/>
      <c r="V23" s="285"/>
      <c r="W23" s="284"/>
      <c r="X23" s="284"/>
      <c r="Y23" s="284"/>
      <c r="AB23" s="289" t="s">
        <v>98</v>
      </c>
      <c r="AC23" s="287" t="s">
        <v>361</v>
      </c>
      <c r="AD23" s="284" t="s">
        <v>363</v>
      </c>
      <c r="AE23" s="285"/>
      <c r="AF23" s="284"/>
      <c r="AG23" s="284"/>
      <c r="AH23" s="284"/>
      <c r="AI23" s="284"/>
      <c r="AJ23" s="284"/>
      <c r="AK23" s="284"/>
      <c r="AO23" s="290" t="s">
        <v>103</v>
      </c>
      <c r="AP23" s="287" t="s">
        <v>361</v>
      </c>
      <c r="AQ23" s="284" t="s">
        <v>460</v>
      </c>
      <c r="AR23" s="284"/>
      <c r="AS23" s="284"/>
      <c r="AT23" s="285"/>
      <c r="AU23" s="285"/>
      <c r="AV23" s="285"/>
      <c r="AW23" s="285"/>
      <c r="AZ23" s="290" t="s">
        <v>355</v>
      </c>
      <c r="BA23" s="287" t="s">
        <v>361</v>
      </c>
      <c r="BB23" s="284" t="s">
        <v>364</v>
      </c>
      <c r="BC23" s="285"/>
      <c r="BD23" s="285"/>
      <c r="BE23" s="285"/>
      <c r="BF23" s="285"/>
      <c r="BG23" s="308"/>
      <c r="BH23" s="308"/>
      <c r="BI23" s="308"/>
      <c r="BJ23" s="308"/>
      <c r="BL23" s="112"/>
      <c r="BM23" s="112"/>
      <c r="BN23" s="112"/>
      <c r="BO23" s="112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</row>
    <row r="24" spans="1:86" s="111" customFormat="1" ht="15">
      <c r="A24" s="114"/>
      <c r="B24" s="11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AB24" s="288"/>
      <c r="AC24" s="284"/>
      <c r="AD24" s="284"/>
      <c r="AE24" s="284"/>
      <c r="AF24" s="284"/>
      <c r="AG24" s="284"/>
      <c r="AH24" s="284"/>
      <c r="AI24" s="284"/>
      <c r="AJ24" s="284"/>
      <c r="AK24" s="284"/>
      <c r="AO24" s="284"/>
      <c r="AP24" s="284"/>
      <c r="AQ24" s="284"/>
      <c r="AR24" s="284"/>
      <c r="AS24" s="284"/>
      <c r="AT24" s="285"/>
      <c r="AU24" s="285"/>
      <c r="AV24" s="285"/>
      <c r="AW24" s="285"/>
      <c r="AZ24" s="285"/>
      <c r="BA24" s="285"/>
      <c r="BB24" s="285"/>
      <c r="BC24" s="285"/>
      <c r="BD24" s="285"/>
      <c r="BE24" s="285"/>
      <c r="BF24" s="285"/>
      <c r="BL24" s="112"/>
      <c r="BM24" s="112"/>
      <c r="BN24" s="112"/>
      <c r="BO24" s="112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</row>
    <row r="25" spans="1:86" s="111" customFormat="1" ht="18">
      <c r="A25" s="114"/>
      <c r="B25" s="114"/>
      <c r="L25" s="284"/>
      <c r="M25" s="284"/>
      <c r="N25" s="284"/>
      <c r="O25" s="284"/>
      <c r="P25" s="284"/>
      <c r="Q25" s="291" t="s">
        <v>104</v>
      </c>
      <c r="R25" s="287" t="s">
        <v>361</v>
      </c>
      <c r="S25" s="284" t="s">
        <v>365</v>
      </c>
      <c r="T25" s="285"/>
      <c r="U25" s="285"/>
      <c r="V25" s="285"/>
      <c r="W25" s="284"/>
      <c r="X25" s="284"/>
      <c r="Y25" s="284"/>
      <c r="AB25" s="290" t="s">
        <v>84</v>
      </c>
      <c r="AC25" s="287" t="s">
        <v>361</v>
      </c>
      <c r="AD25" s="284" t="s">
        <v>366</v>
      </c>
      <c r="AE25" s="285"/>
      <c r="AF25" s="284"/>
      <c r="AG25" s="284"/>
      <c r="AH25" s="284"/>
      <c r="AI25" s="284"/>
      <c r="AJ25" s="284"/>
      <c r="AK25" s="284"/>
      <c r="AO25" s="290" t="s">
        <v>97</v>
      </c>
      <c r="AP25" s="287" t="s">
        <v>361</v>
      </c>
      <c r="AQ25" s="284" t="s">
        <v>367</v>
      </c>
      <c r="AR25" s="284"/>
      <c r="AS25" s="284"/>
      <c r="AT25" s="285"/>
      <c r="AU25" s="285"/>
      <c r="AV25" s="285"/>
      <c r="AW25" s="285"/>
      <c r="AZ25" s="290" t="s">
        <v>155</v>
      </c>
      <c r="BA25" s="287" t="s">
        <v>361</v>
      </c>
      <c r="BB25" s="284" t="s">
        <v>588</v>
      </c>
      <c r="BC25" s="285"/>
      <c r="BD25" s="285"/>
      <c r="BE25" s="285"/>
      <c r="BF25" s="285"/>
      <c r="BL25" s="112"/>
      <c r="BM25" s="112"/>
      <c r="BN25" s="112"/>
      <c r="BO25" s="112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</row>
    <row r="26" spans="1:86" s="111" customFormat="1" ht="30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5"/>
      <c r="S26" s="115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BL26" s="112"/>
      <c r="BM26" s="112"/>
      <c r="BN26" s="112"/>
      <c r="BO26" s="112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</row>
    <row r="27" spans="13:73" s="23" customFormat="1" ht="18">
      <c r="M27" s="24"/>
      <c r="T27" s="915" t="s">
        <v>126</v>
      </c>
      <c r="U27" s="915"/>
      <c r="V27" s="915"/>
      <c r="W27" s="915"/>
      <c r="X27" s="915"/>
      <c r="Y27" s="915"/>
      <c r="Z27" s="915"/>
      <c r="AA27" s="915"/>
      <c r="AB27" s="915"/>
      <c r="AC27" s="915"/>
      <c r="AD27" s="915"/>
      <c r="AE27" s="915"/>
      <c r="AF27" s="915"/>
      <c r="AG27" s="915"/>
      <c r="AH27" s="915"/>
      <c r="AI27" s="915"/>
      <c r="AJ27" s="915"/>
      <c r="AK27" s="915"/>
      <c r="AL27" s="915"/>
      <c r="AM27" s="915"/>
      <c r="AN27" s="915"/>
      <c r="AO27" s="915"/>
      <c r="AP27" s="915"/>
      <c r="AQ27" s="915"/>
      <c r="AR27" s="915"/>
      <c r="AS27" s="915"/>
      <c r="BI27" s="142"/>
      <c r="BJ27" s="142"/>
      <c r="BK27" s="142"/>
      <c r="BL27" s="142"/>
      <c r="BM27" s="142"/>
      <c r="BS27" s="142"/>
      <c r="BT27" s="142"/>
      <c r="BU27" s="142"/>
    </row>
    <row r="28" spans="84:88" s="23" customFormat="1" ht="9" customHeight="1" thickBot="1">
      <c r="CF28" s="142"/>
      <c r="CG28" s="142"/>
      <c r="CH28" s="142"/>
      <c r="CI28" s="142"/>
      <c r="CJ28" s="142"/>
    </row>
    <row r="29" spans="2:88" s="4" customFormat="1" ht="17.25" customHeight="1" thickBot="1">
      <c r="B29" s="906" t="s">
        <v>96</v>
      </c>
      <c r="C29" s="907"/>
      <c r="D29" s="786" t="s">
        <v>461</v>
      </c>
      <c r="E29" s="787"/>
      <c r="F29" s="787"/>
      <c r="G29" s="787"/>
      <c r="H29" s="787"/>
      <c r="I29" s="787"/>
      <c r="J29" s="787"/>
      <c r="K29" s="787"/>
      <c r="L29" s="787"/>
      <c r="M29" s="787"/>
      <c r="N29" s="787"/>
      <c r="O29" s="787"/>
      <c r="P29" s="787"/>
      <c r="Q29" s="788"/>
      <c r="R29" s="540" t="s">
        <v>467</v>
      </c>
      <c r="S29" s="540"/>
      <c r="T29" s="540" t="s">
        <v>468</v>
      </c>
      <c r="U29" s="540"/>
      <c r="V29" s="557" t="s">
        <v>139</v>
      </c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8"/>
      <c r="AH29" s="1062" t="s">
        <v>149</v>
      </c>
      <c r="AI29" s="1063"/>
      <c r="AJ29" s="1063"/>
      <c r="AK29" s="1063"/>
      <c r="AL29" s="1063"/>
      <c r="AM29" s="1063"/>
      <c r="AN29" s="1063"/>
      <c r="AO29" s="1063"/>
      <c r="AP29" s="1063"/>
      <c r="AQ29" s="1063"/>
      <c r="AR29" s="1063"/>
      <c r="AS29" s="1063"/>
      <c r="AT29" s="1063"/>
      <c r="AU29" s="1063"/>
      <c r="AV29" s="1063"/>
      <c r="AW29" s="1063"/>
      <c r="AX29" s="1063"/>
      <c r="AY29" s="1063"/>
      <c r="AZ29" s="1063"/>
      <c r="BA29" s="1063"/>
      <c r="BB29" s="1063"/>
      <c r="BC29" s="1063"/>
      <c r="BD29" s="1063"/>
      <c r="BE29" s="1063"/>
      <c r="BF29" s="1063"/>
      <c r="BG29" s="1063"/>
      <c r="BH29" s="1063"/>
      <c r="BI29" s="1063"/>
      <c r="BJ29" s="1063"/>
      <c r="BK29" s="1063"/>
      <c r="BL29" s="1063"/>
      <c r="BM29" s="1063"/>
      <c r="BN29" s="1063"/>
      <c r="BO29" s="1063"/>
      <c r="BP29" s="1063"/>
      <c r="BQ29" s="1063"/>
      <c r="BR29" s="1063"/>
      <c r="BS29" s="1063"/>
      <c r="BT29" s="1063"/>
      <c r="BU29" s="1063"/>
      <c r="BV29" s="1063"/>
      <c r="BW29" s="1063"/>
      <c r="BX29" s="1063"/>
      <c r="BY29" s="1063"/>
      <c r="BZ29" s="1063"/>
      <c r="CA29" s="1064"/>
      <c r="CB29" s="1064"/>
      <c r="CC29" s="1064"/>
      <c r="CD29" s="1064"/>
      <c r="CE29" s="639" t="s">
        <v>576</v>
      </c>
      <c r="CF29" s="748" t="s">
        <v>448</v>
      </c>
      <c r="CG29" s="749"/>
      <c r="CH29" s="749"/>
      <c r="CI29" s="749"/>
      <c r="CJ29" s="750"/>
    </row>
    <row r="30" spans="2:88" s="4" customFormat="1" ht="15.75" customHeight="1" thickBot="1">
      <c r="B30" s="908"/>
      <c r="C30" s="909"/>
      <c r="D30" s="789"/>
      <c r="E30" s="790"/>
      <c r="F30" s="790"/>
      <c r="G30" s="790"/>
      <c r="H30" s="790"/>
      <c r="I30" s="790"/>
      <c r="J30" s="790"/>
      <c r="K30" s="790"/>
      <c r="L30" s="790"/>
      <c r="M30" s="790"/>
      <c r="N30" s="790"/>
      <c r="O30" s="790"/>
      <c r="P30" s="790"/>
      <c r="Q30" s="791"/>
      <c r="R30" s="541"/>
      <c r="S30" s="541"/>
      <c r="T30" s="541"/>
      <c r="U30" s="541"/>
      <c r="V30" s="550" t="s">
        <v>85</v>
      </c>
      <c r="W30" s="551"/>
      <c r="X30" s="521" t="s">
        <v>557</v>
      </c>
      <c r="Y30" s="551"/>
      <c r="Z30" s="912" t="s">
        <v>137</v>
      </c>
      <c r="AA30" s="913"/>
      <c r="AB30" s="913"/>
      <c r="AC30" s="913"/>
      <c r="AD30" s="913"/>
      <c r="AE30" s="913"/>
      <c r="AF30" s="913"/>
      <c r="AG30" s="914"/>
      <c r="AH30" s="473" t="s">
        <v>91</v>
      </c>
      <c r="AI30" s="474"/>
      <c r="AJ30" s="474"/>
      <c r="AK30" s="474"/>
      <c r="AL30" s="474"/>
      <c r="AM30" s="474"/>
      <c r="AN30" s="474"/>
      <c r="AO30" s="474"/>
      <c r="AP30" s="475"/>
      <c r="AQ30" s="473" t="s">
        <v>92</v>
      </c>
      <c r="AR30" s="474"/>
      <c r="AS30" s="474"/>
      <c r="AT30" s="474"/>
      <c r="AU30" s="474"/>
      <c r="AV30" s="474"/>
      <c r="AW30" s="474"/>
      <c r="AX30" s="475"/>
      <c r="AY30" s="473" t="s">
        <v>93</v>
      </c>
      <c r="AZ30" s="474"/>
      <c r="BA30" s="474"/>
      <c r="BB30" s="474"/>
      <c r="BC30" s="474"/>
      <c r="BD30" s="474"/>
      <c r="BE30" s="474"/>
      <c r="BF30" s="475"/>
      <c r="BG30" s="473" t="s">
        <v>94</v>
      </c>
      <c r="BH30" s="474"/>
      <c r="BI30" s="474"/>
      <c r="BJ30" s="474"/>
      <c r="BK30" s="474"/>
      <c r="BL30" s="474"/>
      <c r="BM30" s="474"/>
      <c r="BN30" s="475"/>
      <c r="BO30" s="473" t="s">
        <v>95</v>
      </c>
      <c r="BP30" s="474"/>
      <c r="BQ30" s="474"/>
      <c r="BR30" s="474"/>
      <c r="BS30" s="474"/>
      <c r="BT30" s="474"/>
      <c r="BU30" s="474"/>
      <c r="BV30" s="210"/>
      <c r="BW30" s="1065" t="s">
        <v>464</v>
      </c>
      <c r="BX30" s="1066"/>
      <c r="BY30" s="1066"/>
      <c r="BZ30" s="1066"/>
      <c r="CA30" s="1067"/>
      <c r="CB30" s="1067"/>
      <c r="CC30" s="1067"/>
      <c r="CD30" s="1067"/>
      <c r="CE30" s="640"/>
      <c r="CF30" s="751"/>
      <c r="CG30" s="752"/>
      <c r="CH30" s="752"/>
      <c r="CI30" s="752"/>
      <c r="CJ30" s="753"/>
    </row>
    <row r="31" spans="2:88" s="4" customFormat="1" ht="14.25" customHeight="1">
      <c r="B31" s="908"/>
      <c r="C31" s="909"/>
      <c r="D31" s="789"/>
      <c r="E31" s="790"/>
      <c r="F31" s="790"/>
      <c r="G31" s="790"/>
      <c r="H31" s="790"/>
      <c r="I31" s="790"/>
      <c r="J31" s="790"/>
      <c r="K31" s="790"/>
      <c r="L31" s="790"/>
      <c r="M31" s="790"/>
      <c r="N31" s="790"/>
      <c r="O31" s="790"/>
      <c r="P31" s="790"/>
      <c r="Q31" s="791"/>
      <c r="R31" s="541"/>
      <c r="S31" s="541"/>
      <c r="T31" s="541"/>
      <c r="U31" s="541"/>
      <c r="V31" s="552"/>
      <c r="W31" s="551"/>
      <c r="X31" s="555"/>
      <c r="Y31" s="551"/>
      <c r="Z31" s="519" t="s">
        <v>99</v>
      </c>
      <c r="AA31" s="520"/>
      <c r="AB31" s="519" t="s">
        <v>558</v>
      </c>
      <c r="AC31" s="520"/>
      <c r="AD31" s="519" t="s">
        <v>559</v>
      </c>
      <c r="AE31" s="520"/>
      <c r="AF31" s="519" t="s">
        <v>560</v>
      </c>
      <c r="AG31" s="520"/>
      <c r="AH31" s="537" t="s">
        <v>254</v>
      </c>
      <c r="AI31" s="538"/>
      <c r="AJ31" s="538"/>
      <c r="AK31" s="538"/>
      <c r="AL31" s="539"/>
      <c r="AM31" s="537" t="s">
        <v>255</v>
      </c>
      <c r="AN31" s="538"/>
      <c r="AO31" s="538"/>
      <c r="AP31" s="539"/>
      <c r="AQ31" s="537" t="s">
        <v>256</v>
      </c>
      <c r="AR31" s="538"/>
      <c r="AS31" s="538"/>
      <c r="AT31" s="539"/>
      <c r="AU31" s="537" t="s">
        <v>257</v>
      </c>
      <c r="AV31" s="538"/>
      <c r="AW31" s="538"/>
      <c r="AX31" s="539"/>
      <c r="AY31" s="537" t="s">
        <v>258</v>
      </c>
      <c r="AZ31" s="538"/>
      <c r="BA31" s="538"/>
      <c r="BB31" s="539"/>
      <c r="BC31" s="537" t="s">
        <v>259</v>
      </c>
      <c r="BD31" s="538"/>
      <c r="BE31" s="538"/>
      <c r="BF31" s="539"/>
      <c r="BG31" s="537" t="s">
        <v>260</v>
      </c>
      <c r="BH31" s="538"/>
      <c r="BI31" s="538"/>
      <c r="BJ31" s="539"/>
      <c r="BK31" s="537" t="s">
        <v>261</v>
      </c>
      <c r="BL31" s="538"/>
      <c r="BM31" s="538"/>
      <c r="BN31" s="539"/>
      <c r="BO31" s="537" t="s">
        <v>262</v>
      </c>
      <c r="BP31" s="538"/>
      <c r="BQ31" s="538"/>
      <c r="BR31" s="538"/>
      <c r="BS31" s="537" t="s">
        <v>465</v>
      </c>
      <c r="BT31" s="538"/>
      <c r="BU31" s="538"/>
      <c r="BV31" s="539"/>
      <c r="BW31" s="856" t="s">
        <v>466</v>
      </c>
      <c r="BX31" s="857"/>
      <c r="BY31" s="857"/>
      <c r="BZ31" s="857"/>
      <c r="CA31" s="537" t="s">
        <v>575</v>
      </c>
      <c r="CB31" s="538"/>
      <c r="CC31" s="538"/>
      <c r="CD31" s="538"/>
      <c r="CE31" s="640"/>
      <c r="CF31" s="751"/>
      <c r="CG31" s="752"/>
      <c r="CH31" s="752"/>
      <c r="CI31" s="752"/>
      <c r="CJ31" s="753"/>
    </row>
    <row r="32" spans="2:88" s="4" customFormat="1" ht="14.25" customHeight="1" thickBot="1">
      <c r="B32" s="908"/>
      <c r="C32" s="909"/>
      <c r="D32" s="789"/>
      <c r="E32" s="790"/>
      <c r="F32" s="790"/>
      <c r="G32" s="790"/>
      <c r="H32" s="790"/>
      <c r="I32" s="790"/>
      <c r="J32" s="790"/>
      <c r="K32" s="790"/>
      <c r="L32" s="790"/>
      <c r="M32" s="790"/>
      <c r="N32" s="790"/>
      <c r="O32" s="790"/>
      <c r="P32" s="790"/>
      <c r="Q32" s="791"/>
      <c r="R32" s="541"/>
      <c r="S32" s="541"/>
      <c r="T32" s="541"/>
      <c r="U32" s="541"/>
      <c r="V32" s="552"/>
      <c r="W32" s="551"/>
      <c r="X32" s="555"/>
      <c r="Y32" s="551"/>
      <c r="Z32" s="521" t="s">
        <v>99</v>
      </c>
      <c r="AA32" s="522"/>
      <c r="AB32" s="521" t="s">
        <v>140</v>
      </c>
      <c r="AC32" s="522"/>
      <c r="AD32" s="521" t="s">
        <v>141</v>
      </c>
      <c r="AE32" s="522"/>
      <c r="AF32" s="521" t="s">
        <v>141</v>
      </c>
      <c r="AG32" s="522"/>
      <c r="AH32" s="473" t="s">
        <v>253</v>
      </c>
      <c r="AI32" s="474"/>
      <c r="AJ32" s="474"/>
      <c r="AK32" s="474"/>
      <c r="AL32" s="475"/>
      <c r="AM32" s="473" t="s">
        <v>253</v>
      </c>
      <c r="AN32" s="474"/>
      <c r="AO32" s="474"/>
      <c r="AP32" s="475"/>
      <c r="AQ32" s="473" t="s">
        <v>253</v>
      </c>
      <c r="AR32" s="474"/>
      <c r="AS32" s="474"/>
      <c r="AT32" s="475"/>
      <c r="AU32" s="473" t="s">
        <v>253</v>
      </c>
      <c r="AV32" s="474"/>
      <c r="AW32" s="474"/>
      <c r="AX32" s="475"/>
      <c r="AY32" s="473" t="s">
        <v>253</v>
      </c>
      <c r="AZ32" s="474"/>
      <c r="BA32" s="474"/>
      <c r="BB32" s="475"/>
      <c r="BC32" s="473" t="s">
        <v>253</v>
      </c>
      <c r="BD32" s="474"/>
      <c r="BE32" s="474"/>
      <c r="BF32" s="475"/>
      <c r="BG32" s="473" t="s">
        <v>253</v>
      </c>
      <c r="BH32" s="474"/>
      <c r="BI32" s="474"/>
      <c r="BJ32" s="475"/>
      <c r="BK32" s="473" t="s">
        <v>253</v>
      </c>
      <c r="BL32" s="474"/>
      <c r="BM32" s="474"/>
      <c r="BN32" s="475"/>
      <c r="BO32" s="473" t="s">
        <v>253</v>
      </c>
      <c r="BP32" s="474"/>
      <c r="BQ32" s="474"/>
      <c r="BR32" s="475"/>
      <c r="BS32" s="473" t="s">
        <v>253</v>
      </c>
      <c r="BT32" s="474"/>
      <c r="BU32" s="474"/>
      <c r="BV32" s="475"/>
      <c r="BW32" s="473" t="s">
        <v>263</v>
      </c>
      <c r="BX32" s="474"/>
      <c r="BY32" s="474"/>
      <c r="BZ32" s="474"/>
      <c r="CA32" s="473"/>
      <c r="CB32" s="1057"/>
      <c r="CC32" s="1057"/>
      <c r="CD32" s="1057"/>
      <c r="CE32" s="640"/>
      <c r="CF32" s="751"/>
      <c r="CG32" s="752"/>
      <c r="CH32" s="752"/>
      <c r="CI32" s="752"/>
      <c r="CJ32" s="753"/>
    </row>
    <row r="33" spans="2:88" s="4" customFormat="1" ht="14.25" customHeight="1">
      <c r="B33" s="908"/>
      <c r="C33" s="909"/>
      <c r="D33" s="789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1"/>
      <c r="R33" s="541"/>
      <c r="S33" s="541"/>
      <c r="T33" s="541"/>
      <c r="U33" s="541"/>
      <c r="V33" s="552"/>
      <c r="W33" s="551"/>
      <c r="X33" s="555"/>
      <c r="Y33" s="551"/>
      <c r="Z33" s="521"/>
      <c r="AA33" s="522"/>
      <c r="AB33" s="521"/>
      <c r="AC33" s="522"/>
      <c r="AD33" s="521"/>
      <c r="AE33" s="522"/>
      <c r="AF33" s="521"/>
      <c r="AG33" s="522"/>
      <c r="AH33" s="916" t="s">
        <v>380</v>
      </c>
      <c r="AI33" s="526"/>
      <c r="AJ33" s="525" t="s">
        <v>462</v>
      </c>
      <c r="AK33" s="526"/>
      <c r="AL33" s="534" t="s">
        <v>463</v>
      </c>
      <c r="AM33" s="531" t="s">
        <v>380</v>
      </c>
      <c r="AN33" s="525" t="s">
        <v>462</v>
      </c>
      <c r="AO33" s="526"/>
      <c r="AP33" s="534" t="s">
        <v>463</v>
      </c>
      <c r="AQ33" s="531" t="s">
        <v>380</v>
      </c>
      <c r="AR33" s="525" t="s">
        <v>462</v>
      </c>
      <c r="AS33" s="526"/>
      <c r="AT33" s="534" t="s">
        <v>463</v>
      </c>
      <c r="AU33" s="531" t="s">
        <v>380</v>
      </c>
      <c r="AV33" s="525" t="s">
        <v>462</v>
      </c>
      <c r="AW33" s="526"/>
      <c r="AX33" s="534" t="s">
        <v>463</v>
      </c>
      <c r="AY33" s="531" t="s">
        <v>380</v>
      </c>
      <c r="AZ33" s="525" t="s">
        <v>462</v>
      </c>
      <c r="BA33" s="526"/>
      <c r="BB33" s="534" t="s">
        <v>463</v>
      </c>
      <c r="BC33" s="531" t="s">
        <v>380</v>
      </c>
      <c r="BD33" s="525" t="s">
        <v>462</v>
      </c>
      <c r="BE33" s="526"/>
      <c r="BF33" s="534" t="s">
        <v>463</v>
      </c>
      <c r="BG33" s="531" t="s">
        <v>380</v>
      </c>
      <c r="BH33" s="525" t="s">
        <v>462</v>
      </c>
      <c r="BI33" s="526"/>
      <c r="BJ33" s="534" t="s">
        <v>463</v>
      </c>
      <c r="BK33" s="531" t="s">
        <v>380</v>
      </c>
      <c r="BL33" s="525" t="s">
        <v>462</v>
      </c>
      <c r="BM33" s="526"/>
      <c r="BN33" s="534" t="s">
        <v>463</v>
      </c>
      <c r="BO33" s="531" t="s">
        <v>380</v>
      </c>
      <c r="BP33" s="525" t="s">
        <v>462</v>
      </c>
      <c r="BQ33" s="526"/>
      <c r="BR33" s="534" t="s">
        <v>463</v>
      </c>
      <c r="BS33" s="531" t="s">
        <v>380</v>
      </c>
      <c r="BT33" s="525" t="s">
        <v>462</v>
      </c>
      <c r="BU33" s="526"/>
      <c r="BV33" s="534" t="s">
        <v>463</v>
      </c>
      <c r="BW33" s="531" t="s">
        <v>380</v>
      </c>
      <c r="BX33" s="525" t="s">
        <v>462</v>
      </c>
      <c r="BY33" s="526"/>
      <c r="BZ33" s="534" t="s">
        <v>463</v>
      </c>
      <c r="CA33" s="531" t="s">
        <v>380</v>
      </c>
      <c r="CB33" s="525" t="s">
        <v>462</v>
      </c>
      <c r="CC33" s="526"/>
      <c r="CD33" s="534" t="s">
        <v>463</v>
      </c>
      <c r="CE33" s="640"/>
      <c r="CF33" s="751"/>
      <c r="CG33" s="752"/>
      <c r="CH33" s="752"/>
      <c r="CI33" s="752"/>
      <c r="CJ33" s="753"/>
    </row>
    <row r="34" spans="2:88" s="4" customFormat="1" ht="14.25" customHeight="1">
      <c r="B34" s="908"/>
      <c r="C34" s="909"/>
      <c r="D34" s="789"/>
      <c r="E34" s="790"/>
      <c r="F34" s="790"/>
      <c r="G34" s="790"/>
      <c r="H34" s="790"/>
      <c r="I34" s="790"/>
      <c r="J34" s="790"/>
      <c r="K34" s="790"/>
      <c r="L34" s="790"/>
      <c r="M34" s="790"/>
      <c r="N34" s="790"/>
      <c r="O34" s="790"/>
      <c r="P34" s="790"/>
      <c r="Q34" s="791"/>
      <c r="R34" s="541"/>
      <c r="S34" s="541"/>
      <c r="T34" s="541"/>
      <c r="U34" s="541"/>
      <c r="V34" s="552"/>
      <c r="W34" s="551"/>
      <c r="X34" s="555"/>
      <c r="Y34" s="551"/>
      <c r="Z34" s="521"/>
      <c r="AA34" s="522"/>
      <c r="AB34" s="521" t="s">
        <v>142</v>
      </c>
      <c r="AC34" s="522"/>
      <c r="AD34" s="521" t="s">
        <v>143</v>
      </c>
      <c r="AE34" s="522"/>
      <c r="AF34" s="521" t="s">
        <v>143</v>
      </c>
      <c r="AG34" s="522"/>
      <c r="AH34" s="917"/>
      <c r="AI34" s="528"/>
      <c r="AJ34" s="527"/>
      <c r="AK34" s="528"/>
      <c r="AL34" s="535"/>
      <c r="AM34" s="532"/>
      <c r="AN34" s="527"/>
      <c r="AO34" s="528"/>
      <c r="AP34" s="535"/>
      <c r="AQ34" s="532"/>
      <c r="AR34" s="527"/>
      <c r="AS34" s="528"/>
      <c r="AT34" s="535"/>
      <c r="AU34" s="532"/>
      <c r="AV34" s="527"/>
      <c r="AW34" s="528"/>
      <c r="AX34" s="535"/>
      <c r="AY34" s="532"/>
      <c r="AZ34" s="527"/>
      <c r="BA34" s="528"/>
      <c r="BB34" s="535"/>
      <c r="BC34" s="532"/>
      <c r="BD34" s="527"/>
      <c r="BE34" s="528"/>
      <c r="BF34" s="535"/>
      <c r="BG34" s="532"/>
      <c r="BH34" s="527"/>
      <c r="BI34" s="528"/>
      <c r="BJ34" s="535"/>
      <c r="BK34" s="532"/>
      <c r="BL34" s="527"/>
      <c r="BM34" s="528"/>
      <c r="BN34" s="535"/>
      <c r="BO34" s="532"/>
      <c r="BP34" s="527"/>
      <c r="BQ34" s="528"/>
      <c r="BR34" s="535"/>
      <c r="BS34" s="532"/>
      <c r="BT34" s="527"/>
      <c r="BU34" s="528"/>
      <c r="BV34" s="535"/>
      <c r="BW34" s="532"/>
      <c r="BX34" s="527"/>
      <c r="BY34" s="528"/>
      <c r="BZ34" s="535"/>
      <c r="CA34" s="532"/>
      <c r="CB34" s="527"/>
      <c r="CC34" s="528"/>
      <c r="CD34" s="535"/>
      <c r="CE34" s="640"/>
      <c r="CF34" s="751"/>
      <c r="CG34" s="752"/>
      <c r="CH34" s="752"/>
      <c r="CI34" s="752"/>
      <c r="CJ34" s="753"/>
    </row>
    <row r="35" spans="2:88" s="4" customFormat="1" ht="14.25" customHeight="1">
      <c r="B35" s="908"/>
      <c r="C35" s="909"/>
      <c r="D35" s="789"/>
      <c r="E35" s="790"/>
      <c r="F35" s="790"/>
      <c r="G35" s="790"/>
      <c r="H35" s="790"/>
      <c r="I35" s="790"/>
      <c r="J35" s="790"/>
      <c r="K35" s="790"/>
      <c r="L35" s="790"/>
      <c r="M35" s="790"/>
      <c r="N35" s="790"/>
      <c r="O35" s="790"/>
      <c r="P35" s="790"/>
      <c r="Q35" s="791"/>
      <c r="R35" s="541"/>
      <c r="S35" s="541"/>
      <c r="T35" s="541"/>
      <c r="U35" s="541"/>
      <c r="V35" s="552"/>
      <c r="W35" s="551"/>
      <c r="X35" s="555"/>
      <c r="Y35" s="551"/>
      <c r="Z35" s="521"/>
      <c r="AA35" s="522"/>
      <c r="AB35" s="521"/>
      <c r="AC35" s="522"/>
      <c r="AD35" s="521"/>
      <c r="AE35" s="522"/>
      <c r="AF35" s="521"/>
      <c r="AG35" s="522"/>
      <c r="AH35" s="917"/>
      <c r="AI35" s="528"/>
      <c r="AJ35" s="527"/>
      <c r="AK35" s="528"/>
      <c r="AL35" s="535"/>
      <c r="AM35" s="532"/>
      <c r="AN35" s="527"/>
      <c r="AO35" s="528"/>
      <c r="AP35" s="535"/>
      <c r="AQ35" s="532"/>
      <c r="AR35" s="527"/>
      <c r="AS35" s="528"/>
      <c r="AT35" s="535"/>
      <c r="AU35" s="532"/>
      <c r="AV35" s="527"/>
      <c r="AW35" s="528"/>
      <c r="AX35" s="535"/>
      <c r="AY35" s="532"/>
      <c r="AZ35" s="527"/>
      <c r="BA35" s="528"/>
      <c r="BB35" s="535"/>
      <c r="BC35" s="532"/>
      <c r="BD35" s="527"/>
      <c r="BE35" s="528"/>
      <c r="BF35" s="535"/>
      <c r="BG35" s="532"/>
      <c r="BH35" s="527"/>
      <c r="BI35" s="528"/>
      <c r="BJ35" s="535"/>
      <c r="BK35" s="532"/>
      <c r="BL35" s="527"/>
      <c r="BM35" s="528"/>
      <c r="BN35" s="535"/>
      <c r="BO35" s="532"/>
      <c r="BP35" s="527"/>
      <c r="BQ35" s="528"/>
      <c r="BR35" s="535"/>
      <c r="BS35" s="532"/>
      <c r="BT35" s="527"/>
      <c r="BU35" s="528"/>
      <c r="BV35" s="535"/>
      <c r="BW35" s="532"/>
      <c r="BX35" s="527"/>
      <c r="BY35" s="528"/>
      <c r="BZ35" s="535"/>
      <c r="CA35" s="532"/>
      <c r="CB35" s="527"/>
      <c r="CC35" s="528"/>
      <c r="CD35" s="535"/>
      <c r="CE35" s="641"/>
      <c r="CF35" s="751"/>
      <c r="CG35" s="752"/>
      <c r="CH35" s="752"/>
      <c r="CI35" s="752"/>
      <c r="CJ35" s="753"/>
    </row>
    <row r="36" spans="2:88" s="4" customFormat="1" ht="14.25" customHeight="1">
      <c r="B36" s="908"/>
      <c r="C36" s="909"/>
      <c r="D36" s="789"/>
      <c r="E36" s="790"/>
      <c r="F36" s="790"/>
      <c r="G36" s="790"/>
      <c r="H36" s="790"/>
      <c r="I36" s="790"/>
      <c r="J36" s="790"/>
      <c r="K36" s="790"/>
      <c r="L36" s="790"/>
      <c r="M36" s="790"/>
      <c r="N36" s="790"/>
      <c r="O36" s="790"/>
      <c r="P36" s="790"/>
      <c r="Q36" s="791"/>
      <c r="R36" s="541"/>
      <c r="S36" s="541"/>
      <c r="T36" s="541"/>
      <c r="U36" s="541"/>
      <c r="V36" s="552"/>
      <c r="W36" s="551"/>
      <c r="X36" s="555"/>
      <c r="Y36" s="551"/>
      <c r="Z36" s="521"/>
      <c r="AA36" s="522"/>
      <c r="AB36" s="521"/>
      <c r="AC36" s="522"/>
      <c r="AD36" s="521"/>
      <c r="AE36" s="522"/>
      <c r="AF36" s="521"/>
      <c r="AG36" s="522"/>
      <c r="AH36" s="917"/>
      <c r="AI36" s="528"/>
      <c r="AJ36" s="527"/>
      <c r="AK36" s="528"/>
      <c r="AL36" s="535"/>
      <c r="AM36" s="532"/>
      <c r="AN36" s="527"/>
      <c r="AO36" s="528"/>
      <c r="AP36" s="535"/>
      <c r="AQ36" s="532"/>
      <c r="AR36" s="527"/>
      <c r="AS36" s="528"/>
      <c r="AT36" s="535"/>
      <c r="AU36" s="532"/>
      <c r="AV36" s="527"/>
      <c r="AW36" s="528"/>
      <c r="AX36" s="535"/>
      <c r="AY36" s="532"/>
      <c r="AZ36" s="527"/>
      <c r="BA36" s="528"/>
      <c r="BB36" s="535"/>
      <c r="BC36" s="532"/>
      <c r="BD36" s="527"/>
      <c r="BE36" s="528"/>
      <c r="BF36" s="535"/>
      <c r="BG36" s="532"/>
      <c r="BH36" s="527"/>
      <c r="BI36" s="528"/>
      <c r="BJ36" s="535"/>
      <c r="BK36" s="532"/>
      <c r="BL36" s="527"/>
      <c r="BM36" s="528"/>
      <c r="BN36" s="535"/>
      <c r="BO36" s="532"/>
      <c r="BP36" s="527"/>
      <c r="BQ36" s="528"/>
      <c r="BR36" s="535"/>
      <c r="BS36" s="532"/>
      <c r="BT36" s="527"/>
      <c r="BU36" s="528"/>
      <c r="BV36" s="535"/>
      <c r="BW36" s="532"/>
      <c r="BX36" s="527"/>
      <c r="BY36" s="528"/>
      <c r="BZ36" s="535"/>
      <c r="CA36" s="532"/>
      <c r="CB36" s="527"/>
      <c r="CC36" s="528"/>
      <c r="CD36" s="535"/>
      <c r="CE36" s="641"/>
      <c r="CF36" s="751"/>
      <c r="CG36" s="752"/>
      <c r="CH36" s="752"/>
      <c r="CI36" s="752"/>
      <c r="CJ36" s="753"/>
    </row>
    <row r="37" spans="2:88" s="4" customFormat="1" ht="14.25" customHeight="1">
      <c r="B37" s="908"/>
      <c r="C37" s="909"/>
      <c r="D37" s="789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1"/>
      <c r="R37" s="541"/>
      <c r="S37" s="541"/>
      <c r="T37" s="541"/>
      <c r="U37" s="541"/>
      <c r="V37" s="552"/>
      <c r="W37" s="551"/>
      <c r="X37" s="555"/>
      <c r="Y37" s="551"/>
      <c r="Z37" s="521"/>
      <c r="AA37" s="522"/>
      <c r="AB37" s="521" t="s">
        <v>144</v>
      </c>
      <c r="AC37" s="522"/>
      <c r="AD37" s="521" t="s">
        <v>145</v>
      </c>
      <c r="AE37" s="522"/>
      <c r="AF37" s="521" t="s">
        <v>145</v>
      </c>
      <c r="AG37" s="522"/>
      <c r="AH37" s="917"/>
      <c r="AI37" s="528"/>
      <c r="AJ37" s="527"/>
      <c r="AK37" s="528"/>
      <c r="AL37" s="535"/>
      <c r="AM37" s="532"/>
      <c r="AN37" s="527"/>
      <c r="AO37" s="528"/>
      <c r="AP37" s="535"/>
      <c r="AQ37" s="532"/>
      <c r="AR37" s="527"/>
      <c r="AS37" s="528"/>
      <c r="AT37" s="535"/>
      <c r="AU37" s="532"/>
      <c r="AV37" s="527"/>
      <c r="AW37" s="528"/>
      <c r="AX37" s="535"/>
      <c r="AY37" s="532"/>
      <c r="AZ37" s="527"/>
      <c r="BA37" s="528"/>
      <c r="BB37" s="535"/>
      <c r="BC37" s="532"/>
      <c r="BD37" s="527"/>
      <c r="BE37" s="528"/>
      <c r="BF37" s="535"/>
      <c r="BG37" s="532"/>
      <c r="BH37" s="527"/>
      <c r="BI37" s="528"/>
      <c r="BJ37" s="535"/>
      <c r="BK37" s="532"/>
      <c r="BL37" s="527"/>
      <c r="BM37" s="528"/>
      <c r="BN37" s="535"/>
      <c r="BO37" s="532"/>
      <c r="BP37" s="527"/>
      <c r="BQ37" s="528"/>
      <c r="BR37" s="535"/>
      <c r="BS37" s="532"/>
      <c r="BT37" s="527"/>
      <c r="BU37" s="528"/>
      <c r="BV37" s="535"/>
      <c r="BW37" s="532"/>
      <c r="BX37" s="527"/>
      <c r="BY37" s="528"/>
      <c r="BZ37" s="535"/>
      <c r="CA37" s="532"/>
      <c r="CB37" s="527"/>
      <c r="CC37" s="528"/>
      <c r="CD37" s="535"/>
      <c r="CE37" s="641"/>
      <c r="CF37" s="751"/>
      <c r="CG37" s="752"/>
      <c r="CH37" s="752"/>
      <c r="CI37" s="752"/>
      <c r="CJ37" s="753"/>
    </row>
    <row r="38" spans="2:88" s="4" customFormat="1" ht="14.25" customHeight="1" thickBot="1">
      <c r="B38" s="910"/>
      <c r="C38" s="911"/>
      <c r="D38" s="792"/>
      <c r="E38" s="793"/>
      <c r="F38" s="793"/>
      <c r="G38" s="793"/>
      <c r="H38" s="793"/>
      <c r="I38" s="793"/>
      <c r="J38" s="793"/>
      <c r="K38" s="793"/>
      <c r="L38" s="793"/>
      <c r="M38" s="793"/>
      <c r="N38" s="793"/>
      <c r="O38" s="793"/>
      <c r="P38" s="793"/>
      <c r="Q38" s="794"/>
      <c r="R38" s="542"/>
      <c r="S38" s="542"/>
      <c r="T38" s="542"/>
      <c r="U38" s="542"/>
      <c r="V38" s="553"/>
      <c r="W38" s="554"/>
      <c r="X38" s="556" t="s">
        <v>146</v>
      </c>
      <c r="Y38" s="554"/>
      <c r="Z38" s="523"/>
      <c r="AA38" s="524"/>
      <c r="AB38" s="523" t="s">
        <v>147</v>
      </c>
      <c r="AC38" s="524"/>
      <c r="AD38" s="523" t="s">
        <v>148</v>
      </c>
      <c r="AE38" s="524"/>
      <c r="AF38" s="523" t="s">
        <v>148</v>
      </c>
      <c r="AG38" s="524"/>
      <c r="AH38" s="918"/>
      <c r="AI38" s="530"/>
      <c r="AJ38" s="529"/>
      <c r="AK38" s="530"/>
      <c r="AL38" s="536"/>
      <c r="AM38" s="533"/>
      <c r="AN38" s="529"/>
      <c r="AO38" s="530"/>
      <c r="AP38" s="536"/>
      <c r="AQ38" s="533"/>
      <c r="AR38" s="529"/>
      <c r="AS38" s="530"/>
      <c r="AT38" s="536"/>
      <c r="AU38" s="533"/>
      <c r="AV38" s="529"/>
      <c r="AW38" s="530"/>
      <c r="AX38" s="536"/>
      <c r="AY38" s="533"/>
      <c r="AZ38" s="529"/>
      <c r="BA38" s="530"/>
      <c r="BB38" s="536"/>
      <c r="BC38" s="533"/>
      <c r="BD38" s="529"/>
      <c r="BE38" s="530"/>
      <c r="BF38" s="536"/>
      <c r="BG38" s="533"/>
      <c r="BH38" s="529"/>
      <c r="BI38" s="530"/>
      <c r="BJ38" s="536"/>
      <c r="BK38" s="533"/>
      <c r="BL38" s="529"/>
      <c r="BM38" s="530"/>
      <c r="BN38" s="536"/>
      <c r="BO38" s="533"/>
      <c r="BP38" s="529"/>
      <c r="BQ38" s="530"/>
      <c r="BR38" s="536"/>
      <c r="BS38" s="533"/>
      <c r="BT38" s="529"/>
      <c r="BU38" s="530"/>
      <c r="BV38" s="536"/>
      <c r="BW38" s="533"/>
      <c r="BX38" s="529"/>
      <c r="BY38" s="530"/>
      <c r="BZ38" s="536"/>
      <c r="CA38" s="533"/>
      <c r="CB38" s="529"/>
      <c r="CC38" s="530"/>
      <c r="CD38" s="536"/>
      <c r="CE38" s="642"/>
      <c r="CF38" s="754"/>
      <c r="CG38" s="755"/>
      <c r="CH38" s="755"/>
      <c r="CI38" s="755"/>
      <c r="CJ38" s="756"/>
    </row>
    <row r="39" spans="2:88" s="2" customFormat="1" ht="51.75" customHeight="1" thickBot="1">
      <c r="B39" s="673" t="s">
        <v>187</v>
      </c>
      <c r="C39" s="674"/>
      <c r="D39" s="900" t="s">
        <v>198</v>
      </c>
      <c r="E39" s="900"/>
      <c r="F39" s="900"/>
      <c r="G39" s="900"/>
      <c r="H39" s="900"/>
      <c r="I39" s="900"/>
      <c r="J39" s="900"/>
      <c r="K39" s="900"/>
      <c r="L39" s="900"/>
      <c r="M39" s="900"/>
      <c r="N39" s="900"/>
      <c r="O39" s="900"/>
      <c r="P39" s="900"/>
      <c r="Q39" s="901"/>
      <c r="R39" s="888"/>
      <c r="S39" s="626"/>
      <c r="T39" s="625"/>
      <c r="U39" s="795"/>
      <c r="V39" s="543">
        <f>SUM(V40+V44+V47+V50+V73+V78+V83+V87+V91)</f>
        <v>6848</v>
      </c>
      <c r="W39" s="544"/>
      <c r="X39" s="543">
        <f>SUM(X40+X44+X47+X50+X73+X78+X83+X87+X91)</f>
        <v>3576</v>
      </c>
      <c r="Y39" s="544"/>
      <c r="Z39" s="543">
        <f>SUM(Z40+Z47+Z50+Z73+Z78+Z83+Z87+Z91)</f>
        <v>986</v>
      </c>
      <c r="AA39" s="544"/>
      <c r="AB39" s="543">
        <f>AB40+AB44+AB47+AB50+AB73+AB78+AB83</f>
        <v>102</v>
      </c>
      <c r="AC39" s="544"/>
      <c r="AD39" s="543">
        <f>SUM(AD40+AD44+AD47+AD50+AD73+AD78+AD83+AD87+AD91)</f>
        <v>2488</v>
      </c>
      <c r="AE39" s="544"/>
      <c r="AF39" s="543">
        <f>AF40+AF44+AF47+AF50+AF73+AF78+AF83</f>
        <v>0</v>
      </c>
      <c r="AG39" s="544"/>
      <c r="AH39" s="919">
        <f>SUM(AH40+AH47+AH50+AH78)</f>
        <v>786</v>
      </c>
      <c r="AI39" s="582"/>
      <c r="AJ39" s="561">
        <f>SUM(AJ40+AJ47+AJ50+AJ78)</f>
        <v>394</v>
      </c>
      <c r="AK39" s="562"/>
      <c r="AL39" s="143">
        <f>SUM(AL40+AL47+AL50+AL78)</f>
        <v>21</v>
      </c>
      <c r="AM39" s="46">
        <f>SUM(AM44+AM47+AM50+AM78)</f>
        <v>746</v>
      </c>
      <c r="AN39" s="561">
        <f>SUM(AN44+AN47+AN50+AN78)</f>
        <v>408</v>
      </c>
      <c r="AO39" s="562"/>
      <c r="AP39" s="47">
        <f>SUM(AP44+AP47+AP50+AP67+AP78)</f>
        <v>22</v>
      </c>
      <c r="AQ39" s="45">
        <f>SUM(AQ40+AQ44+AQ50+AQ78)</f>
        <v>746</v>
      </c>
      <c r="AR39" s="561">
        <f>SUM(AR40+AR44+AR50+AR78)</f>
        <v>370</v>
      </c>
      <c r="AS39" s="562"/>
      <c r="AT39" s="76">
        <f>AT40+AT44+AT47+AT50+AT73+AT78+AT83</f>
        <v>20</v>
      </c>
      <c r="AU39" s="46">
        <f>SUM(AU40+AU50+AU78)</f>
        <v>596</v>
      </c>
      <c r="AV39" s="561">
        <f>SUM(AV40+AV50+AV78)</f>
        <v>294</v>
      </c>
      <c r="AW39" s="562"/>
      <c r="AX39" s="47">
        <f>AX40+AX44+AX47+AX50+AX73+AX78+AX83</f>
        <v>16</v>
      </c>
      <c r="AY39" s="45">
        <f>SUM(AY50+AY73+AY78)</f>
        <v>520</v>
      </c>
      <c r="AZ39" s="561">
        <f>SUM(AZ50+AZ73+AZ78)</f>
        <v>300</v>
      </c>
      <c r="BA39" s="562"/>
      <c r="BB39" s="76">
        <f>BB40+BB44+BB47+BB50+BB73+BB78+BB83</f>
        <v>14</v>
      </c>
      <c r="BC39" s="46">
        <f>SUM(BC50+BC73+BC78)</f>
        <v>648</v>
      </c>
      <c r="BD39" s="561">
        <f>SUM(BD50+BD73+BD78)</f>
        <v>346</v>
      </c>
      <c r="BE39" s="562"/>
      <c r="BF39" s="47">
        <f>BF40+BF44+BF47+BF50+BF73+BF78+BF83</f>
        <v>17</v>
      </c>
      <c r="BG39" s="45">
        <f>SUM(BG50+BG78)</f>
        <v>440</v>
      </c>
      <c r="BH39" s="561">
        <f>SUM(BH50+BH78)</f>
        <v>240</v>
      </c>
      <c r="BI39" s="562"/>
      <c r="BJ39" s="76">
        <f>BJ40+BJ44+BJ47+BJ50+BJ73+BJ78+BJ83</f>
        <v>12</v>
      </c>
      <c r="BK39" s="46">
        <f>SUM(BK50+BK78)</f>
        <v>512</v>
      </c>
      <c r="BL39" s="561">
        <f>SUM(BL50+BL78+BL83)</f>
        <v>270</v>
      </c>
      <c r="BM39" s="562"/>
      <c r="BN39" s="47">
        <f>BN40+BN44+BN47+BN50+BN73+BN78+BN83</f>
        <v>14</v>
      </c>
      <c r="BO39" s="45">
        <f>SUM(BO50+BO78+BO83)</f>
        <v>704</v>
      </c>
      <c r="BP39" s="561">
        <f>SUM(BP50+BP78+BP83)</f>
        <v>360</v>
      </c>
      <c r="BQ39" s="562"/>
      <c r="BR39" s="76">
        <f>BR40+BR44+BR47+BR50+BR73+BR78+BR83</f>
        <v>19</v>
      </c>
      <c r="BS39" s="46">
        <f>SUM(BS50+BS83+BS87+BS91)</f>
        <v>804</v>
      </c>
      <c r="BT39" s="561">
        <f>SUM(BT50+BT83+BT87+BT91)</f>
        <v>384</v>
      </c>
      <c r="BU39" s="562"/>
      <c r="BV39" s="47">
        <f>BV40+BV44+BV47+BV50+BV73+BV78+BV83+BV87+BV91</f>
        <v>20</v>
      </c>
      <c r="BW39" s="45">
        <f>SUM(BW50+BW91)</f>
        <v>418</v>
      </c>
      <c r="BX39" s="561">
        <f>SUM(BX50+BX91)</f>
        <v>210</v>
      </c>
      <c r="BY39" s="562"/>
      <c r="BZ39" s="76">
        <f>BZ40+BZ44+BZ47+BZ50+BZ73+BZ78+BZ83</f>
        <v>10</v>
      </c>
      <c r="CA39" s="46"/>
      <c r="CB39" s="561"/>
      <c r="CC39" s="643"/>
      <c r="CD39" s="143"/>
      <c r="CE39" s="241">
        <f>SUM(CE40+CE44+CE47+CE50+CE73+CE78+CE83+CE87+CE91)</f>
        <v>185</v>
      </c>
      <c r="CF39" s="757"/>
      <c r="CG39" s="758"/>
      <c r="CH39" s="758"/>
      <c r="CI39" s="758"/>
      <c r="CJ39" s="759"/>
    </row>
    <row r="40" spans="2:88" s="2" customFormat="1" ht="42.75" customHeight="1">
      <c r="B40" s="712" t="s">
        <v>86</v>
      </c>
      <c r="C40" s="713"/>
      <c r="D40" s="699" t="s">
        <v>383</v>
      </c>
      <c r="E40" s="699"/>
      <c r="F40" s="699"/>
      <c r="G40" s="699"/>
      <c r="H40" s="699"/>
      <c r="I40" s="699"/>
      <c r="J40" s="699"/>
      <c r="K40" s="699"/>
      <c r="L40" s="699"/>
      <c r="M40" s="699"/>
      <c r="N40" s="699"/>
      <c r="O40" s="699"/>
      <c r="P40" s="699"/>
      <c r="Q40" s="700"/>
      <c r="R40" s="806"/>
      <c r="S40" s="405"/>
      <c r="T40" s="404"/>
      <c r="U40" s="796"/>
      <c r="V40" s="650">
        <f>V41+V43+V42</f>
        <v>324</v>
      </c>
      <c r="W40" s="548"/>
      <c r="X40" s="547">
        <f>X41+X43+X42</f>
        <v>162</v>
      </c>
      <c r="Y40" s="548"/>
      <c r="Z40" s="547">
        <f>Z41+Z43+Z42</f>
        <v>108</v>
      </c>
      <c r="AA40" s="548"/>
      <c r="AB40" s="547">
        <f>AB41+AB43+AB42</f>
        <v>0</v>
      </c>
      <c r="AC40" s="548"/>
      <c r="AD40" s="547">
        <f>AD41+AD43+AD42</f>
        <v>54</v>
      </c>
      <c r="AE40" s="548"/>
      <c r="AF40" s="547"/>
      <c r="AG40" s="548"/>
      <c r="AH40" s="650">
        <f>AH41+AH43+AH42</f>
        <v>108</v>
      </c>
      <c r="AI40" s="547"/>
      <c r="AJ40" s="511">
        <f>AJ41+AJ43+AJ42</f>
        <v>54</v>
      </c>
      <c r="AK40" s="512"/>
      <c r="AL40" s="44">
        <f>AL41+AL43+AL42</f>
        <v>3</v>
      </c>
      <c r="AM40" s="38">
        <f>AM41+AM43+AM42</f>
        <v>0</v>
      </c>
      <c r="AN40" s="511">
        <f>AN41+AN43+AN42</f>
        <v>0</v>
      </c>
      <c r="AO40" s="512"/>
      <c r="AP40" s="44">
        <f>AP41+AP43+AP42</f>
        <v>0</v>
      </c>
      <c r="AQ40" s="38">
        <f>AQ41+AQ43+AQ42</f>
        <v>108</v>
      </c>
      <c r="AR40" s="511">
        <f>AR41+AR43+AR42</f>
        <v>54</v>
      </c>
      <c r="AS40" s="512"/>
      <c r="AT40" s="44">
        <f>AT41+AT43+AT42</f>
        <v>3</v>
      </c>
      <c r="AU40" s="38">
        <f>AU41+AU43+AU42</f>
        <v>108</v>
      </c>
      <c r="AV40" s="511">
        <f>AV41+AV43+AV42</f>
        <v>54</v>
      </c>
      <c r="AW40" s="512"/>
      <c r="AX40" s="44">
        <f>AX41+AX43+AX42</f>
        <v>3</v>
      </c>
      <c r="AY40" s="62"/>
      <c r="AZ40" s="511">
        <f>AZ41+AZ43+AZ42</f>
        <v>0</v>
      </c>
      <c r="BA40" s="512"/>
      <c r="BB40" s="44"/>
      <c r="BC40" s="62"/>
      <c r="BD40" s="511">
        <f>BD41+BD43+BD42</f>
        <v>0</v>
      </c>
      <c r="BE40" s="512"/>
      <c r="BF40" s="44"/>
      <c r="BG40" s="62"/>
      <c r="BH40" s="511">
        <f>BH41+BH43+BH42</f>
        <v>0</v>
      </c>
      <c r="BI40" s="512"/>
      <c r="BJ40" s="44"/>
      <c r="BK40" s="62"/>
      <c r="BL40" s="511">
        <f>BL41+BL43+BL42</f>
        <v>0</v>
      </c>
      <c r="BM40" s="512"/>
      <c r="BN40" s="44"/>
      <c r="BO40" s="62"/>
      <c r="BP40" s="511">
        <f>BP41+BP43+BP42</f>
        <v>0</v>
      </c>
      <c r="BQ40" s="512"/>
      <c r="BR40" s="44"/>
      <c r="BS40" s="62"/>
      <c r="BT40" s="511">
        <f>BT41+BT43+BT42</f>
        <v>0</v>
      </c>
      <c r="BU40" s="512"/>
      <c r="BV40" s="44"/>
      <c r="BW40" s="62"/>
      <c r="BX40" s="511">
        <f>BX41+BX43+BX42</f>
        <v>0</v>
      </c>
      <c r="BY40" s="512"/>
      <c r="BZ40" s="44"/>
      <c r="CA40" s="209"/>
      <c r="CB40" s="386"/>
      <c r="CC40" s="386"/>
      <c r="CD40" s="209"/>
      <c r="CE40" s="243">
        <f>SUM(AL40+AT40+AX40)</f>
        <v>9</v>
      </c>
      <c r="CF40" s="622"/>
      <c r="CG40" s="623"/>
      <c r="CH40" s="623"/>
      <c r="CI40" s="623"/>
      <c r="CJ40" s="624"/>
    </row>
    <row r="41" spans="2:90" s="34" customFormat="1" ht="29.25" customHeight="1">
      <c r="B41" s="831" t="s">
        <v>106</v>
      </c>
      <c r="C41" s="832"/>
      <c r="D41" s="678" t="s">
        <v>384</v>
      </c>
      <c r="E41" s="678"/>
      <c r="F41" s="678"/>
      <c r="G41" s="678"/>
      <c r="H41" s="678"/>
      <c r="I41" s="678"/>
      <c r="J41" s="678"/>
      <c r="K41" s="678"/>
      <c r="L41" s="678"/>
      <c r="M41" s="678"/>
      <c r="N41" s="678"/>
      <c r="O41" s="678"/>
      <c r="P41" s="678"/>
      <c r="Q41" s="679"/>
      <c r="R41" s="777">
        <v>1</v>
      </c>
      <c r="S41" s="740"/>
      <c r="T41" s="739"/>
      <c r="U41" s="740"/>
      <c r="V41" s="549">
        <v>108</v>
      </c>
      <c r="W41" s="546"/>
      <c r="X41" s="545">
        <v>54</v>
      </c>
      <c r="Y41" s="546"/>
      <c r="Z41" s="545">
        <v>36</v>
      </c>
      <c r="AA41" s="546"/>
      <c r="AB41" s="545">
        <v>0</v>
      </c>
      <c r="AC41" s="546"/>
      <c r="AD41" s="545">
        <v>18</v>
      </c>
      <c r="AE41" s="546"/>
      <c r="AF41" s="545"/>
      <c r="AG41" s="738"/>
      <c r="AH41" s="564">
        <v>108</v>
      </c>
      <c r="AI41" s="546"/>
      <c r="AJ41" s="563">
        <v>54</v>
      </c>
      <c r="AK41" s="564"/>
      <c r="AL41" s="36">
        <v>3</v>
      </c>
      <c r="AM41" s="158"/>
      <c r="AN41" s="571"/>
      <c r="AO41" s="572"/>
      <c r="AP41" s="36"/>
      <c r="AQ41" s="64"/>
      <c r="AR41" s="571"/>
      <c r="AS41" s="572"/>
      <c r="AT41" s="36"/>
      <c r="AU41" s="64"/>
      <c r="AV41" s="571"/>
      <c r="AW41" s="572"/>
      <c r="AX41" s="36"/>
      <c r="AY41" s="64"/>
      <c r="AZ41" s="571"/>
      <c r="BA41" s="572"/>
      <c r="BB41" s="36"/>
      <c r="BC41" s="64"/>
      <c r="BD41" s="571"/>
      <c r="BE41" s="572"/>
      <c r="BF41" s="36"/>
      <c r="BG41" s="64"/>
      <c r="BH41" s="571"/>
      <c r="BI41" s="572"/>
      <c r="BJ41" s="36"/>
      <c r="BK41" s="64"/>
      <c r="BL41" s="517"/>
      <c r="BM41" s="518"/>
      <c r="BN41" s="50"/>
      <c r="BO41" s="63"/>
      <c r="BP41" s="517"/>
      <c r="BQ41" s="518"/>
      <c r="BR41" s="50"/>
      <c r="BS41" s="63"/>
      <c r="BT41" s="517"/>
      <c r="BU41" s="518"/>
      <c r="BV41" s="50"/>
      <c r="BW41" s="63"/>
      <c r="BX41" s="517"/>
      <c r="BY41" s="518"/>
      <c r="BZ41" s="50"/>
      <c r="CA41" s="218"/>
      <c r="CB41" s="218"/>
      <c r="CC41" s="218"/>
      <c r="CD41" s="218"/>
      <c r="CE41" s="279">
        <v>3</v>
      </c>
      <c r="CF41" s="633" t="s">
        <v>390</v>
      </c>
      <c r="CG41" s="634"/>
      <c r="CH41" s="634"/>
      <c r="CI41" s="634"/>
      <c r="CJ41" s="635"/>
      <c r="CL41" s="35"/>
    </row>
    <row r="42" spans="2:88" s="34" customFormat="1" ht="42.75" customHeight="1">
      <c r="B42" s="831" t="s">
        <v>188</v>
      </c>
      <c r="C42" s="832"/>
      <c r="D42" s="678" t="s">
        <v>385</v>
      </c>
      <c r="E42" s="678"/>
      <c r="F42" s="678"/>
      <c r="G42" s="678"/>
      <c r="H42" s="678"/>
      <c r="I42" s="678"/>
      <c r="J42" s="678"/>
      <c r="K42" s="678"/>
      <c r="L42" s="678"/>
      <c r="M42" s="678"/>
      <c r="N42" s="678"/>
      <c r="O42" s="678"/>
      <c r="P42" s="678"/>
      <c r="Q42" s="679"/>
      <c r="R42" s="777"/>
      <c r="S42" s="740"/>
      <c r="T42" s="739" t="s">
        <v>474</v>
      </c>
      <c r="U42" s="740"/>
      <c r="V42" s="743">
        <v>108</v>
      </c>
      <c r="W42" s="737"/>
      <c r="X42" s="545">
        <v>54</v>
      </c>
      <c r="Y42" s="737"/>
      <c r="Z42" s="545">
        <v>36</v>
      </c>
      <c r="AA42" s="737"/>
      <c r="AB42" s="545">
        <v>0</v>
      </c>
      <c r="AC42" s="737"/>
      <c r="AD42" s="545">
        <v>18</v>
      </c>
      <c r="AE42" s="737"/>
      <c r="AF42" s="545"/>
      <c r="AG42" s="737"/>
      <c r="AH42" s="742"/>
      <c r="AI42" s="580"/>
      <c r="AJ42" s="565"/>
      <c r="AK42" s="566"/>
      <c r="AL42" s="36"/>
      <c r="AM42" s="159"/>
      <c r="AN42" s="565"/>
      <c r="AO42" s="566"/>
      <c r="AP42" s="36"/>
      <c r="AQ42" s="159">
        <v>108</v>
      </c>
      <c r="AR42" s="565">
        <v>54</v>
      </c>
      <c r="AS42" s="566"/>
      <c r="AT42" s="36">
        <v>3</v>
      </c>
      <c r="AU42" s="159"/>
      <c r="AV42" s="565"/>
      <c r="AW42" s="566"/>
      <c r="AX42" s="36"/>
      <c r="AY42" s="159"/>
      <c r="AZ42" s="565"/>
      <c r="BA42" s="566"/>
      <c r="BB42" s="36"/>
      <c r="BC42" s="159"/>
      <c r="BD42" s="565"/>
      <c r="BE42" s="566"/>
      <c r="BF42" s="36"/>
      <c r="BG42" s="159"/>
      <c r="BH42" s="565"/>
      <c r="BI42" s="566"/>
      <c r="BJ42" s="36"/>
      <c r="BK42" s="159"/>
      <c r="BL42" s="515"/>
      <c r="BM42" s="516"/>
      <c r="BN42" s="50"/>
      <c r="BO42" s="49"/>
      <c r="BP42" s="515"/>
      <c r="BQ42" s="516"/>
      <c r="BR42" s="50"/>
      <c r="BS42" s="49"/>
      <c r="BT42" s="515"/>
      <c r="BU42" s="516"/>
      <c r="BV42" s="50"/>
      <c r="BW42" s="49"/>
      <c r="BX42" s="515"/>
      <c r="BY42" s="516"/>
      <c r="BZ42" s="50"/>
      <c r="CA42" s="218"/>
      <c r="CB42" s="218"/>
      <c r="CC42" s="218"/>
      <c r="CD42" s="218"/>
      <c r="CE42" s="279">
        <v>3</v>
      </c>
      <c r="CF42" s="633" t="s">
        <v>392</v>
      </c>
      <c r="CG42" s="634"/>
      <c r="CH42" s="634"/>
      <c r="CI42" s="634"/>
      <c r="CJ42" s="635"/>
    </row>
    <row r="43" spans="2:90" s="2" customFormat="1" ht="30.75" customHeight="1" thickBot="1">
      <c r="B43" s="671" t="s">
        <v>189</v>
      </c>
      <c r="C43" s="672"/>
      <c r="D43" s="678" t="s">
        <v>152</v>
      </c>
      <c r="E43" s="678"/>
      <c r="F43" s="678"/>
      <c r="G43" s="678"/>
      <c r="H43" s="678"/>
      <c r="I43" s="678"/>
      <c r="J43" s="678"/>
      <c r="K43" s="678"/>
      <c r="L43" s="678"/>
      <c r="M43" s="678"/>
      <c r="N43" s="678"/>
      <c r="O43" s="678"/>
      <c r="P43" s="678"/>
      <c r="Q43" s="679"/>
      <c r="R43" s="680">
        <v>4</v>
      </c>
      <c r="S43" s="681"/>
      <c r="T43" s="682"/>
      <c r="U43" s="681"/>
      <c r="V43" s="743">
        <v>108</v>
      </c>
      <c r="W43" s="737"/>
      <c r="X43" s="545">
        <v>54</v>
      </c>
      <c r="Y43" s="737"/>
      <c r="Z43" s="545">
        <v>36</v>
      </c>
      <c r="AA43" s="737"/>
      <c r="AB43" s="545">
        <v>0</v>
      </c>
      <c r="AC43" s="737"/>
      <c r="AD43" s="545">
        <v>18</v>
      </c>
      <c r="AE43" s="737"/>
      <c r="AF43" s="545"/>
      <c r="AG43" s="737"/>
      <c r="AH43" s="649"/>
      <c r="AI43" s="576"/>
      <c r="AJ43" s="567"/>
      <c r="AK43" s="568"/>
      <c r="AL43" s="40"/>
      <c r="AM43" s="144"/>
      <c r="AN43" s="567"/>
      <c r="AO43" s="568"/>
      <c r="AP43" s="40"/>
      <c r="AQ43" s="144"/>
      <c r="AR43" s="567"/>
      <c r="AS43" s="568"/>
      <c r="AT43" s="40"/>
      <c r="AU43" s="144">
        <v>108</v>
      </c>
      <c r="AV43" s="567">
        <v>54</v>
      </c>
      <c r="AW43" s="568"/>
      <c r="AX43" s="40">
        <v>3</v>
      </c>
      <c r="AY43" s="144"/>
      <c r="AZ43" s="567"/>
      <c r="BA43" s="568"/>
      <c r="BB43" s="40"/>
      <c r="BC43" s="144"/>
      <c r="BD43" s="567"/>
      <c r="BE43" s="568"/>
      <c r="BF43" s="40"/>
      <c r="BG43" s="144"/>
      <c r="BH43" s="567"/>
      <c r="BI43" s="568"/>
      <c r="BJ43" s="40"/>
      <c r="BK43" s="144"/>
      <c r="BL43" s="625"/>
      <c r="BM43" s="626"/>
      <c r="BN43" s="42"/>
      <c r="BO43" s="48"/>
      <c r="BP43" s="625"/>
      <c r="BQ43" s="626"/>
      <c r="BR43" s="42"/>
      <c r="BS43" s="48"/>
      <c r="BT43" s="625"/>
      <c r="BU43" s="626"/>
      <c r="BV43" s="42"/>
      <c r="BW43" s="48"/>
      <c r="BX43" s="625"/>
      <c r="BY43" s="626"/>
      <c r="BZ43" s="42"/>
      <c r="CA43" s="235"/>
      <c r="CB43" s="235"/>
      <c r="CC43" s="235"/>
      <c r="CD43" s="235"/>
      <c r="CE43" s="248">
        <v>3</v>
      </c>
      <c r="CF43" s="636" t="s">
        <v>393</v>
      </c>
      <c r="CG43" s="637"/>
      <c r="CH43" s="637"/>
      <c r="CI43" s="637"/>
      <c r="CJ43" s="638"/>
      <c r="CL43" s="3"/>
    </row>
    <row r="44" spans="2:88" s="2" customFormat="1" ht="45.75" customHeight="1">
      <c r="B44" s="712" t="s">
        <v>87</v>
      </c>
      <c r="C44" s="899"/>
      <c r="D44" s="699" t="s">
        <v>193</v>
      </c>
      <c r="E44" s="779"/>
      <c r="F44" s="779"/>
      <c r="G44" s="779"/>
      <c r="H44" s="779"/>
      <c r="I44" s="779"/>
      <c r="J44" s="779"/>
      <c r="K44" s="779"/>
      <c r="L44" s="779"/>
      <c r="M44" s="779"/>
      <c r="N44" s="779"/>
      <c r="O44" s="779"/>
      <c r="P44" s="779"/>
      <c r="Q44" s="780"/>
      <c r="R44" s="896"/>
      <c r="S44" s="784"/>
      <c r="T44" s="783"/>
      <c r="U44" s="784"/>
      <c r="V44" s="774">
        <f>V46+V45</f>
        <v>264</v>
      </c>
      <c r="W44" s="651"/>
      <c r="X44" s="651">
        <f>X46+X45</f>
        <v>128</v>
      </c>
      <c r="Y44" s="651"/>
      <c r="Z44" s="651">
        <f>Z46+Z45</f>
        <v>0</v>
      </c>
      <c r="AA44" s="651"/>
      <c r="AB44" s="651">
        <f>AB46+AB45</f>
        <v>0</v>
      </c>
      <c r="AC44" s="651"/>
      <c r="AD44" s="651">
        <f>AD46+AD45</f>
        <v>128</v>
      </c>
      <c r="AE44" s="651"/>
      <c r="AF44" s="651">
        <f>AF46+AF45</f>
        <v>0</v>
      </c>
      <c r="AG44" s="651"/>
      <c r="AH44" s="774">
        <f>AH46+AH45</f>
        <v>0</v>
      </c>
      <c r="AI44" s="651"/>
      <c r="AJ44" s="404">
        <f>AJ45+AJ46</f>
        <v>0</v>
      </c>
      <c r="AK44" s="405"/>
      <c r="AL44" s="54">
        <f>AL45+AL46</f>
        <v>0</v>
      </c>
      <c r="AM44" s="38">
        <f>AM45+AM46</f>
        <v>120</v>
      </c>
      <c r="AN44" s="404">
        <f>AN45+AN46</f>
        <v>68</v>
      </c>
      <c r="AO44" s="405"/>
      <c r="AP44" s="44">
        <f>AP45+AP46</f>
        <v>3</v>
      </c>
      <c r="AQ44" s="38">
        <f>AQ45+AQ46</f>
        <v>144</v>
      </c>
      <c r="AR44" s="404">
        <f>AR45+AR46</f>
        <v>60</v>
      </c>
      <c r="AS44" s="405"/>
      <c r="AT44" s="44">
        <f>AT45+AT46</f>
        <v>4</v>
      </c>
      <c r="AU44" s="38">
        <f>AU45+AU46</f>
        <v>0</v>
      </c>
      <c r="AV44" s="404">
        <f>AV45+AV46</f>
        <v>0</v>
      </c>
      <c r="AW44" s="405"/>
      <c r="AX44" s="44">
        <f>AX45+AX46</f>
        <v>0</v>
      </c>
      <c r="AY44" s="38">
        <f>AY45+AY46</f>
        <v>0</v>
      </c>
      <c r="AZ44" s="404">
        <f>AZ45+AZ46</f>
        <v>0</v>
      </c>
      <c r="BA44" s="405"/>
      <c r="BB44" s="44">
        <f>BB45+BB46</f>
        <v>0</v>
      </c>
      <c r="BC44" s="38">
        <f>BC45+BC46</f>
        <v>0</v>
      </c>
      <c r="BD44" s="404">
        <f>BD45+BD46</f>
        <v>0</v>
      </c>
      <c r="BE44" s="405"/>
      <c r="BF44" s="44">
        <f>BF45+BF46</f>
        <v>0</v>
      </c>
      <c r="BG44" s="38">
        <f>BG45+BG46</f>
        <v>0</v>
      </c>
      <c r="BH44" s="404">
        <f>BH45+BH46</f>
        <v>0</v>
      </c>
      <c r="BI44" s="405"/>
      <c r="BJ44" s="44">
        <f>BJ45+BJ46</f>
        <v>0</v>
      </c>
      <c r="BK44" s="38">
        <f>BK45+BK46</f>
        <v>0</v>
      </c>
      <c r="BL44" s="404">
        <f>BL45+BL46</f>
        <v>0</v>
      </c>
      <c r="BM44" s="405"/>
      <c r="BN44" s="44">
        <f>BN45+BN46</f>
        <v>0</v>
      </c>
      <c r="BO44" s="38">
        <f>BO45+BO46</f>
        <v>0</v>
      </c>
      <c r="BP44" s="404">
        <f>BP45+BP46</f>
        <v>0</v>
      </c>
      <c r="BQ44" s="405"/>
      <c r="BR44" s="44">
        <f>BR45+BR46</f>
        <v>0</v>
      </c>
      <c r="BS44" s="38">
        <f>BS45+BS46</f>
        <v>0</v>
      </c>
      <c r="BT44" s="404">
        <f>BT45+BT46</f>
        <v>0</v>
      </c>
      <c r="BU44" s="405"/>
      <c r="BV44" s="44">
        <f>BV45+BV46</f>
        <v>0</v>
      </c>
      <c r="BW44" s="38">
        <f>BW45+BW46</f>
        <v>0</v>
      </c>
      <c r="BX44" s="404">
        <f>BX45+BX46</f>
        <v>0</v>
      </c>
      <c r="BY44" s="405"/>
      <c r="BZ44" s="44">
        <f>BZ45+BZ46</f>
        <v>0</v>
      </c>
      <c r="CA44" s="209"/>
      <c r="CB44" s="386"/>
      <c r="CC44" s="386"/>
      <c r="CD44" s="209"/>
      <c r="CE44" s="243">
        <f>SUM(CE45+CE46)</f>
        <v>7</v>
      </c>
      <c r="CF44" s="622"/>
      <c r="CG44" s="623"/>
      <c r="CH44" s="623"/>
      <c r="CI44" s="623"/>
      <c r="CJ44" s="624"/>
    </row>
    <row r="45" spans="2:88" s="2" customFormat="1" ht="29.25" customHeight="1">
      <c r="B45" s="671" t="s">
        <v>107</v>
      </c>
      <c r="C45" s="672"/>
      <c r="D45" s="678" t="s">
        <v>194</v>
      </c>
      <c r="E45" s="678"/>
      <c r="F45" s="678"/>
      <c r="G45" s="678"/>
      <c r="H45" s="678"/>
      <c r="I45" s="678"/>
      <c r="J45" s="678"/>
      <c r="K45" s="678"/>
      <c r="L45" s="678"/>
      <c r="M45" s="678"/>
      <c r="N45" s="678"/>
      <c r="O45" s="678"/>
      <c r="P45" s="678"/>
      <c r="Q45" s="679"/>
      <c r="R45" s="421"/>
      <c r="S45" s="422"/>
      <c r="T45" s="422">
        <v>2.3</v>
      </c>
      <c r="U45" s="422"/>
      <c r="V45" s="544">
        <v>192</v>
      </c>
      <c r="W45" s="420"/>
      <c r="X45" s="419">
        <v>98</v>
      </c>
      <c r="Y45" s="420"/>
      <c r="Z45" s="419"/>
      <c r="AA45" s="420"/>
      <c r="AB45" s="419"/>
      <c r="AC45" s="420"/>
      <c r="AD45" s="419">
        <v>98</v>
      </c>
      <c r="AE45" s="420"/>
      <c r="AF45" s="419"/>
      <c r="AG45" s="420"/>
      <c r="AH45" s="649"/>
      <c r="AI45" s="576"/>
      <c r="AJ45" s="567"/>
      <c r="AK45" s="568"/>
      <c r="AL45" s="40"/>
      <c r="AM45" s="43">
        <v>120</v>
      </c>
      <c r="AN45" s="396">
        <v>68</v>
      </c>
      <c r="AO45" s="397"/>
      <c r="AP45" s="67">
        <v>3</v>
      </c>
      <c r="AQ45" s="43">
        <v>72</v>
      </c>
      <c r="AR45" s="396">
        <v>30</v>
      </c>
      <c r="AS45" s="397"/>
      <c r="AT45" s="67">
        <v>2</v>
      </c>
      <c r="AU45" s="43"/>
      <c r="AV45" s="396"/>
      <c r="AW45" s="397"/>
      <c r="AX45" s="67"/>
      <c r="AY45" s="43"/>
      <c r="AZ45" s="396"/>
      <c r="BA45" s="397"/>
      <c r="BB45" s="67"/>
      <c r="BC45" s="43"/>
      <c r="BD45" s="396"/>
      <c r="BE45" s="397"/>
      <c r="BF45" s="67"/>
      <c r="BG45" s="43"/>
      <c r="BH45" s="396"/>
      <c r="BI45" s="397"/>
      <c r="BJ45" s="67"/>
      <c r="BK45" s="43"/>
      <c r="BL45" s="396"/>
      <c r="BM45" s="397"/>
      <c r="BN45" s="67"/>
      <c r="BO45" s="43"/>
      <c r="BP45" s="396"/>
      <c r="BQ45" s="397"/>
      <c r="BR45" s="67"/>
      <c r="BS45" s="43"/>
      <c r="BT45" s="396"/>
      <c r="BU45" s="397"/>
      <c r="BV45" s="67"/>
      <c r="BW45" s="43"/>
      <c r="BX45" s="396"/>
      <c r="BY45" s="397"/>
      <c r="BZ45" s="67"/>
      <c r="CA45" s="220"/>
      <c r="CB45" s="220"/>
      <c r="CC45" s="220"/>
      <c r="CD45" s="220"/>
      <c r="CE45" s="244">
        <v>5</v>
      </c>
      <c r="CF45" s="633" t="s">
        <v>394</v>
      </c>
      <c r="CG45" s="634"/>
      <c r="CH45" s="634"/>
      <c r="CI45" s="634"/>
      <c r="CJ45" s="635"/>
    </row>
    <row r="46" spans="2:88" s="2" customFormat="1" ht="29.25" customHeight="1" thickBot="1">
      <c r="B46" s="665" t="s">
        <v>108</v>
      </c>
      <c r="C46" s="666"/>
      <c r="D46" s="797" t="s">
        <v>195</v>
      </c>
      <c r="E46" s="797"/>
      <c r="F46" s="797"/>
      <c r="G46" s="797"/>
      <c r="H46" s="797"/>
      <c r="I46" s="797"/>
      <c r="J46" s="797"/>
      <c r="K46" s="797"/>
      <c r="L46" s="797"/>
      <c r="M46" s="797"/>
      <c r="N46" s="797"/>
      <c r="O46" s="797"/>
      <c r="P46" s="797"/>
      <c r="Q46" s="839"/>
      <c r="R46" s="736"/>
      <c r="S46" s="401"/>
      <c r="T46" s="401">
        <v>3</v>
      </c>
      <c r="U46" s="401"/>
      <c r="V46" s="664">
        <v>72</v>
      </c>
      <c r="W46" s="412"/>
      <c r="X46" s="411">
        <v>30</v>
      </c>
      <c r="Y46" s="412"/>
      <c r="Z46" s="411"/>
      <c r="AA46" s="412"/>
      <c r="AB46" s="411"/>
      <c r="AC46" s="412"/>
      <c r="AD46" s="411">
        <v>30</v>
      </c>
      <c r="AE46" s="412"/>
      <c r="AF46" s="411"/>
      <c r="AG46" s="412"/>
      <c r="AH46" s="741"/>
      <c r="AI46" s="400"/>
      <c r="AJ46" s="559"/>
      <c r="AK46" s="560"/>
      <c r="AL46" s="57"/>
      <c r="AM46" s="69"/>
      <c r="AN46" s="466"/>
      <c r="AO46" s="467"/>
      <c r="AP46" s="70"/>
      <c r="AQ46" s="69">
        <v>72</v>
      </c>
      <c r="AR46" s="466">
        <v>30</v>
      </c>
      <c r="AS46" s="467"/>
      <c r="AT46" s="70">
        <v>2</v>
      </c>
      <c r="AU46" s="69"/>
      <c r="AV46" s="466"/>
      <c r="AW46" s="467"/>
      <c r="AX46" s="70"/>
      <c r="AY46" s="69"/>
      <c r="AZ46" s="466"/>
      <c r="BA46" s="467"/>
      <c r="BB46" s="70"/>
      <c r="BC46" s="69"/>
      <c r="BD46" s="466"/>
      <c r="BE46" s="467"/>
      <c r="BF46" s="70"/>
      <c r="BG46" s="69"/>
      <c r="BH46" s="466"/>
      <c r="BI46" s="467"/>
      <c r="BJ46" s="70"/>
      <c r="BK46" s="69"/>
      <c r="BL46" s="466"/>
      <c r="BM46" s="467"/>
      <c r="BN46" s="70"/>
      <c r="BO46" s="69"/>
      <c r="BP46" s="466"/>
      <c r="BQ46" s="467"/>
      <c r="BR46" s="70"/>
      <c r="BS46" s="69"/>
      <c r="BT46" s="466"/>
      <c r="BU46" s="467"/>
      <c r="BV46" s="70"/>
      <c r="BW46" s="69"/>
      <c r="BX46" s="466"/>
      <c r="BY46" s="467"/>
      <c r="BZ46" s="70"/>
      <c r="CA46" s="221"/>
      <c r="CB46" s="221"/>
      <c r="CC46" s="221"/>
      <c r="CD46" s="221"/>
      <c r="CE46" s="245">
        <v>2</v>
      </c>
      <c r="CF46" s="636" t="s">
        <v>395</v>
      </c>
      <c r="CG46" s="637"/>
      <c r="CH46" s="637"/>
      <c r="CI46" s="637"/>
      <c r="CJ46" s="638"/>
    </row>
    <row r="47" spans="2:88" s="2" customFormat="1" ht="49.5" customHeight="1">
      <c r="B47" s="712" t="s">
        <v>88</v>
      </c>
      <c r="C47" s="713"/>
      <c r="D47" s="699" t="s">
        <v>269</v>
      </c>
      <c r="E47" s="779"/>
      <c r="F47" s="779"/>
      <c r="G47" s="779"/>
      <c r="H47" s="779"/>
      <c r="I47" s="779"/>
      <c r="J47" s="779"/>
      <c r="K47" s="779"/>
      <c r="L47" s="779"/>
      <c r="M47" s="779"/>
      <c r="N47" s="779"/>
      <c r="O47" s="779"/>
      <c r="P47" s="779"/>
      <c r="Q47" s="780"/>
      <c r="R47" s="726"/>
      <c r="S47" s="727"/>
      <c r="T47" s="778"/>
      <c r="U47" s="727"/>
      <c r="V47" s="650">
        <f>V48+V49</f>
        <v>330</v>
      </c>
      <c r="W47" s="548"/>
      <c r="X47" s="547">
        <f>X48+X49</f>
        <v>170</v>
      </c>
      <c r="Y47" s="548"/>
      <c r="Z47" s="547">
        <f>Z48+Z49</f>
        <v>68</v>
      </c>
      <c r="AA47" s="548"/>
      <c r="AB47" s="547">
        <f>AB48+AB49</f>
        <v>0</v>
      </c>
      <c r="AC47" s="548"/>
      <c r="AD47" s="547">
        <f>AD48+AD49</f>
        <v>102</v>
      </c>
      <c r="AE47" s="548"/>
      <c r="AF47" s="547">
        <f>AF48+AF49</f>
        <v>0</v>
      </c>
      <c r="AG47" s="548"/>
      <c r="AH47" s="650">
        <f>AH48+AH49</f>
        <v>120</v>
      </c>
      <c r="AI47" s="548"/>
      <c r="AJ47" s="404">
        <f>AJ48+AJ49</f>
        <v>50</v>
      </c>
      <c r="AK47" s="405"/>
      <c r="AL47" s="54">
        <f>AL48+AL49</f>
        <v>3</v>
      </c>
      <c r="AM47" s="38">
        <f>AM48+AM49</f>
        <v>210</v>
      </c>
      <c r="AN47" s="511">
        <f>AN48+AN49</f>
        <v>120</v>
      </c>
      <c r="AO47" s="512"/>
      <c r="AP47" s="44">
        <f>AP48+AP49</f>
        <v>5</v>
      </c>
      <c r="AQ47" s="38">
        <f>AQ48+AQ49</f>
        <v>0</v>
      </c>
      <c r="AR47" s="511">
        <f>AR48+AR49</f>
        <v>0</v>
      </c>
      <c r="AS47" s="512"/>
      <c r="AT47" s="44">
        <f>AT48+AT49</f>
        <v>0</v>
      </c>
      <c r="AU47" s="38">
        <f>AU48+AU49</f>
        <v>0</v>
      </c>
      <c r="AV47" s="511">
        <f>AV48+AV49</f>
        <v>0</v>
      </c>
      <c r="AW47" s="512"/>
      <c r="AX47" s="44">
        <f>AX48+AX49</f>
        <v>0</v>
      </c>
      <c r="AY47" s="38">
        <f>AY48+AY49</f>
        <v>0</v>
      </c>
      <c r="AZ47" s="511">
        <f>AZ48+AZ49</f>
        <v>0</v>
      </c>
      <c r="BA47" s="512"/>
      <c r="BB47" s="44">
        <f>BB48+BB49</f>
        <v>0</v>
      </c>
      <c r="BC47" s="38">
        <f>BC48+BC49</f>
        <v>0</v>
      </c>
      <c r="BD47" s="511">
        <f>BD48+BD49</f>
        <v>0</v>
      </c>
      <c r="BE47" s="512"/>
      <c r="BF47" s="44">
        <f>BF48+BF49</f>
        <v>0</v>
      </c>
      <c r="BG47" s="38">
        <f>BG48+BG49</f>
        <v>0</v>
      </c>
      <c r="BH47" s="511">
        <f>BH48+BH49</f>
        <v>0</v>
      </c>
      <c r="BI47" s="512"/>
      <c r="BJ47" s="44">
        <f>BJ48+BJ49</f>
        <v>0</v>
      </c>
      <c r="BK47" s="38">
        <f>BK48+BK49</f>
        <v>0</v>
      </c>
      <c r="BL47" s="511">
        <f>BL48+BL49</f>
        <v>0</v>
      </c>
      <c r="BM47" s="512"/>
      <c r="BN47" s="44">
        <f>BN48+BN49</f>
        <v>0</v>
      </c>
      <c r="BO47" s="38">
        <f>BO48+BO49</f>
        <v>0</v>
      </c>
      <c r="BP47" s="511">
        <f>BP48+BP49</f>
        <v>0</v>
      </c>
      <c r="BQ47" s="512"/>
      <c r="BR47" s="44">
        <f>BR48+BR49</f>
        <v>0</v>
      </c>
      <c r="BS47" s="38">
        <f>BS48+BS49</f>
        <v>0</v>
      </c>
      <c r="BT47" s="511">
        <f>BT48+BT49</f>
        <v>0</v>
      </c>
      <c r="BU47" s="512"/>
      <c r="BV47" s="44">
        <f>BV48+BV49</f>
        <v>0</v>
      </c>
      <c r="BW47" s="38">
        <f>BW48+BW49</f>
        <v>0</v>
      </c>
      <c r="BX47" s="511">
        <f>BX48+BX49</f>
        <v>0</v>
      </c>
      <c r="BY47" s="512"/>
      <c r="BZ47" s="44">
        <f>BZ48+BZ49</f>
        <v>0</v>
      </c>
      <c r="CA47" s="209"/>
      <c r="CB47" s="386"/>
      <c r="CC47" s="386"/>
      <c r="CD47" s="209"/>
      <c r="CE47" s="243">
        <v>8</v>
      </c>
      <c r="CF47" s="622"/>
      <c r="CG47" s="623"/>
      <c r="CH47" s="623"/>
      <c r="CI47" s="623"/>
      <c r="CJ47" s="624"/>
    </row>
    <row r="48" spans="2:88" s="2" customFormat="1" ht="29.25" customHeight="1">
      <c r="B48" s="671" t="s">
        <v>109</v>
      </c>
      <c r="C48" s="672"/>
      <c r="D48" s="689" t="s">
        <v>162</v>
      </c>
      <c r="E48" s="689"/>
      <c r="F48" s="689"/>
      <c r="G48" s="689"/>
      <c r="H48" s="689"/>
      <c r="I48" s="689"/>
      <c r="J48" s="689"/>
      <c r="K48" s="689"/>
      <c r="L48" s="689"/>
      <c r="M48" s="689"/>
      <c r="N48" s="689"/>
      <c r="O48" s="689"/>
      <c r="P48" s="689"/>
      <c r="Q48" s="690"/>
      <c r="R48" s="691">
        <v>1.2</v>
      </c>
      <c r="S48" s="692"/>
      <c r="T48" s="735"/>
      <c r="U48" s="692"/>
      <c r="V48" s="544">
        <f>SUM(AH48+AM48)</f>
        <v>200</v>
      </c>
      <c r="W48" s="422"/>
      <c r="X48" s="419">
        <v>102</v>
      </c>
      <c r="Y48" s="420"/>
      <c r="Z48" s="419">
        <v>34</v>
      </c>
      <c r="AA48" s="420"/>
      <c r="AB48" s="419"/>
      <c r="AC48" s="420"/>
      <c r="AD48" s="419">
        <v>68</v>
      </c>
      <c r="AE48" s="420"/>
      <c r="AF48" s="419"/>
      <c r="AG48" s="420"/>
      <c r="AH48" s="649">
        <v>120</v>
      </c>
      <c r="AI48" s="576"/>
      <c r="AJ48" s="567">
        <v>50</v>
      </c>
      <c r="AK48" s="568"/>
      <c r="AL48" s="40">
        <v>3</v>
      </c>
      <c r="AM48" s="43">
        <v>80</v>
      </c>
      <c r="AN48" s="396">
        <v>52</v>
      </c>
      <c r="AO48" s="397"/>
      <c r="AP48" s="67">
        <v>2</v>
      </c>
      <c r="AQ48" s="43"/>
      <c r="AR48" s="396"/>
      <c r="AS48" s="397"/>
      <c r="AT48" s="67"/>
      <c r="AU48" s="43"/>
      <c r="AV48" s="396"/>
      <c r="AW48" s="397"/>
      <c r="AX48" s="67"/>
      <c r="AY48" s="43"/>
      <c r="AZ48" s="396"/>
      <c r="BA48" s="397"/>
      <c r="BB48" s="67"/>
      <c r="BC48" s="43"/>
      <c r="BD48" s="396"/>
      <c r="BE48" s="397"/>
      <c r="BF48" s="67"/>
      <c r="BG48" s="43"/>
      <c r="BH48" s="396"/>
      <c r="BI48" s="397"/>
      <c r="BJ48" s="67"/>
      <c r="BK48" s="43"/>
      <c r="BL48" s="396"/>
      <c r="BM48" s="397"/>
      <c r="BN48" s="67"/>
      <c r="BO48" s="43"/>
      <c r="BP48" s="396"/>
      <c r="BQ48" s="397"/>
      <c r="BR48" s="67"/>
      <c r="BS48" s="43"/>
      <c r="BT48" s="396"/>
      <c r="BU48" s="397"/>
      <c r="BV48" s="67"/>
      <c r="BW48" s="43"/>
      <c r="BX48" s="396"/>
      <c r="BY48" s="397"/>
      <c r="BZ48" s="67"/>
      <c r="CA48" s="220"/>
      <c r="CB48" s="220"/>
      <c r="CC48" s="220"/>
      <c r="CD48" s="220"/>
      <c r="CE48" s="244">
        <f>SUM(AL48+AP48)</f>
        <v>5</v>
      </c>
      <c r="CF48" s="633" t="s">
        <v>411</v>
      </c>
      <c r="CG48" s="634"/>
      <c r="CH48" s="634"/>
      <c r="CI48" s="634"/>
      <c r="CJ48" s="635"/>
    </row>
    <row r="49" spans="2:88" s="2" customFormat="1" ht="28.5" customHeight="1" thickBot="1">
      <c r="B49" s="665" t="s">
        <v>110</v>
      </c>
      <c r="C49" s="666"/>
      <c r="D49" s="904" t="s">
        <v>159</v>
      </c>
      <c r="E49" s="904"/>
      <c r="F49" s="904"/>
      <c r="G49" s="904"/>
      <c r="H49" s="904"/>
      <c r="I49" s="904"/>
      <c r="J49" s="904"/>
      <c r="K49" s="904"/>
      <c r="L49" s="904"/>
      <c r="M49" s="904"/>
      <c r="N49" s="904"/>
      <c r="O49" s="904"/>
      <c r="P49" s="904"/>
      <c r="Q49" s="905"/>
      <c r="R49" s="728">
        <v>2</v>
      </c>
      <c r="S49" s="729"/>
      <c r="T49" s="730"/>
      <c r="U49" s="729"/>
      <c r="V49" s="736">
        <v>130</v>
      </c>
      <c r="W49" s="401"/>
      <c r="X49" s="411">
        <v>68</v>
      </c>
      <c r="Y49" s="412"/>
      <c r="Z49" s="411">
        <v>34</v>
      </c>
      <c r="AA49" s="412"/>
      <c r="AB49" s="411"/>
      <c r="AC49" s="412"/>
      <c r="AD49" s="411">
        <v>34</v>
      </c>
      <c r="AE49" s="412"/>
      <c r="AF49" s="411"/>
      <c r="AG49" s="412"/>
      <c r="AH49" s="741"/>
      <c r="AI49" s="400"/>
      <c r="AJ49" s="559"/>
      <c r="AK49" s="560"/>
      <c r="AL49" s="57"/>
      <c r="AM49" s="69">
        <v>130</v>
      </c>
      <c r="AN49" s="466">
        <v>68</v>
      </c>
      <c r="AO49" s="467"/>
      <c r="AP49" s="70">
        <v>3</v>
      </c>
      <c r="AQ49" s="69"/>
      <c r="AR49" s="466"/>
      <c r="AS49" s="467"/>
      <c r="AT49" s="70"/>
      <c r="AU49" s="69"/>
      <c r="AV49" s="466"/>
      <c r="AW49" s="467"/>
      <c r="AX49" s="70"/>
      <c r="AY49" s="69"/>
      <c r="AZ49" s="466"/>
      <c r="BA49" s="467"/>
      <c r="BB49" s="70"/>
      <c r="BC49" s="69"/>
      <c r="BD49" s="466"/>
      <c r="BE49" s="467"/>
      <c r="BF49" s="70"/>
      <c r="BG49" s="69"/>
      <c r="BH49" s="466"/>
      <c r="BI49" s="467"/>
      <c r="BJ49" s="70"/>
      <c r="BK49" s="69"/>
      <c r="BL49" s="466"/>
      <c r="BM49" s="467"/>
      <c r="BN49" s="70"/>
      <c r="BO49" s="69"/>
      <c r="BP49" s="466"/>
      <c r="BQ49" s="467"/>
      <c r="BR49" s="70"/>
      <c r="BS49" s="69"/>
      <c r="BT49" s="466"/>
      <c r="BU49" s="467"/>
      <c r="BV49" s="70"/>
      <c r="BW49" s="69"/>
      <c r="BX49" s="466"/>
      <c r="BY49" s="467"/>
      <c r="BZ49" s="70"/>
      <c r="CA49" s="221"/>
      <c r="CB49" s="221"/>
      <c r="CC49" s="221"/>
      <c r="CD49" s="221"/>
      <c r="CE49" s="245">
        <v>3</v>
      </c>
      <c r="CF49" s="636" t="s">
        <v>396</v>
      </c>
      <c r="CG49" s="637"/>
      <c r="CH49" s="637"/>
      <c r="CI49" s="637"/>
      <c r="CJ49" s="638"/>
    </row>
    <row r="50" spans="2:88" s="2" customFormat="1" ht="44.25" customHeight="1">
      <c r="B50" s="667" t="s">
        <v>100</v>
      </c>
      <c r="C50" s="668"/>
      <c r="D50" s="731" t="s">
        <v>271</v>
      </c>
      <c r="E50" s="722"/>
      <c r="F50" s="722"/>
      <c r="G50" s="722"/>
      <c r="H50" s="722"/>
      <c r="I50" s="722"/>
      <c r="J50" s="722"/>
      <c r="K50" s="722"/>
      <c r="L50" s="722"/>
      <c r="M50" s="722"/>
      <c r="N50" s="722"/>
      <c r="O50" s="722"/>
      <c r="P50" s="722"/>
      <c r="Q50" s="723"/>
      <c r="R50" s="732"/>
      <c r="S50" s="733"/>
      <c r="T50" s="733"/>
      <c r="U50" s="733"/>
      <c r="V50" s="663">
        <f>V51+V52+V67+V68+V69+V70+V71+V72</f>
        <v>3862</v>
      </c>
      <c r="W50" s="570"/>
      <c r="X50" s="569">
        <f>SUM(X51+X52+X67+X69+X70+X71)</f>
        <v>2138</v>
      </c>
      <c r="Y50" s="570"/>
      <c r="Z50" s="569">
        <f>SUM(Z67+Z69+Z70+Z71)</f>
        <v>186</v>
      </c>
      <c r="AA50" s="570"/>
      <c r="AB50" s="569">
        <f>AB51+AB52+AB67+AB68+AB69+AB70+AB71+AB72</f>
        <v>0</v>
      </c>
      <c r="AC50" s="570"/>
      <c r="AD50" s="569">
        <f>AD51+AD52+AD67+AD68+AD69+AD70+AD71+AD72</f>
        <v>1952</v>
      </c>
      <c r="AE50" s="570"/>
      <c r="AF50" s="569">
        <f>AF51+AF52+AF67+AF68+AF69+AF70+AF71+AF72</f>
        <v>0</v>
      </c>
      <c r="AG50" s="570"/>
      <c r="AH50" s="650">
        <f>AH51+AH52+AH67+AH68+AH69+AH70+AH71+AH72</f>
        <v>240</v>
      </c>
      <c r="AI50" s="547"/>
      <c r="AJ50" s="511">
        <f>AJ51+AJ52+AJ67+AJ68+AJ69+AJ70+AJ71+AJ72</f>
        <v>136</v>
      </c>
      <c r="AK50" s="512"/>
      <c r="AL50" s="44">
        <f>AL51+AL52+AL67+AL68+AL69+AL70+AL71+AL72</f>
        <v>6</v>
      </c>
      <c r="AM50" s="38">
        <f>AM51+AM52+AM67+AM68+AM69+AM70+AM71+AM72</f>
        <v>336</v>
      </c>
      <c r="AN50" s="511">
        <f>SUM(AN51+AN67)</f>
        <v>186</v>
      </c>
      <c r="AO50" s="512"/>
      <c r="AP50" s="44">
        <f>AP51+AP52+AP67+AP68+AP69+AP70+AP71+AP72</f>
        <v>9</v>
      </c>
      <c r="AQ50" s="38">
        <f>AQ51+AQ52+AQ67+AQ68+AQ69+AQ70+AQ71+AQ72</f>
        <v>422</v>
      </c>
      <c r="AR50" s="511">
        <f>SUM(AR51+AR52+AR67)</f>
        <v>226</v>
      </c>
      <c r="AS50" s="512"/>
      <c r="AT50" s="44">
        <f>AT51+AT52+AT67+AT68+AT69+AT70+AT71+AT72</f>
        <v>11</v>
      </c>
      <c r="AU50" s="38">
        <f>AU51+AU52+AU67+AU68+AU69+AU70+AU71+AU72</f>
        <v>416</v>
      </c>
      <c r="AV50" s="511">
        <f>SUM(AV51+AV52+AV67)</f>
        <v>210</v>
      </c>
      <c r="AW50" s="512"/>
      <c r="AX50" s="44">
        <f>AX51+AX52+AX67+AX68+AX69+AX70+AX71+AX72</f>
        <v>11</v>
      </c>
      <c r="AY50" s="38">
        <f>AY51+AY52+AY67+AY68+AY69+AY70+AY71+AY72</f>
        <v>368</v>
      </c>
      <c r="AZ50" s="511">
        <f>SUM(AZ51+AZ52+AZ69)</f>
        <v>210</v>
      </c>
      <c r="BA50" s="512"/>
      <c r="BB50" s="44">
        <f>BB51+BB52+BB67+BB68+BB69+BB70+BB71+BB72</f>
        <v>10</v>
      </c>
      <c r="BC50" s="38">
        <f>BC51+BC52+BC67+BC68+BC69+BC70+BC71+BC72</f>
        <v>304</v>
      </c>
      <c r="BD50" s="511">
        <f>BD51+BD52+BD67+BD68+BD69+BD70+BD71+BD72</f>
        <v>180</v>
      </c>
      <c r="BE50" s="512"/>
      <c r="BF50" s="44">
        <f>BF51+BF52+BF67+BF68+BF69+BF70+BF71+BF72</f>
        <v>8</v>
      </c>
      <c r="BG50" s="38">
        <f>BG51+BG52+BG67+BG68+BG69+BG70+BG71+BG72</f>
        <v>368</v>
      </c>
      <c r="BH50" s="511">
        <f>BH51+BH52+BH67+BH68+BH69+BH70+BH71+BH72</f>
        <v>210</v>
      </c>
      <c r="BI50" s="512"/>
      <c r="BJ50" s="44">
        <f>BJ51+BJ52+BJ67+BJ68+BJ69+BJ70+BJ71+BJ72</f>
        <v>10</v>
      </c>
      <c r="BK50" s="38">
        <f>BK51+BK52+BK67+BK68+BK69+BK70+BK71+BK72</f>
        <v>368</v>
      </c>
      <c r="BL50" s="511">
        <f>BL51+BL52+BL67+BL68+BL69+BL70+BL71+BL72</f>
        <v>210</v>
      </c>
      <c r="BM50" s="512"/>
      <c r="BN50" s="44">
        <f>BN51+BN52+BN67+BN68+BN69+BN70+BN71+BN72</f>
        <v>10</v>
      </c>
      <c r="BO50" s="38">
        <f>BO51+BO52+BO67+BO68+BO69+BO70+BO71+BO72</f>
        <v>408</v>
      </c>
      <c r="BP50" s="511">
        <f>BP51+BP52+BP67+BP68+BP69+BP70+BP71+BP72</f>
        <v>210</v>
      </c>
      <c r="BQ50" s="512"/>
      <c r="BR50" s="44">
        <f>BR51+BR52+BR67+BR68+BR69+BR70+BR71+BR72</f>
        <v>11</v>
      </c>
      <c r="BS50" s="38">
        <f>BS51+BS52+BS67+BS68+BS69+BS70+BS71+BS72</f>
        <v>304</v>
      </c>
      <c r="BT50" s="511">
        <f>BT51+BT52+BT67+BT68+BT69+BT70+BT71+BT72</f>
        <v>180</v>
      </c>
      <c r="BU50" s="512"/>
      <c r="BV50" s="44">
        <f>BV51+BV52+BV67+BV68+BV69+BV70+BV71+BV72</f>
        <v>8</v>
      </c>
      <c r="BW50" s="38">
        <f>BW51+BW52+BW67+BW68+BW69+BW70+BW71+BW72</f>
        <v>328</v>
      </c>
      <c r="BX50" s="511">
        <f>BX51+BX52+BX67+BX68+BX69+BX70+BX71+BX72</f>
        <v>180</v>
      </c>
      <c r="BY50" s="512"/>
      <c r="BZ50" s="44">
        <f>BZ51+BZ52+BZ67+BZ68+BZ69+BZ70+BZ71+BZ72</f>
        <v>10</v>
      </c>
      <c r="CA50" s="209"/>
      <c r="CB50" s="386"/>
      <c r="CC50" s="386"/>
      <c r="CD50" s="209"/>
      <c r="CE50" s="243">
        <f>SUM(AL50+AP50+AT50+AX50+BB50+BF50+BJ50+BN50+BR50+BV50+BZ50)</f>
        <v>104</v>
      </c>
      <c r="CF50" s="630"/>
      <c r="CG50" s="631"/>
      <c r="CH50" s="631"/>
      <c r="CI50" s="631"/>
      <c r="CJ50" s="632"/>
    </row>
    <row r="51" spans="2:88" s="2" customFormat="1" ht="75.75" customHeight="1">
      <c r="B51" s="432" t="s">
        <v>111</v>
      </c>
      <c r="C51" s="433"/>
      <c r="D51" s="689" t="s">
        <v>292</v>
      </c>
      <c r="E51" s="689"/>
      <c r="F51" s="689"/>
      <c r="G51" s="689"/>
      <c r="H51" s="689"/>
      <c r="I51" s="689"/>
      <c r="J51" s="689"/>
      <c r="K51" s="689"/>
      <c r="L51" s="689"/>
      <c r="M51" s="689"/>
      <c r="N51" s="689"/>
      <c r="O51" s="689"/>
      <c r="P51" s="689"/>
      <c r="Q51" s="690"/>
      <c r="R51" s="691">
        <v>11</v>
      </c>
      <c r="S51" s="692"/>
      <c r="T51" s="694" t="s">
        <v>479</v>
      </c>
      <c r="U51" s="695"/>
      <c r="V51" s="693">
        <f>SUM(AH51+AM51+AQ51+AU51+AY51+BC51+BG51+BK51+BO51+BS51+BW51)</f>
        <v>1958</v>
      </c>
      <c r="W51" s="420"/>
      <c r="X51" s="419">
        <f>SUM(X53+X54+X55+X57+X59+X61+X63+X65)</f>
        <v>1352</v>
      </c>
      <c r="Y51" s="420"/>
      <c r="Z51" s="419">
        <f>Z53+Z54+Z55+Z57+Z59+Z61+Z63+Z65</f>
        <v>0</v>
      </c>
      <c r="AA51" s="420"/>
      <c r="AB51" s="419">
        <f>AB53+AB54+AB55+AB57+AB59+AB61+AB63+AB65</f>
        <v>0</v>
      </c>
      <c r="AC51" s="420"/>
      <c r="AD51" s="419">
        <v>1352</v>
      </c>
      <c r="AE51" s="420"/>
      <c r="AF51" s="419"/>
      <c r="AG51" s="420"/>
      <c r="AH51" s="693">
        <f>AH53+AH54+AH55+AH57+AH59+AH61+AH63+AH65</f>
        <v>240</v>
      </c>
      <c r="AI51" s="420"/>
      <c r="AJ51" s="396">
        <v>136</v>
      </c>
      <c r="AK51" s="397"/>
      <c r="AL51" s="67">
        <f>AL53+AL54+AL55+AL57+AL59+AL61+AL63+AL65</f>
        <v>6</v>
      </c>
      <c r="AM51" s="43">
        <f>AM53+AM54+AM55+AM57+AM59+AM61+AM63+AM65</f>
        <v>240</v>
      </c>
      <c r="AN51" s="396">
        <v>136</v>
      </c>
      <c r="AO51" s="397"/>
      <c r="AP51" s="67">
        <f>AP53+AP54+AP55+AP57+AP59+AP61+AP63+AP65</f>
        <v>6</v>
      </c>
      <c r="AQ51" s="43">
        <f>AQ53+AQ54+AQ55+AQ57+AQ59+AQ61+AQ63+AQ65</f>
        <v>160</v>
      </c>
      <c r="AR51" s="396">
        <v>120</v>
      </c>
      <c r="AS51" s="397"/>
      <c r="AT51" s="67">
        <f>AT53+AT54+AT55+AT57+AT59+AT61+AT63+AT65</f>
        <v>4</v>
      </c>
      <c r="AU51" s="43">
        <f>AU53+AU54+AU55+AU57+AU59+AU61+AU63+AU65</f>
        <v>160</v>
      </c>
      <c r="AV51" s="396">
        <v>120</v>
      </c>
      <c r="AW51" s="397"/>
      <c r="AX51" s="67">
        <f>AX53+AX54+AX55+AX57+AX59+AX61+AX63+AX65</f>
        <v>4</v>
      </c>
      <c r="AY51" s="43">
        <f>AY53+AY54+AY55+AY57+AY59+AY61+AY63+AY65</f>
        <v>160</v>
      </c>
      <c r="AZ51" s="396">
        <v>120</v>
      </c>
      <c r="BA51" s="397"/>
      <c r="BB51" s="67">
        <f>BB53+BB54+BB55+BB57+BB59+BB61+BB63+BB65</f>
        <v>4</v>
      </c>
      <c r="BC51" s="43">
        <f>BC53+BC54+BC55+BC57+BC59+BC61+BC63+BC65</f>
        <v>160</v>
      </c>
      <c r="BD51" s="396">
        <v>120</v>
      </c>
      <c r="BE51" s="397"/>
      <c r="BF51" s="67">
        <f>BF53+BF54+BF55+BF57+BF59+BF61+BF63+BF65</f>
        <v>4</v>
      </c>
      <c r="BG51" s="43">
        <f>BG53+BG54+BG55+BG57+BG59+BG61+BG63+BG65</f>
        <v>160</v>
      </c>
      <c r="BH51" s="396">
        <v>120</v>
      </c>
      <c r="BI51" s="397"/>
      <c r="BJ51" s="67">
        <f>BJ53+BJ54+BJ55+BJ57+BJ59+BJ61+BJ63+BJ65</f>
        <v>4</v>
      </c>
      <c r="BK51" s="43">
        <f>BK53+BK54+BK55+BK57+BK59+BK61+BK63+BK65</f>
        <v>160</v>
      </c>
      <c r="BL51" s="396">
        <v>120</v>
      </c>
      <c r="BM51" s="397"/>
      <c r="BN51" s="67">
        <f>BN53+BN54+BN55+BN57+BN59+BN61+BN63+BN65</f>
        <v>4</v>
      </c>
      <c r="BO51" s="43">
        <f>BO53+BO54+BO55+BO57+BO59+BO61+BO63+BO65</f>
        <v>160</v>
      </c>
      <c r="BP51" s="396">
        <v>120</v>
      </c>
      <c r="BQ51" s="397"/>
      <c r="BR51" s="67">
        <v>4</v>
      </c>
      <c r="BS51" s="43">
        <f>BS53+BS54+BS55+BS57+BS59+BS61+BS63+BS65</f>
        <v>160</v>
      </c>
      <c r="BT51" s="396">
        <v>120</v>
      </c>
      <c r="BU51" s="397"/>
      <c r="BV51" s="67">
        <f>BV53+BV54+BV55+BV57+BV59+BV61+BV63+BV65</f>
        <v>4</v>
      </c>
      <c r="BW51" s="43">
        <f>BW53+BW54+BW55+BW57+BW59+BW61+BW63+BW65</f>
        <v>198</v>
      </c>
      <c r="BX51" s="396">
        <v>120</v>
      </c>
      <c r="BY51" s="397"/>
      <c r="BZ51" s="67">
        <f>SUM(BZ61)</f>
        <v>6</v>
      </c>
      <c r="CA51" s="220"/>
      <c r="CB51" s="394"/>
      <c r="CC51" s="394"/>
      <c r="CD51" s="220"/>
      <c r="CE51" s="244">
        <f>SUM(AL51+AP51+AT51+AX51+BB51+BF51+BJ51+BN51+BR51+BV51+BZ51)</f>
        <v>50</v>
      </c>
      <c r="CF51" s="963" t="s">
        <v>580</v>
      </c>
      <c r="CG51" s="964"/>
      <c r="CH51" s="964"/>
      <c r="CI51" s="964"/>
      <c r="CJ51" s="965"/>
    </row>
    <row r="52" spans="2:88" s="2" customFormat="1" ht="66" customHeight="1">
      <c r="B52" s="434"/>
      <c r="C52" s="435"/>
      <c r="D52" s="902" t="s">
        <v>196</v>
      </c>
      <c r="E52" s="689"/>
      <c r="F52" s="689"/>
      <c r="G52" s="689"/>
      <c r="H52" s="689"/>
      <c r="I52" s="689"/>
      <c r="J52" s="689"/>
      <c r="K52" s="689"/>
      <c r="L52" s="689"/>
      <c r="M52" s="689"/>
      <c r="N52" s="689"/>
      <c r="O52" s="689"/>
      <c r="P52" s="689"/>
      <c r="Q52" s="903"/>
      <c r="R52" s="734"/>
      <c r="S52" s="692"/>
      <c r="T52" s="735"/>
      <c r="U52" s="734"/>
      <c r="V52" s="688">
        <f>SUM(AQ52+AU52+AY52+BC52+BG52+BK52+BO52+BS52+BW52)</f>
        <v>1282</v>
      </c>
      <c r="W52" s="687"/>
      <c r="X52" s="686">
        <f>SUM(AR52+AV52+AZ52+BD52+BH52+BL52+BP52+BT52+BX52)</f>
        <v>540</v>
      </c>
      <c r="Y52" s="687"/>
      <c r="Z52" s="686">
        <f>Z56+Z58+Z60+Z62+Z64+Z66</f>
        <v>0</v>
      </c>
      <c r="AA52" s="687"/>
      <c r="AB52" s="686">
        <f>AB56+AB58+AB60+AB62+AB64+AB66</f>
        <v>0</v>
      </c>
      <c r="AC52" s="687"/>
      <c r="AD52" s="686">
        <v>540</v>
      </c>
      <c r="AE52" s="687"/>
      <c r="AF52" s="686"/>
      <c r="AG52" s="687"/>
      <c r="AH52" s="688">
        <f>AH56+AH58+AH60+AH62+AH64+AH66</f>
        <v>0</v>
      </c>
      <c r="AI52" s="687"/>
      <c r="AJ52" s="513">
        <f>AJ56+AJ58+AJ60+AJ62+AJ64+AJ66</f>
        <v>0</v>
      </c>
      <c r="AK52" s="514"/>
      <c r="AL52" s="59">
        <f>AL56+AL58+AL60+AL62+AL64+AL66</f>
        <v>0</v>
      </c>
      <c r="AM52" s="201">
        <f>AM56+AM58+AM60+AM62+AM64+AM66</f>
        <v>0</v>
      </c>
      <c r="AN52" s="513">
        <f>AN56+AN58+AN60+AN62+AN64+AN66</f>
        <v>0</v>
      </c>
      <c r="AO52" s="514"/>
      <c r="AP52" s="59">
        <f>AP56+AP58+AP60+AP62+AP64+AP66</f>
        <v>0</v>
      </c>
      <c r="AQ52" s="201">
        <f>AQ56+AQ58+AQ60+AQ62+AQ64+AQ66</f>
        <v>144</v>
      </c>
      <c r="AR52" s="513">
        <v>60</v>
      </c>
      <c r="AS52" s="514"/>
      <c r="AT52" s="59">
        <f>AT56+AT58+AT60+AT62+AT64+AT66</f>
        <v>4</v>
      </c>
      <c r="AU52" s="201">
        <f>AU56+AU58+AU60+AU62+AU64+AU66</f>
        <v>144</v>
      </c>
      <c r="AV52" s="513">
        <v>60</v>
      </c>
      <c r="AW52" s="514"/>
      <c r="AX52" s="59">
        <f>AX56+AX58+AX60+AX62+AX64+AX66</f>
        <v>4</v>
      </c>
      <c r="AY52" s="201">
        <f>AY56+AY58+AY60+AY62+AY64+AY66</f>
        <v>144</v>
      </c>
      <c r="AZ52" s="513">
        <v>60</v>
      </c>
      <c r="BA52" s="514"/>
      <c r="BB52" s="59">
        <f>BB56+BB58+BB60+BB62+BB64+BB66</f>
        <v>4</v>
      </c>
      <c r="BC52" s="201">
        <f>BC56+BC58+BC60+BC62+BC64+BC66</f>
        <v>144</v>
      </c>
      <c r="BD52" s="513">
        <v>60</v>
      </c>
      <c r="BE52" s="514"/>
      <c r="BF52" s="59">
        <f>BF56+BF58+BF60+BF62+BF64+BF66</f>
        <v>4</v>
      </c>
      <c r="BG52" s="201">
        <f>BG56+BG58+BG60+BG62+BG64+BG66</f>
        <v>144</v>
      </c>
      <c r="BH52" s="513">
        <v>60</v>
      </c>
      <c r="BI52" s="514"/>
      <c r="BJ52" s="59">
        <f>BJ56+BJ58+BJ60+BJ62+BJ64+BJ66</f>
        <v>4</v>
      </c>
      <c r="BK52" s="201">
        <f>BK56+BK58+BK60+BK62+BK64+BK66</f>
        <v>144</v>
      </c>
      <c r="BL52" s="513">
        <v>60</v>
      </c>
      <c r="BM52" s="514"/>
      <c r="BN52" s="59">
        <f>BN56+BN58+BN60+BN62+BN64+BN66</f>
        <v>4</v>
      </c>
      <c r="BO52" s="201">
        <f>BO56+BO58+BO60+BO62+BO64+BO66</f>
        <v>144</v>
      </c>
      <c r="BP52" s="513">
        <v>60</v>
      </c>
      <c r="BQ52" s="514"/>
      <c r="BR52" s="59">
        <f>BR56+BR58+BR60+BR62+BR64+BR66</f>
        <v>4</v>
      </c>
      <c r="BS52" s="201">
        <f>BS56+BS58+BS60+BS62+BS64+BS66</f>
        <v>144</v>
      </c>
      <c r="BT52" s="513">
        <v>60</v>
      </c>
      <c r="BU52" s="514"/>
      <c r="BV52" s="59">
        <f>BV56+BV58+BV60+BV62+BV64+BV66</f>
        <v>4</v>
      </c>
      <c r="BW52" s="201">
        <f>BW56+BW58+BW60+BW62+BW64+BW66</f>
        <v>130</v>
      </c>
      <c r="BX52" s="513">
        <v>60</v>
      </c>
      <c r="BY52" s="514"/>
      <c r="BZ52" s="59">
        <f>BZ56+BZ58+BZ60+BZ62+BZ64+BZ66</f>
        <v>4</v>
      </c>
      <c r="CA52" s="222"/>
      <c r="CB52" s="395"/>
      <c r="CC52" s="395"/>
      <c r="CD52" s="222"/>
      <c r="CE52" s="246">
        <f>SUM(AT52+AX52+BB52+BF52+BJ52+BN52+BR52+BV52+BZ52)</f>
        <v>36</v>
      </c>
      <c r="CF52" s="1038"/>
      <c r="CG52" s="374"/>
      <c r="CH52" s="374"/>
      <c r="CI52" s="374"/>
      <c r="CJ52" s="375"/>
    </row>
    <row r="53" spans="2:88" s="2" customFormat="1" ht="51" customHeight="1">
      <c r="B53" s="671" t="s">
        <v>296</v>
      </c>
      <c r="C53" s="672"/>
      <c r="D53" s="678" t="s">
        <v>272</v>
      </c>
      <c r="E53" s="678"/>
      <c r="F53" s="678"/>
      <c r="G53" s="678"/>
      <c r="H53" s="678"/>
      <c r="I53" s="678"/>
      <c r="J53" s="678"/>
      <c r="K53" s="678"/>
      <c r="L53" s="678"/>
      <c r="M53" s="678"/>
      <c r="N53" s="678"/>
      <c r="O53" s="678"/>
      <c r="P53" s="678"/>
      <c r="Q53" s="679"/>
      <c r="R53" s="680"/>
      <c r="S53" s="681"/>
      <c r="T53" s="683" t="s">
        <v>294</v>
      </c>
      <c r="U53" s="426"/>
      <c r="V53" s="544">
        <v>240</v>
      </c>
      <c r="W53" s="420"/>
      <c r="X53" s="419">
        <v>136</v>
      </c>
      <c r="Y53" s="420"/>
      <c r="Z53" s="419"/>
      <c r="AA53" s="420"/>
      <c r="AB53" s="419"/>
      <c r="AC53" s="420"/>
      <c r="AD53" s="419">
        <v>136</v>
      </c>
      <c r="AE53" s="420"/>
      <c r="AF53" s="419"/>
      <c r="AG53" s="420"/>
      <c r="AH53" s="649">
        <v>120</v>
      </c>
      <c r="AI53" s="576"/>
      <c r="AJ53" s="567">
        <v>68</v>
      </c>
      <c r="AK53" s="568"/>
      <c r="AL53" s="40">
        <v>3</v>
      </c>
      <c r="AM53" s="43">
        <v>120</v>
      </c>
      <c r="AN53" s="396">
        <v>68</v>
      </c>
      <c r="AO53" s="397"/>
      <c r="AP53" s="40">
        <v>3</v>
      </c>
      <c r="AQ53" s="65"/>
      <c r="AR53" s="481"/>
      <c r="AS53" s="482"/>
      <c r="AT53" s="40"/>
      <c r="AU53" s="65"/>
      <c r="AV53" s="481"/>
      <c r="AW53" s="482"/>
      <c r="AX53" s="40"/>
      <c r="AY53" s="65"/>
      <c r="AZ53" s="481"/>
      <c r="BA53" s="482"/>
      <c r="BB53" s="40"/>
      <c r="BC53" s="65"/>
      <c r="BD53" s="481"/>
      <c r="BE53" s="482"/>
      <c r="BF53" s="40"/>
      <c r="BG53" s="65"/>
      <c r="BH53" s="481"/>
      <c r="BI53" s="482"/>
      <c r="BJ53" s="40"/>
      <c r="BK53" s="65"/>
      <c r="BL53" s="481"/>
      <c r="BM53" s="482"/>
      <c r="BN53" s="40"/>
      <c r="BO53" s="65"/>
      <c r="BP53" s="481"/>
      <c r="BQ53" s="482"/>
      <c r="BR53" s="40"/>
      <c r="BS53" s="65"/>
      <c r="BT53" s="481"/>
      <c r="BU53" s="482"/>
      <c r="BV53" s="40"/>
      <c r="BW53" s="65"/>
      <c r="BX53" s="481"/>
      <c r="BY53" s="482"/>
      <c r="BZ53" s="40"/>
      <c r="CA53" s="203"/>
      <c r="CB53" s="203"/>
      <c r="CC53" s="203"/>
      <c r="CD53" s="203"/>
      <c r="CE53" s="247">
        <v>6</v>
      </c>
      <c r="CF53" s="1038"/>
      <c r="CG53" s="374"/>
      <c r="CH53" s="374"/>
      <c r="CI53" s="374"/>
      <c r="CJ53" s="375"/>
    </row>
    <row r="54" spans="2:88" s="2" customFormat="1" ht="65.25" customHeight="1">
      <c r="B54" s="671" t="s">
        <v>297</v>
      </c>
      <c r="C54" s="672"/>
      <c r="D54" s="678" t="s">
        <v>273</v>
      </c>
      <c r="E54" s="678"/>
      <c r="F54" s="678"/>
      <c r="G54" s="678"/>
      <c r="H54" s="678"/>
      <c r="I54" s="678"/>
      <c r="J54" s="678"/>
      <c r="K54" s="678"/>
      <c r="L54" s="678"/>
      <c r="M54" s="678"/>
      <c r="N54" s="678"/>
      <c r="O54" s="678"/>
      <c r="P54" s="678"/>
      <c r="Q54" s="679"/>
      <c r="R54" s="680"/>
      <c r="S54" s="681"/>
      <c r="T54" s="683" t="s">
        <v>294</v>
      </c>
      <c r="U54" s="426"/>
      <c r="V54" s="544">
        <v>240</v>
      </c>
      <c r="W54" s="420"/>
      <c r="X54" s="419">
        <v>136</v>
      </c>
      <c r="Y54" s="420"/>
      <c r="Z54" s="419"/>
      <c r="AA54" s="420"/>
      <c r="AB54" s="419"/>
      <c r="AC54" s="420"/>
      <c r="AD54" s="419">
        <v>136</v>
      </c>
      <c r="AE54" s="420"/>
      <c r="AF54" s="419"/>
      <c r="AG54" s="420"/>
      <c r="AH54" s="649">
        <v>120</v>
      </c>
      <c r="AI54" s="576"/>
      <c r="AJ54" s="567">
        <v>68</v>
      </c>
      <c r="AK54" s="568"/>
      <c r="AL54" s="40">
        <v>3</v>
      </c>
      <c r="AM54" s="43">
        <v>120</v>
      </c>
      <c r="AN54" s="396">
        <v>68</v>
      </c>
      <c r="AO54" s="397"/>
      <c r="AP54" s="40">
        <v>3</v>
      </c>
      <c r="AQ54" s="65"/>
      <c r="AR54" s="481"/>
      <c r="AS54" s="482"/>
      <c r="AT54" s="40"/>
      <c r="AU54" s="65"/>
      <c r="AV54" s="481"/>
      <c r="AW54" s="482"/>
      <c r="AX54" s="40"/>
      <c r="AY54" s="65"/>
      <c r="AZ54" s="481"/>
      <c r="BA54" s="482"/>
      <c r="BB54" s="40"/>
      <c r="BC54" s="65"/>
      <c r="BD54" s="481"/>
      <c r="BE54" s="482"/>
      <c r="BF54" s="40"/>
      <c r="BG54" s="65"/>
      <c r="BH54" s="481"/>
      <c r="BI54" s="482"/>
      <c r="BJ54" s="40"/>
      <c r="BK54" s="65"/>
      <c r="BL54" s="481"/>
      <c r="BM54" s="482"/>
      <c r="BN54" s="40"/>
      <c r="BO54" s="65"/>
      <c r="BP54" s="481"/>
      <c r="BQ54" s="482"/>
      <c r="BR54" s="40"/>
      <c r="BS54" s="65"/>
      <c r="BT54" s="481"/>
      <c r="BU54" s="482"/>
      <c r="BV54" s="40"/>
      <c r="BW54" s="65"/>
      <c r="BX54" s="481"/>
      <c r="BY54" s="482"/>
      <c r="BZ54" s="40"/>
      <c r="CA54" s="203"/>
      <c r="CB54" s="203"/>
      <c r="CC54" s="203"/>
      <c r="CD54" s="203"/>
      <c r="CE54" s="247">
        <v>6</v>
      </c>
      <c r="CF54" s="1038"/>
      <c r="CG54" s="374"/>
      <c r="CH54" s="374"/>
      <c r="CI54" s="374"/>
      <c r="CJ54" s="375"/>
    </row>
    <row r="55" spans="2:88" s="2" customFormat="1" ht="44.25" customHeight="1">
      <c r="B55" s="432" t="s">
        <v>298</v>
      </c>
      <c r="C55" s="433"/>
      <c r="D55" s="678" t="s">
        <v>274</v>
      </c>
      <c r="E55" s="678"/>
      <c r="F55" s="678"/>
      <c r="G55" s="678"/>
      <c r="H55" s="678"/>
      <c r="I55" s="678"/>
      <c r="J55" s="678"/>
      <c r="K55" s="678"/>
      <c r="L55" s="678"/>
      <c r="M55" s="678"/>
      <c r="N55" s="678"/>
      <c r="O55" s="678"/>
      <c r="P55" s="678"/>
      <c r="Q55" s="679"/>
      <c r="R55" s="680"/>
      <c r="S55" s="681"/>
      <c r="T55" s="682" t="s">
        <v>469</v>
      </c>
      <c r="U55" s="681"/>
      <c r="V55" s="544">
        <f>SUM(AQ55+AU55)</f>
        <v>160</v>
      </c>
      <c r="W55" s="420"/>
      <c r="X55" s="420">
        <v>120</v>
      </c>
      <c r="Y55" s="420"/>
      <c r="Z55" s="465"/>
      <c r="AA55" s="420"/>
      <c r="AB55" s="465"/>
      <c r="AC55" s="420"/>
      <c r="AD55" s="422">
        <v>120</v>
      </c>
      <c r="AE55" s="422"/>
      <c r="AF55" s="422"/>
      <c r="AG55" s="422"/>
      <c r="AH55" s="649"/>
      <c r="AI55" s="576"/>
      <c r="AJ55" s="567"/>
      <c r="AK55" s="568"/>
      <c r="AL55" s="40"/>
      <c r="AM55" s="65"/>
      <c r="AN55" s="481"/>
      <c r="AO55" s="482"/>
      <c r="AP55" s="40"/>
      <c r="AQ55" s="43">
        <v>80</v>
      </c>
      <c r="AR55" s="396">
        <v>60</v>
      </c>
      <c r="AS55" s="397"/>
      <c r="AT55" s="40">
        <v>2</v>
      </c>
      <c r="AU55" s="43">
        <v>80</v>
      </c>
      <c r="AV55" s="396">
        <v>60</v>
      </c>
      <c r="AW55" s="397"/>
      <c r="AX55" s="40">
        <v>2</v>
      </c>
      <c r="AY55" s="65"/>
      <c r="AZ55" s="481"/>
      <c r="BA55" s="482"/>
      <c r="BB55" s="40"/>
      <c r="BC55" s="65"/>
      <c r="BD55" s="481"/>
      <c r="BE55" s="482"/>
      <c r="BF55" s="40"/>
      <c r="BG55" s="65"/>
      <c r="BH55" s="481"/>
      <c r="BI55" s="482"/>
      <c r="BJ55" s="40"/>
      <c r="BK55" s="65"/>
      <c r="BL55" s="481"/>
      <c r="BM55" s="482"/>
      <c r="BN55" s="40"/>
      <c r="BO55" s="65"/>
      <c r="BP55" s="481"/>
      <c r="BQ55" s="482"/>
      <c r="BR55" s="40"/>
      <c r="BS55" s="65"/>
      <c r="BT55" s="481"/>
      <c r="BU55" s="482"/>
      <c r="BV55" s="40"/>
      <c r="BW55" s="65"/>
      <c r="BX55" s="481"/>
      <c r="BY55" s="482"/>
      <c r="BZ55" s="40"/>
      <c r="CA55" s="203"/>
      <c r="CB55" s="203"/>
      <c r="CC55" s="203"/>
      <c r="CD55" s="203"/>
      <c r="CE55" s="247">
        <v>4</v>
      </c>
      <c r="CF55" s="1038"/>
      <c r="CG55" s="374"/>
      <c r="CH55" s="374"/>
      <c r="CI55" s="374"/>
      <c r="CJ55" s="375"/>
    </row>
    <row r="56" spans="2:88" s="2" customFormat="1" ht="51" customHeight="1">
      <c r="B56" s="434"/>
      <c r="C56" s="435"/>
      <c r="D56" s="678" t="s">
        <v>182</v>
      </c>
      <c r="E56" s="678"/>
      <c r="F56" s="678"/>
      <c r="G56" s="678"/>
      <c r="H56" s="678"/>
      <c r="I56" s="678"/>
      <c r="J56" s="678"/>
      <c r="K56" s="678"/>
      <c r="L56" s="678"/>
      <c r="M56" s="678"/>
      <c r="N56" s="678"/>
      <c r="O56" s="678"/>
      <c r="P56" s="678"/>
      <c r="Q56" s="679"/>
      <c r="R56" s="680"/>
      <c r="S56" s="681"/>
      <c r="T56" s="682"/>
      <c r="U56" s="681"/>
      <c r="V56" s="544">
        <f>SUM(AQ56+AU56)</f>
        <v>144</v>
      </c>
      <c r="W56" s="420"/>
      <c r="X56" s="420">
        <v>60</v>
      </c>
      <c r="Y56" s="420"/>
      <c r="Z56" s="465"/>
      <c r="AA56" s="420"/>
      <c r="AB56" s="465"/>
      <c r="AC56" s="420"/>
      <c r="AD56" s="422">
        <v>60</v>
      </c>
      <c r="AE56" s="422"/>
      <c r="AF56" s="422"/>
      <c r="AG56" s="422"/>
      <c r="AH56" s="649"/>
      <c r="AI56" s="576"/>
      <c r="AJ56" s="567"/>
      <c r="AK56" s="568"/>
      <c r="AL56" s="40"/>
      <c r="AM56" s="65"/>
      <c r="AN56" s="481"/>
      <c r="AO56" s="482"/>
      <c r="AP56" s="40"/>
      <c r="AQ56" s="43">
        <v>72</v>
      </c>
      <c r="AR56" s="396">
        <v>30</v>
      </c>
      <c r="AS56" s="397"/>
      <c r="AT56" s="67">
        <v>2</v>
      </c>
      <c r="AU56" s="43">
        <v>72</v>
      </c>
      <c r="AV56" s="396">
        <v>30</v>
      </c>
      <c r="AW56" s="397"/>
      <c r="AX56" s="67">
        <v>2</v>
      </c>
      <c r="AY56" s="65"/>
      <c r="AZ56" s="481"/>
      <c r="BA56" s="482"/>
      <c r="BB56" s="40"/>
      <c r="BC56" s="65"/>
      <c r="BD56" s="481"/>
      <c r="BE56" s="482"/>
      <c r="BF56" s="40"/>
      <c r="BG56" s="65"/>
      <c r="BH56" s="481"/>
      <c r="BI56" s="482"/>
      <c r="BJ56" s="40"/>
      <c r="BK56" s="65"/>
      <c r="BL56" s="481"/>
      <c r="BM56" s="482"/>
      <c r="BN56" s="40"/>
      <c r="BO56" s="65"/>
      <c r="BP56" s="481"/>
      <c r="BQ56" s="482"/>
      <c r="BR56" s="40"/>
      <c r="BS56" s="65"/>
      <c r="BT56" s="481"/>
      <c r="BU56" s="482"/>
      <c r="BV56" s="40"/>
      <c r="BW56" s="65"/>
      <c r="BX56" s="481"/>
      <c r="BY56" s="482"/>
      <c r="BZ56" s="40"/>
      <c r="CA56" s="203"/>
      <c r="CB56" s="203"/>
      <c r="CC56" s="203"/>
      <c r="CD56" s="203"/>
      <c r="CE56" s="247">
        <v>4</v>
      </c>
      <c r="CF56" s="1038"/>
      <c r="CG56" s="374"/>
      <c r="CH56" s="374"/>
      <c r="CI56" s="374"/>
      <c r="CJ56" s="375"/>
    </row>
    <row r="57" spans="2:88" s="2" customFormat="1" ht="43.5" customHeight="1">
      <c r="B57" s="432" t="s">
        <v>299</v>
      </c>
      <c r="C57" s="433"/>
      <c r="D57" s="678" t="s">
        <v>275</v>
      </c>
      <c r="E57" s="678"/>
      <c r="F57" s="678"/>
      <c r="G57" s="678"/>
      <c r="H57" s="678"/>
      <c r="I57" s="678"/>
      <c r="J57" s="678"/>
      <c r="K57" s="678"/>
      <c r="L57" s="678"/>
      <c r="M57" s="678"/>
      <c r="N57" s="678"/>
      <c r="O57" s="678"/>
      <c r="P57" s="678"/>
      <c r="Q57" s="679"/>
      <c r="R57" s="680"/>
      <c r="S57" s="681"/>
      <c r="T57" s="682" t="s">
        <v>470</v>
      </c>
      <c r="U57" s="681"/>
      <c r="V57" s="544">
        <f>SUM(BC57+BG57+BO57+BS57)</f>
        <v>320</v>
      </c>
      <c r="W57" s="420"/>
      <c r="X57" s="420">
        <f>SUM(BD57+BH57+BP57+BT57)</f>
        <v>240</v>
      </c>
      <c r="Y57" s="422"/>
      <c r="Z57" s="465"/>
      <c r="AA57" s="420"/>
      <c r="AB57" s="465"/>
      <c r="AC57" s="420"/>
      <c r="AD57" s="422">
        <v>180</v>
      </c>
      <c r="AE57" s="422"/>
      <c r="AF57" s="422"/>
      <c r="AG57" s="422"/>
      <c r="AH57" s="649"/>
      <c r="AI57" s="576"/>
      <c r="AJ57" s="567"/>
      <c r="AK57" s="568"/>
      <c r="AL57" s="40"/>
      <c r="AM57" s="65"/>
      <c r="AN57" s="481"/>
      <c r="AO57" s="482"/>
      <c r="AP57" s="40"/>
      <c r="AQ57" s="65"/>
      <c r="AR57" s="481"/>
      <c r="AS57" s="482"/>
      <c r="AT57" s="40"/>
      <c r="AU57" s="65"/>
      <c r="AV57" s="481"/>
      <c r="AW57" s="482"/>
      <c r="AX57" s="40"/>
      <c r="AY57" s="65"/>
      <c r="AZ57" s="481"/>
      <c r="BA57" s="482"/>
      <c r="BB57" s="40"/>
      <c r="BC57" s="43">
        <v>80</v>
      </c>
      <c r="BD57" s="396">
        <v>60</v>
      </c>
      <c r="BE57" s="397"/>
      <c r="BF57" s="40">
        <v>2</v>
      </c>
      <c r="BG57" s="43">
        <v>80</v>
      </c>
      <c r="BH57" s="396">
        <v>60</v>
      </c>
      <c r="BI57" s="397"/>
      <c r="BJ57" s="40">
        <v>2</v>
      </c>
      <c r="BK57" s="65"/>
      <c r="BL57" s="481"/>
      <c r="BM57" s="482"/>
      <c r="BN57" s="40"/>
      <c r="BO57" s="43">
        <v>80</v>
      </c>
      <c r="BP57" s="396">
        <v>60</v>
      </c>
      <c r="BQ57" s="397"/>
      <c r="BR57" s="40">
        <v>2</v>
      </c>
      <c r="BS57" s="43">
        <v>80</v>
      </c>
      <c r="BT57" s="396">
        <v>60</v>
      </c>
      <c r="BU57" s="397"/>
      <c r="BV57" s="40">
        <v>2</v>
      </c>
      <c r="BW57" s="43"/>
      <c r="BX57" s="396"/>
      <c r="BY57" s="397"/>
      <c r="BZ57" s="40"/>
      <c r="CA57" s="203"/>
      <c r="CB57" s="203"/>
      <c r="CC57" s="203"/>
      <c r="CD57" s="203"/>
      <c r="CE57" s="247">
        <v>8</v>
      </c>
      <c r="CF57" s="1038"/>
      <c r="CG57" s="374"/>
      <c r="CH57" s="374"/>
      <c r="CI57" s="374"/>
      <c r="CJ57" s="375"/>
    </row>
    <row r="58" spans="2:88" s="2" customFormat="1" ht="64.5" customHeight="1">
      <c r="B58" s="434"/>
      <c r="C58" s="435"/>
      <c r="D58" s="678" t="s">
        <v>183</v>
      </c>
      <c r="E58" s="678"/>
      <c r="F58" s="678"/>
      <c r="G58" s="678"/>
      <c r="H58" s="678"/>
      <c r="I58" s="678"/>
      <c r="J58" s="678"/>
      <c r="K58" s="678"/>
      <c r="L58" s="678"/>
      <c r="M58" s="678"/>
      <c r="N58" s="678"/>
      <c r="O58" s="678"/>
      <c r="P58" s="678"/>
      <c r="Q58" s="679"/>
      <c r="R58" s="680"/>
      <c r="S58" s="681"/>
      <c r="T58" s="682"/>
      <c r="U58" s="681"/>
      <c r="V58" s="544">
        <f>SUM(BC58+BG58+BO58+BS58)</f>
        <v>288</v>
      </c>
      <c r="W58" s="420"/>
      <c r="X58" s="420">
        <f>SUM(BD58+BH58+BP58+BT58)</f>
        <v>120</v>
      </c>
      <c r="Y58" s="422"/>
      <c r="Z58" s="465"/>
      <c r="AA58" s="420"/>
      <c r="AB58" s="465"/>
      <c r="AC58" s="420"/>
      <c r="AD58" s="422">
        <v>90</v>
      </c>
      <c r="AE58" s="422"/>
      <c r="AF58" s="422"/>
      <c r="AG58" s="422"/>
      <c r="AH58" s="649"/>
      <c r="AI58" s="576"/>
      <c r="AJ58" s="567"/>
      <c r="AK58" s="568"/>
      <c r="AL58" s="40"/>
      <c r="AM58" s="65"/>
      <c r="AN58" s="481"/>
      <c r="AO58" s="482"/>
      <c r="AP58" s="40"/>
      <c r="AQ58" s="65"/>
      <c r="AR58" s="481"/>
      <c r="AS58" s="482"/>
      <c r="AT58" s="40"/>
      <c r="AU58" s="65"/>
      <c r="AV58" s="481"/>
      <c r="AW58" s="482"/>
      <c r="AX58" s="40"/>
      <c r="AY58" s="65"/>
      <c r="AZ58" s="481"/>
      <c r="BA58" s="482"/>
      <c r="BB58" s="40"/>
      <c r="BC58" s="43">
        <v>72</v>
      </c>
      <c r="BD58" s="396">
        <v>30</v>
      </c>
      <c r="BE58" s="397"/>
      <c r="BF58" s="67">
        <v>2</v>
      </c>
      <c r="BG58" s="43">
        <v>72</v>
      </c>
      <c r="BH58" s="396">
        <v>30</v>
      </c>
      <c r="BI58" s="397"/>
      <c r="BJ58" s="67">
        <v>2</v>
      </c>
      <c r="BK58" s="65"/>
      <c r="BL58" s="481"/>
      <c r="BM58" s="482"/>
      <c r="BN58" s="40"/>
      <c r="BO58" s="43">
        <v>72</v>
      </c>
      <c r="BP58" s="396">
        <v>30</v>
      </c>
      <c r="BQ58" s="397"/>
      <c r="BR58" s="67">
        <v>2</v>
      </c>
      <c r="BS58" s="43">
        <v>72</v>
      </c>
      <c r="BT58" s="396">
        <v>30</v>
      </c>
      <c r="BU58" s="397"/>
      <c r="BV58" s="67">
        <v>2</v>
      </c>
      <c r="BW58" s="43"/>
      <c r="BX58" s="396"/>
      <c r="BY58" s="397"/>
      <c r="BZ58" s="67"/>
      <c r="CA58" s="220"/>
      <c r="CB58" s="220"/>
      <c r="CC58" s="220"/>
      <c r="CD58" s="220"/>
      <c r="CE58" s="244">
        <v>8</v>
      </c>
      <c r="CF58" s="1038"/>
      <c r="CG58" s="374"/>
      <c r="CH58" s="374"/>
      <c r="CI58" s="374"/>
      <c r="CJ58" s="375"/>
    </row>
    <row r="59" spans="2:88" s="2" customFormat="1" ht="43.5" customHeight="1">
      <c r="B59" s="432" t="s">
        <v>300</v>
      </c>
      <c r="C59" s="433"/>
      <c r="D59" s="678" t="s">
        <v>276</v>
      </c>
      <c r="E59" s="678"/>
      <c r="F59" s="678"/>
      <c r="G59" s="678"/>
      <c r="H59" s="678"/>
      <c r="I59" s="678"/>
      <c r="J59" s="678"/>
      <c r="K59" s="678"/>
      <c r="L59" s="678"/>
      <c r="M59" s="678"/>
      <c r="N59" s="678"/>
      <c r="O59" s="678"/>
      <c r="P59" s="678"/>
      <c r="Q59" s="679"/>
      <c r="R59" s="680"/>
      <c r="S59" s="681"/>
      <c r="T59" s="682" t="s">
        <v>471</v>
      </c>
      <c r="U59" s="681"/>
      <c r="V59" s="544">
        <f>SUM(AY59+BC59+BG59)</f>
        <v>240</v>
      </c>
      <c r="W59" s="420"/>
      <c r="X59" s="422">
        <v>180</v>
      </c>
      <c r="Y59" s="422"/>
      <c r="Z59" s="465"/>
      <c r="AA59" s="420"/>
      <c r="AB59" s="465"/>
      <c r="AC59" s="420"/>
      <c r="AD59" s="422">
        <v>180</v>
      </c>
      <c r="AE59" s="422"/>
      <c r="AF59" s="422"/>
      <c r="AG59" s="422"/>
      <c r="AH59" s="649"/>
      <c r="AI59" s="576"/>
      <c r="AJ59" s="567"/>
      <c r="AK59" s="568"/>
      <c r="AL59" s="40"/>
      <c r="AM59" s="65"/>
      <c r="AN59" s="481"/>
      <c r="AO59" s="482"/>
      <c r="AP59" s="40"/>
      <c r="AQ59" s="65"/>
      <c r="AR59" s="481"/>
      <c r="AS59" s="482"/>
      <c r="AT59" s="40"/>
      <c r="AU59" s="65"/>
      <c r="AV59" s="481"/>
      <c r="AW59" s="482"/>
      <c r="AX59" s="40"/>
      <c r="AY59" s="43">
        <v>80</v>
      </c>
      <c r="AZ59" s="396">
        <v>60</v>
      </c>
      <c r="BA59" s="397"/>
      <c r="BB59" s="40">
        <v>2</v>
      </c>
      <c r="BC59" s="43">
        <v>80</v>
      </c>
      <c r="BD59" s="396">
        <v>60</v>
      </c>
      <c r="BE59" s="397"/>
      <c r="BF59" s="40">
        <v>2</v>
      </c>
      <c r="BG59" s="43">
        <v>80</v>
      </c>
      <c r="BH59" s="396">
        <v>60</v>
      </c>
      <c r="BI59" s="397"/>
      <c r="BJ59" s="40">
        <v>2</v>
      </c>
      <c r="BK59" s="65"/>
      <c r="BL59" s="481"/>
      <c r="BM59" s="482"/>
      <c r="BN59" s="40"/>
      <c r="BO59" s="65"/>
      <c r="BP59" s="481"/>
      <c r="BQ59" s="482"/>
      <c r="BR59" s="40"/>
      <c r="BS59" s="65"/>
      <c r="BT59" s="481"/>
      <c r="BU59" s="482"/>
      <c r="BV59" s="40"/>
      <c r="BW59" s="65"/>
      <c r="BX59" s="481"/>
      <c r="BY59" s="482"/>
      <c r="BZ59" s="40"/>
      <c r="CA59" s="203"/>
      <c r="CB59" s="203"/>
      <c r="CC59" s="203"/>
      <c r="CD59" s="203"/>
      <c r="CE59" s="247">
        <v>6</v>
      </c>
      <c r="CF59" s="1038"/>
      <c r="CG59" s="374"/>
      <c r="CH59" s="374"/>
      <c r="CI59" s="374"/>
      <c r="CJ59" s="375"/>
    </row>
    <row r="60" spans="2:88" s="2" customFormat="1" ht="64.5" customHeight="1">
      <c r="B60" s="434"/>
      <c r="C60" s="435"/>
      <c r="D60" s="678" t="s">
        <v>277</v>
      </c>
      <c r="E60" s="678"/>
      <c r="F60" s="678"/>
      <c r="G60" s="678"/>
      <c r="H60" s="678"/>
      <c r="I60" s="678"/>
      <c r="J60" s="678"/>
      <c r="K60" s="678"/>
      <c r="L60" s="678"/>
      <c r="M60" s="678"/>
      <c r="N60" s="678"/>
      <c r="O60" s="678"/>
      <c r="P60" s="678"/>
      <c r="Q60" s="679"/>
      <c r="R60" s="680"/>
      <c r="S60" s="681"/>
      <c r="T60" s="682"/>
      <c r="U60" s="681"/>
      <c r="V60" s="544">
        <f>SUM(AY60+BC60+BG60)</f>
        <v>216</v>
      </c>
      <c r="W60" s="420"/>
      <c r="X60" s="422">
        <v>90</v>
      </c>
      <c r="Y60" s="422"/>
      <c r="Z60" s="465"/>
      <c r="AA60" s="420"/>
      <c r="AB60" s="465"/>
      <c r="AC60" s="420"/>
      <c r="AD60" s="422">
        <v>90</v>
      </c>
      <c r="AE60" s="422"/>
      <c r="AF60" s="422"/>
      <c r="AG60" s="422"/>
      <c r="AH60" s="649"/>
      <c r="AI60" s="576"/>
      <c r="AJ60" s="567"/>
      <c r="AK60" s="568"/>
      <c r="AL60" s="40"/>
      <c r="AM60" s="65"/>
      <c r="AN60" s="481"/>
      <c r="AO60" s="482"/>
      <c r="AP60" s="40"/>
      <c r="AQ60" s="65"/>
      <c r="AR60" s="481"/>
      <c r="AS60" s="482"/>
      <c r="AT60" s="40"/>
      <c r="AU60" s="65"/>
      <c r="AV60" s="481"/>
      <c r="AW60" s="482"/>
      <c r="AX60" s="40"/>
      <c r="AY60" s="43">
        <v>72</v>
      </c>
      <c r="AZ60" s="396">
        <v>30</v>
      </c>
      <c r="BA60" s="397"/>
      <c r="BB60" s="67">
        <v>2</v>
      </c>
      <c r="BC60" s="43">
        <v>72</v>
      </c>
      <c r="BD60" s="396">
        <v>30</v>
      </c>
      <c r="BE60" s="397"/>
      <c r="BF60" s="67">
        <v>2</v>
      </c>
      <c r="BG60" s="43">
        <v>72</v>
      </c>
      <c r="BH60" s="396">
        <v>30</v>
      </c>
      <c r="BI60" s="397"/>
      <c r="BJ60" s="67">
        <v>2</v>
      </c>
      <c r="BK60" s="65"/>
      <c r="BL60" s="481"/>
      <c r="BM60" s="482"/>
      <c r="BN60" s="40"/>
      <c r="BO60" s="65"/>
      <c r="BP60" s="481"/>
      <c r="BQ60" s="482"/>
      <c r="BR60" s="40"/>
      <c r="BS60" s="65"/>
      <c r="BT60" s="481"/>
      <c r="BU60" s="482"/>
      <c r="BV60" s="40"/>
      <c r="BW60" s="65"/>
      <c r="BX60" s="481"/>
      <c r="BY60" s="482"/>
      <c r="BZ60" s="40"/>
      <c r="CA60" s="203"/>
      <c r="CB60" s="203"/>
      <c r="CC60" s="203"/>
      <c r="CD60" s="203"/>
      <c r="CE60" s="247">
        <v>6</v>
      </c>
      <c r="CF60" s="1038"/>
      <c r="CG60" s="374"/>
      <c r="CH60" s="374"/>
      <c r="CI60" s="374"/>
      <c r="CJ60" s="375"/>
    </row>
    <row r="61" spans="2:88" s="2" customFormat="1" ht="44.25" customHeight="1">
      <c r="B61" s="432" t="s">
        <v>301</v>
      </c>
      <c r="C61" s="433"/>
      <c r="D61" s="678" t="s">
        <v>278</v>
      </c>
      <c r="E61" s="678"/>
      <c r="F61" s="678"/>
      <c r="G61" s="678"/>
      <c r="H61" s="678"/>
      <c r="I61" s="678"/>
      <c r="J61" s="678"/>
      <c r="K61" s="678"/>
      <c r="L61" s="678"/>
      <c r="M61" s="678"/>
      <c r="N61" s="678"/>
      <c r="O61" s="678"/>
      <c r="P61" s="678"/>
      <c r="Q61" s="679"/>
      <c r="R61" s="680">
        <v>11</v>
      </c>
      <c r="S61" s="681"/>
      <c r="T61" s="682" t="s">
        <v>472</v>
      </c>
      <c r="U61" s="681"/>
      <c r="V61" s="544">
        <f>SUM(BK61+BO61+BS61+BW61)</f>
        <v>438</v>
      </c>
      <c r="W61" s="420"/>
      <c r="X61" s="420">
        <f>SUM(BL61+BP61+BT61+BX61)</f>
        <v>300</v>
      </c>
      <c r="Y61" s="422"/>
      <c r="Z61" s="465"/>
      <c r="AA61" s="420"/>
      <c r="AB61" s="465"/>
      <c r="AC61" s="420"/>
      <c r="AD61" s="422">
        <v>300</v>
      </c>
      <c r="AE61" s="422"/>
      <c r="AF61" s="422"/>
      <c r="AG61" s="422"/>
      <c r="AH61" s="649"/>
      <c r="AI61" s="576"/>
      <c r="AJ61" s="567"/>
      <c r="AK61" s="568"/>
      <c r="AL61" s="40"/>
      <c r="AM61" s="65"/>
      <c r="AN61" s="481"/>
      <c r="AO61" s="482"/>
      <c r="AP61" s="40"/>
      <c r="AQ61" s="65"/>
      <c r="AR61" s="481"/>
      <c r="AS61" s="482"/>
      <c r="AT61" s="40"/>
      <c r="AU61" s="65"/>
      <c r="AV61" s="481"/>
      <c r="AW61" s="482"/>
      <c r="AX61" s="40"/>
      <c r="AY61" s="65"/>
      <c r="AZ61" s="481"/>
      <c r="BA61" s="482"/>
      <c r="BB61" s="40"/>
      <c r="BC61" s="65"/>
      <c r="BD61" s="481"/>
      <c r="BE61" s="482"/>
      <c r="BF61" s="40"/>
      <c r="BG61" s="65"/>
      <c r="BH61" s="481"/>
      <c r="BI61" s="482"/>
      <c r="BJ61" s="40"/>
      <c r="BK61" s="43">
        <v>80</v>
      </c>
      <c r="BL61" s="396">
        <v>60</v>
      </c>
      <c r="BM61" s="397"/>
      <c r="BN61" s="40">
        <v>2</v>
      </c>
      <c r="BO61" s="43">
        <v>80</v>
      </c>
      <c r="BP61" s="396">
        <v>60</v>
      </c>
      <c r="BQ61" s="397"/>
      <c r="BR61" s="40">
        <v>2</v>
      </c>
      <c r="BS61" s="43">
        <v>80</v>
      </c>
      <c r="BT61" s="396">
        <v>60</v>
      </c>
      <c r="BU61" s="397"/>
      <c r="BV61" s="40">
        <v>2</v>
      </c>
      <c r="BW61" s="43">
        <v>198</v>
      </c>
      <c r="BX61" s="396">
        <v>120</v>
      </c>
      <c r="BY61" s="397"/>
      <c r="BZ61" s="40">
        <v>6</v>
      </c>
      <c r="CA61" s="220"/>
      <c r="CB61" s="203"/>
      <c r="CC61" s="203"/>
      <c r="CD61" s="203"/>
      <c r="CE61" s="247">
        <v>10</v>
      </c>
      <c r="CF61" s="1038"/>
      <c r="CG61" s="374"/>
      <c r="CH61" s="374"/>
      <c r="CI61" s="374"/>
      <c r="CJ61" s="375"/>
    </row>
    <row r="62" spans="2:88" s="2" customFormat="1" ht="68.25" customHeight="1">
      <c r="B62" s="434"/>
      <c r="C62" s="435"/>
      <c r="D62" s="677" t="s">
        <v>184</v>
      </c>
      <c r="E62" s="678"/>
      <c r="F62" s="678"/>
      <c r="G62" s="678"/>
      <c r="H62" s="678"/>
      <c r="I62" s="678"/>
      <c r="J62" s="678"/>
      <c r="K62" s="678"/>
      <c r="L62" s="678"/>
      <c r="M62" s="678"/>
      <c r="N62" s="678"/>
      <c r="O62" s="678"/>
      <c r="P62" s="678"/>
      <c r="Q62" s="679"/>
      <c r="R62" s="680"/>
      <c r="S62" s="681"/>
      <c r="T62" s="682"/>
      <c r="U62" s="681"/>
      <c r="V62" s="544">
        <f>SUM(BK62+BO62+BS62+BW62)</f>
        <v>346</v>
      </c>
      <c r="W62" s="420"/>
      <c r="X62" s="422">
        <v>150</v>
      </c>
      <c r="Y62" s="422"/>
      <c r="Z62" s="465"/>
      <c r="AA62" s="420"/>
      <c r="AB62" s="465"/>
      <c r="AC62" s="420"/>
      <c r="AD62" s="422">
        <v>150</v>
      </c>
      <c r="AE62" s="422"/>
      <c r="AF62" s="422"/>
      <c r="AG62" s="422"/>
      <c r="AH62" s="649"/>
      <c r="AI62" s="576"/>
      <c r="AJ62" s="567"/>
      <c r="AK62" s="568"/>
      <c r="AL62" s="40"/>
      <c r="AM62" s="65"/>
      <c r="AN62" s="481"/>
      <c r="AO62" s="482"/>
      <c r="AP62" s="40"/>
      <c r="AQ62" s="65"/>
      <c r="AR62" s="481"/>
      <c r="AS62" s="482"/>
      <c r="AT62" s="40"/>
      <c r="AU62" s="65"/>
      <c r="AV62" s="481"/>
      <c r="AW62" s="482"/>
      <c r="AX62" s="40"/>
      <c r="AY62" s="65"/>
      <c r="AZ62" s="481"/>
      <c r="BA62" s="482"/>
      <c r="BB62" s="40"/>
      <c r="BC62" s="65"/>
      <c r="BD62" s="481"/>
      <c r="BE62" s="482"/>
      <c r="BF62" s="40"/>
      <c r="BG62" s="65"/>
      <c r="BH62" s="481"/>
      <c r="BI62" s="482"/>
      <c r="BJ62" s="40"/>
      <c r="BK62" s="43">
        <v>72</v>
      </c>
      <c r="BL62" s="396">
        <v>30</v>
      </c>
      <c r="BM62" s="397"/>
      <c r="BN62" s="67">
        <v>2</v>
      </c>
      <c r="BO62" s="43">
        <v>72</v>
      </c>
      <c r="BP62" s="396">
        <v>30</v>
      </c>
      <c r="BQ62" s="397"/>
      <c r="BR62" s="67">
        <v>2</v>
      </c>
      <c r="BS62" s="43">
        <v>72</v>
      </c>
      <c r="BT62" s="396">
        <v>30</v>
      </c>
      <c r="BU62" s="397"/>
      <c r="BV62" s="67">
        <v>2</v>
      </c>
      <c r="BW62" s="43">
        <v>130</v>
      </c>
      <c r="BX62" s="396">
        <v>60</v>
      </c>
      <c r="BY62" s="397"/>
      <c r="BZ62" s="67">
        <v>4</v>
      </c>
      <c r="CA62" s="220"/>
      <c r="CB62" s="220"/>
      <c r="CC62" s="220"/>
      <c r="CD62" s="220"/>
      <c r="CE62" s="244">
        <v>10</v>
      </c>
      <c r="CF62" s="1038"/>
      <c r="CG62" s="374"/>
      <c r="CH62" s="374"/>
      <c r="CI62" s="374"/>
      <c r="CJ62" s="375"/>
    </row>
    <row r="63" spans="2:88" s="2" customFormat="1" ht="62.25" customHeight="1">
      <c r="B63" s="432" t="s">
        <v>302</v>
      </c>
      <c r="C63" s="433"/>
      <c r="D63" s="677" t="s">
        <v>279</v>
      </c>
      <c r="E63" s="678"/>
      <c r="F63" s="678"/>
      <c r="G63" s="678"/>
      <c r="H63" s="678"/>
      <c r="I63" s="678"/>
      <c r="J63" s="678"/>
      <c r="K63" s="678"/>
      <c r="L63" s="678"/>
      <c r="M63" s="678"/>
      <c r="N63" s="678"/>
      <c r="O63" s="678"/>
      <c r="P63" s="678"/>
      <c r="Q63" s="679"/>
      <c r="R63" s="680"/>
      <c r="S63" s="681"/>
      <c r="T63" s="682" t="s">
        <v>473</v>
      </c>
      <c r="U63" s="681"/>
      <c r="V63" s="544">
        <f>SUM(AQ63+AY63+BK63)</f>
        <v>240</v>
      </c>
      <c r="W63" s="420"/>
      <c r="X63" s="422">
        <v>180</v>
      </c>
      <c r="Y63" s="422"/>
      <c r="Z63" s="465"/>
      <c r="AA63" s="420"/>
      <c r="AB63" s="465"/>
      <c r="AC63" s="420"/>
      <c r="AD63" s="422">
        <v>180</v>
      </c>
      <c r="AE63" s="422"/>
      <c r="AF63" s="422"/>
      <c r="AG63" s="422"/>
      <c r="AH63" s="649"/>
      <c r="AI63" s="576"/>
      <c r="AJ63" s="567"/>
      <c r="AK63" s="568"/>
      <c r="AL63" s="40"/>
      <c r="AM63" s="65"/>
      <c r="AN63" s="481"/>
      <c r="AO63" s="482"/>
      <c r="AP63" s="40"/>
      <c r="AQ63" s="43">
        <v>80</v>
      </c>
      <c r="AR63" s="396">
        <v>60</v>
      </c>
      <c r="AS63" s="397"/>
      <c r="AT63" s="40">
        <v>2</v>
      </c>
      <c r="AU63" s="65"/>
      <c r="AV63" s="481"/>
      <c r="AW63" s="482"/>
      <c r="AX63" s="40"/>
      <c r="AY63" s="43">
        <v>80</v>
      </c>
      <c r="AZ63" s="396">
        <v>60</v>
      </c>
      <c r="BA63" s="397"/>
      <c r="BB63" s="40">
        <v>2</v>
      </c>
      <c r="BC63" s="65"/>
      <c r="BD63" s="481"/>
      <c r="BE63" s="482"/>
      <c r="BF63" s="40"/>
      <c r="BG63" s="65"/>
      <c r="BH63" s="481"/>
      <c r="BI63" s="482"/>
      <c r="BJ63" s="40"/>
      <c r="BK63" s="43">
        <v>80</v>
      </c>
      <c r="BL63" s="396">
        <v>60</v>
      </c>
      <c r="BM63" s="397"/>
      <c r="BN63" s="40">
        <v>2</v>
      </c>
      <c r="BO63" s="65"/>
      <c r="BP63" s="481"/>
      <c r="BQ63" s="482"/>
      <c r="BR63" s="40"/>
      <c r="BS63" s="43"/>
      <c r="BT63" s="396"/>
      <c r="BU63" s="397"/>
      <c r="BV63" s="40"/>
      <c r="BW63" s="65"/>
      <c r="BX63" s="481"/>
      <c r="BY63" s="482"/>
      <c r="BZ63" s="40"/>
      <c r="CA63" s="203"/>
      <c r="CB63" s="203"/>
      <c r="CC63" s="203"/>
      <c r="CD63" s="203"/>
      <c r="CE63" s="247">
        <v>6</v>
      </c>
      <c r="CF63" s="1038"/>
      <c r="CG63" s="374"/>
      <c r="CH63" s="374"/>
      <c r="CI63" s="374"/>
      <c r="CJ63" s="375"/>
    </row>
    <row r="64" spans="2:88" s="2" customFormat="1" ht="63" customHeight="1">
      <c r="B64" s="434"/>
      <c r="C64" s="435"/>
      <c r="D64" s="677" t="s">
        <v>185</v>
      </c>
      <c r="E64" s="678"/>
      <c r="F64" s="678"/>
      <c r="G64" s="678"/>
      <c r="H64" s="678"/>
      <c r="I64" s="678"/>
      <c r="J64" s="678"/>
      <c r="K64" s="678"/>
      <c r="L64" s="678"/>
      <c r="M64" s="678"/>
      <c r="N64" s="678"/>
      <c r="O64" s="678"/>
      <c r="P64" s="678"/>
      <c r="Q64" s="679"/>
      <c r="R64" s="680"/>
      <c r="S64" s="681"/>
      <c r="T64" s="682"/>
      <c r="U64" s="681"/>
      <c r="V64" s="544">
        <f>SUM(AQ64+AY64+BK64)</f>
        <v>216</v>
      </c>
      <c r="W64" s="420"/>
      <c r="X64" s="422">
        <v>90</v>
      </c>
      <c r="Y64" s="422"/>
      <c r="Z64" s="465"/>
      <c r="AA64" s="420"/>
      <c r="AB64" s="465"/>
      <c r="AC64" s="420"/>
      <c r="AD64" s="422">
        <v>90</v>
      </c>
      <c r="AE64" s="422"/>
      <c r="AF64" s="422"/>
      <c r="AG64" s="422"/>
      <c r="AH64" s="649"/>
      <c r="AI64" s="576"/>
      <c r="AJ64" s="567"/>
      <c r="AK64" s="568"/>
      <c r="AL64" s="40"/>
      <c r="AM64" s="65"/>
      <c r="AN64" s="481"/>
      <c r="AO64" s="482"/>
      <c r="AP64" s="40"/>
      <c r="AQ64" s="43">
        <v>72</v>
      </c>
      <c r="AR64" s="396">
        <v>30</v>
      </c>
      <c r="AS64" s="397"/>
      <c r="AT64" s="67">
        <v>2</v>
      </c>
      <c r="AU64" s="65"/>
      <c r="AV64" s="481"/>
      <c r="AW64" s="482"/>
      <c r="AX64" s="40"/>
      <c r="AY64" s="43">
        <v>72</v>
      </c>
      <c r="AZ64" s="396">
        <v>30</v>
      </c>
      <c r="BA64" s="397"/>
      <c r="BB64" s="67">
        <v>2</v>
      </c>
      <c r="BC64" s="65"/>
      <c r="BD64" s="481"/>
      <c r="BE64" s="482"/>
      <c r="BF64" s="40"/>
      <c r="BG64" s="65"/>
      <c r="BH64" s="481"/>
      <c r="BI64" s="482"/>
      <c r="BJ64" s="40"/>
      <c r="BK64" s="43">
        <v>72</v>
      </c>
      <c r="BL64" s="396">
        <v>30</v>
      </c>
      <c r="BM64" s="397"/>
      <c r="BN64" s="67">
        <v>2</v>
      </c>
      <c r="BO64" s="65"/>
      <c r="BP64" s="481"/>
      <c r="BQ64" s="482"/>
      <c r="BR64" s="40"/>
      <c r="BS64" s="43"/>
      <c r="BT64" s="396"/>
      <c r="BU64" s="397"/>
      <c r="BV64" s="67"/>
      <c r="BW64" s="65"/>
      <c r="BX64" s="481"/>
      <c r="BY64" s="482"/>
      <c r="BZ64" s="40"/>
      <c r="CA64" s="203"/>
      <c r="CB64" s="203"/>
      <c r="CC64" s="203"/>
      <c r="CD64" s="203"/>
      <c r="CE64" s="247">
        <v>6</v>
      </c>
      <c r="CF64" s="1038"/>
      <c r="CG64" s="374"/>
      <c r="CH64" s="374"/>
      <c r="CI64" s="374"/>
      <c r="CJ64" s="375"/>
    </row>
    <row r="65" spans="2:88" s="2" customFormat="1" ht="49.5" customHeight="1">
      <c r="B65" s="432" t="s">
        <v>303</v>
      </c>
      <c r="C65" s="433"/>
      <c r="D65" s="677" t="s">
        <v>280</v>
      </c>
      <c r="E65" s="678"/>
      <c r="F65" s="678"/>
      <c r="G65" s="678"/>
      <c r="H65" s="678"/>
      <c r="I65" s="678"/>
      <c r="J65" s="678"/>
      <c r="K65" s="678"/>
      <c r="L65" s="678"/>
      <c r="M65" s="678"/>
      <c r="N65" s="678"/>
      <c r="O65" s="678"/>
      <c r="P65" s="678"/>
      <c r="Q65" s="679"/>
      <c r="R65" s="680"/>
      <c r="S65" s="681"/>
      <c r="T65" s="682" t="s">
        <v>469</v>
      </c>
      <c r="U65" s="681"/>
      <c r="V65" s="544">
        <f>SUM(AU65)</f>
        <v>80</v>
      </c>
      <c r="W65" s="420"/>
      <c r="X65" s="422">
        <v>60</v>
      </c>
      <c r="Y65" s="422"/>
      <c r="Z65" s="419"/>
      <c r="AA65" s="420"/>
      <c r="AB65" s="419"/>
      <c r="AC65" s="420"/>
      <c r="AD65" s="422">
        <v>60</v>
      </c>
      <c r="AE65" s="422"/>
      <c r="AF65" s="422"/>
      <c r="AG65" s="422"/>
      <c r="AH65" s="649"/>
      <c r="AI65" s="576"/>
      <c r="AJ65" s="567"/>
      <c r="AK65" s="568"/>
      <c r="AL65" s="40"/>
      <c r="AM65" s="65"/>
      <c r="AN65" s="481"/>
      <c r="AO65" s="482"/>
      <c r="AP65" s="40"/>
      <c r="AQ65" s="65"/>
      <c r="AR65" s="481"/>
      <c r="AS65" s="482"/>
      <c r="AT65" s="40"/>
      <c r="AU65" s="43">
        <v>80</v>
      </c>
      <c r="AV65" s="396">
        <v>60</v>
      </c>
      <c r="AW65" s="397"/>
      <c r="AX65" s="40">
        <v>2</v>
      </c>
      <c r="AY65" s="65"/>
      <c r="AZ65" s="481"/>
      <c r="BA65" s="482"/>
      <c r="BB65" s="40"/>
      <c r="BC65" s="65"/>
      <c r="BD65" s="481"/>
      <c r="BE65" s="482"/>
      <c r="BF65" s="40"/>
      <c r="BG65" s="65"/>
      <c r="BH65" s="481"/>
      <c r="BI65" s="482"/>
      <c r="BJ65" s="40"/>
      <c r="BK65" s="65"/>
      <c r="BL65" s="481"/>
      <c r="BM65" s="482"/>
      <c r="BN65" s="40"/>
      <c r="BO65" s="65"/>
      <c r="BP65" s="481"/>
      <c r="BQ65" s="482"/>
      <c r="BR65" s="40"/>
      <c r="BS65" s="65"/>
      <c r="BT65" s="481"/>
      <c r="BU65" s="482"/>
      <c r="BV65" s="40"/>
      <c r="BW65" s="65"/>
      <c r="BX65" s="481"/>
      <c r="BY65" s="482"/>
      <c r="BZ65" s="40"/>
      <c r="CA65" s="203"/>
      <c r="CB65" s="203"/>
      <c r="CC65" s="203"/>
      <c r="CD65" s="203"/>
      <c r="CE65" s="247">
        <v>2</v>
      </c>
      <c r="CF65" s="1038"/>
      <c r="CG65" s="374"/>
      <c r="CH65" s="374"/>
      <c r="CI65" s="374"/>
      <c r="CJ65" s="375"/>
    </row>
    <row r="66" spans="2:88" s="2" customFormat="1" ht="64.5" customHeight="1">
      <c r="B66" s="434"/>
      <c r="C66" s="435"/>
      <c r="D66" s="677" t="s">
        <v>186</v>
      </c>
      <c r="E66" s="678"/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9"/>
      <c r="R66" s="680"/>
      <c r="S66" s="681"/>
      <c r="T66" s="682"/>
      <c r="U66" s="681"/>
      <c r="V66" s="544">
        <f>SUM(AU66)</f>
        <v>72</v>
      </c>
      <c r="W66" s="420"/>
      <c r="X66" s="419">
        <v>30</v>
      </c>
      <c r="Y66" s="420"/>
      <c r="Z66" s="419"/>
      <c r="AA66" s="420"/>
      <c r="AB66" s="419"/>
      <c r="AC66" s="420"/>
      <c r="AD66" s="419">
        <v>30</v>
      </c>
      <c r="AE66" s="420"/>
      <c r="AF66" s="419"/>
      <c r="AG66" s="420"/>
      <c r="AH66" s="649"/>
      <c r="AI66" s="576"/>
      <c r="AJ66" s="567"/>
      <c r="AK66" s="568"/>
      <c r="AL66" s="40"/>
      <c r="AM66" s="65"/>
      <c r="AN66" s="481"/>
      <c r="AO66" s="482"/>
      <c r="AP66" s="40"/>
      <c r="AQ66" s="65"/>
      <c r="AR66" s="481"/>
      <c r="AS66" s="482"/>
      <c r="AT66" s="40"/>
      <c r="AU66" s="43">
        <v>72</v>
      </c>
      <c r="AV66" s="396">
        <v>30</v>
      </c>
      <c r="AW66" s="397"/>
      <c r="AX66" s="67">
        <v>2</v>
      </c>
      <c r="AY66" s="65"/>
      <c r="AZ66" s="481"/>
      <c r="BA66" s="482"/>
      <c r="BB66" s="40"/>
      <c r="BC66" s="65"/>
      <c r="BD66" s="481"/>
      <c r="BE66" s="482"/>
      <c r="BF66" s="40"/>
      <c r="BG66" s="65"/>
      <c r="BH66" s="481"/>
      <c r="BI66" s="482"/>
      <c r="BJ66" s="40"/>
      <c r="BK66" s="65"/>
      <c r="BL66" s="481"/>
      <c r="BM66" s="482"/>
      <c r="BN66" s="40"/>
      <c r="BO66" s="65"/>
      <c r="BP66" s="481"/>
      <c r="BQ66" s="482"/>
      <c r="BR66" s="40"/>
      <c r="BS66" s="65"/>
      <c r="BT66" s="481"/>
      <c r="BU66" s="482"/>
      <c r="BV66" s="40"/>
      <c r="BW66" s="65"/>
      <c r="BX66" s="481"/>
      <c r="BY66" s="482"/>
      <c r="BZ66" s="40"/>
      <c r="CA66" s="203"/>
      <c r="CB66" s="203"/>
      <c r="CC66" s="203"/>
      <c r="CD66" s="203"/>
      <c r="CE66" s="247">
        <v>2</v>
      </c>
      <c r="CF66" s="1039"/>
      <c r="CG66" s="1040"/>
      <c r="CH66" s="1040"/>
      <c r="CI66" s="1040"/>
      <c r="CJ66" s="1041"/>
    </row>
    <row r="67" spans="2:88" s="2" customFormat="1" ht="29.25" customHeight="1">
      <c r="B67" s="432" t="s">
        <v>158</v>
      </c>
      <c r="C67" s="433"/>
      <c r="D67" s="678" t="s">
        <v>172</v>
      </c>
      <c r="E67" s="678"/>
      <c r="F67" s="678"/>
      <c r="G67" s="678"/>
      <c r="H67" s="678"/>
      <c r="I67" s="678"/>
      <c r="J67" s="678"/>
      <c r="K67" s="678"/>
      <c r="L67" s="678"/>
      <c r="M67" s="678"/>
      <c r="N67" s="678"/>
      <c r="O67" s="678"/>
      <c r="P67" s="678"/>
      <c r="Q67" s="678"/>
      <c r="R67" s="426">
        <v>2.3</v>
      </c>
      <c r="S67" s="685"/>
      <c r="T67" s="684">
        <v>4</v>
      </c>
      <c r="U67" s="685"/>
      <c r="V67" s="544">
        <f>SUM(AM67+AQ67+AU67)</f>
        <v>246</v>
      </c>
      <c r="W67" s="422"/>
      <c r="X67" s="420">
        <f>SUM(AN67+AR67+AV67)</f>
        <v>126</v>
      </c>
      <c r="Y67" s="422"/>
      <c r="Z67" s="419">
        <v>80</v>
      </c>
      <c r="AA67" s="420"/>
      <c r="AB67" s="419"/>
      <c r="AC67" s="420"/>
      <c r="AD67" s="419">
        <v>46</v>
      </c>
      <c r="AE67" s="420"/>
      <c r="AF67" s="419"/>
      <c r="AG67" s="420"/>
      <c r="AH67" s="649"/>
      <c r="AI67" s="576"/>
      <c r="AJ67" s="567"/>
      <c r="AK67" s="568"/>
      <c r="AL67" s="40"/>
      <c r="AM67" s="43">
        <v>96</v>
      </c>
      <c r="AN67" s="396">
        <v>50</v>
      </c>
      <c r="AO67" s="397"/>
      <c r="AP67" s="40">
        <v>3</v>
      </c>
      <c r="AQ67" s="43">
        <v>78</v>
      </c>
      <c r="AR67" s="396">
        <v>46</v>
      </c>
      <c r="AS67" s="397"/>
      <c r="AT67" s="40">
        <v>2</v>
      </c>
      <c r="AU67" s="43">
        <v>72</v>
      </c>
      <c r="AV67" s="396">
        <v>30</v>
      </c>
      <c r="AW67" s="397"/>
      <c r="AX67" s="40">
        <v>2</v>
      </c>
      <c r="AY67" s="43"/>
      <c r="AZ67" s="481"/>
      <c r="BA67" s="482"/>
      <c r="BB67" s="40"/>
      <c r="BC67" s="43"/>
      <c r="BD67" s="481"/>
      <c r="BE67" s="482"/>
      <c r="BF67" s="40"/>
      <c r="BG67" s="43"/>
      <c r="BH67" s="481"/>
      <c r="BI67" s="482"/>
      <c r="BJ67" s="40"/>
      <c r="BK67" s="43"/>
      <c r="BL67" s="481"/>
      <c r="BM67" s="482"/>
      <c r="BN67" s="40"/>
      <c r="BO67" s="43"/>
      <c r="BP67" s="481"/>
      <c r="BQ67" s="482"/>
      <c r="BR67" s="40"/>
      <c r="BS67" s="43"/>
      <c r="BT67" s="481"/>
      <c r="BU67" s="482"/>
      <c r="BV67" s="40"/>
      <c r="BW67" s="43"/>
      <c r="BX67" s="481"/>
      <c r="BY67" s="482"/>
      <c r="BZ67" s="40"/>
      <c r="CA67" s="203"/>
      <c r="CB67" s="203"/>
      <c r="CC67" s="203"/>
      <c r="CD67" s="203"/>
      <c r="CE67" s="247">
        <f>SUM(AP67+AT67+AX67)</f>
        <v>7</v>
      </c>
      <c r="CF67" s="627" t="s">
        <v>412</v>
      </c>
      <c r="CG67" s="628"/>
      <c r="CH67" s="628"/>
      <c r="CI67" s="628"/>
      <c r="CJ67" s="629"/>
    </row>
    <row r="68" spans="2:88" s="2" customFormat="1" ht="65.25" customHeight="1">
      <c r="B68" s="434"/>
      <c r="C68" s="435"/>
      <c r="D68" s="678" t="s">
        <v>173</v>
      </c>
      <c r="E68" s="678"/>
      <c r="F68" s="678"/>
      <c r="G68" s="678"/>
      <c r="H68" s="678"/>
      <c r="I68" s="678"/>
      <c r="J68" s="678"/>
      <c r="K68" s="678"/>
      <c r="L68" s="678"/>
      <c r="M68" s="678"/>
      <c r="N68" s="678"/>
      <c r="O68" s="678"/>
      <c r="P68" s="678"/>
      <c r="Q68" s="678"/>
      <c r="R68" s="426"/>
      <c r="S68" s="685"/>
      <c r="T68" s="684"/>
      <c r="U68" s="685"/>
      <c r="V68" s="421">
        <v>80</v>
      </c>
      <c r="W68" s="422"/>
      <c r="X68" s="422"/>
      <c r="Y68" s="422"/>
      <c r="Z68" s="419"/>
      <c r="AA68" s="420"/>
      <c r="AB68" s="419"/>
      <c r="AC68" s="420"/>
      <c r="AD68" s="419"/>
      <c r="AE68" s="420"/>
      <c r="AF68" s="419"/>
      <c r="AG68" s="420"/>
      <c r="AH68" s="649"/>
      <c r="AI68" s="576"/>
      <c r="AJ68" s="567"/>
      <c r="AK68" s="568"/>
      <c r="AL68" s="40"/>
      <c r="AM68" s="43"/>
      <c r="AN68" s="396"/>
      <c r="AO68" s="397"/>
      <c r="AP68" s="67"/>
      <c r="AQ68" s="43">
        <v>40</v>
      </c>
      <c r="AR68" s="396"/>
      <c r="AS68" s="397"/>
      <c r="AT68" s="67">
        <v>1</v>
      </c>
      <c r="AU68" s="43">
        <v>40</v>
      </c>
      <c r="AV68" s="481"/>
      <c r="AW68" s="482"/>
      <c r="AX68" s="40">
        <v>1</v>
      </c>
      <c r="AY68" s="65"/>
      <c r="AZ68" s="481"/>
      <c r="BA68" s="482"/>
      <c r="BB68" s="40"/>
      <c r="BC68" s="65"/>
      <c r="BD68" s="481"/>
      <c r="BE68" s="482"/>
      <c r="BF68" s="40"/>
      <c r="BG68" s="65"/>
      <c r="BH68" s="481"/>
      <c r="BI68" s="482"/>
      <c r="BJ68" s="40"/>
      <c r="BK68" s="65"/>
      <c r="BL68" s="481"/>
      <c r="BM68" s="482"/>
      <c r="BN68" s="40"/>
      <c r="BO68" s="65"/>
      <c r="BP68" s="481"/>
      <c r="BQ68" s="482"/>
      <c r="BR68" s="40"/>
      <c r="BS68" s="65"/>
      <c r="BT68" s="481"/>
      <c r="BU68" s="482"/>
      <c r="BV68" s="40"/>
      <c r="BW68" s="65"/>
      <c r="BX68" s="481"/>
      <c r="BY68" s="482"/>
      <c r="BZ68" s="40"/>
      <c r="CA68" s="203"/>
      <c r="CB68" s="203"/>
      <c r="CC68" s="203"/>
      <c r="CD68" s="203"/>
      <c r="CE68" s="247">
        <v>2</v>
      </c>
      <c r="CF68" s="627"/>
      <c r="CG68" s="628"/>
      <c r="CH68" s="628"/>
      <c r="CI68" s="628"/>
      <c r="CJ68" s="629"/>
    </row>
    <row r="69" spans="2:88" s="2" customFormat="1" ht="28.5" customHeight="1">
      <c r="B69" s="671" t="s">
        <v>200</v>
      </c>
      <c r="C69" s="672"/>
      <c r="D69" s="678" t="s">
        <v>178</v>
      </c>
      <c r="E69" s="678"/>
      <c r="F69" s="678"/>
      <c r="G69" s="678"/>
      <c r="H69" s="678"/>
      <c r="I69" s="678"/>
      <c r="J69" s="678"/>
      <c r="K69" s="678"/>
      <c r="L69" s="678"/>
      <c r="M69" s="678"/>
      <c r="N69" s="678"/>
      <c r="O69" s="678"/>
      <c r="P69" s="678"/>
      <c r="Q69" s="716"/>
      <c r="R69" s="426">
        <v>5</v>
      </c>
      <c r="S69" s="685"/>
      <c r="T69" s="684"/>
      <c r="U69" s="685"/>
      <c r="V69" s="421">
        <v>64</v>
      </c>
      <c r="W69" s="422"/>
      <c r="X69" s="422">
        <v>30</v>
      </c>
      <c r="Y69" s="422"/>
      <c r="Z69" s="419">
        <v>16</v>
      </c>
      <c r="AA69" s="420"/>
      <c r="AB69" s="419"/>
      <c r="AC69" s="420"/>
      <c r="AD69" s="419">
        <v>14</v>
      </c>
      <c r="AE69" s="420"/>
      <c r="AF69" s="419"/>
      <c r="AG69" s="420"/>
      <c r="AH69" s="649"/>
      <c r="AI69" s="576"/>
      <c r="AJ69" s="567"/>
      <c r="AK69" s="568"/>
      <c r="AL69" s="40"/>
      <c r="AM69" s="65"/>
      <c r="AN69" s="481"/>
      <c r="AO69" s="482"/>
      <c r="AP69" s="40"/>
      <c r="AQ69" s="65"/>
      <c r="AR69" s="481"/>
      <c r="AS69" s="482"/>
      <c r="AT69" s="40"/>
      <c r="AU69" s="65"/>
      <c r="AV69" s="481"/>
      <c r="AW69" s="482"/>
      <c r="AX69" s="40"/>
      <c r="AY69" s="43">
        <v>64</v>
      </c>
      <c r="AZ69" s="396">
        <v>30</v>
      </c>
      <c r="BA69" s="397"/>
      <c r="BB69" s="40">
        <v>2</v>
      </c>
      <c r="BC69" s="65"/>
      <c r="BD69" s="481"/>
      <c r="BE69" s="482"/>
      <c r="BF69" s="40"/>
      <c r="BG69" s="65"/>
      <c r="BH69" s="481"/>
      <c r="BI69" s="482"/>
      <c r="BJ69" s="40"/>
      <c r="BK69" s="65"/>
      <c r="BL69" s="481"/>
      <c r="BM69" s="482"/>
      <c r="BN69" s="40"/>
      <c r="BO69" s="65"/>
      <c r="BP69" s="481"/>
      <c r="BQ69" s="482"/>
      <c r="BR69" s="40"/>
      <c r="BS69" s="65"/>
      <c r="BT69" s="481"/>
      <c r="BU69" s="482"/>
      <c r="BV69" s="40"/>
      <c r="BW69" s="65"/>
      <c r="BX69" s="481"/>
      <c r="BY69" s="482"/>
      <c r="BZ69" s="40"/>
      <c r="CA69" s="203"/>
      <c r="CB69" s="203"/>
      <c r="CC69" s="203"/>
      <c r="CD69" s="203"/>
      <c r="CE69" s="247">
        <v>2</v>
      </c>
      <c r="CF69" s="627" t="s">
        <v>413</v>
      </c>
      <c r="CG69" s="628"/>
      <c r="CH69" s="628"/>
      <c r="CI69" s="628"/>
      <c r="CJ69" s="629"/>
    </row>
    <row r="70" spans="2:88" s="2" customFormat="1" ht="51.75" customHeight="1">
      <c r="B70" s="671" t="s">
        <v>304</v>
      </c>
      <c r="C70" s="672"/>
      <c r="D70" s="714" t="s">
        <v>177</v>
      </c>
      <c r="E70" s="714"/>
      <c r="F70" s="714"/>
      <c r="G70" s="714"/>
      <c r="H70" s="714"/>
      <c r="I70" s="714"/>
      <c r="J70" s="714"/>
      <c r="K70" s="714"/>
      <c r="L70" s="714"/>
      <c r="M70" s="714"/>
      <c r="N70" s="714"/>
      <c r="O70" s="714"/>
      <c r="P70" s="714"/>
      <c r="Q70" s="715"/>
      <c r="R70" s="426">
        <v>7.8</v>
      </c>
      <c r="S70" s="685"/>
      <c r="T70" s="684"/>
      <c r="U70" s="685"/>
      <c r="V70" s="421">
        <v>128</v>
      </c>
      <c r="W70" s="422"/>
      <c r="X70" s="422">
        <v>60</v>
      </c>
      <c r="Y70" s="422"/>
      <c r="Z70" s="419">
        <v>60</v>
      </c>
      <c r="AA70" s="420"/>
      <c r="AB70" s="419"/>
      <c r="AC70" s="420"/>
      <c r="AD70" s="419"/>
      <c r="AE70" s="420"/>
      <c r="AF70" s="419"/>
      <c r="AG70" s="420"/>
      <c r="AH70" s="649"/>
      <c r="AI70" s="576"/>
      <c r="AJ70" s="567"/>
      <c r="AK70" s="568"/>
      <c r="AL70" s="40"/>
      <c r="AM70" s="65"/>
      <c r="AN70" s="481"/>
      <c r="AO70" s="482"/>
      <c r="AP70" s="40"/>
      <c r="AQ70" s="65"/>
      <c r="AR70" s="481"/>
      <c r="AS70" s="482"/>
      <c r="AT70" s="40"/>
      <c r="AU70" s="65"/>
      <c r="AV70" s="481"/>
      <c r="AW70" s="482"/>
      <c r="AX70" s="40"/>
      <c r="AY70" s="65"/>
      <c r="AZ70" s="481"/>
      <c r="BA70" s="482"/>
      <c r="BB70" s="40"/>
      <c r="BC70" s="65"/>
      <c r="BD70" s="481"/>
      <c r="BE70" s="482"/>
      <c r="BF70" s="40"/>
      <c r="BG70" s="43">
        <v>64</v>
      </c>
      <c r="BH70" s="396">
        <v>30</v>
      </c>
      <c r="BI70" s="397"/>
      <c r="BJ70" s="40">
        <v>2</v>
      </c>
      <c r="BK70" s="43">
        <v>64</v>
      </c>
      <c r="BL70" s="396">
        <v>30</v>
      </c>
      <c r="BM70" s="397"/>
      <c r="BN70" s="40">
        <v>2</v>
      </c>
      <c r="BO70" s="65"/>
      <c r="BP70" s="481"/>
      <c r="BQ70" s="482"/>
      <c r="BR70" s="40"/>
      <c r="BS70" s="43"/>
      <c r="BT70" s="396"/>
      <c r="BU70" s="397"/>
      <c r="BV70" s="40"/>
      <c r="BW70" s="65"/>
      <c r="BX70" s="481"/>
      <c r="BY70" s="482"/>
      <c r="BZ70" s="40"/>
      <c r="CA70" s="203"/>
      <c r="CB70" s="203"/>
      <c r="CC70" s="203"/>
      <c r="CD70" s="203"/>
      <c r="CE70" s="247">
        <v>4</v>
      </c>
      <c r="CF70" s="627" t="s">
        <v>414</v>
      </c>
      <c r="CG70" s="628"/>
      <c r="CH70" s="628"/>
      <c r="CI70" s="628"/>
      <c r="CJ70" s="629"/>
    </row>
    <row r="71" spans="2:88" s="2" customFormat="1" ht="29.25" customHeight="1">
      <c r="B71" s="432" t="s">
        <v>305</v>
      </c>
      <c r="C71" s="433"/>
      <c r="D71" s="714" t="s">
        <v>179</v>
      </c>
      <c r="E71" s="714"/>
      <c r="F71" s="714"/>
      <c r="G71" s="714"/>
      <c r="H71" s="714"/>
      <c r="I71" s="714"/>
      <c r="J71" s="714"/>
      <c r="K71" s="714"/>
      <c r="L71" s="714"/>
      <c r="M71" s="714"/>
      <c r="N71" s="714"/>
      <c r="O71" s="714"/>
      <c r="P71" s="714"/>
      <c r="Q71" s="715"/>
      <c r="R71" s="426">
        <v>9</v>
      </c>
      <c r="S71" s="685"/>
      <c r="T71" s="684"/>
      <c r="U71" s="685"/>
      <c r="V71" s="421">
        <v>64</v>
      </c>
      <c r="W71" s="422"/>
      <c r="X71" s="422">
        <v>30</v>
      </c>
      <c r="Y71" s="422"/>
      <c r="Z71" s="419">
        <v>30</v>
      </c>
      <c r="AA71" s="420"/>
      <c r="AB71" s="419"/>
      <c r="AC71" s="420"/>
      <c r="AD71" s="419"/>
      <c r="AE71" s="420"/>
      <c r="AF71" s="419"/>
      <c r="AG71" s="420"/>
      <c r="AH71" s="649"/>
      <c r="AI71" s="576"/>
      <c r="AJ71" s="567"/>
      <c r="AK71" s="568"/>
      <c r="AL71" s="40"/>
      <c r="AM71" s="65"/>
      <c r="AN71" s="481"/>
      <c r="AO71" s="482"/>
      <c r="AP71" s="40"/>
      <c r="AQ71" s="65"/>
      <c r="AR71" s="481"/>
      <c r="AS71" s="482"/>
      <c r="AT71" s="40"/>
      <c r="AU71" s="65"/>
      <c r="AV71" s="481"/>
      <c r="AW71" s="482"/>
      <c r="AX71" s="40"/>
      <c r="AY71" s="65"/>
      <c r="AZ71" s="481"/>
      <c r="BA71" s="482"/>
      <c r="BB71" s="40"/>
      <c r="BC71" s="65"/>
      <c r="BD71" s="481"/>
      <c r="BE71" s="482"/>
      <c r="BF71" s="40"/>
      <c r="BG71" s="65"/>
      <c r="BH71" s="481"/>
      <c r="BI71" s="482"/>
      <c r="BJ71" s="40"/>
      <c r="BK71" s="65"/>
      <c r="BL71" s="481"/>
      <c r="BM71" s="482"/>
      <c r="BN71" s="40"/>
      <c r="BO71" s="43">
        <v>64</v>
      </c>
      <c r="BP71" s="396">
        <v>30</v>
      </c>
      <c r="BQ71" s="397"/>
      <c r="BR71" s="40">
        <v>2</v>
      </c>
      <c r="BS71" s="65"/>
      <c r="BT71" s="481"/>
      <c r="BU71" s="482"/>
      <c r="BV71" s="40"/>
      <c r="BW71" s="43"/>
      <c r="BX71" s="396"/>
      <c r="BY71" s="397"/>
      <c r="BZ71" s="40"/>
      <c r="CA71" s="203"/>
      <c r="CB71" s="203"/>
      <c r="CC71" s="203"/>
      <c r="CD71" s="203"/>
      <c r="CE71" s="247">
        <v>2</v>
      </c>
      <c r="CF71" s="627" t="s">
        <v>415</v>
      </c>
      <c r="CG71" s="628"/>
      <c r="CH71" s="628"/>
      <c r="CI71" s="628"/>
      <c r="CJ71" s="629"/>
    </row>
    <row r="72" spans="2:88" s="2" customFormat="1" ht="69" customHeight="1" thickBot="1">
      <c r="B72" s="710"/>
      <c r="C72" s="711"/>
      <c r="D72" s="719" t="s">
        <v>180</v>
      </c>
      <c r="E72" s="719"/>
      <c r="F72" s="719"/>
      <c r="G72" s="719"/>
      <c r="H72" s="719"/>
      <c r="I72" s="719"/>
      <c r="J72" s="719"/>
      <c r="K72" s="719"/>
      <c r="L72" s="719"/>
      <c r="M72" s="719"/>
      <c r="N72" s="719"/>
      <c r="O72" s="719"/>
      <c r="P72" s="719"/>
      <c r="Q72" s="720"/>
      <c r="R72" s="415"/>
      <c r="S72" s="416"/>
      <c r="T72" s="417"/>
      <c r="U72" s="416"/>
      <c r="V72" s="709">
        <v>40</v>
      </c>
      <c r="W72" s="403"/>
      <c r="X72" s="403"/>
      <c r="Y72" s="403"/>
      <c r="Z72" s="573"/>
      <c r="AA72" s="574"/>
      <c r="AB72" s="573"/>
      <c r="AC72" s="574"/>
      <c r="AD72" s="573"/>
      <c r="AE72" s="574"/>
      <c r="AF72" s="573"/>
      <c r="AG72" s="574"/>
      <c r="AH72" s="410"/>
      <c r="AI72" s="402"/>
      <c r="AJ72" s="559"/>
      <c r="AK72" s="560"/>
      <c r="AL72" s="53"/>
      <c r="AM72" s="66"/>
      <c r="AN72" s="468"/>
      <c r="AO72" s="469"/>
      <c r="AP72" s="53"/>
      <c r="AQ72" s="66"/>
      <c r="AR72" s="468"/>
      <c r="AS72" s="469"/>
      <c r="AT72" s="53"/>
      <c r="AU72" s="66"/>
      <c r="AV72" s="468"/>
      <c r="AW72" s="469"/>
      <c r="AX72" s="53"/>
      <c r="AY72" s="66"/>
      <c r="AZ72" s="468"/>
      <c r="BA72" s="469"/>
      <c r="BB72" s="53"/>
      <c r="BC72" s="66"/>
      <c r="BD72" s="468"/>
      <c r="BE72" s="469"/>
      <c r="BF72" s="53"/>
      <c r="BG72" s="66"/>
      <c r="BH72" s="468"/>
      <c r="BI72" s="469"/>
      <c r="BJ72" s="53"/>
      <c r="BK72" s="66"/>
      <c r="BL72" s="468"/>
      <c r="BM72" s="469"/>
      <c r="BN72" s="53"/>
      <c r="BO72" s="68">
        <v>40</v>
      </c>
      <c r="BP72" s="468"/>
      <c r="BQ72" s="469"/>
      <c r="BR72" s="53">
        <v>1</v>
      </c>
      <c r="BS72" s="66"/>
      <c r="BT72" s="468"/>
      <c r="BU72" s="469"/>
      <c r="BV72" s="53"/>
      <c r="BW72" s="68"/>
      <c r="BX72" s="468"/>
      <c r="BY72" s="469"/>
      <c r="BZ72" s="53"/>
      <c r="CA72" s="207"/>
      <c r="CB72" s="207"/>
      <c r="CC72" s="207"/>
      <c r="CD72" s="207"/>
      <c r="CE72" s="248">
        <v>1</v>
      </c>
      <c r="CF72" s="953"/>
      <c r="CG72" s="391"/>
      <c r="CH72" s="391"/>
      <c r="CI72" s="391"/>
      <c r="CJ72" s="954"/>
    </row>
    <row r="73" spans="2:88" s="2" customFormat="1" ht="68.25" customHeight="1">
      <c r="B73" s="712" t="s">
        <v>101</v>
      </c>
      <c r="C73" s="713"/>
      <c r="D73" s="698" t="s">
        <v>270</v>
      </c>
      <c r="E73" s="699"/>
      <c r="F73" s="699"/>
      <c r="G73" s="699"/>
      <c r="H73" s="699"/>
      <c r="I73" s="699"/>
      <c r="J73" s="699"/>
      <c r="K73" s="699"/>
      <c r="L73" s="699"/>
      <c r="M73" s="699"/>
      <c r="N73" s="699"/>
      <c r="O73" s="699"/>
      <c r="P73" s="699"/>
      <c r="Q73" s="700"/>
      <c r="R73" s="726"/>
      <c r="S73" s="727"/>
      <c r="T73" s="778"/>
      <c r="U73" s="727"/>
      <c r="V73" s="650">
        <f>V74+V75+V76+V77</f>
        <v>352</v>
      </c>
      <c r="W73" s="548"/>
      <c r="X73" s="547">
        <f>X74+X75+X76+X77</f>
        <v>196</v>
      </c>
      <c r="Y73" s="548"/>
      <c r="Z73" s="547">
        <f>Z74+Z75+Z76+Z77</f>
        <v>120</v>
      </c>
      <c r="AA73" s="548"/>
      <c r="AB73" s="547">
        <f>AB74+AB75+AB76+AB77</f>
        <v>60</v>
      </c>
      <c r="AC73" s="548"/>
      <c r="AD73" s="547">
        <f>AD74+AD75+AD76+AD77</f>
        <v>16</v>
      </c>
      <c r="AE73" s="548"/>
      <c r="AF73" s="547">
        <f>AF74+AF75+AF76+AF77</f>
        <v>0</v>
      </c>
      <c r="AG73" s="548"/>
      <c r="AH73" s="650">
        <f>AH74+AH75+AH76+AH77</f>
        <v>0</v>
      </c>
      <c r="AI73" s="651"/>
      <c r="AJ73" s="404">
        <f>AJ74+AJ75+AJ76+AJ77</f>
        <v>0</v>
      </c>
      <c r="AK73" s="405"/>
      <c r="AL73" s="54">
        <f>AL74+AL75+AL76+AL77</f>
        <v>0</v>
      </c>
      <c r="AM73" s="71">
        <f>AM74+AM75+AM76+AM77</f>
        <v>0</v>
      </c>
      <c r="AN73" s="404">
        <f>AN74+AN75+AN76+AN77</f>
        <v>0</v>
      </c>
      <c r="AO73" s="405"/>
      <c r="AP73" s="54">
        <f>AP74+AP75+AP76+AP77</f>
        <v>0</v>
      </c>
      <c r="AQ73" s="71">
        <f>AQ74+AQ75+AQ76+AQ77</f>
        <v>0</v>
      </c>
      <c r="AR73" s="404">
        <f>AR74+AR75+AR76+AR77</f>
        <v>0</v>
      </c>
      <c r="AS73" s="405"/>
      <c r="AT73" s="54">
        <f>AT74+AT75+AT76+AT77</f>
        <v>0</v>
      </c>
      <c r="AU73" s="71">
        <f>AU74+AU75+AU76+AU77</f>
        <v>0</v>
      </c>
      <c r="AV73" s="404">
        <f>AV74+AV75+AV76+AV77</f>
        <v>0</v>
      </c>
      <c r="AW73" s="405"/>
      <c r="AX73" s="54">
        <f>AX74+AX75+AX76+AX77</f>
        <v>0</v>
      </c>
      <c r="AY73" s="71">
        <f>AY74+AY75+AY76+AY77</f>
        <v>80</v>
      </c>
      <c r="AZ73" s="404">
        <f>AZ74+AZ75+AZ76+AZ77</f>
        <v>60</v>
      </c>
      <c r="BA73" s="405"/>
      <c r="BB73" s="54">
        <f>BB74+BB75+BB76+BB77</f>
        <v>2</v>
      </c>
      <c r="BC73" s="71">
        <f>BC74+BC75+BC76+BC77</f>
        <v>272</v>
      </c>
      <c r="BD73" s="404">
        <f>BD74+BD75+BD76+BD77</f>
        <v>136</v>
      </c>
      <c r="BE73" s="405"/>
      <c r="BF73" s="54">
        <f>BF74+BF75+BF76+BF77</f>
        <v>7</v>
      </c>
      <c r="BG73" s="71">
        <f>BG74+BG75+BG76+BG77</f>
        <v>0</v>
      </c>
      <c r="BH73" s="404">
        <f>BH74+BH75+BH76+BH77</f>
        <v>0</v>
      </c>
      <c r="BI73" s="405"/>
      <c r="BJ73" s="54">
        <f>BJ74+BJ75+BJ76+BJ77</f>
        <v>0</v>
      </c>
      <c r="BK73" s="71">
        <f>BK74+BK75+BK76+BK77</f>
        <v>0</v>
      </c>
      <c r="BL73" s="404">
        <f>BL74+BL75+BL76+BL77</f>
        <v>0</v>
      </c>
      <c r="BM73" s="405"/>
      <c r="BN73" s="54">
        <f>BN74+BN75+BN76+BN77</f>
        <v>0</v>
      </c>
      <c r="BO73" s="71">
        <f>BO74+BO75+BO76+BO77</f>
        <v>0</v>
      </c>
      <c r="BP73" s="404">
        <f>BP74+BP75+BP76+BP77</f>
        <v>0</v>
      </c>
      <c r="BQ73" s="405"/>
      <c r="BR73" s="54">
        <f>BR74+BR75+BR76+BR77</f>
        <v>0</v>
      </c>
      <c r="BS73" s="71">
        <f>BS74+BS75+BS76+BS77</f>
        <v>0</v>
      </c>
      <c r="BT73" s="404">
        <f>BT74+BT75+BT76+BT77</f>
        <v>0</v>
      </c>
      <c r="BU73" s="405"/>
      <c r="BV73" s="54">
        <f>BV74+BV75+BV76+BV77</f>
        <v>0</v>
      </c>
      <c r="BW73" s="71">
        <f>BW74+BW75+BW76+BW77</f>
        <v>0</v>
      </c>
      <c r="BX73" s="404">
        <f>BX74+BX75+BX76+BX77</f>
        <v>0</v>
      </c>
      <c r="BY73" s="405"/>
      <c r="BZ73" s="54">
        <f>BZ74+BZ75+BZ76+BZ77</f>
        <v>0</v>
      </c>
      <c r="CA73" s="219"/>
      <c r="CB73" s="389"/>
      <c r="CC73" s="389"/>
      <c r="CD73" s="219"/>
      <c r="CE73" s="249">
        <v>9</v>
      </c>
      <c r="CF73" s="622"/>
      <c r="CG73" s="623"/>
      <c r="CH73" s="623"/>
      <c r="CI73" s="623"/>
      <c r="CJ73" s="624"/>
    </row>
    <row r="74" spans="2:100" s="2" customFormat="1" ht="28.5" customHeight="1">
      <c r="B74" s="920" t="s">
        <v>138</v>
      </c>
      <c r="C74" s="921"/>
      <c r="D74" s="689" t="s">
        <v>160</v>
      </c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89"/>
      <c r="P74" s="689"/>
      <c r="Q74" s="690"/>
      <c r="R74" s="691">
        <v>6</v>
      </c>
      <c r="S74" s="692"/>
      <c r="T74" s="735">
        <v>5</v>
      </c>
      <c r="U74" s="692"/>
      <c r="V74" s="421">
        <v>160</v>
      </c>
      <c r="W74" s="422"/>
      <c r="X74" s="419">
        <v>120</v>
      </c>
      <c r="Y74" s="420"/>
      <c r="Z74" s="419">
        <v>60</v>
      </c>
      <c r="AA74" s="420"/>
      <c r="AB74" s="419">
        <v>60</v>
      </c>
      <c r="AC74" s="420"/>
      <c r="AD74" s="419"/>
      <c r="AE74" s="420"/>
      <c r="AF74" s="419"/>
      <c r="AG74" s="420"/>
      <c r="AH74" s="649"/>
      <c r="AI74" s="576"/>
      <c r="AJ74" s="567"/>
      <c r="AK74" s="568"/>
      <c r="AL74" s="40"/>
      <c r="AM74" s="43"/>
      <c r="AN74" s="396"/>
      <c r="AO74" s="397"/>
      <c r="AP74" s="67"/>
      <c r="AQ74" s="43"/>
      <c r="AR74" s="396"/>
      <c r="AS74" s="397"/>
      <c r="AT74" s="67"/>
      <c r="AU74" s="43"/>
      <c r="AV74" s="396"/>
      <c r="AW74" s="397"/>
      <c r="AX74" s="67"/>
      <c r="AY74" s="43">
        <v>80</v>
      </c>
      <c r="AZ74" s="396">
        <v>60</v>
      </c>
      <c r="BA74" s="397"/>
      <c r="BB74" s="67">
        <v>2</v>
      </c>
      <c r="BC74" s="43">
        <v>80</v>
      </c>
      <c r="BD74" s="396">
        <v>60</v>
      </c>
      <c r="BE74" s="397"/>
      <c r="BF74" s="67">
        <v>2</v>
      </c>
      <c r="BG74" s="43"/>
      <c r="BH74" s="396"/>
      <c r="BI74" s="397"/>
      <c r="BJ74" s="67"/>
      <c r="BK74" s="43"/>
      <c r="BL74" s="396"/>
      <c r="BM74" s="397"/>
      <c r="BN74" s="67"/>
      <c r="BO74" s="43"/>
      <c r="BP74" s="396"/>
      <c r="BQ74" s="397"/>
      <c r="BR74" s="67"/>
      <c r="BS74" s="43"/>
      <c r="BT74" s="396"/>
      <c r="BU74" s="397"/>
      <c r="BV74" s="67"/>
      <c r="BW74" s="43"/>
      <c r="BX74" s="396"/>
      <c r="BY74" s="397"/>
      <c r="BZ74" s="67"/>
      <c r="CA74" s="224"/>
      <c r="CB74" s="224"/>
      <c r="CC74" s="224"/>
      <c r="CD74" s="224"/>
      <c r="CE74" s="250">
        <v>4</v>
      </c>
      <c r="CF74" s="805" t="s">
        <v>416</v>
      </c>
      <c r="CG74" s="955"/>
      <c r="CH74" s="955"/>
      <c r="CI74" s="955"/>
      <c r="CJ74" s="956"/>
      <c r="CV74" s="1"/>
    </row>
    <row r="75" spans="2:88" s="2" customFormat="1" ht="63" customHeight="1">
      <c r="B75" s="922"/>
      <c r="C75" s="923"/>
      <c r="D75" s="689" t="s">
        <v>161</v>
      </c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689"/>
      <c r="Q75" s="690"/>
      <c r="R75" s="691"/>
      <c r="S75" s="692"/>
      <c r="T75" s="735"/>
      <c r="U75" s="692"/>
      <c r="V75" s="421">
        <v>40</v>
      </c>
      <c r="W75" s="422"/>
      <c r="X75" s="419"/>
      <c r="Y75" s="420"/>
      <c r="Z75" s="419"/>
      <c r="AA75" s="420"/>
      <c r="AB75" s="419"/>
      <c r="AC75" s="420"/>
      <c r="AD75" s="419"/>
      <c r="AE75" s="420"/>
      <c r="AF75" s="419"/>
      <c r="AG75" s="420"/>
      <c r="AH75" s="649"/>
      <c r="AI75" s="576"/>
      <c r="AJ75" s="567"/>
      <c r="AK75" s="568"/>
      <c r="AL75" s="40"/>
      <c r="AM75" s="43"/>
      <c r="AN75" s="396"/>
      <c r="AO75" s="397"/>
      <c r="AP75" s="67"/>
      <c r="AQ75" s="43"/>
      <c r="AR75" s="396"/>
      <c r="AS75" s="397"/>
      <c r="AT75" s="67"/>
      <c r="AU75" s="43"/>
      <c r="AV75" s="396"/>
      <c r="AW75" s="397"/>
      <c r="AX75" s="67"/>
      <c r="AY75" s="43"/>
      <c r="AZ75" s="396"/>
      <c r="BA75" s="397"/>
      <c r="BB75" s="67"/>
      <c r="BC75" s="43">
        <v>40</v>
      </c>
      <c r="BD75" s="396"/>
      <c r="BE75" s="397"/>
      <c r="BF75" s="67">
        <v>1</v>
      </c>
      <c r="BG75" s="43"/>
      <c r="BH75" s="396"/>
      <c r="BI75" s="397"/>
      <c r="BJ75" s="67"/>
      <c r="BK75" s="43"/>
      <c r="BL75" s="396"/>
      <c r="BM75" s="397"/>
      <c r="BN75" s="67"/>
      <c r="BO75" s="43"/>
      <c r="BP75" s="396"/>
      <c r="BQ75" s="397"/>
      <c r="BR75" s="67"/>
      <c r="BS75" s="43"/>
      <c r="BT75" s="396"/>
      <c r="BU75" s="397"/>
      <c r="BV75" s="67"/>
      <c r="BW75" s="43"/>
      <c r="BX75" s="396"/>
      <c r="BY75" s="397"/>
      <c r="BZ75" s="67"/>
      <c r="CA75" s="224"/>
      <c r="CB75" s="224"/>
      <c r="CC75" s="224"/>
      <c r="CD75" s="224"/>
      <c r="CE75" s="250">
        <v>1</v>
      </c>
      <c r="CF75" s="805"/>
      <c r="CG75" s="955"/>
      <c r="CH75" s="955"/>
      <c r="CI75" s="955"/>
      <c r="CJ75" s="956"/>
    </row>
    <row r="76" spans="2:88" s="2" customFormat="1" ht="46.5" customHeight="1">
      <c r="B76" s="675" t="s">
        <v>105</v>
      </c>
      <c r="C76" s="676"/>
      <c r="D76" s="678" t="s">
        <v>174</v>
      </c>
      <c r="E76" s="678"/>
      <c r="F76" s="678"/>
      <c r="G76" s="678"/>
      <c r="H76" s="678"/>
      <c r="I76" s="678"/>
      <c r="J76" s="678"/>
      <c r="K76" s="678"/>
      <c r="L76" s="678"/>
      <c r="M76" s="678"/>
      <c r="N76" s="678"/>
      <c r="O76" s="678"/>
      <c r="P76" s="678"/>
      <c r="Q76" s="678"/>
      <c r="R76" s="426">
        <v>6</v>
      </c>
      <c r="S76" s="685"/>
      <c r="T76" s="684"/>
      <c r="U76" s="685"/>
      <c r="V76" s="421">
        <v>80</v>
      </c>
      <c r="W76" s="422"/>
      <c r="X76" s="419">
        <v>46</v>
      </c>
      <c r="Y76" s="420"/>
      <c r="Z76" s="419">
        <v>30</v>
      </c>
      <c r="AA76" s="420"/>
      <c r="AB76" s="419"/>
      <c r="AC76" s="420"/>
      <c r="AD76" s="419">
        <v>16</v>
      </c>
      <c r="AE76" s="420"/>
      <c r="AF76" s="419"/>
      <c r="AG76" s="420"/>
      <c r="AH76" s="649"/>
      <c r="AI76" s="576"/>
      <c r="AJ76" s="567"/>
      <c r="AK76" s="568"/>
      <c r="AL76" s="40"/>
      <c r="AM76" s="43"/>
      <c r="AN76" s="396"/>
      <c r="AO76" s="397"/>
      <c r="AP76" s="67"/>
      <c r="AQ76" s="43"/>
      <c r="AR76" s="396"/>
      <c r="AS76" s="397"/>
      <c r="AT76" s="67"/>
      <c r="AU76" s="43"/>
      <c r="AV76" s="396"/>
      <c r="AW76" s="397"/>
      <c r="AX76" s="67"/>
      <c r="AY76" s="43"/>
      <c r="AZ76" s="396"/>
      <c r="BA76" s="397"/>
      <c r="BB76" s="67"/>
      <c r="BC76" s="43">
        <v>80</v>
      </c>
      <c r="BD76" s="396">
        <v>46</v>
      </c>
      <c r="BE76" s="397"/>
      <c r="BF76" s="67">
        <v>2</v>
      </c>
      <c r="BG76" s="43"/>
      <c r="BH76" s="396"/>
      <c r="BI76" s="397"/>
      <c r="BJ76" s="67"/>
      <c r="BK76" s="43"/>
      <c r="BL76" s="396"/>
      <c r="BM76" s="397"/>
      <c r="BN76" s="67"/>
      <c r="BO76" s="43"/>
      <c r="BP76" s="396"/>
      <c r="BQ76" s="397"/>
      <c r="BR76" s="67"/>
      <c r="BS76" s="43"/>
      <c r="BT76" s="396"/>
      <c r="BU76" s="397"/>
      <c r="BV76" s="67"/>
      <c r="BW76" s="43"/>
      <c r="BX76" s="396"/>
      <c r="BY76" s="397"/>
      <c r="BZ76" s="67"/>
      <c r="CA76" s="224"/>
      <c r="CB76" s="224"/>
      <c r="CC76" s="224"/>
      <c r="CD76" s="224"/>
      <c r="CE76" s="250">
        <v>2</v>
      </c>
      <c r="CF76" s="805" t="s">
        <v>404</v>
      </c>
      <c r="CG76" s="955"/>
      <c r="CH76" s="955"/>
      <c r="CI76" s="955"/>
      <c r="CJ76" s="956"/>
    </row>
    <row r="77" spans="2:88" s="2" customFormat="1" ht="48.75" customHeight="1" thickBot="1">
      <c r="B77" s="833" t="s">
        <v>202</v>
      </c>
      <c r="C77" s="834"/>
      <c r="D77" s="797" t="s">
        <v>164</v>
      </c>
      <c r="E77" s="797"/>
      <c r="F77" s="797"/>
      <c r="G77" s="797"/>
      <c r="H77" s="797"/>
      <c r="I77" s="797"/>
      <c r="J77" s="797"/>
      <c r="K77" s="797"/>
      <c r="L77" s="797"/>
      <c r="M77" s="797"/>
      <c r="N77" s="797"/>
      <c r="O77" s="797"/>
      <c r="P77" s="797"/>
      <c r="Q77" s="798"/>
      <c r="R77" s="728"/>
      <c r="S77" s="729"/>
      <c r="T77" s="730">
        <v>6</v>
      </c>
      <c r="U77" s="729"/>
      <c r="V77" s="885">
        <v>72</v>
      </c>
      <c r="W77" s="886"/>
      <c r="X77" s="855">
        <v>30</v>
      </c>
      <c r="Y77" s="412"/>
      <c r="Z77" s="855">
        <v>30</v>
      </c>
      <c r="AA77" s="412"/>
      <c r="AB77" s="855"/>
      <c r="AC77" s="412"/>
      <c r="AD77" s="855"/>
      <c r="AE77" s="412"/>
      <c r="AF77" s="855"/>
      <c r="AG77" s="412"/>
      <c r="AH77" s="741"/>
      <c r="AI77" s="400"/>
      <c r="AJ77" s="559"/>
      <c r="AK77" s="560"/>
      <c r="AL77" s="57"/>
      <c r="AM77" s="72"/>
      <c r="AN77" s="468"/>
      <c r="AO77" s="469"/>
      <c r="AP77" s="57"/>
      <c r="AQ77" s="72"/>
      <c r="AR77" s="468"/>
      <c r="AS77" s="469"/>
      <c r="AT77" s="57"/>
      <c r="AU77" s="72"/>
      <c r="AV77" s="468"/>
      <c r="AW77" s="469"/>
      <c r="AX77" s="57"/>
      <c r="AY77" s="72"/>
      <c r="AZ77" s="468"/>
      <c r="BA77" s="469"/>
      <c r="BB77" s="57"/>
      <c r="BC77" s="69">
        <v>72</v>
      </c>
      <c r="BD77" s="466">
        <v>30</v>
      </c>
      <c r="BE77" s="467"/>
      <c r="BF77" s="57">
        <v>2</v>
      </c>
      <c r="BG77" s="72"/>
      <c r="BH77" s="468"/>
      <c r="BI77" s="469"/>
      <c r="BJ77" s="57"/>
      <c r="BK77" s="72"/>
      <c r="BL77" s="468"/>
      <c r="BM77" s="469"/>
      <c r="BN77" s="57"/>
      <c r="BO77" s="72"/>
      <c r="BP77" s="468"/>
      <c r="BQ77" s="469"/>
      <c r="BR77" s="57"/>
      <c r="BS77" s="72"/>
      <c r="BT77" s="468"/>
      <c r="BU77" s="469"/>
      <c r="BV77" s="57"/>
      <c r="BW77" s="72"/>
      <c r="BX77" s="468"/>
      <c r="BY77" s="469"/>
      <c r="BZ77" s="57"/>
      <c r="CA77" s="205"/>
      <c r="CB77" s="205"/>
      <c r="CC77" s="205"/>
      <c r="CD77" s="205"/>
      <c r="CE77" s="251">
        <v>2</v>
      </c>
      <c r="CF77" s="636" t="s">
        <v>417</v>
      </c>
      <c r="CG77" s="637"/>
      <c r="CH77" s="637"/>
      <c r="CI77" s="637"/>
      <c r="CJ77" s="638"/>
    </row>
    <row r="78" spans="2:88" s="2" customFormat="1" ht="69.75" customHeight="1">
      <c r="B78" s="712" t="s">
        <v>306</v>
      </c>
      <c r="C78" s="713"/>
      <c r="D78" s="721" t="s">
        <v>281</v>
      </c>
      <c r="E78" s="722"/>
      <c r="F78" s="722"/>
      <c r="G78" s="722"/>
      <c r="H78" s="722"/>
      <c r="I78" s="722"/>
      <c r="J78" s="722"/>
      <c r="K78" s="722"/>
      <c r="L78" s="722"/>
      <c r="M78" s="722"/>
      <c r="N78" s="722"/>
      <c r="O78" s="722"/>
      <c r="P78" s="722"/>
      <c r="Q78" s="723"/>
      <c r="R78" s="724"/>
      <c r="S78" s="725"/>
      <c r="T78" s="883"/>
      <c r="U78" s="725"/>
      <c r="V78" s="884">
        <f>V79+V80+V81+V82</f>
        <v>974</v>
      </c>
      <c r="W78" s="575"/>
      <c r="X78" s="575">
        <f>X79+X80+X81+X82</f>
        <v>428</v>
      </c>
      <c r="Y78" s="575"/>
      <c r="Z78" s="575">
        <f>Z79+Z80+Z81+Z82</f>
        <v>328</v>
      </c>
      <c r="AA78" s="575"/>
      <c r="AB78" s="575">
        <f>AB79+AB80+AB81+AB82</f>
        <v>0</v>
      </c>
      <c r="AC78" s="575"/>
      <c r="AD78" s="575">
        <f>AD79+AD80+AD81+AD82</f>
        <v>100</v>
      </c>
      <c r="AE78" s="575"/>
      <c r="AF78" s="575">
        <f>AF79+AF80+AF81+AF82</f>
        <v>0</v>
      </c>
      <c r="AG78" s="575"/>
      <c r="AH78" s="747">
        <f>AH79+AH80+AH81+AH82</f>
        <v>318</v>
      </c>
      <c r="AI78" s="578"/>
      <c r="AJ78" s="404">
        <f>AJ79+AJ80+AJ81+AJ82</f>
        <v>154</v>
      </c>
      <c r="AK78" s="405"/>
      <c r="AL78" s="58">
        <f>AL79+AL80+AL81+AL82</f>
        <v>9</v>
      </c>
      <c r="AM78" s="52">
        <f>AM79+AM80+AM81+AM82</f>
        <v>80</v>
      </c>
      <c r="AN78" s="404">
        <f>AN79+AN80+AN81+AN82</f>
        <v>34</v>
      </c>
      <c r="AO78" s="405"/>
      <c r="AP78" s="58">
        <f>AP79+AP80+AP81+AP82</f>
        <v>2</v>
      </c>
      <c r="AQ78" s="52">
        <f>AQ79+AQ80+AQ81+AQ82</f>
        <v>72</v>
      </c>
      <c r="AR78" s="404">
        <f>AR79+AR80+AR81+AR82</f>
        <v>30</v>
      </c>
      <c r="AS78" s="405"/>
      <c r="AT78" s="58">
        <f>AT79+AT80+AT81+AT82</f>
        <v>2</v>
      </c>
      <c r="AU78" s="52">
        <f>AU79+AU80+AU81+AU82</f>
        <v>72</v>
      </c>
      <c r="AV78" s="404">
        <f>AV79+AV80+AV81+AV82</f>
        <v>30</v>
      </c>
      <c r="AW78" s="405"/>
      <c r="AX78" s="58">
        <f>AX79+AX80+AX81+AX82</f>
        <v>2</v>
      </c>
      <c r="AY78" s="52">
        <f>AY79+AY80+AY81+AY82</f>
        <v>72</v>
      </c>
      <c r="AZ78" s="404">
        <f>AZ79+AZ80+AZ81+AZ82</f>
        <v>30</v>
      </c>
      <c r="BA78" s="405"/>
      <c r="BB78" s="58">
        <f>BB79+BB80+BB81+BB82</f>
        <v>2</v>
      </c>
      <c r="BC78" s="52">
        <f>BC79+BC80+BC81+BC82</f>
        <v>72</v>
      </c>
      <c r="BD78" s="404">
        <f>BD79+BD80+BD81+BD82</f>
        <v>30</v>
      </c>
      <c r="BE78" s="405"/>
      <c r="BF78" s="58">
        <f>BF79+BF80+BF81+BF82</f>
        <v>2</v>
      </c>
      <c r="BG78" s="52">
        <f>BG79+BG80+BG81+BG82</f>
        <v>72</v>
      </c>
      <c r="BH78" s="404">
        <f>BH79+BH80+BH81+BH82</f>
        <v>30</v>
      </c>
      <c r="BI78" s="405"/>
      <c r="BJ78" s="58">
        <f>BJ79+BJ80+BJ81+BJ82</f>
        <v>2</v>
      </c>
      <c r="BK78" s="52">
        <f>BK79+BK80+BK81+BK82</f>
        <v>144</v>
      </c>
      <c r="BL78" s="404">
        <f>BL79+BL80+BL81+BL82</f>
        <v>60</v>
      </c>
      <c r="BM78" s="405"/>
      <c r="BN78" s="58">
        <f>BN79+BN80+BN81+BN82</f>
        <v>4</v>
      </c>
      <c r="BO78" s="52">
        <f>BO79+BO80+BO81+BO82</f>
        <v>72</v>
      </c>
      <c r="BP78" s="404">
        <f>BP79+BP80+BP81+BP82</f>
        <v>30</v>
      </c>
      <c r="BQ78" s="405"/>
      <c r="BR78" s="58">
        <f>BR79+BR80+BR81+BR82</f>
        <v>2</v>
      </c>
      <c r="BS78" s="52">
        <f>BS79+BS80+BS81+BS82</f>
        <v>0</v>
      </c>
      <c r="BT78" s="404">
        <f>BT79+BT80+BT81+BT82</f>
        <v>0</v>
      </c>
      <c r="BU78" s="405"/>
      <c r="BV78" s="58">
        <f>BV79+BV80+BV81+BV82</f>
        <v>0</v>
      </c>
      <c r="BW78" s="52">
        <f>BW79+BW80+BW81+BW82</f>
        <v>0</v>
      </c>
      <c r="BX78" s="404">
        <f>BX79+BX80+BX81+BX82</f>
        <v>0</v>
      </c>
      <c r="BY78" s="405"/>
      <c r="BZ78" s="58">
        <f>BZ79+BZ80+BZ81+BZ82</f>
        <v>0</v>
      </c>
      <c r="CA78" s="223"/>
      <c r="CB78" s="389"/>
      <c r="CC78" s="389"/>
      <c r="CD78" s="223"/>
      <c r="CE78" s="252">
        <f>SUM(AL78+AP78+AT78+AX78+BB78+BF78+BJ78+BN78+BR78)</f>
        <v>27</v>
      </c>
      <c r="CF78" s="630"/>
      <c r="CG78" s="631"/>
      <c r="CH78" s="631"/>
      <c r="CI78" s="631"/>
      <c r="CJ78" s="632"/>
    </row>
    <row r="79" spans="2:90" s="2" customFormat="1" ht="29.25" customHeight="1">
      <c r="B79" s="671" t="s">
        <v>203</v>
      </c>
      <c r="C79" s="672"/>
      <c r="D79" s="678" t="s">
        <v>207</v>
      </c>
      <c r="E79" s="678"/>
      <c r="F79" s="678"/>
      <c r="G79" s="678"/>
      <c r="H79" s="678"/>
      <c r="I79" s="678"/>
      <c r="J79" s="678"/>
      <c r="K79" s="678"/>
      <c r="L79" s="678"/>
      <c r="M79" s="678"/>
      <c r="N79" s="678"/>
      <c r="O79" s="678"/>
      <c r="P79" s="678"/>
      <c r="Q79" s="716"/>
      <c r="R79" s="421">
        <v>1</v>
      </c>
      <c r="S79" s="422"/>
      <c r="T79" s="422"/>
      <c r="U79" s="422"/>
      <c r="V79" s="421">
        <v>166</v>
      </c>
      <c r="W79" s="422"/>
      <c r="X79" s="422">
        <v>86</v>
      </c>
      <c r="Y79" s="422"/>
      <c r="Z79" s="576">
        <v>18</v>
      </c>
      <c r="AA79" s="576"/>
      <c r="AB79" s="576"/>
      <c r="AC79" s="576"/>
      <c r="AD79" s="576">
        <v>68</v>
      </c>
      <c r="AE79" s="576"/>
      <c r="AF79" s="576"/>
      <c r="AG79" s="576"/>
      <c r="AH79" s="649">
        <v>166</v>
      </c>
      <c r="AI79" s="576"/>
      <c r="AJ79" s="567">
        <v>86</v>
      </c>
      <c r="AK79" s="568"/>
      <c r="AL79" s="40">
        <v>5</v>
      </c>
      <c r="AM79" s="65"/>
      <c r="AN79" s="481"/>
      <c r="AO79" s="482"/>
      <c r="AP79" s="40"/>
      <c r="AQ79" s="65"/>
      <c r="AR79" s="481"/>
      <c r="AS79" s="482"/>
      <c r="AT79" s="40"/>
      <c r="AU79" s="65"/>
      <c r="AV79" s="481"/>
      <c r="AW79" s="482"/>
      <c r="AX79" s="40"/>
      <c r="AY79" s="65"/>
      <c r="AZ79" s="481"/>
      <c r="BA79" s="482"/>
      <c r="BB79" s="40"/>
      <c r="BC79" s="65"/>
      <c r="BD79" s="481"/>
      <c r="BE79" s="482"/>
      <c r="BF79" s="40"/>
      <c r="BG79" s="65"/>
      <c r="BH79" s="481"/>
      <c r="BI79" s="482"/>
      <c r="BJ79" s="40"/>
      <c r="BK79" s="65"/>
      <c r="BL79" s="481"/>
      <c r="BM79" s="482"/>
      <c r="BN79" s="40"/>
      <c r="BO79" s="65"/>
      <c r="BP79" s="481"/>
      <c r="BQ79" s="482"/>
      <c r="BR79" s="40"/>
      <c r="BS79" s="65"/>
      <c r="BT79" s="481"/>
      <c r="BU79" s="482"/>
      <c r="BV79" s="40"/>
      <c r="BW79" s="65"/>
      <c r="BX79" s="481"/>
      <c r="BY79" s="482"/>
      <c r="BZ79" s="40"/>
      <c r="CA79" s="203"/>
      <c r="CB79" s="203"/>
      <c r="CC79" s="203"/>
      <c r="CD79" s="203"/>
      <c r="CE79" s="247">
        <v>5</v>
      </c>
      <c r="CF79" s="627" t="s">
        <v>418</v>
      </c>
      <c r="CG79" s="628"/>
      <c r="CH79" s="628"/>
      <c r="CI79" s="628"/>
      <c r="CJ79" s="629"/>
      <c r="CL79" s="3"/>
    </row>
    <row r="80" spans="2:88" s="2" customFormat="1" ht="29.25" customHeight="1">
      <c r="B80" s="671" t="s">
        <v>204</v>
      </c>
      <c r="C80" s="672"/>
      <c r="D80" s="678" t="s">
        <v>176</v>
      </c>
      <c r="E80" s="678"/>
      <c r="F80" s="678"/>
      <c r="G80" s="678"/>
      <c r="H80" s="678"/>
      <c r="I80" s="678"/>
      <c r="J80" s="678"/>
      <c r="K80" s="678"/>
      <c r="L80" s="678"/>
      <c r="M80" s="678"/>
      <c r="N80" s="678"/>
      <c r="O80" s="678"/>
      <c r="P80" s="678"/>
      <c r="Q80" s="716"/>
      <c r="R80" s="426">
        <v>1</v>
      </c>
      <c r="S80" s="685"/>
      <c r="T80" s="684" t="s">
        <v>319</v>
      </c>
      <c r="U80" s="685"/>
      <c r="V80" s="544">
        <f>SUM(AH80+BK80)</f>
        <v>144</v>
      </c>
      <c r="W80" s="422"/>
      <c r="X80" s="422">
        <v>64</v>
      </c>
      <c r="Y80" s="422"/>
      <c r="Z80" s="419">
        <v>32</v>
      </c>
      <c r="AA80" s="420"/>
      <c r="AB80" s="465"/>
      <c r="AC80" s="420"/>
      <c r="AD80" s="419">
        <v>32</v>
      </c>
      <c r="AE80" s="420"/>
      <c r="AF80" s="465"/>
      <c r="AG80" s="420"/>
      <c r="AH80" s="649">
        <v>72</v>
      </c>
      <c r="AI80" s="576"/>
      <c r="AJ80" s="567">
        <v>34</v>
      </c>
      <c r="AK80" s="568"/>
      <c r="AL80" s="40">
        <v>2</v>
      </c>
      <c r="AM80" s="65"/>
      <c r="AN80" s="481"/>
      <c r="AO80" s="482"/>
      <c r="AP80" s="40"/>
      <c r="AQ80" s="65"/>
      <c r="AR80" s="481"/>
      <c r="AS80" s="482"/>
      <c r="AT80" s="40"/>
      <c r="AU80" s="65"/>
      <c r="AV80" s="481"/>
      <c r="AW80" s="482"/>
      <c r="AX80" s="40"/>
      <c r="AY80" s="65"/>
      <c r="AZ80" s="481"/>
      <c r="BA80" s="482"/>
      <c r="BB80" s="40"/>
      <c r="BC80" s="65"/>
      <c r="BD80" s="481"/>
      <c r="BE80" s="482"/>
      <c r="BF80" s="40"/>
      <c r="BG80" s="65"/>
      <c r="BH80" s="481"/>
      <c r="BI80" s="482"/>
      <c r="BJ80" s="40"/>
      <c r="BK80" s="43">
        <v>72</v>
      </c>
      <c r="BL80" s="396">
        <v>30</v>
      </c>
      <c r="BM80" s="397"/>
      <c r="BN80" s="40">
        <v>2</v>
      </c>
      <c r="BO80" s="65"/>
      <c r="BP80" s="481"/>
      <c r="BQ80" s="482"/>
      <c r="BR80" s="40"/>
      <c r="BS80" s="43"/>
      <c r="BT80" s="396"/>
      <c r="BU80" s="397"/>
      <c r="BV80" s="40"/>
      <c r="BW80" s="65"/>
      <c r="BX80" s="481"/>
      <c r="BY80" s="482"/>
      <c r="BZ80" s="40"/>
      <c r="CA80" s="203"/>
      <c r="CB80" s="203"/>
      <c r="CC80" s="203"/>
      <c r="CD80" s="203"/>
      <c r="CE80" s="247">
        <v>4</v>
      </c>
      <c r="CF80" s="627" t="s">
        <v>406</v>
      </c>
      <c r="CG80" s="628"/>
      <c r="CH80" s="628"/>
      <c r="CI80" s="628"/>
      <c r="CJ80" s="629"/>
    </row>
    <row r="81" spans="2:88" s="2" customFormat="1" ht="27" customHeight="1">
      <c r="B81" s="671" t="s">
        <v>307</v>
      </c>
      <c r="C81" s="672"/>
      <c r="D81" s="678" t="s">
        <v>209</v>
      </c>
      <c r="E81" s="678"/>
      <c r="F81" s="678"/>
      <c r="G81" s="678"/>
      <c r="H81" s="678"/>
      <c r="I81" s="678"/>
      <c r="J81" s="678"/>
      <c r="K81" s="678"/>
      <c r="L81" s="678"/>
      <c r="M81" s="678"/>
      <c r="N81" s="678"/>
      <c r="O81" s="678"/>
      <c r="P81" s="678"/>
      <c r="Q81" s="716"/>
      <c r="R81" s="421">
        <v>1.2</v>
      </c>
      <c r="S81" s="422"/>
      <c r="T81" s="422"/>
      <c r="U81" s="422"/>
      <c r="V81" s="544">
        <f>SUM(AH81+AM81)</f>
        <v>160</v>
      </c>
      <c r="W81" s="422"/>
      <c r="X81" s="422">
        <v>68</v>
      </c>
      <c r="Y81" s="422"/>
      <c r="Z81" s="576">
        <v>68</v>
      </c>
      <c r="AA81" s="422"/>
      <c r="AB81" s="576"/>
      <c r="AC81" s="422"/>
      <c r="AD81" s="576"/>
      <c r="AE81" s="422"/>
      <c r="AF81" s="576"/>
      <c r="AG81" s="422"/>
      <c r="AH81" s="649">
        <v>80</v>
      </c>
      <c r="AI81" s="576"/>
      <c r="AJ81" s="567">
        <v>34</v>
      </c>
      <c r="AK81" s="568"/>
      <c r="AL81" s="40">
        <v>2</v>
      </c>
      <c r="AM81" s="43">
        <v>80</v>
      </c>
      <c r="AN81" s="396">
        <v>34</v>
      </c>
      <c r="AO81" s="397"/>
      <c r="AP81" s="40">
        <v>2</v>
      </c>
      <c r="AQ81" s="43"/>
      <c r="AR81" s="481"/>
      <c r="AS81" s="482"/>
      <c r="AT81" s="40"/>
      <c r="AU81" s="43"/>
      <c r="AV81" s="481"/>
      <c r="AW81" s="482"/>
      <c r="AX81" s="40"/>
      <c r="AY81" s="43"/>
      <c r="AZ81" s="481"/>
      <c r="BA81" s="482"/>
      <c r="BB81" s="40"/>
      <c r="BC81" s="43"/>
      <c r="BD81" s="481"/>
      <c r="BE81" s="482"/>
      <c r="BF81" s="40"/>
      <c r="BG81" s="43"/>
      <c r="BH81" s="481"/>
      <c r="BI81" s="482"/>
      <c r="BJ81" s="40"/>
      <c r="BK81" s="43"/>
      <c r="BL81" s="481"/>
      <c r="BM81" s="482"/>
      <c r="BN81" s="40"/>
      <c r="BO81" s="43"/>
      <c r="BP81" s="481"/>
      <c r="BQ81" s="482"/>
      <c r="BR81" s="40"/>
      <c r="BS81" s="43"/>
      <c r="BT81" s="481"/>
      <c r="BU81" s="482"/>
      <c r="BV81" s="40"/>
      <c r="BW81" s="43"/>
      <c r="BX81" s="481"/>
      <c r="BY81" s="482"/>
      <c r="BZ81" s="40"/>
      <c r="CA81" s="203"/>
      <c r="CB81" s="203"/>
      <c r="CC81" s="203"/>
      <c r="CD81" s="203"/>
      <c r="CE81" s="247">
        <v>4</v>
      </c>
      <c r="CF81" s="627" t="s">
        <v>407</v>
      </c>
      <c r="CG81" s="628"/>
      <c r="CH81" s="628"/>
      <c r="CI81" s="628"/>
      <c r="CJ81" s="629"/>
    </row>
    <row r="82" spans="2:90" s="2" customFormat="1" ht="44.25" customHeight="1" thickBot="1">
      <c r="B82" s="671" t="s">
        <v>308</v>
      </c>
      <c r="C82" s="672"/>
      <c r="D82" s="717" t="s">
        <v>170</v>
      </c>
      <c r="E82" s="717"/>
      <c r="F82" s="717"/>
      <c r="G82" s="717"/>
      <c r="H82" s="717"/>
      <c r="I82" s="717"/>
      <c r="J82" s="717"/>
      <c r="K82" s="717"/>
      <c r="L82" s="717"/>
      <c r="M82" s="717"/>
      <c r="N82" s="717"/>
      <c r="O82" s="717"/>
      <c r="P82" s="717"/>
      <c r="Q82" s="718"/>
      <c r="R82" s="704" t="s">
        <v>181</v>
      </c>
      <c r="S82" s="705"/>
      <c r="T82" s="707"/>
      <c r="U82" s="708"/>
      <c r="V82" s="418">
        <f>SUM(AQ82+AU82+AY82+BC82+BG82+BK82+BO82)</f>
        <v>504</v>
      </c>
      <c r="W82" s="403"/>
      <c r="X82" s="403">
        <v>210</v>
      </c>
      <c r="Y82" s="403"/>
      <c r="Z82" s="402">
        <v>210</v>
      </c>
      <c r="AA82" s="403"/>
      <c r="AB82" s="402"/>
      <c r="AC82" s="403"/>
      <c r="AD82" s="402"/>
      <c r="AE82" s="403"/>
      <c r="AF82" s="402"/>
      <c r="AG82" s="403"/>
      <c r="AH82" s="410"/>
      <c r="AI82" s="402"/>
      <c r="AJ82" s="559"/>
      <c r="AK82" s="560"/>
      <c r="AL82" s="53"/>
      <c r="AM82" s="66"/>
      <c r="AN82" s="468"/>
      <c r="AO82" s="469"/>
      <c r="AP82" s="53"/>
      <c r="AQ82" s="68">
        <v>72</v>
      </c>
      <c r="AR82" s="466">
        <v>30</v>
      </c>
      <c r="AS82" s="467"/>
      <c r="AT82" s="53">
        <v>2</v>
      </c>
      <c r="AU82" s="68">
        <v>72</v>
      </c>
      <c r="AV82" s="466">
        <v>30</v>
      </c>
      <c r="AW82" s="467"/>
      <c r="AX82" s="53">
        <v>2</v>
      </c>
      <c r="AY82" s="68">
        <v>72</v>
      </c>
      <c r="AZ82" s="466">
        <v>30</v>
      </c>
      <c r="BA82" s="467"/>
      <c r="BB82" s="53">
        <v>2</v>
      </c>
      <c r="BC82" s="68">
        <v>72</v>
      </c>
      <c r="BD82" s="466">
        <v>30</v>
      </c>
      <c r="BE82" s="467"/>
      <c r="BF82" s="53">
        <v>2</v>
      </c>
      <c r="BG82" s="68">
        <v>72</v>
      </c>
      <c r="BH82" s="466">
        <v>30</v>
      </c>
      <c r="BI82" s="467"/>
      <c r="BJ82" s="53">
        <v>2</v>
      </c>
      <c r="BK82" s="68">
        <v>72</v>
      </c>
      <c r="BL82" s="466">
        <v>30</v>
      </c>
      <c r="BM82" s="467"/>
      <c r="BN82" s="53">
        <v>2</v>
      </c>
      <c r="BO82" s="68">
        <v>72</v>
      </c>
      <c r="BP82" s="466">
        <v>30</v>
      </c>
      <c r="BQ82" s="467"/>
      <c r="BR82" s="53">
        <v>2</v>
      </c>
      <c r="BS82" s="68"/>
      <c r="BT82" s="466"/>
      <c r="BU82" s="467"/>
      <c r="BV82" s="53"/>
      <c r="BW82" s="68"/>
      <c r="BX82" s="466"/>
      <c r="BY82" s="467"/>
      <c r="BZ82" s="53"/>
      <c r="CA82" s="207"/>
      <c r="CB82" s="207"/>
      <c r="CC82" s="207"/>
      <c r="CD82" s="207"/>
      <c r="CE82" s="248">
        <f>SUM(AT82+AX82+BB82+BF82+BJ82+BN82+BR82)</f>
        <v>14</v>
      </c>
      <c r="CF82" s="953" t="s">
        <v>408</v>
      </c>
      <c r="CG82" s="391"/>
      <c r="CH82" s="391"/>
      <c r="CI82" s="391"/>
      <c r="CJ82" s="954"/>
      <c r="CL82" s="3"/>
    </row>
    <row r="83" spans="2:88" s="2" customFormat="1" ht="49.5" customHeight="1">
      <c r="B83" s="712" t="s">
        <v>309</v>
      </c>
      <c r="C83" s="713"/>
      <c r="D83" s="698" t="s">
        <v>282</v>
      </c>
      <c r="E83" s="699"/>
      <c r="F83" s="699"/>
      <c r="G83" s="699"/>
      <c r="H83" s="699"/>
      <c r="I83" s="699"/>
      <c r="J83" s="699"/>
      <c r="K83" s="699"/>
      <c r="L83" s="699"/>
      <c r="M83" s="699"/>
      <c r="N83" s="699"/>
      <c r="O83" s="699"/>
      <c r="P83" s="699"/>
      <c r="Q83" s="700"/>
      <c r="R83" s="894"/>
      <c r="S83" s="895"/>
      <c r="T83" s="702"/>
      <c r="U83" s="703"/>
      <c r="V83" s="706">
        <f>V84+V85+V86</f>
        <v>224</v>
      </c>
      <c r="W83" s="577"/>
      <c r="X83" s="577">
        <f>SUM(X84+X85+X86)</f>
        <v>150</v>
      </c>
      <c r="Y83" s="577"/>
      <c r="Z83" s="651">
        <f>SUM(Z84+Z85+Z86)</f>
        <v>92</v>
      </c>
      <c r="AA83" s="577"/>
      <c r="AB83" s="577">
        <f>AB84+AB84+AB84</f>
        <v>42</v>
      </c>
      <c r="AC83" s="577"/>
      <c r="AD83" s="651">
        <f>SUM(AD84)</f>
        <v>16</v>
      </c>
      <c r="AE83" s="577"/>
      <c r="AF83" s="651">
        <f>AF84+AF84+AF84</f>
        <v>0</v>
      </c>
      <c r="AG83" s="577"/>
      <c r="AH83" s="696">
        <f>AH84+AH84+AH84</f>
        <v>0</v>
      </c>
      <c r="AI83" s="697"/>
      <c r="AJ83" s="646">
        <f>AJ84+AJ84+AJ84</f>
        <v>0</v>
      </c>
      <c r="AK83" s="484"/>
      <c r="AL83" s="37">
        <f>AL84+AL84+AL84</f>
        <v>0</v>
      </c>
      <c r="AM83" s="160">
        <f>AM84+AM84+AM84</f>
        <v>0</v>
      </c>
      <c r="AN83" s="483">
        <f>AN84+AN84+AN84</f>
        <v>0</v>
      </c>
      <c r="AO83" s="484"/>
      <c r="AP83" s="37">
        <f>AP84+AP84+AP84</f>
        <v>0</v>
      </c>
      <c r="AQ83" s="160">
        <f>AQ84+AQ84+AQ84</f>
        <v>0</v>
      </c>
      <c r="AR83" s="483">
        <f>AR84+AR84+AR84</f>
        <v>0</v>
      </c>
      <c r="AS83" s="484"/>
      <c r="AT83" s="37">
        <f>AT84+AT84+AT84</f>
        <v>0</v>
      </c>
      <c r="AU83" s="160">
        <f>AU84+AU84+AU84</f>
        <v>0</v>
      </c>
      <c r="AV83" s="483">
        <f>AV84+AV84+AV84</f>
        <v>0</v>
      </c>
      <c r="AW83" s="484"/>
      <c r="AX83" s="37">
        <f>AX84+AX84+AX84</f>
        <v>0</v>
      </c>
      <c r="AY83" s="160">
        <f>AY84+AY84+AY84</f>
        <v>0</v>
      </c>
      <c r="AZ83" s="483">
        <f>AZ84+AZ84+AZ84</f>
        <v>0</v>
      </c>
      <c r="BA83" s="484"/>
      <c r="BB83" s="37">
        <f>BB84+BB84+BB84</f>
        <v>0</v>
      </c>
      <c r="BC83" s="160">
        <f>BC84+BC84+BC84</f>
        <v>0</v>
      </c>
      <c r="BD83" s="483">
        <f>BD84+BD84+BD84</f>
        <v>0</v>
      </c>
      <c r="BE83" s="484"/>
      <c r="BF83" s="37">
        <f>BF84+BF84+BF84</f>
        <v>0</v>
      </c>
      <c r="BG83" s="160">
        <f>BG84+BG84+BG84</f>
        <v>0</v>
      </c>
      <c r="BH83" s="483">
        <f>BH84+BH84+BH84</f>
        <v>0</v>
      </c>
      <c r="BI83" s="484"/>
      <c r="BJ83" s="37">
        <f>BJ84+BJ84+BJ84</f>
        <v>0</v>
      </c>
      <c r="BK83" s="280">
        <f>SUM(BK86)</f>
        <v>0</v>
      </c>
      <c r="BL83" s="509">
        <f>SUM(BL86)</f>
        <v>0</v>
      </c>
      <c r="BM83" s="510"/>
      <c r="BN83" s="37">
        <f>BN84+BN84+BN84</f>
        <v>0</v>
      </c>
      <c r="BO83" s="38">
        <f>BO84+BO85+BO86</f>
        <v>224</v>
      </c>
      <c r="BP83" s="511">
        <f>BP84+BP85+BP86</f>
        <v>120</v>
      </c>
      <c r="BQ83" s="512"/>
      <c r="BR83" s="54">
        <f>BR84+BR85+BR86</f>
        <v>6</v>
      </c>
      <c r="BS83" s="38">
        <f>BS84+BS85+BS86</f>
        <v>72</v>
      </c>
      <c r="BT83" s="511">
        <f>BT84+BT85+BT86</f>
        <v>30</v>
      </c>
      <c r="BU83" s="512"/>
      <c r="BV83" s="54">
        <f>BV84+BV85+BV86</f>
        <v>2</v>
      </c>
      <c r="BW83" s="38">
        <f>BW84+BW85+BW86</f>
        <v>0</v>
      </c>
      <c r="BX83" s="511">
        <f>BX84+BX85+BX86</f>
        <v>0</v>
      </c>
      <c r="BY83" s="512"/>
      <c r="BZ83" s="54">
        <f>BZ84+BZ85+BZ86</f>
        <v>0</v>
      </c>
      <c r="CA83" s="209"/>
      <c r="CB83" s="386"/>
      <c r="CC83" s="389"/>
      <c r="CD83" s="219"/>
      <c r="CE83" s="243">
        <f>SUM(CE84+CE85+CE86)</f>
        <v>8</v>
      </c>
      <c r="CF83" s="630"/>
      <c r="CG83" s="631"/>
      <c r="CH83" s="631"/>
      <c r="CI83" s="631"/>
      <c r="CJ83" s="632"/>
    </row>
    <row r="84" spans="2:88" s="2" customFormat="1" ht="81.75" customHeight="1">
      <c r="B84" s="675" t="s">
        <v>205</v>
      </c>
      <c r="C84" s="676"/>
      <c r="D84" s="701" t="s">
        <v>201</v>
      </c>
      <c r="E84" s="701"/>
      <c r="F84" s="701"/>
      <c r="G84" s="701"/>
      <c r="H84" s="701"/>
      <c r="I84" s="701"/>
      <c r="J84" s="701"/>
      <c r="K84" s="701"/>
      <c r="L84" s="701"/>
      <c r="M84" s="701"/>
      <c r="N84" s="701"/>
      <c r="O84" s="701"/>
      <c r="P84" s="701"/>
      <c r="Q84" s="701"/>
      <c r="R84" s="426"/>
      <c r="S84" s="685"/>
      <c r="T84" s="684">
        <v>9</v>
      </c>
      <c r="U84" s="685"/>
      <c r="V84" s="421">
        <v>80</v>
      </c>
      <c r="W84" s="422"/>
      <c r="X84" s="422">
        <v>60</v>
      </c>
      <c r="Y84" s="422"/>
      <c r="Z84" s="419">
        <v>30</v>
      </c>
      <c r="AA84" s="420"/>
      <c r="AB84" s="419">
        <v>14</v>
      </c>
      <c r="AC84" s="420"/>
      <c r="AD84" s="419">
        <v>16</v>
      </c>
      <c r="AE84" s="420"/>
      <c r="AF84" s="419"/>
      <c r="AG84" s="420"/>
      <c r="AH84" s="649"/>
      <c r="AI84" s="576"/>
      <c r="AJ84" s="567"/>
      <c r="AK84" s="568"/>
      <c r="AL84" s="40"/>
      <c r="AM84" s="65"/>
      <c r="AN84" s="481"/>
      <c r="AO84" s="482"/>
      <c r="AP84" s="40"/>
      <c r="AQ84" s="65"/>
      <c r="AR84" s="481"/>
      <c r="AS84" s="482"/>
      <c r="AT84" s="40"/>
      <c r="AU84" s="65"/>
      <c r="AV84" s="481"/>
      <c r="AW84" s="482"/>
      <c r="AX84" s="40"/>
      <c r="AY84" s="65"/>
      <c r="AZ84" s="481"/>
      <c r="BA84" s="482"/>
      <c r="BB84" s="40"/>
      <c r="BC84" s="65"/>
      <c r="BD84" s="481"/>
      <c r="BE84" s="482"/>
      <c r="BF84" s="40"/>
      <c r="BG84" s="65"/>
      <c r="BH84" s="481"/>
      <c r="BI84" s="482"/>
      <c r="BJ84" s="40"/>
      <c r="BK84" s="65"/>
      <c r="BL84" s="481"/>
      <c r="BM84" s="482"/>
      <c r="BN84" s="40"/>
      <c r="BO84" s="43">
        <v>80</v>
      </c>
      <c r="BP84" s="396">
        <v>60</v>
      </c>
      <c r="BQ84" s="397"/>
      <c r="BR84" s="40">
        <v>2</v>
      </c>
      <c r="BS84" s="65"/>
      <c r="BT84" s="481"/>
      <c r="BU84" s="482"/>
      <c r="BV84" s="40"/>
      <c r="BW84" s="43"/>
      <c r="BX84" s="396"/>
      <c r="BY84" s="397"/>
      <c r="BZ84" s="40"/>
      <c r="CA84" s="203"/>
      <c r="CB84" s="203"/>
      <c r="CC84" s="203"/>
      <c r="CD84" s="203"/>
      <c r="CE84" s="247">
        <v>2</v>
      </c>
      <c r="CF84" s="627" t="s">
        <v>419</v>
      </c>
      <c r="CG84" s="628"/>
      <c r="CH84" s="628"/>
      <c r="CI84" s="628"/>
      <c r="CJ84" s="629"/>
    </row>
    <row r="85" spans="2:88" s="2" customFormat="1" ht="30.75" customHeight="1">
      <c r="B85" s="675" t="s">
        <v>206</v>
      </c>
      <c r="C85" s="676"/>
      <c r="D85" s="714" t="s">
        <v>175</v>
      </c>
      <c r="E85" s="714"/>
      <c r="F85" s="714"/>
      <c r="G85" s="714"/>
      <c r="H85" s="714"/>
      <c r="I85" s="714"/>
      <c r="J85" s="714"/>
      <c r="K85" s="714"/>
      <c r="L85" s="714"/>
      <c r="M85" s="714"/>
      <c r="N85" s="714"/>
      <c r="O85" s="714"/>
      <c r="P85" s="714"/>
      <c r="Q85" s="715"/>
      <c r="R85" s="426"/>
      <c r="S85" s="685"/>
      <c r="T85" s="684">
        <v>9</v>
      </c>
      <c r="U85" s="685"/>
      <c r="V85" s="421">
        <v>72</v>
      </c>
      <c r="W85" s="422"/>
      <c r="X85" s="422">
        <v>30</v>
      </c>
      <c r="Y85" s="422"/>
      <c r="Z85" s="419">
        <v>16</v>
      </c>
      <c r="AA85" s="420"/>
      <c r="AB85" s="419">
        <v>14</v>
      </c>
      <c r="AC85" s="420"/>
      <c r="AD85" s="419"/>
      <c r="AE85" s="420"/>
      <c r="AF85" s="419"/>
      <c r="AG85" s="420"/>
      <c r="AH85" s="649"/>
      <c r="AI85" s="576"/>
      <c r="AJ85" s="567"/>
      <c r="AK85" s="568"/>
      <c r="AL85" s="40"/>
      <c r="AM85" s="65"/>
      <c r="AN85" s="481"/>
      <c r="AO85" s="482"/>
      <c r="AP85" s="40"/>
      <c r="AQ85" s="65"/>
      <c r="AR85" s="481"/>
      <c r="AS85" s="482"/>
      <c r="AT85" s="40"/>
      <c r="AU85" s="65"/>
      <c r="AV85" s="481"/>
      <c r="AW85" s="482"/>
      <c r="AX85" s="40"/>
      <c r="AY85" s="65"/>
      <c r="AZ85" s="481"/>
      <c r="BA85" s="482"/>
      <c r="BB85" s="40"/>
      <c r="BC85" s="65"/>
      <c r="BD85" s="481"/>
      <c r="BE85" s="482"/>
      <c r="BF85" s="40"/>
      <c r="BG85" s="65"/>
      <c r="BH85" s="481"/>
      <c r="BI85" s="482"/>
      <c r="BJ85" s="40"/>
      <c r="BK85" s="65"/>
      <c r="BL85" s="481"/>
      <c r="BM85" s="482"/>
      <c r="BN85" s="40"/>
      <c r="BO85" s="43">
        <v>72</v>
      </c>
      <c r="BP85" s="396">
        <v>30</v>
      </c>
      <c r="BQ85" s="397"/>
      <c r="BR85" s="40">
        <v>2</v>
      </c>
      <c r="BS85" s="65"/>
      <c r="BT85" s="481"/>
      <c r="BU85" s="482"/>
      <c r="BV85" s="40"/>
      <c r="BW85" s="43"/>
      <c r="BX85" s="396"/>
      <c r="BY85" s="397"/>
      <c r="BZ85" s="40"/>
      <c r="CA85" s="203"/>
      <c r="CB85" s="203"/>
      <c r="CC85" s="203"/>
      <c r="CD85" s="203"/>
      <c r="CE85" s="247">
        <v>2</v>
      </c>
      <c r="CF85" s="627" t="s">
        <v>420</v>
      </c>
      <c r="CG85" s="628"/>
      <c r="CH85" s="628"/>
      <c r="CI85" s="628"/>
      <c r="CJ85" s="629"/>
    </row>
    <row r="86" spans="2:88" s="2" customFormat="1" ht="45.75" customHeight="1" thickBot="1">
      <c r="B86" s="987" t="s">
        <v>295</v>
      </c>
      <c r="C86" s="988"/>
      <c r="D86" s="989" t="s">
        <v>283</v>
      </c>
      <c r="E86" s="719"/>
      <c r="F86" s="719"/>
      <c r="G86" s="719"/>
      <c r="H86" s="719"/>
      <c r="I86" s="719"/>
      <c r="J86" s="719"/>
      <c r="K86" s="719"/>
      <c r="L86" s="719"/>
      <c r="M86" s="719"/>
      <c r="N86" s="719"/>
      <c r="O86" s="719"/>
      <c r="P86" s="719"/>
      <c r="Q86" s="990"/>
      <c r="R86" s="991"/>
      <c r="S86" s="992"/>
      <c r="T86" s="993">
        <v>9.1</v>
      </c>
      <c r="U86" s="994"/>
      <c r="V86" s="418">
        <f>SUM(BK86+BO86)</f>
        <v>72</v>
      </c>
      <c r="W86" s="403"/>
      <c r="X86" s="403">
        <v>60</v>
      </c>
      <c r="Y86" s="403"/>
      <c r="Z86" s="573">
        <v>46</v>
      </c>
      <c r="AA86" s="574"/>
      <c r="AB86" s="573">
        <v>14</v>
      </c>
      <c r="AC86" s="574"/>
      <c r="AD86" s="573"/>
      <c r="AE86" s="574"/>
      <c r="AF86" s="573"/>
      <c r="AG86" s="574"/>
      <c r="AH86" s="410"/>
      <c r="AI86" s="402"/>
      <c r="AJ86" s="406"/>
      <c r="AK86" s="407"/>
      <c r="AL86" s="53"/>
      <c r="AM86" s="66"/>
      <c r="AN86" s="442"/>
      <c r="AO86" s="443"/>
      <c r="AP86" s="53"/>
      <c r="AQ86" s="66"/>
      <c r="AR86" s="442"/>
      <c r="AS86" s="443"/>
      <c r="AT86" s="53"/>
      <c r="AU86" s="66"/>
      <c r="AV86" s="442"/>
      <c r="AW86" s="443"/>
      <c r="AX86" s="53"/>
      <c r="AY86" s="66"/>
      <c r="AZ86" s="442"/>
      <c r="BA86" s="443"/>
      <c r="BB86" s="53"/>
      <c r="BC86" s="66"/>
      <c r="BD86" s="442"/>
      <c r="BE86" s="443"/>
      <c r="BF86" s="53"/>
      <c r="BG86" s="66"/>
      <c r="BH86" s="442"/>
      <c r="BI86" s="443"/>
      <c r="BJ86" s="53"/>
      <c r="BK86" s="68"/>
      <c r="BL86" s="408"/>
      <c r="BM86" s="409"/>
      <c r="BN86" s="200"/>
      <c r="BO86" s="68">
        <v>72</v>
      </c>
      <c r="BP86" s="408">
        <v>30</v>
      </c>
      <c r="BQ86" s="409"/>
      <c r="BR86" s="53">
        <v>2</v>
      </c>
      <c r="BS86" s="68">
        <v>72</v>
      </c>
      <c r="BT86" s="408">
        <v>30</v>
      </c>
      <c r="BU86" s="409"/>
      <c r="BV86" s="200">
        <v>2</v>
      </c>
      <c r="BW86" s="68"/>
      <c r="BX86" s="408"/>
      <c r="BY86" s="409"/>
      <c r="BZ86" s="53"/>
      <c r="CA86" s="207"/>
      <c r="CB86" s="207"/>
      <c r="CC86" s="207"/>
      <c r="CD86" s="207"/>
      <c r="CE86" s="250">
        <f>SUM(BV86+BR86)</f>
        <v>4</v>
      </c>
      <c r="CF86" s="963" t="s">
        <v>80</v>
      </c>
      <c r="CG86" s="964"/>
      <c r="CH86" s="964"/>
      <c r="CI86" s="964"/>
      <c r="CJ86" s="965"/>
    </row>
    <row r="87" spans="2:88" s="2" customFormat="1" ht="48" customHeight="1" thickBot="1">
      <c r="B87" s="995" t="s">
        <v>487</v>
      </c>
      <c r="C87" s="899"/>
      <c r="D87" s="996" t="s">
        <v>480</v>
      </c>
      <c r="E87" s="996"/>
      <c r="F87" s="996"/>
      <c r="G87" s="996"/>
      <c r="H87" s="996"/>
      <c r="I87" s="996"/>
      <c r="J87" s="996"/>
      <c r="K87" s="996"/>
      <c r="L87" s="996"/>
      <c r="M87" s="996"/>
      <c r="N87" s="996"/>
      <c r="O87" s="996"/>
      <c r="P87" s="996"/>
      <c r="Q87" s="997"/>
      <c r="R87" s="949"/>
      <c r="S87" s="703"/>
      <c r="T87" s="702"/>
      <c r="U87" s="703"/>
      <c r="V87" s="706">
        <f>V88+V89+V90</f>
        <v>268</v>
      </c>
      <c r="W87" s="577"/>
      <c r="X87" s="577">
        <f>X88+X89+X90</f>
        <v>114</v>
      </c>
      <c r="Y87" s="577"/>
      <c r="Z87" s="651">
        <f>Z88+Z89+Z90</f>
        <v>42</v>
      </c>
      <c r="AA87" s="577"/>
      <c r="AB87" s="577">
        <f>AB88+AB88+AB88</f>
        <v>0</v>
      </c>
      <c r="AC87" s="577"/>
      <c r="AD87" s="651">
        <f>SUM(AD88+AD89+AD90)</f>
        <v>72</v>
      </c>
      <c r="AE87" s="577"/>
      <c r="AF87" s="651">
        <f>AF88+AF88+AF88</f>
        <v>0</v>
      </c>
      <c r="AG87" s="577"/>
      <c r="AH87" s="696">
        <f>AH88+AH88+AH88</f>
        <v>0</v>
      </c>
      <c r="AI87" s="697"/>
      <c r="AJ87" s="646">
        <f>AJ88+AJ88+AJ88</f>
        <v>0</v>
      </c>
      <c r="AK87" s="484"/>
      <c r="AL87" s="37">
        <f>AL88+AL88+AL88</f>
        <v>0</v>
      </c>
      <c r="AM87" s="160">
        <f>AM88+AM88+AM88</f>
        <v>0</v>
      </c>
      <c r="AN87" s="483">
        <f>AN88+AN88+AN88</f>
        <v>0</v>
      </c>
      <c r="AO87" s="484"/>
      <c r="AP87" s="37">
        <f>AP88+AP88+AP88</f>
        <v>0</v>
      </c>
      <c r="AQ87" s="160">
        <f>AQ88+AQ88+AQ88</f>
        <v>0</v>
      </c>
      <c r="AR87" s="483">
        <f>AR88+AR88+AR88</f>
        <v>0</v>
      </c>
      <c r="AS87" s="484"/>
      <c r="AT87" s="37">
        <f>AT88+AT88+AT88</f>
        <v>0</v>
      </c>
      <c r="AU87" s="160">
        <f>AU88+AU88+AU88</f>
        <v>0</v>
      </c>
      <c r="AV87" s="483">
        <f>AV88+AV88+AV88</f>
        <v>0</v>
      </c>
      <c r="AW87" s="484"/>
      <c r="AX87" s="37">
        <f>AX88+AX88+AX88</f>
        <v>0</v>
      </c>
      <c r="AY87" s="160">
        <f>AY88+AY88+AY88</f>
        <v>0</v>
      </c>
      <c r="AZ87" s="483">
        <f>AZ88+AZ88+AZ88</f>
        <v>0</v>
      </c>
      <c r="BA87" s="484"/>
      <c r="BB87" s="37">
        <f>BB88+BB88+BB88</f>
        <v>0</v>
      </c>
      <c r="BC87" s="160">
        <f>BC88+BC88+BC88</f>
        <v>0</v>
      </c>
      <c r="BD87" s="483">
        <f>BD88+BD88+BD88</f>
        <v>0</v>
      </c>
      <c r="BE87" s="484"/>
      <c r="BF87" s="37">
        <f>BF88+BF88+BF88</f>
        <v>0</v>
      </c>
      <c r="BG87" s="160">
        <f>BG88+BG88+BG88</f>
        <v>0</v>
      </c>
      <c r="BH87" s="483">
        <f>BH88+BH88+BH88</f>
        <v>0</v>
      </c>
      <c r="BI87" s="484"/>
      <c r="BJ87" s="37">
        <f>BJ88+BJ88+BJ88</f>
        <v>0</v>
      </c>
      <c r="BK87" s="160">
        <f>BK88+BK88+BK88</f>
        <v>0</v>
      </c>
      <c r="BL87" s="483">
        <f>BL88+BL88+BL88</f>
        <v>0</v>
      </c>
      <c r="BM87" s="484"/>
      <c r="BN87" s="37">
        <f>BN88+BN88+BN88</f>
        <v>0</v>
      </c>
      <c r="BO87" s="161">
        <f>BO88+BO88+BO88</f>
        <v>0</v>
      </c>
      <c r="BP87" s="485">
        <f>BP88+BP88+BP88</f>
        <v>0</v>
      </c>
      <c r="BQ87" s="486"/>
      <c r="BR87" s="37">
        <f>BR88+BR88+BR88</f>
        <v>0</v>
      </c>
      <c r="BS87" s="38">
        <f>BS88+BS89+BS90</f>
        <v>268</v>
      </c>
      <c r="BT87" s="511">
        <f>BT88+BT89+BT90</f>
        <v>114</v>
      </c>
      <c r="BU87" s="512"/>
      <c r="BV87" s="54">
        <f>BV88+BV89+BV90</f>
        <v>6</v>
      </c>
      <c r="BW87" s="62">
        <f>BW88+BW88+BW88</f>
        <v>0</v>
      </c>
      <c r="BX87" s="998">
        <f>BX88+BX88+BX88</f>
        <v>0</v>
      </c>
      <c r="BY87" s="405"/>
      <c r="BZ87" s="54">
        <f>BZ88+BZ88+BZ88</f>
        <v>0</v>
      </c>
      <c r="CA87" s="219"/>
      <c r="CB87" s="389"/>
      <c r="CC87" s="389"/>
      <c r="CD87" s="219"/>
      <c r="CE87" s="249">
        <v>6</v>
      </c>
      <c r="CF87" s="630"/>
      <c r="CG87" s="631"/>
      <c r="CH87" s="631"/>
      <c r="CI87" s="631"/>
      <c r="CJ87" s="632"/>
    </row>
    <row r="88" spans="2:88" s="2" customFormat="1" ht="62.25" customHeight="1">
      <c r="B88" s="675" t="s">
        <v>488</v>
      </c>
      <c r="C88" s="676"/>
      <c r="D88" s="714" t="s">
        <v>481</v>
      </c>
      <c r="E88" s="714"/>
      <c r="F88" s="714"/>
      <c r="G88" s="714"/>
      <c r="H88" s="714"/>
      <c r="I88" s="714"/>
      <c r="J88" s="714"/>
      <c r="K88" s="714"/>
      <c r="L88" s="714"/>
      <c r="M88" s="714"/>
      <c r="N88" s="714"/>
      <c r="O88" s="714"/>
      <c r="P88" s="714"/>
      <c r="Q88" s="715"/>
      <c r="R88" s="426">
        <v>10</v>
      </c>
      <c r="S88" s="685"/>
      <c r="T88" s="684"/>
      <c r="U88" s="685"/>
      <c r="V88" s="421">
        <v>80</v>
      </c>
      <c r="W88" s="422"/>
      <c r="X88" s="422">
        <v>30</v>
      </c>
      <c r="Y88" s="422"/>
      <c r="Z88" s="419">
        <v>12</v>
      </c>
      <c r="AA88" s="420"/>
      <c r="AB88" s="419"/>
      <c r="AC88" s="420"/>
      <c r="AD88" s="419">
        <v>18</v>
      </c>
      <c r="AE88" s="420"/>
      <c r="AF88" s="419"/>
      <c r="AG88" s="420"/>
      <c r="AH88" s="649"/>
      <c r="AI88" s="576"/>
      <c r="AJ88" s="567"/>
      <c r="AK88" s="568"/>
      <c r="AL88" s="40"/>
      <c r="AM88" s="65"/>
      <c r="AN88" s="481"/>
      <c r="AO88" s="482"/>
      <c r="AP88" s="40"/>
      <c r="AQ88" s="65"/>
      <c r="AR88" s="481"/>
      <c r="AS88" s="482"/>
      <c r="AT88" s="40"/>
      <c r="AU88" s="65"/>
      <c r="AV88" s="481"/>
      <c r="AW88" s="482"/>
      <c r="AX88" s="40"/>
      <c r="AY88" s="65"/>
      <c r="AZ88" s="481"/>
      <c r="BA88" s="482"/>
      <c r="BB88" s="40"/>
      <c r="BC88" s="65"/>
      <c r="BD88" s="481"/>
      <c r="BE88" s="482"/>
      <c r="BF88" s="40"/>
      <c r="BG88" s="65"/>
      <c r="BH88" s="481"/>
      <c r="BI88" s="482"/>
      <c r="BJ88" s="40"/>
      <c r="BK88" s="65"/>
      <c r="BL88" s="481"/>
      <c r="BM88" s="482"/>
      <c r="BN88" s="40"/>
      <c r="BO88" s="43"/>
      <c r="BP88" s="396"/>
      <c r="BQ88" s="397"/>
      <c r="BR88" s="40"/>
      <c r="BS88" s="43">
        <v>80</v>
      </c>
      <c r="BT88" s="396">
        <v>30</v>
      </c>
      <c r="BU88" s="397"/>
      <c r="BV88" s="40">
        <v>2</v>
      </c>
      <c r="BW88" s="43"/>
      <c r="BX88" s="396"/>
      <c r="BY88" s="397"/>
      <c r="BZ88" s="40"/>
      <c r="CA88" s="236"/>
      <c r="CB88" s="236"/>
      <c r="CC88" s="236"/>
      <c r="CD88" s="236"/>
      <c r="CE88" s="253">
        <v>2</v>
      </c>
      <c r="CF88" s="630" t="s">
        <v>546</v>
      </c>
      <c r="CG88" s="631"/>
      <c r="CH88" s="631"/>
      <c r="CI88" s="631"/>
      <c r="CJ88" s="632"/>
    </row>
    <row r="89" spans="2:88" s="2" customFormat="1" ht="44.25" customHeight="1">
      <c r="B89" s="675" t="s">
        <v>489</v>
      </c>
      <c r="C89" s="676"/>
      <c r="D89" s="714" t="s">
        <v>482</v>
      </c>
      <c r="E89" s="714"/>
      <c r="F89" s="714"/>
      <c r="G89" s="714"/>
      <c r="H89" s="714"/>
      <c r="I89" s="714"/>
      <c r="J89" s="714"/>
      <c r="K89" s="714"/>
      <c r="L89" s="714"/>
      <c r="M89" s="714"/>
      <c r="N89" s="714"/>
      <c r="O89" s="714"/>
      <c r="P89" s="714"/>
      <c r="Q89" s="715"/>
      <c r="R89" s="426">
        <v>10</v>
      </c>
      <c r="S89" s="685"/>
      <c r="T89" s="684"/>
      <c r="U89" s="685"/>
      <c r="V89" s="421">
        <v>80</v>
      </c>
      <c r="W89" s="422"/>
      <c r="X89" s="422">
        <v>30</v>
      </c>
      <c r="Y89" s="422"/>
      <c r="Z89" s="419">
        <v>12</v>
      </c>
      <c r="AA89" s="420"/>
      <c r="AB89" s="419"/>
      <c r="AC89" s="420"/>
      <c r="AD89" s="419">
        <v>18</v>
      </c>
      <c r="AE89" s="420"/>
      <c r="AF89" s="419"/>
      <c r="AG89" s="420"/>
      <c r="AH89" s="649"/>
      <c r="AI89" s="576"/>
      <c r="AJ89" s="567"/>
      <c r="AK89" s="568"/>
      <c r="AL89" s="40"/>
      <c r="AM89" s="65"/>
      <c r="AN89" s="481"/>
      <c r="AO89" s="482"/>
      <c r="AP89" s="40"/>
      <c r="AQ89" s="65"/>
      <c r="AR89" s="481"/>
      <c r="AS89" s="482"/>
      <c r="AT89" s="40"/>
      <c r="AU89" s="65"/>
      <c r="AV89" s="481"/>
      <c r="AW89" s="482"/>
      <c r="AX89" s="40"/>
      <c r="AY89" s="65"/>
      <c r="AZ89" s="481"/>
      <c r="BA89" s="482"/>
      <c r="BB89" s="40"/>
      <c r="BC89" s="65"/>
      <c r="BD89" s="481"/>
      <c r="BE89" s="482"/>
      <c r="BF89" s="40"/>
      <c r="BG89" s="65"/>
      <c r="BH89" s="481"/>
      <c r="BI89" s="482"/>
      <c r="BJ89" s="40"/>
      <c r="BK89" s="65"/>
      <c r="BL89" s="481"/>
      <c r="BM89" s="482"/>
      <c r="BN89" s="40"/>
      <c r="BO89" s="43"/>
      <c r="BP89" s="396"/>
      <c r="BQ89" s="397"/>
      <c r="BR89" s="40"/>
      <c r="BS89" s="43">
        <v>80</v>
      </c>
      <c r="BT89" s="396">
        <v>30</v>
      </c>
      <c r="BU89" s="397"/>
      <c r="BV89" s="40">
        <v>2</v>
      </c>
      <c r="BW89" s="43"/>
      <c r="BX89" s="396"/>
      <c r="BY89" s="397"/>
      <c r="BZ89" s="40"/>
      <c r="CA89" s="203"/>
      <c r="CB89" s="203"/>
      <c r="CC89" s="203"/>
      <c r="CD89" s="203"/>
      <c r="CE89" s="247">
        <v>2</v>
      </c>
      <c r="CF89" s="966" t="s">
        <v>552</v>
      </c>
      <c r="CG89" s="967"/>
      <c r="CH89" s="967"/>
      <c r="CI89" s="967"/>
      <c r="CJ89" s="968"/>
    </row>
    <row r="90" spans="2:88" s="2" customFormat="1" ht="79.5" customHeight="1" thickBot="1">
      <c r="B90" s="987" t="s">
        <v>490</v>
      </c>
      <c r="C90" s="988"/>
      <c r="D90" s="719" t="s">
        <v>483</v>
      </c>
      <c r="E90" s="719"/>
      <c r="F90" s="719"/>
      <c r="G90" s="719"/>
      <c r="H90" s="719"/>
      <c r="I90" s="719"/>
      <c r="J90" s="719"/>
      <c r="K90" s="719"/>
      <c r="L90" s="719"/>
      <c r="M90" s="719"/>
      <c r="N90" s="719"/>
      <c r="O90" s="719"/>
      <c r="P90" s="719"/>
      <c r="Q90" s="720"/>
      <c r="R90" s="991"/>
      <c r="S90" s="992"/>
      <c r="T90" s="999" t="s">
        <v>492</v>
      </c>
      <c r="U90" s="992"/>
      <c r="V90" s="421">
        <v>108</v>
      </c>
      <c r="W90" s="422"/>
      <c r="X90" s="422">
        <v>54</v>
      </c>
      <c r="Y90" s="422"/>
      <c r="Z90" s="419">
        <v>18</v>
      </c>
      <c r="AA90" s="420"/>
      <c r="AB90" s="419"/>
      <c r="AC90" s="420"/>
      <c r="AD90" s="419">
        <v>36</v>
      </c>
      <c r="AE90" s="420"/>
      <c r="AF90" s="419"/>
      <c r="AG90" s="420"/>
      <c r="AH90" s="649"/>
      <c r="AI90" s="576"/>
      <c r="AJ90" s="567"/>
      <c r="AK90" s="568"/>
      <c r="AL90" s="40"/>
      <c r="AM90" s="65"/>
      <c r="AN90" s="468"/>
      <c r="AO90" s="469"/>
      <c r="AP90" s="40"/>
      <c r="AQ90" s="65"/>
      <c r="AR90" s="468"/>
      <c r="AS90" s="469"/>
      <c r="AT90" s="40"/>
      <c r="AU90" s="65"/>
      <c r="AV90" s="468"/>
      <c r="AW90" s="469"/>
      <c r="AX90" s="40"/>
      <c r="AY90" s="65"/>
      <c r="AZ90" s="468"/>
      <c r="BA90" s="469"/>
      <c r="BB90" s="40"/>
      <c r="BC90" s="65"/>
      <c r="BD90" s="481"/>
      <c r="BE90" s="482"/>
      <c r="BF90" s="40"/>
      <c r="BG90" s="65"/>
      <c r="BH90" s="481"/>
      <c r="BI90" s="482"/>
      <c r="BJ90" s="40"/>
      <c r="BK90" s="65"/>
      <c r="BL90" s="481"/>
      <c r="BM90" s="482"/>
      <c r="BN90" s="40"/>
      <c r="BO90" s="43"/>
      <c r="BP90" s="396"/>
      <c r="BQ90" s="397"/>
      <c r="BR90" s="40"/>
      <c r="BS90" s="43">
        <v>108</v>
      </c>
      <c r="BT90" s="396">
        <v>54</v>
      </c>
      <c r="BU90" s="397"/>
      <c r="BV90" s="40">
        <v>2</v>
      </c>
      <c r="BW90" s="43"/>
      <c r="BX90" s="396"/>
      <c r="BY90" s="397"/>
      <c r="BZ90" s="40"/>
      <c r="CA90" s="203"/>
      <c r="CB90" s="203"/>
      <c r="CC90" s="203"/>
      <c r="CD90" s="203"/>
      <c r="CE90" s="247">
        <v>2</v>
      </c>
      <c r="CF90" s="627" t="s">
        <v>548</v>
      </c>
      <c r="CG90" s="628"/>
      <c r="CH90" s="628"/>
      <c r="CI90" s="628"/>
      <c r="CJ90" s="629"/>
    </row>
    <row r="91" spans="2:88" s="2" customFormat="1" ht="47.25" customHeight="1">
      <c r="B91" s="995" t="s">
        <v>491</v>
      </c>
      <c r="C91" s="899"/>
      <c r="D91" s="996" t="s">
        <v>484</v>
      </c>
      <c r="E91" s="996"/>
      <c r="F91" s="996"/>
      <c r="G91" s="996"/>
      <c r="H91" s="996"/>
      <c r="I91" s="996"/>
      <c r="J91" s="996"/>
      <c r="K91" s="996"/>
      <c r="L91" s="996"/>
      <c r="M91" s="996"/>
      <c r="N91" s="996"/>
      <c r="O91" s="996"/>
      <c r="P91" s="996"/>
      <c r="Q91" s="997"/>
      <c r="R91" s="949"/>
      <c r="S91" s="703"/>
      <c r="T91" s="702"/>
      <c r="U91" s="951"/>
      <c r="V91" s="706">
        <f>V92+V93+V94</f>
        <v>250</v>
      </c>
      <c r="W91" s="577"/>
      <c r="X91" s="577">
        <f>X92+X93+X94</f>
        <v>90</v>
      </c>
      <c r="Y91" s="577"/>
      <c r="Z91" s="577">
        <f>Z92+Z93+Z94</f>
        <v>42</v>
      </c>
      <c r="AA91" s="577"/>
      <c r="AB91" s="577">
        <f>AB92+AB93+AB94</f>
        <v>0</v>
      </c>
      <c r="AC91" s="577"/>
      <c r="AD91" s="651">
        <f>AD92+AD93+AD94</f>
        <v>48</v>
      </c>
      <c r="AE91" s="577"/>
      <c r="AF91" s="577">
        <f>AF92+AF93+AF94</f>
        <v>0</v>
      </c>
      <c r="AG91" s="868"/>
      <c r="AH91" s="796">
        <f>AH92+AH93+AH94</f>
        <v>0</v>
      </c>
      <c r="AI91" s="577"/>
      <c r="AJ91" s="577">
        <f>AJ92+AJ93+AJ94</f>
        <v>0</v>
      </c>
      <c r="AK91" s="577"/>
      <c r="AL91" s="37">
        <f>AL92+AL92+AL92</f>
        <v>0</v>
      </c>
      <c r="AM91" s="160">
        <f>AM92+AM92+AM92</f>
        <v>0</v>
      </c>
      <c r="AN91" s="483">
        <f>AN92+AN92+AN92</f>
        <v>0</v>
      </c>
      <c r="AO91" s="484"/>
      <c r="AP91" s="37">
        <f>AP92+AP92+AP92</f>
        <v>0</v>
      </c>
      <c r="AQ91" s="160">
        <f>AQ92+AQ92+AQ92</f>
        <v>0</v>
      </c>
      <c r="AR91" s="483">
        <f>AR92+AR92+AR92</f>
        <v>0</v>
      </c>
      <c r="AS91" s="484"/>
      <c r="AT91" s="37">
        <f>AT92+AT92+AT92</f>
        <v>0</v>
      </c>
      <c r="AU91" s="160">
        <f>AU92+AU92+AU92</f>
        <v>0</v>
      </c>
      <c r="AV91" s="483">
        <f>AV92+AV92+AV92</f>
        <v>0</v>
      </c>
      <c r="AW91" s="484"/>
      <c r="AX91" s="37">
        <f>AX92+AX92+AX92</f>
        <v>0</v>
      </c>
      <c r="AY91" s="160">
        <f>AY92+AY92+AY92</f>
        <v>0</v>
      </c>
      <c r="AZ91" s="483">
        <f>AZ92+AZ92+AZ92</f>
        <v>0</v>
      </c>
      <c r="BA91" s="484"/>
      <c r="BB91" s="37">
        <f>BB92+BB92+BB92</f>
        <v>0</v>
      </c>
      <c r="BC91" s="160">
        <f>BC92+BC92+BC92</f>
        <v>0</v>
      </c>
      <c r="BD91" s="483">
        <f>BD92+BD92+BD92</f>
        <v>0</v>
      </c>
      <c r="BE91" s="484"/>
      <c r="BF91" s="37">
        <f>BF92+BF92+BF92</f>
        <v>0</v>
      </c>
      <c r="BG91" s="160">
        <f>BG92+BG92+BG92</f>
        <v>0</v>
      </c>
      <c r="BH91" s="483">
        <f>BH92+BH92+BH92</f>
        <v>0</v>
      </c>
      <c r="BI91" s="484"/>
      <c r="BJ91" s="37">
        <f>BJ92+BJ92+BJ92</f>
        <v>0</v>
      </c>
      <c r="BK91" s="160">
        <f>BK92+BK92+BK92</f>
        <v>0</v>
      </c>
      <c r="BL91" s="483">
        <f>BL92+BL92+BL92</f>
        <v>0</v>
      </c>
      <c r="BM91" s="484"/>
      <c r="BN91" s="37">
        <f>BN92+BN92+BN92</f>
        <v>0</v>
      </c>
      <c r="BO91" s="161">
        <f>BO92+BO92+BO92</f>
        <v>0</v>
      </c>
      <c r="BP91" s="485">
        <f>BP92+BP92+BP92</f>
        <v>0</v>
      </c>
      <c r="BQ91" s="486"/>
      <c r="BR91" s="37">
        <f>BR92+BR92+BR92</f>
        <v>0</v>
      </c>
      <c r="BS91" s="38">
        <f>BS92+BS93+BS94</f>
        <v>160</v>
      </c>
      <c r="BT91" s="511">
        <f>BT92+BT93+BT94</f>
        <v>60</v>
      </c>
      <c r="BU91" s="512"/>
      <c r="BV91" s="44">
        <f>BV92+BV93+BV94</f>
        <v>4</v>
      </c>
      <c r="BW91" s="38">
        <f>BW92+BW93+BW94</f>
        <v>90</v>
      </c>
      <c r="BX91" s="511">
        <f>BX92+BX93+BX94</f>
        <v>30</v>
      </c>
      <c r="BY91" s="512"/>
      <c r="BZ91" s="44">
        <f>BZ92+BZ93+BZ94</f>
        <v>3</v>
      </c>
      <c r="CA91" s="209"/>
      <c r="CB91" s="386"/>
      <c r="CC91" s="386"/>
      <c r="CD91" s="209"/>
      <c r="CE91" s="243">
        <v>7</v>
      </c>
      <c r="CF91" s="630"/>
      <c r="CG91" s="631"/>
      <c r="CH91" s="631"/>
      <c r="CI91" s="631"/>
      <c r="CJ91" s="632"/>
    </row>
    <row r="92" spans="2:88" s="2" customFormat="1" ht="81" customHeight="1">
      <c r="B92" s="675" t="s">
        <v>493</v>
      </c>
      <c r="C92" s="676"/>
      <c r="D92" s="714" t="s">
        <v>555</v>
      </c>
      <c r="E92" s="714"/>
      <c r="F92" s="714"/>
      <c r="G92" s="714"/>
      <c r="H92" s="714"/>
      <c r="I92" s="714"/>
      <c r="J92" s="714"/>
      <c r="K92" s="714"/>
      <c r="L92" s="714"/>
      <c r="M92" s="714"/>
      <c r="N92" s="714"/>
      <c r="O92" s="714"/>
      <c r="P92" s="714"/>
      <c r="Q92" s="715"/>
      <c r="R92" s="426">
        <v>10</v>
      </c>
      <c r="S92" s="685"/>
      <c r="T92" s="684"/>
      <c r="U92" s="685"/>
      <c r="V92" s="421">
        <v>80</v>
      </c>
      <c r="W92" s="422"/>
      <c r="X92" s="422">
        <v>30</v>
      </c>
      <c r="Y92" s="422"/>
      <c r="Z92" s="419">
        <v>16</v>
      </c>
      <c r="AA92" s="420"/>
      <c r="AB92" s="419"/>
      <c r="AC92" s="420"/>
      <c r="AD92" s="419">
        <v>14</v>
      </c>
      <c r="AE92" s="420"/>
      <c r="AF92" s="419"/>
      <c r="AG92" s="420"/>
      <c r="AH92" s="649"/>
      <c r="AI92" s="576"/>
      <c r="AJ92" s="567"/>
      <c r="AK92" s="568"/>
      <c r="AL92" s="40"/>
      <c r="AM92" s="65"/>
      <c r="AN92" s="481"/>
      <c r="AO92" s="482"/>
      <c r="AP92" s="40"/>
      <c r="AQ92" s="65"/>
      <c r="AR92" s="481"/>
      <c r="AS92" s="482"/>
      <c r="AT92" s="40"/>
      <c r="AU92" s="65"/>
      <c r="AV92" s="481"/>
      <c r="AW92" s="482"/>
      <c r="AX92" s="40"/>
      <c r="AY92" s="65"/>
      <c r="AZ92" s="481"/>
      <c r="BA92" s="482"/>
      <c r="BB92" s="40"/>
      <c r="BC92" s="65"/>
      <c r="BD92" s="481"/>
      <c r="BE92" s="482"/>
      <c r="BF92" s="40"/>
      <c r="BG92" s="65"/>
      <c r="BH92" s="481"/>
      <c r="BI92" s="482"/>
      <c r="BJ92" s="40"/>
      <c r="BK92" s="65"/>
      <c r="BL92" s="481"/>
      <c r="BM92" s="482"/>
      <c r="BN92" s="40"/>
      <c r="BO92" s="43"/>
      <c r="BP92" s="396"/>
      <c r="BQ92" s="397"/>
      <c r="BR92" s="40"/>
      <c r="BS92" s="43">
        <v>80</v>
      </c>
      <c r="BT92" s="396">
        <v>30</v>
      </c>
      <c r="BU92" s="397"/>
      <c r="BV92" s="40">
        <v>2</v>
      </c>
      <c r="BW92" s="43"/>
      <c r="BX92" s="396"/>
      <c r="BY92" s="397"/>
      <c r="BZ92" s="40"/>
      <c r="CA92" s="203"/>
      <c r="CB92" s="203"/>
      <c r="CC92" s="203"/>
      <c r="CD92" s="203"/>
      <c r="CE92" s="247">
        <v>2</v>
      </c>
      <c r="CF92" s="627" t="s">
        <v>534</v>
      </c>
      <c r="CG92" s="628"/>
      <c r="CH92" s="628"/>
      <c r="CI92" s="628"/>
      <c r="CJ92" s="629"/>
    </row>
    <row r="93" spans="2:88" s="2" customFormat="1" ht="121.5" customHeight="1">
      <c r="B93" s="675" t="s">
        <v>494</v>
      </c>
      <c r="C93" s="676"/>
      <c r="D93" s="714" t="s">
        <v>485</v>
      </c>
      <c r="E93" s="714"/>
      <c r="F93" s="714"/>
      <c r="G93" s="714"/>
      <c r="H93" s="714"/>
      <c r="I93" s="714"/>
      <c r="J93" s="714"/>
      <c r="K93" s="714"/>
      <c r="L93" s="714"/>
      <c r="M93" s="714"/>
      <c r="N93" s="714"/>
      <c r="O93" s="714"/>
      <c r="P93" s="714"/>
      <c r="Q93" s="715"/>
      <c r="R93" s="426"/>
      <c r="S93" s="685"/>
      <c r="T93" s="684">
        <v>10</v>
      </c>
      <c r="U93" s="685"/>
      <c r="V93" s="421">
        <v>80</v>
      </c>
      <c r="W93" s="422"/>
      <c r="X93" s="422">
        <v>30</v>
      </c>
      <c r="Y93" s="422"/>
      <c r="Z93" s="419">
        <v>10</v>
      </c>
      <c r="AA93" s="420"/>
      <c r="AB93" s="419"/>
      <c r="AC93" s="420"/>
      <c r="AD93" s="419">
        <v>20</v>
      </c>
      <c r="AE93" s="420"/>
      <c r="AF93" s="419"/>
      <c r="AG93" s="420"/>
      <c r="AH93" s="649"/>
      <c r="AI93" s="576"/>
      <c r="AJ93" s="567"/>
      <c r="AK93" s="568"/>
      <c r="AL93" s="40"/>
      <c r="AM93" s="65"/>
      <c r="AN93" s="481"/>
      <c r="AO93" s="482"/>
      <c r="AP93" s="40"/>
      <c r="AQ93" s="65"/>
      <c r="AR93" s="481"/>
      <c r="AS93" s="482"/>
      <c r="AT93" s="40"/>
      <c r="AU93" s="65"/>
      <c r="AV93" s="481"/>
      <c r="AW93" s="482"/>
      <c r="AX93" s="40"/>
      <c r="AY93" s="65"/>
      <c r="AZ93" s="481"/>
      <c r="BA93" s="482"/>
      <c r="BB93" s="40"/>
      <c r="BC93" s="65"/>
      <c r="BD93" s="481"/>
      <c r="BE93" s="482"/>
      <c r="BF93" s="40"/>
      <c r="BG93" s="65"/>
      <c r="BH93" s="481"/>
      <c r="BI93" s="482"/>
      <c r="BJ93" s="40"/>
      <c r="BK93" s="65"/>
      <c r="BL93" s="481"/>
      <c r="BM93" s="482"/>
      <c r="BN93" s="40"/>
      <c r="BO93" s="43"/>
      <c r="BP93" s="396"/>
      <c r="BQ93" s="397"/>
      <c r="BR93" s="40"/>
      <c r="BS93" s="43">
        <v>80</v>
      </c>
      <c r="BT93" s="396">
        <v>30</v>
      </c>
      <c r="BU93" s="397"/>
      <c r="BV93" s="40">
        <v>2</v>
      </c>
      <c r="BW93" s="43"/>
      <c r="BX93" s="396"/>
      <c r="BY93" s="397"/>
      <c r="BZ93" s="40"/>
      <c r="CA93" s="203"/>
      <c r="CB93" s="203"/>
      <c r="CC93" s="203"/>
      <c r="CD93" s="203"/>
      <c r="CE93" s="247">
        <v>2</v>
      </c>
      <c r="CF93" s="957" t="s">
        <v>81</v>
      </c>
      <c r="CG93" s="958"/>
      <c r="CH93" s="958"/>
      <c r="CI93" s="958"/>
      <c r="CJ93" s="959"/>
    </row>
    <row r="94" spans="2:88" s="2" customFormat="1" ht="67.5" customHeight="1" thickBot="1">
      <c r="B94" s="833" t="s">
        <v>495</v>
      </c>
      <c r="C94" s="834"/>
      <c r="D94" s="889" t="s">
        <v>486</v>
      </c>
      <c r="E94" s="714"/>
      <c r="F94" s="714"/>
      <c r="G94" s="714"/>
      <c r="H94" s="714"/>
      <c r="I94" s="714"/>
      <c r="J94" s="714"/>
      <c r="K94" s="714"/>
      <c r="L94" s="714"/>
      <c r="M94" s="714"/>
      <c r="N94" s="714"/>
      <c r="O94" s="714"/>
      <c r="P94" s="714"/>
      <c r="Q94" s="890"/>
      <c r="R94" s="426">
        <v>11</v>
      </c>
      <c r="S94" s="685"/>
      <c r="T94" s="684"/>
      <c r="U94" s="685"/>
      <c r="V94" s="421">
        <v>90</v>
      </c>
      <c r="W94" s="422"/>
      <c r="X94" s="422">
        <v>30</v>
      </c>
      <c r="Y94" s="422"/>
      <c r="Z94" s="419">
        <v>16</v>
      </c>
      <c r="AA94" s="420"/>
      <c r="AB94" s="419"/>
      <c r="AC94" s="420"/>
      <c r="AD94" s="419">
        <v>14</v>
      </c>
      <c r="AE94" s="420"/>
      <c r="AF94" s="419"/>
      <c r="AG94" s="420"/>
      <c r="AH94" s="649"/>
      <c r="AI94" s="576"/>
      <c r="AJ94" s="559"/>
      <c r="AK94" s="560"/>
      <c r="AL94" s="40"/>
      <c r="AM94" s="65"/>
      <c r="AN94" s="468"/>
      <c r="AO94" s="469"/>
      <c r="AP94" s="40"/>
      <c r="AQ94" s="65"/>
      <c r="AR94" s="468"/>
      <c r="AS94" s="469"/>
      <c r="AT94" s="40"/>
      <c r="AU94" s="65"/>
      <c r="AV94" s="468"/>
      <c r="AW94" s="469"/>
      <c r="AX94" s="40"/>
      <c r="AY94" s="65"/>
      <c r="AZ94" s="468"/>
      <c r="BA94" s="469"/>
      <c r="BB94" s="40"/>
      <c r="BC94" s="65"/>
      <c r="BD94" s="468"/>
      <c r="BE94" s="469"/>
      <c r="BF94" s="40"/>
      <c r="BG94" s="65"/>
      <c r="BH94" s="468"/>
      <c r="BI94" s="469"/>
      <c r="BJ94" s="40"/>
      <c r="BK94" s="43"/>
      <c r="BL94" s="466"/>
      <c r="BM94" s="467"/>
      <c r="BN94" s="67"/>
      <c r="BO94" s="43"/>
      <c r="BP94" s="466"/>
      <c r="BQ94" s="467"/>
      <c r="BR94" s="40"/>
      <c r="BS94" s="43"/>
      <c r="BT94" s="466"/>
      <c r="BU94" s="467"/>
      <c r="BV94" s="67"/>
      <c r="BW94" s="43">
        <v>90</v>
      </c>
      <c r="BX94" s="466">
        <v>30</v>
      </c>
      <c r="BY94" s="467"/>
      <c r="BZ94" s="40">
        <v>3</v>
      </c>
      <c r="CA94" s="224"/>
      <c r="CB94" s="390"/>
      <c r="CC94" s="391"/>
      <c r="CD94" s="207"/>
      <c r="CE94" s="248">
        <v>3</v>
      </c>
      <c r="CF94" s="960" t="s">
        <v>535</v>
      </c>
      <c r="CG94" s="961"/>
      <c r="CH94" s="961"/>
      <c r="CI94" s="961"/>
      <c r="CJ94" s="962"/>
    </row>
    <row r="95" spans="2:88" s="2" customFormat="1" ht="47.25" customHeight="1" thickBot="1">
      <c r="B95" s="673" t="s">
        <v>190</v>
      </c>
      <c r="C95" s="674"/>
      <c r="D95" s="891" t="s">
        <v>199</v>
      </c>
      <c r="E95" s="892"/>
      <c r="F95" s="892"/>
      <c r="G95" s="892"/>
      <c r="H95" s="892"/>
      <c r="I95" s="892"/>
      <c r="J95" s="892"/>
      <c r="K95" s="892"/>
      <c r="L95" s="892"/>
      <c r="M95" s="892"/>
      <c r="N95" s="892"/>
      <c r="O95" s="892"/>
      <c r="P95" s="892"/>
      <c r="Q95" s="893"/>
      <c r="R95" s="775" t="s">
        <v>379</v>
      </c>
      <c r="S95" s="776"/>
      <c r="T95" s="594"/>
      <c r="U95" s="811"/>
      <c r="V95" s="745">
        <f>SUM(V96+V100+V105+V110+V115+V121+V134+V141+V146)</f>
        <v>4430</v>
      </c>
      <c r="W95" s="746"/>
      <c r="X95" s="746">
        <f>SUM(X96+X100+X105+X110+X115+X121+X134+X141+X146)</f>
        <v>2078</v>
      </c>
      <c r="Y95" s="746"/>
      <c r="Z95" s="746">
        <f>SUM(Z96+Z100+Z110+Z115+Z121+Z134+Z141+Z146)</f>
        <v>928</v>
      </c>
      <c r="AA95" s="746"/>
      <c r="AB95" s="746">
        <f>SUM(AB100+AB105)</f>
        <v>690</v>
      </c>
      <c r="AC95" s="746"/>
      <c r="AD95" s="746">
        <f>SUM(AD96+AD100+AD105+AD110+AD115+AD121+AD134+AD141+AD146)</f>
        <v>460</v>
      </c>
      <c r="AE95" s="746"/>
      <c r="AF95" s="746">
        <f>SUM(AF96+AF100+AF105+AF110+AF115+AF121)</f>
        <v>0</v>
      </c>
      <c r="AG95" s="746"/>
      <c r="AH95" s="745">
        <f>SUM(AH96+AH100+AH105+AH110+AH115+AH121)</f>
        <v>170</v>
      </c>
      <c r="AI95" s="746"/>
      <c r="AJ95" s="479">
        <f>SUM(AJ96+AJ100+AJ105+AJ110+AJ115+AJ121)</f>
        <v>102</v>
      </c>
      <c r="AK95" s="480"/>
      <c r="AL95" s="56">
        <f>SUM(AL96+AL100+AL105+AL110+AL115+AL121)</f>
        <v>5</v>
      </c>
      <c r="AM95" s="55">
        <f>SUM(AM96+AM105)</f>
        <v>224</v>
      </c>
      <c r="AN95" s="479">
        <f>SUM(AN96+AN105)</f>
        <v>138</v>
      </c>
      <c r="AO95" s="480"/>
      <c r="AP95" s="56">
        <f>SUM(AP96+AP100+AP105+AP110+AP115+AP121)</f>
        <v>6</v>
      </c>
      <c r="AQ95" s="55">
        <f>SUM(AQ96+AQ100+AQ105)</f>
        <v>296</v>
      </c>
      <c r="AR95" s="479">
        <f>SUM(AR96+AR100+AR105+AR110+AR115+AR121)</f>
        <v>156</v>
      </c>
      <c r="AS95" s="480"/>
      <c r="AT95" s="56">
        <f>SUM(AT96+AT100+AT105+AT110+AT115+AT121)</f>
        <v>8</v>
      </c>
      <c r="AU95" s="55">
        <f>SUM(AU96+AU100+AU105+AU110)</f>
        <v>448</v>
      </c>
      <c r="AV95" s="479">
        <f>SUM(AV96+AV100+AV105+AV110)</f>
        <v>246</v>
      </c>
      <c r="AW95" s="480"/>
      <c r="AX95" s="56">
        <f>SUM(AX96+AX100+AX105+AX110+AX115+AX121+AX134+AX141)</f>
        <v>12</v>
      </c>
      <c r="AY95" s="55">
        <f>SUM(AY100+AY105+AY110+AY115)</f>
        <v>544</v>
      </c>
      <c r="AZ95" s="479">
        <f>SUM(AZ100+AZ105+AZ110+AZ115)</f>
        <v>242</v>
      </c>
      <c r="BA95" s="480"/>
      <c r="BB95" s="56">
        <f>SUM(BB96+BB100+BB105+BB110+BB115+BB121+BB134+BB141)</f>
        <v>13</v>
      </c>
      <c r="BC95" s="55">
        <f>SUM(BC100+BC105+BC110+BC115)</f>
        <v>368</v>
      </c>
      <c r="BD95" s="479">
        <f>SUM(BD100+BD105+BD110+BD115)</f>
        <v>194</v>
      </c>
      <c r="BE95" s="480"/>
      <c r="BF95" s="56">
        <f>SUM(BF96+BF100+BF105+BF110+BF115+BF121+BF134+BF141)</f>
        <v>10</v>
      </c>
      <c r="BG95" s="55">
        <f>SUM(BG105+BG110+BG115+BG121)</f>
        <v>488</v>
      </c>
      <c r="BH95" s="479">
        <f>SUM(BH105+BH110+BH115+BH121)</f>
        <v>254</v>
      </c>
      <c r="BI95" s="480"/>
      <c r="BJ95" s="56">
        <f>SUM(BJ96+BJ100+BJ105+BJ110+BJ115+BJ121+BJ134+BJ141)</f>
        <v>13</v>
      </c>
      <c r="BK95" s="55">
        <f>SUM(BK100+BK115+BK121)</f>
        <v>544</v>
      </c>
      <c r="BL95" s="479">
        <f>SUM(BL100+BL115+BL121)</f>
        <v>224</v>
      </c>
      <c r="BM95" s="480"/>
      <c r="BN95" s="56">
        <f>SUM(BN96+BN100+BN105+BN110+BN115+BN121+BN134+BN141)</f>
        <v>15</v>
      </c>
      <c r="BO95" s="55">
        <f>SUM(BO115+BO121)</f>
        <v>336</v>
      </c>
      <c r="BP95" s="479">
        <f>SUM(BP115+BP121)</f>
        <v>150</v>
      </c>
      <c r="BQ95" s="480"/>
      <c r="BR95" s="56">
        <f>SUM(BR96+BR100+BR105+BR110+BR115+BR121+BR134+BR141)</f>
        <v>9</v>
      </c>
      <c r="BS95" s="55">
        <f>SUM(BS121+BS134)</f>
        <v>232</v>
      </c>
      <c r="BT95" s="479">
        <f>SUM(BT115+BT121+BT134)</f>
        <v>106</v>
      </c>
      <c r="BU95" s="480"/>
      <c r="BV95" s="56">
        <f>SUM(BV96+BV100+BV105+BV110+BV115+BV121+BV134+BV141)</f>
        <v>6</v>
      </c>
      <c r="BW95" s="55">
        <f>SUM(BW121+BW134+BW141+BW146)</f>
        <v>750</v>
      </c>
      <c r="BX95" s="479">
        <f>SUM(BX121+BX134+BX141+BX146)</f>
        <v>266</v>
      </c>
      <c r="BY95" s="480"/>
      <c r="BZ95" s="56">
        <f>SUM(BZ121+BZ134+BZ141+BZ146)</f>
        <v>24</v>
      </c>
      <c r="CA95" s="225"/>
      <c r="CB95" s="399"/>
      <c r="CC95" s="399"/>
      <c r="CD95" s="225"/>
      <c r="CE95" s="294">
        <f>SUM(AL95+AP95+AT95+AX95+BB95+BF95+BJ95+BN95+BR95+BV95+BZ95)</f>
        <v>121</v>
      </c>
      <c r="CF95" s="846"/>
      <c r="CG95" s="969"/>
      <c r="CH95" s="969"/>
      <c r="CI95" s="969"/>
      <c r="CJ95" s="970"/>
    </row>
    <row r="96" spans="2:88" s="2" customFormat="1" ht="51.75" customHeight="1">
      <c r="B96" s="712" t="s">
        <v>89</v>
      </c>
      <c r="C96" s="713"/>
      <c r="D96" s="699" t="s">
        <v>386</v>
      </c>
      <c r="E96" s="699"/>
      <c r="F96" s="699"/>
      <c r="G96" s="699"/>
      <c r="H96" s="699"/>
      <c r="I96" s="699"/>
      <c r="J96" s="699"/>
      <c r="K96" s="699"/>
      <c r="L96" s="699"/>
      <c r="M96" s="699"/>
      <c r="N96" s="699"/>
      <c r="O96" s="699"/>
      <c r="P96" s="699"/>
      <c r="Q96" s="700"/>
      <c r="R96" s="781"/>
      <c r="S96" s="761"/>
      <c r="T96" s="760"/>
      <c r="U96" s="782"/>
      <c r="V96" s="650">
        <f>V99+V97+V98</f>
        <v>216</v>
      </c>
      <c r="W96" s="548"/>
      <c r="X96" s="547">
        <f>X99+X97+X98</f>
        <v>108</v>
      </c>
      <c r="Y96" s="548"/>
      <c r="Z96" s="547">
        <f>Z99+Z97+Z98</f>
        <v>54</v>
      </c>
      <c r="AA96" s="548"/>
      <c r="AB96" s="547">
        <f>AB99+AB97+AB98</f>
        <v>0</v>
      </c>
      <c r="AC96" s="548"/>
      <c r="AD96" s="547">
        <f>AD99+AD97+AD98</f>
        <v>54</v>
      </c>
      <c r="AE96" s="548"/>
      <c r="AF96" s="547">
        <f>AF99+AF97+AF98</f>
        <v>0</v>
      </c>
      <c r="AG96" s="548"/>
      <c r="AH96" s="747">
        <f>AH97+AH99</f>
        <v>0</v>
      </c>
      <c r="AI96" s="578"/>
      <c r="AJ96" s="404">
        <f>AJ97+AJ99</f>
        <v>0</v>
      </c>
      <c r="AK96" s="405"/>
      <c r="AL96" s="58">
        <f>AL97+AL99</f>
        <v>0</v>
      </c>
      <c r="AM96" s="133">
        <f>AM97+AM99+AM98</f>
        <v>72</v>
      </c>
      <c r="AN96" s="511">
        <f>AN97+AN98+AN99</f>
        <v>36</v>
      </c>
      <c r="AO96" s="405"/>
      <c r="AP96" s="58">
        <f>AP97+AP99+AP98</f>
        <v>2</v>
      </c>
      <c r="AQ96" s="133">
        <f>AQ97+AQ99+AQ98</f>
        <v>72</v>
      </c>
      <c r="AR96" s="511">
        <f>AR97+AR98+AR99</f>
        <v>36</v>
      </c>
      <c r="AS96" s="405"/>
      <c r="AT96" s="58">
        <f>AT97+AT99+AT98</f>
        <v>2</v>
      </c>
      <c r="AU96" s="52">
        <f>AU97+AU99</f>
        <v>72</v>
      </c>
      <c r="AV96" s="404">
        <f>AV97+AV99</f>
        <v>36</v>
      </c>
      <c r="AW96" s="405"/>
      <c r="AX96" s="58">
        <f>AX97+AX99</f>
        <v>2</v>
      </c>
      <c r="AY96" s="52">
        <f>AY97+AY99</f>
        <v>0</v>
      </c>
      <c r="AZ96" s="404">
        <f>AZ97+AZ99</f>
        <v>0</v>
      </c>
      <c r="BA96" s="405"/>
      <c r="BB96" s="58">
        <f>BB97+BB99</f>
        <v>0</v>
      </c>
      <c r="BC96" s="52">
        <f>BC97+BC99</f>
        <v>0</v>
      </c>
      <c r="BD96" s="404">
        <f>BD97+BD99</f>
        <v>0</v>
      </c>
      <c r="BE96" s="405"/>
      <c r="BF96" s="58">
        <f>BF97+BF99</f>
        <v>0</v>
      </c>
      <c r="BG96" s="52">
        <f>BG97+BG99</f>
        <v>0</v>
      </c>
      <c r="BH96" s="404">
        <f>BH97+BH99</f>
        <v>0</v>
      </c>
      <c r="BI96" s="405"/>
      <c r="BJ96" s="58">
        <f>BJ97+BJ99</f>
        <v>0</v>
      </c>
      <c r="BK96" s="52">
        <f>BK97+BK99</f>
        <v>0</v>
      </c>
      <c r="BL96" s="404">
        <f>BL97+BL99</f>
        <v>0</v>
      </c>
      <c r="BM96" s="405"/>
      <c r="BN96" s="58">
        <f>BN97+BN99</f>
        <v>0</v>
      </c>
      <c r="BO96" s="52">
        <f>BO97+BO99</f>
        <v>0</v>
      </c>
      <c r="BP96" s="404">
        <f>BP97+BP99</f>
        <v>0</v>
      </c>
      <c r="BQ96" s="405"/>
      <c r="BR96" s="58">
        <f>BR97+BR99</f>
        <v>0</v>
      </c>
      <c r="BS96" s="52">
        <f>BS97+BS99</f>
        <v>0</v>
      </c>
      <c r="BT96" s="404">
        <f>BT97+BT99</f>
        <v>0</v>
      </c>
      <c r="BU96" s="405"/>
      <c r="BV96" s="58">
        <f>BV97+BV99</f>
        <v>0</v>
      </c>
      <c r="BW96" s="52">
        <f>BW97+BW99</f>
        <v>0</v>
      </c>
      <c r="BX96" s="404">
        <f>BX97+BX99</f>
        <v>0</v>
      </c>
      <c r="BY96" s="405"/>
      <c r="BZ96" s="58">
        <f>BZ97+BZ99</f>
        <v>0</v>
      </c>
      <c r="CA96" s="292"/>
      <c r="CB96" s="386"/>
      <c r="CC96" s="389"/>
      <c r="CD96" s="223"/>
      <c r="CE96" s="252">
        <f>SUM(AP96+AT96+AX96)</f>
        <v>6</v>
      </c>
      <c r="CF96" s="630"/>
      <c r="CG96" s="631"/>
      <c r="CH96" s="631"/>
      <c r="CI96" s="631"/>
      <c r="CJ96" s="632"/>
    </row>
    <row r="97" spans="2:90" s="2" customFormat="1" ht="29.25" customHeight="1">
      <c r="B97" s="671" t="s">
        <v>191</v>
      </c>
      <c r="C97" s="672"/>
      <c r="D97" s="678" t="s">
        <v>153</v>
      </c>
      <c r="E97" s="678"/>
      <c r="F97" s="678"/>
      <c r="G97" s="678"/>
      <c r="H97" s="678"/>
      <c r="I97" s="678"/>
      <c r="J97" s="678"/>
      <c r="K97" s="678"/>
      <c r="L97" s="678"/>
      <c r="M97" s="678"/>
      <c r="N97" s="678"/>
      <c r="O97" s="678"/>
      <c r="P97" s="678"/>
      <c r="Q97" s="679"/>
      <c r="R97" s="627"/>
      <c r="S97" s="568"/>
      <c r="T97" s="897" t="s">
        <v>318</v>
      </c>
      <c r="U97" s="898"/>
      <c r="V97" s="810">
        <v>72</v>
      </c>
      <c r="W97" s="687"/>
      <c r="X97" s="576">
        <v>36</v>
      </c>
      <c r="Y97" s="422"/>
      <c r="Z97" s="419">
        <v>18</v>
      </c>
      <c r="AA97" s="420"/>
      <c r="AB97" s="576"/>
      <c r="AC97" s="422"/>
      <c r="AD97" s="576">
        <v>18</v>
      </c>
      <c r="AE97" s="422"/>
      <c r="AF97" s="576"/>
      <c r="AG97" s="422"/>
      <c r="AH97" s="649"/>
      <c r="AI97" s="576"/>
      <c r="AJ97" s="567"/>
      <c r="AK97" s="568"/>
      <c r="AL97" s="40"/>
      <c r="AM97" s="43">
        <v>72</v>
      </c>
      <c r="AN97" s="396">
        <v>36</v>
      </c>
      <c r="AO97" s="397"/>
      <c r="AP97" s="40">
        <v>2</v>
      </c>
      <c r="AQ97" s="43"/>
      <c r="AR97" s="396"/>
      <c r="AS97" s="397"/>
      <c r="AT97" s="40"/>
      <c r="AU97" s="65"/>
      <c r="AV97" s="481"/>
      <c r="AW97" s="482"/>
      <c r="AX97" s="40"/>
      <c r="AY97" s="65"/>
      <c r="AZ97" s="481"/>
      <c r="BA97" s="482"/>
      <c r="BB97" s="40"/>
      <c r="BC97" s="65"/>
      <c r="BD97" s="481"/>
      <c r="BE97" s="482"/>
      <c r="BF97" s="40"/>
      <c r="BG97" s="65"/>
      <c r="BH97" s="481"/>
      <c r="BI97" s="482"/>
      <c r="BJ97" s="40"/>
      <c r="BK97" s="65"/>
      <c r="BL97" s="481"/>
      <c r="BM97" s="482"/>
      <c r="BN97" s="40"/>
      <c r="BO97" s="65"/>
      <c r="BP97" s="481"/>
      <c r="BQ97" s="482"/>
      <c r="BR97" s="40"/>
      <c r="BS97" s="65"/>
      <c r="BT97" s="481"/>
      <c r="BU97" s="482"/>
      <c r="BV97" s="40"/>
      <c r="BW97" s="65"/>
      <c r="BX97" s="481"/>
      <c r="BY97" s="482"/>
      <c r="BZ97" s="40"/>
      <c r="CA97" s="203"/>
      <c r="CB97" s="203"/>
      <c r="CC97" s="203"/>
      <c r="CD97" s="203"/>
      <c r="CE97" s="247">
        <v>2</v>
      </c>
      <c r="CF97" s="627" t="s">
        <v>391</v>
      </c>
      <c r="CG97" s="628"/>
      <c r="CH97" s="628"/>
      <c r="CI97" s="628"/>
      <c r="CJ97" s="629"/>
      <c r="CL97" s="3"/>
    </row>
    <row r="98" spans="2:90" s="2" customFormat="1" ht="29.25" customHeight="1">
      <c r="B98" s="671" t="s">
        <v>192</v>
      </c>
      <c r="C98" s="672"/>
      <c r="D98" s="678" t="s">
        <v>387</v>
      </c>
      <c r="E98" s="678"/>
      <c r="F98" s="678"/>
      <c r="G98" s="678"/>
      <c r="H98" s="678"/>
      <c r="I98" s="678"/>
      <c r="J98" s="678"/>
      <c r="K98" s="678"/>
      <c r="L98" s="678"/>
      <c r="M98" s="678"/>
      <c r="N98" s="678"/>
      <c r="O98" s="678"/>
      <c r="P98" s="678"/>
      <c r="Q98" s="679"/>
      <c r="R98" s="627"/>
      <c r="S98" s="568"/>
      <c r="T98" s="567">
        <v>3</v>
      </c>
      <c r="U98" s="685"/>
      <c r="V98" s="810">
        <v>72</v>
      </c>
      <c r="W98" s="687"/>
      <c r="X98" s="576">
        <v>36</v>
      </c>
      <c r="Y98" s="422"/>
      <c r="Z98" s="419">
        <v>18</v>
      </c>
      <c r="AA98" s="420"/>
      <c r="AB98" s="419"/>
      <c r="AC98" s="420"/>
      <c r="AD98" s="576">
        <v>18</v>
      </c>
      <c r="AE98" s="422"/>
      <c r="AF98" s="576"/>
      <c r="AG98" s="422"/>
      <c r="AH98" s="649"/>
      <c r="AI98" s="576"/>
      <c r="AJ98" s="567"/>
      <c r="AK98" s="568"/>
      <c r="AL98" s="40"/>
      <c r="AM98" s="65"/>
      <c r="AN98" s="481"/>
      <c r="AO98" s="482"/>
      <c r="AP98" s="40"/>
      <c r="AQ98" s="43">
        <v>72</v>
      </c>
      <c r="AR98" s="396">
        <v>36</v>
      </c>
      <c r="AS98" s="397"/>
      <c r="AT98" s="40">
        <v>2</v>
      </c>
      <c r="AU98" s="65"/>
      <c r="AV98" s="481"/>
      <c r="AW98" s="482"/>
      <c r="AX98" s="40"/>
      <c r="AY98" s="65"/>
      <c r="AZ98" s="481"/>
      <c r="BA98" s="482"/>
      <c r="BB98" s="40"/>
      <c r="BC98" s="65"/>
      <c r="BD98" s="481"/>
      <c r="BE98" s="482"/>
      <c r="BF98" s="40"/>
      <c r="BG98" s="65"/>
      <c r="BH98" s="481"/>
      <c r="BI98" s="482"/>
      <c r="BJ98" s="40"/>
      <c r="BK98" s="65"/>
      <c r="BL98" s="481"/>
      <c r="BM98" s="482"/>
      <c r="BN98" s="40"/>
      <c r="BO98" s="65"/>
      <c r="BP98" s="481"/>
      <c r="BQ98" s="482"/>
      <c r="BR98" s="40"/>
      <c r="BS98" s="65"/>
      <c r="BT98" s="481"/>
      <c r="BU98" s="482"/>
      <c r="BV98" s="40"/>
      <c r="BW98" s="65"/>
      <c r="BX98" s="481"/>
      <c r="BY98" s="482"/>
      <c r="BZ98" s="40"/>
      <c r="CA98" s="203"/>
      <c r="CB98" s="203"/>
      <c r="CC98" s="203"/>
      <c r="CD98" s="203"/>
      <c r="CE98" s="247">
        <v>2</v>
      </c>
      <c r="CF98" s="627" t="s">
        <v>537</v>
      </c>
      <c r="CG98" s="628"/>
      <c r="CH98" s="628"/>
      <c r="CI98" s="628"/>
      <c r="CJ98" s="629"/>
      <c r="CL98" s="3"/>
    </row>
    <row r="99" spans="2:90" s="2" customFormat="1" ht="81" customHeight="1" thickBot="1">
      <c r="B99" s="432" t="s">
        <v>35</v>
      </c>
      <c r="C99" s="433"/>
      <c r="D99" s="413" t="s">
        <v>581</v>
      </c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785"/>
      <c r="R99" s="805"/>
      <c r="S99" s="407"/>
      <c r="T99" s="406">
        <v>4</v>
      </c>
      <c r="U99" s="407"/>
      <c r="V99" s="656">
        <v>72</v>
      </c>
      <c r="W99" s="657"/>
      <c r="X99" s="576">
        <v>36</v>
      </c>
      <c r="Y99" s="422"/>
      <c r="Z99" s="419">
        <v>18</v>
      </c>
      <c r="AA99" s="420"/>
      <c r="AB99" s="419"/>
      <c r="AC99" s="420"/>
      <c r="AD99" s="576">
        <v>18</v>
      </c>
      <c r="AE99" s="422"/>
      <c r="AF99" s="576"/>
      <c r="AG99" s="422"/>
      <c r="AH99" s="410"/>
      <c r="AI99" s="402"/>
      <c r="AJ99" s="559"/>
      <c r="AK99" s="560"/>
      <c r="AL99" s="53"/>
      <c r="AM99" s="66"/>
      <c r="AN99" s="468"/>
      <c r="AO99" s="469"/>
      <c r="AP99" s="53"/>
      <c r="AQ99" s="66"/>
      <c r="AR99" s="468"/>
      <c r="AS99" s="469"/>
      <c r="AT99" s="53"/>
      <c r="AU99" s="68">
        <v>72</v>
      </c>
      <c r="AV99" s="466">
        <v>36</v>
      </c>
      <c r="AW99" s="467"/>
      <c r="AX99" s="53">
        <v>2</v>
      </c>
      <c r="AY99" s="66"/>
      <c r="AZ99" s="468"/>
      <c r="BA99" s="469"/>
      <c r="BB99" s="53"/>
      <c r="BC99" s="66"/>
      <c r="BD99" s="468"/>
      <c r="BE99" s="469"/>
      <c r="BF99" s="53"/>
      <c r="BG99" s="66"/>
      <c r="BH99" s="468"/>
      <c r="BI99" s="469"/>
      <c r="BJ99" s="53"/>
      <c r="BK99" s="66"/>
      <c r="BL99" s="468"/>
      <c r="BM99" s="469"/>
      <c r="BN99" s="53"/>
      <c r="BO99" s="66"/>
      <c r="BP99" s="468"/>
      <c r="BQ99" s="469"/>
      <c r="BR99" s="53"/>
      <c r="BS99" s="66"/>
      <c r="BT99" s="468"/>
      <c r="BU99" s="469"/>
      <c r="BV99" s="53"/>
      <c r="BW99" s="66"/>
      <c r="BX99" s="468"/>
      <c r="BY99" s="469"/>
      <c r="BZ99" s="53"/>
      <c r="CA99" s="207"/>
      <c r="CB99" s="207"/>
      <c r="CC99" s="207"/>
      <c r="CD99" s="207"/>
      <c r="CE99" s="248">
        <v>2</v>
      </c>
      <c r="CF99" s="627" t="s">
        <v>538</v>
      </c>
      <c r="CG99" s="628"/>
      <c r="CH99" s="628"/>
      <c r="CI99" s="628"/>
      <c r="CJ99" s="629"/>
      <c r="CL99" s="3"/>
    </row>
    <row r="100" spans="2:88" s="2" customFormat="1" ht="62.25" customHeight="1">
      <c r="B100" s="712" t="s">
        <v>102</v>
      </c>
      <c r="C100" s="713"/>
      <c r="D100" s="698" t="s">
        <v>284</v>
      </c>
      <c r="E100" s="699"/>
      <c r="F100" s="699"/>
      <c r="G100" s="699"/>
      <c r="H100" s="699"/>
      <c r="I100" s="699"/>
      <c r="J100" s="699"/>
      <c r="K100" s="699"/>
      <c r="L100" s="699"/>
      <c r="M100" s="699"/>
      <c r="N100" s="699"/>
      <c r="O100" s="699"/>
      <c r="P100" s="699"/>
      <c r="Q100" s="700"/>
      <c r="R100" s="806"/>
      <c r="S100" s="405"/>
      <c r="T100" s="404"/>
      <c r="U100" s="703"/>
      <c r="V100" s="650">
        <f>SUM(V101+V102+V103+V104)</f>
        <v>544</v>
      </c>
      <c r="W100" s="548"/>
      <c r="X100" s="547">
        <f>SUM(X101+X102+X103)</f>
        <v>210</v>
      </c>
      <c r="Y100" s="548"/>
      <c r="Z100" s="547">
        <f>SUM(Z101+Z102+Z103)</f>
        <v>62</v>
      </c>
      <c r="AA100" s="548"/>
      <c r="AB100" s="547">
        <f>SUM(AB103)</f>
        <v>134</v>
      </c>
      <c r="AC100" s="548"/>
      <c r="AD100" s="547">
        <f>AD101+AD102+AD104</f>
        <v>14</v>
      </c>
      <c r="AE100" s="548"/>
      <c r="AF100" s="547">
        <f>AF101+AF102+AF104</f>
        <v>0</v>
      </c>
      <c r="AG100" s="548"/>
      <c r="AH100" s="696">
        <f>AH101+AH102+AH104</f>
        <v>0</v>
      </c>
      <c r="AI100" s="697"/>
      <c r="AJ100" s="404">
        <f>AJ101+AJ102+AJ104</f>
        <v>0</v>
      </c>
      <c r="AK100" s="405"/>
      <c r="AL100" s="54">
        <f>AL101+AL102+AL104</f>
        <v>0</v>
      </c>
      <c r="AM100" s="71">
        <f>AM101+AM102+AM104</f>
        <v>0</v>
      </c>
      <c r="AN100" s="404">
        <f>AN101+AN102+AN104</f>
        <v>0</v>
      </c>
      <c r="AO100" s="405"/>
      <c r="AP100" s="54">
        <f>AP101+AP102+AP104</f>
        <v>0</v>
      </c>
      <c r="AQ100" s="38">
        <f>AQ101+AQ102+AQ104+AQ103</f>
        <v>144</v>
      </c>
      <c r="AR100" s="511">
        <f>AR101+AR102+AR104+AR103</f>
        <v>60</v>
      </c>
      <c r="AS100" s="512"/>
      <c r="AT100" s="54">
        <f>AT101+AT102+AT103+AT104</f>
        <v>4</v>
      </c>
      <c r="AU100" s="38">
        <f>AU101+AU102+AU104+AU103</f>
        <v>144</v>
      </c>
      <c r="AV100" s="511">
        <f>AV101+AV102+AV104+AV103</f>
        <v>60</v>
      </c>
      <c r="AW100" s="512"/>
      <c r="AX100" s="54">
        <f>AX101+AX102+AX103+AX104</f>
        <v>4</v>
      </c>
      <c r="AY100" s="38">
        <f>AY101+AY102+AY104+AY103</f>
        <v>112</v>
      </c>
      <c r="AZ100" s="511">
        <f>AZ101+AZ102+AZ104+AZ103</f>
        <v>30</v>
      </c>
      <c r="BA100" s="512"/>
      <c r="BB100" s="54">
        <f>BB101+BB102+BB103+BB104</f>
        <v>1</v>
      </c>
      <c r="BC100" s="38">
        <f>BC101+BC102+BC104+BC103</f>
        <v>72</v>
      </c>
      <c r="BD100" s="511">
        <f>BD101+BD102+BD104+BD103</f>
        <v>30</v>
      </c>
      <c r="BE100" s="512"/>
      <c r="BF100" s="54">
        <f>BF101+BF102+BF103+BF104</f>
        <v>2</v>
      </c>
      <c r="BG100" s="71">
        <f>BG101+BG102+BG104</f>
        <v>0</v>
      </c>
      <c r="BH100" s="404">
        <f>BH101+BH102+BH104</f>
        <v>0</v>
      </c>
      <c r="BI100" s="405"/>
      <c r="BJ100" s="54">
        <f>BJ101+BJ102+BJ104</f>
        <v>0</v>
      </c>
      <c r="BK100" s="38">
        <f>BK101+BK102+BK104+BK103</f>
        <v>72</v>
      </c>
      <c r="BL100" s="511">
        <f>BL101+BL102+BL104+BL103</f>
        <v>30</v>
      </c>
      <c r="BM100" s="512"/>
      <c r="BN100" s="54">
        <f>BN101+BN102+BN103+BN104</f>
        <v>2</v>
      </c>
      <c r="BO100" s="71">
        <f>BO101+BO102+BO104</f>
        <v>0</v>
      </c>
      <c r="BP100" s="404">
        <f>BP101+BP102+BP104</f>
        <v>0</v>
      </c>
      <c r="BQ100" s="405"/>
      <c r="BR100" s="54">
        <f>BR101+BR102+BR104</f>
        <v>0</v>
      </c>
      <c r="BS100" s="71">
        <f>BS101+BS102+BS104</f>
        <v>0</v>
      </c>
      <c r="BT100" s="404">
        <f>BT101+BT102+BT104</f>
        <v>0</v>
      </c>
      <c r="BU100" s="405"/>
      <c r="BV100" s="54">
        <f>BV101+BV102+BV104</f>
        <v>0</v>
      </c>
      <c r="BW100" s="71">
        <f>BW101+BW102+BW104</f>
        <v>0</v>
      </c>
      <c r="BX100" s="404">
        <f>BX101+BX102+BX104</f>
        <v>0</v>
      </c>
      <c r="BY100" s="405"/>
      <c r="BZ100" s="54">
        <f>BZ101+BZ102+BZ104</f>
        <v>0</v>
      </c>
      <c r="CA100" s="209"/>
      <c r="CB100" s="386"/>
      <c r="CC100" s="389"/>
      <c r="CD100" s="219"/>
      <c r="CE100" s="249">
        <f>SUM(AT100+AX100+BB100+BF100+BN100)</f>
        <v>13</v>
      </c>
      <c r="CF100" s="630"/>
      <c r="CG100" s="631"/>
      <c r="CH100" s="631"/>
      <c r="CI100" s="631"/>
      <c r="CJ100" s="632"/>
    </row>
    <row r="101" spans="2:88" s="2" customFormat="1" ht="30.75" customHeight="1">
      <c r="B101" s="669" t="s">
        <v>233</v>
      </c>
      <c r="C101" s="670"/>
      <c r="D101" s="678" t="s">
        <v>169</v>
      </c>
      <c r="E101" s="678"/>
      <c r="F101" s="678"/>
      <c r="G101" s="678"/>
      <c r="H101" s="678"/>
      <c r="I101" s="678"/>
      <c r="J101" s="678"/>
      <c r="K101" s="678"/>
      <c r="L101" s="678"/>
      <c r="M101" s="678"/>
      <c r="N101" s="678"/>
      <c r="O101" s="678"/>
      <c r="P101" s="678"/>
      <c r="Q101" s="716"/>
      <c r="R101" s="691">
        <v>3</v>
      </c>
      <c r="S101" s="692"/>
      <c r="T101" s="735"/>
      <c r="U101" s="692"/>
      <c r="V101" s="421">
        <v>72</v>
      </c>
      <c r="W101" s="422"/>
      <c r="X101" s="422">
        <v>30</v>
      </c>
      <c r="Y101" s="422"/>
      <c r="Z101" s="419">
        <v>30</v>
      </c>
      <c r="AA101" s="420"/>
      <c r="AB101" s="419"/>
      <c r="AC101" s="420"/>
      <c r="AD101" s="419"/>
      <c r="AE101" s="420"/>
      <c r="AF101" s="419"/>
      <c r="AG101" s="420"/>
      <c r="AH101" s="649"/>
      <c r="AI101" s="576"/>
      <c r="AJ101" s="567"/>
      <c r="AK101" s="568"/>
      <c r="AL101" s="40"/>
      <c r="AM101" s="65"/>
      <c r="AN101" s="481"/>
      <c r="AO101" s="482"/>
      <c r="AP101" s="40"/>
      <c r="AQ101" s="43">
        <v>72</v>
      </c>
      <c r="AR101" s="396">
        <v>30</v>
      </c>
      <c r="AS101" s="397"/>
      <c r="AT101" s="40">
        <v>2</v>
      </c>
      <c r="AU101" s="65"/>
      <c r="AV101" s="481"/>
      <c r="AW101" s="482"/>
      <c r="AX101" s="40"/>
      <c r="AY101" s="65"/>
      <c r="AZ101" s="481"/>
      <c r="BA101" s="482"/>
      <c r="BB101" s="40"/>
      <c r="BC101" s="65"/>
      <c r="BD101" s="481"/>
      <c r="BE101" s="482"/>
      <c r="BF101" s="40"/>
      <c r="BG101" s="65"/>
      <c r="BH101" s="481"/>
      <c r="BI101" s="482"/>
      <c r="BJ101" s="40"/>
      <c r="BK101" s="65"/>
      <c r="BL101" s="481"/>
      <c r="BM101" s="482"/>
      <c r="BN101" s="40"/>
      <c r="BO101" s="65"/>
      <c r="BP101" s="481"/>
      <c r="BQ101" s="482"/>
      <c r="BR101" s="40"/>
      <c r="BS101" s="65"/>
      <c r="BT101" s="481"/>
      <c r="BU101" s="482"/>
      <c r="BV101" s="40"/>
      <c r="BW101" s="65"/>
      <c r="BX101" s="481"/>
      <c r="BY101" s="482"/>
      <c r="BZ101" s="40"/>
      <c r="CA101" s="203"/>
      <c r="CB101" s="203"/>
      <c r="CC101" s="203"/>
      <c r="CD101" s="203"/>
      <c r="CE101" s="247">
        <v>2</v>
      </c>
      <c r="CF101" s="627" t="s">
        <v>425</v>
      </c>
      <c r="CG101" s="628"/>
      <c r="CH101" s="628"/>
      <c r="CI101" s="628"/>
      <c r="CJ101" s="629"/>
    </row>
    <row r="102" spans="2:90" s="2" customFormat="1" ht="29.25" customHeight="1">
      <c r="B102" s="671" t="s">
        <v>234</v>
      </c>
      <c r="C102" s="672"/>
      <c r="D102" s="678" t="s">
        <v>168</v>
      </c>
      <c r="E102" s="678"/>
      <c r="F102" s="678"/>
      <c r="G102" s="678"/>
      <c r="H102" s="678"/>
      <c r="I102" s="678"/>
      <c r="J102" s="678"/>
      <c r="K102" s="678"/>
      <c r="L102" s="678"/>
      <c r="M102" s="678"/>
      <c r="N102" s="678"/>
      <c r="O102" s="678"/>
      <c r="P102" s="678"/>
      <c r="Q102" s="716"/>
      <c r="R102" s="691">
        <v>4</v>
      </c>
      <c r="S102" s="692"/>
      <c r="T102" s="735"/>
      <c r="U102" s="692"/>
      <c r="V102" s="421">
        <v>72</v>
      </c>
      <c r="W102" s="422"/>
      <c r="X102" s="422">
        <v>30</v>
      </c>
      <c r="Y102" s="422"/>
      <c r="Z102" s="576">
        <v>16</v>
      </c>
      <c r="AA102" s="422"/>
      <c r="AB102" s="576"/>
      <c r="AC102" s="422"/>
      <c r="AD102" s="576">
        <v>14</v>
      </c>
      <c r="AE102" s="422"/>
      <c r="AF102" s="576"/>
      <c r="AG102" s="422"/>
      <c r="AH102" s="649"/>
      <c r="AI102" s="576"/>
      <c r="AJ102" s="567"/>
      <c r="AK102" s="568"/>
      <c r="AL102" s="40"/>
      <c r="AM102" s="65"/>
      <c r="AN102" s="481"/>
      <c r="AO102" s="482"/>
      <c r="AP102" s="40"/>
      <c r="AQ102" s="65"/>
      <c r="AR102" s="481"/>
      <c r="AS102" s="482"/>
      <c r="AT102" s="40"/>
      <c r="AU102" s="43">
        <v>72</v>
      </c>
      <c r="AV102" s="396">
        <v>30</v>
      </c>
      <c r="AW102" s="397"/>
      <c r="AX102" s="40">
        <v>2</v>
      </c>
      <c r="AY102" s="65"/>
      <c r="AZ102" s="481"/>
      <c r="BA102" s="482"/>
      <c r="BB102" s="40"/>
      <c r="BC102" s="65"/>
      <c r="BD102" s="481"/>
      <c r="BE102" s="482"/>
      <c r="BF102" s="40"/>
      <c r="BG102" s="65"/>
      <c r="BH102" s="481"/>
      <c r="BI102" s="482"/>
      <c r="BJ102" s="40"/>
      <c r="BK102" s="65"/>
      <c r="BL102" s="481"/>
      <c r="BM102" s="482"/>
      <c r="BN102" s="40"/>
      <c r="BO102" s="65"/>
      <c r="BP102" s="481"/>
      <c r="BQ102" s="482"/>
      <c r="BR102" s="40"/>
      <c r="BS102" s="65"/>
      <c r="BT102" s="481"/>
      <c r="BU102" s="482"/>
      <c r="BV102" s="40"/>
      <c r="BW102" s="65"/>
      <c r="BX102" s="481"/>
      <c r="BY102" s="482"/>
      <c r="BZ102" s="40"/>
      <c r="CA102" s="203"/>
      <c r="CB102" s="203"/>
      <c r="CC102" s="203"/>
      <c r="CD102" s="203"/>
      <c r="CE102" s="247">
        <v>2</v>
      </c>
      <c r="CF102" s="627" t="s">
        <v>449</v>
      </c>
      <c r="CG102" s="628"/>
      <c r="CH102" s="628"/>
      <c r="CI102" s="628"/>
      <c r="CJ102" s="629"/>
      <c r="CL102" s="3"/>
    </row>
    <row r="103" spans="2:90" s="2" customFormat="1" ht="46.5" customHeight="1">
      <c r="B103" s="432" t="s">
        <v>235</v>
      </c>
      <c r="C103" s="433"/>
      <c r="D103" s="413" t="s">
        <v>167</v>
      </c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4"/>
      <c r="R103" s="415">
        <v>3</v>
      </c>
      <c r="S103" s="416"/>
      <c r="T103" s="417" t="s">
        <v>554</v>
      </c>
      <c r="U103" s="416"/>
      <c r="V103" s="418">
        <f>SUM(AQ103++AU103+AY103+BC103+BK103)</f>
        <v>360</v>
      </c>
      <c r="W103" s="403"/>
      <c r="X103" s="574">
        <f>SUM(AR103+AV103+AZ103+BD103+BL103)</f>
        <v>150</v>
      </c>
      <c r="Y103" s="403"/>
      <c r="Z103" s="402">
        <v>16</v>
      </c>
      <c r="AA103" s="403"/>
      <c r="AB103" s="402">
        <v>134</v>
      </c>
      <c r="AC103" s="403"/>
      <c r="AD103" s="402"/>
      <c r="AE103" s="403"/>
      <c r="AF103" s="402"/>
      <c r="AG103" s="403"/>
      <c r="AH103" s="410"/>
      <c r="AI103" s="402"/>
      <c r="AJ103" s="406"/>
      <c r="AK103" s="407"/>
      <c r="AL103" s="53"/>
      <c r="AM103" s="66"/>
      <c r="AN103" s="442"/>
      <c r="AO103" s="443"/>
      <c r="AP103" s="53"/>
      <c r="AQ103" s="68">
        <v>72</v>
      </c>
      <c r="AR103" s="408">
        <v>30</v>
      </c>
      <c r="AS103" s="409"/>
      <c r="AT103" s="53">
        <v>2</v>
      </c>
      <c r="AU103" s="68">
        <v>72</v>
      </c>
      <c r="AV103" s="408">
        <v>30</v>
      </c>
      <c r="AW103" s="409"/>
      <c r="AX103" s="53">
        <v>2</v>
      </c>
      <c r="AY103" s="68">
        <v>72</v>
      </c>
      <c r="AZ103" s="408">
        <v>30</v>
      </c>
      <c r="BA103" s="409"/>
      <c r="BB103" s="53"/>
      <c r="BC103" s="68">
        <v>72</v>
      </c>
      <c r="BD103" s="408">
        <v>30</v>
      </c>
      <c r="BE103" s="409"/>
      <c r="BF103" s="200">
        <v>2</v>
      </c>
      <c r="BG103" s="66"/>
      <c r="BH103" s="442"/>
      <c r="BI103" s="443"/>
      <c r="BJ103" s="53"/>
      <c r="BK103" s="68">
        <v>72</v>
      </c>
      <c r="BL103" s="408">
        <v>30</v>
      </c>
      <c r="BM103" s="409"/>
      <c r="BN103" s="53">
        <v>2</v>
      </c>
      <c r="BO103" s="66"/>
      <c r="BP103" s="442"/>
      <c r="BQ103" s="443"/>
      <c r="BR103" s="53"/>
      <c r="BS103" s="68"/>
      <c r="BT103" s="408"/>
      <c r="BU103" s="409"/>
      <c r="BV103" s="53"/>
      <c r="BW103" s="66"/>
      <c r="BX103" s="442"/>
      <c r="BY103" s="443"/>
      <c r="BZ103" s="53"/>
      <c r="CA103" s="207"/>
      <c r="CB103" s="207"/>
      <c r="CC103" s="207"/>
      <c r="CD103" s="207"/>
      <c r="CE103" s="250">
        <f>SUM(AT103+AX103+BF103+BN103)</f>
        <v>8</v>
      </c>
      <c r="CF103" s="805" t="s">
        <v>409</v>
      </c>
      <c r="CG103" s="955"/>
      <c r="CH103" s="955"/>
      <c r="CI103" s="955"/>
      <c r="CJ103" s="956"/>
      <c r="CL103" s="3"/>
    </row>
    <row r="104" spans="2:90" s="2" customFormat="1" ht="68.25" customHeight="1" thickBot="1">
      <c r="B104" s="463"/>
      <c r="C104" s="464"/>
      <c r="D104" s="887" t="s">
        <v>553</v>
      </c>
      <c r="E104" s="797"/>
      <c r="F104" s="797"/>
      <c r="G104" s="797"/>
      <c r="H104" s="797"/>
      <c r="I104" s="797"/>
      <c r="J104" s="797"/>
      <c r="K104" s="797"/>
      <c r="L104" s="797"/>
      <c r="M104" s="797"/>
      <c r="N104" s="797"/>
      <c r="O104" s="797"/>
      <c r="P104" s="797"/>
      <c r="Q104" s="798"/>
      <c r="R104" s="728"/>
      <c r="S104" s="729"/>
      <c r="T104" s="730"/>
      <c r="U104" s="729"/>
      <c r="V104" s="736">
        <v>40</v>
      </c>
      <c r="W104" s="401"/>
      <c r="X104" s="401"/>
      <c r="Y104" s="401"/>
      <c r="Z104" s="400"/>
      <c r="AA104" s="401"/>
      <c r="AB104" s="400"/>
      <c r="AC104" s="401"/>
      <c r="AD104" s="400"/>
      <c r="AE104" s="401"/>
      <c r="AF104" s="400"/>
      <c r="AG104" s="401"/>
      <c r="AH104" s="741"/>
      <c r="AI104" s="400"/>
      <c r="AJ104" s="559"/>
      <c r="AK104" s="560"/>
      <c r="AL104" s="57"/>
      <c r="AM104" s="72"/>
      <c r="AN104" s="468"/>
      <c r="AO104" s="469"/>
      <c r="AP104" s="57"/>
      <c r="AQ104" s="69"/>
      <c r="AR104" s="466"/>
      <c r="AS104" s="467"/>
      <c r="AT104" s="57"/>
      <c r="AU104" s="69"/>
      <c r="AV104" s="468"/>
      <c r="AW104" s="469"/>
      <c r="AX104" s="57"/>
      <c r="AY104" s="69">
        <v>40</v>
      </c>
      <c r="AZ104" s="466"/>
      <c r="BA104" s="467"/>
      <c r="BB104" s="57">
        <v>1</v>
      </c>
      <c r="BC104" s="69"/>
      <c r="BD104" s="466"/>
      <c r="BE104" s="467"/>
      <c r="BF104" s="70"/>
      <c r="BG104" s="72"/>
      <c r="BH104" s="468"/>
      <c r="BI104" s="469"/>
      <c r="BJ104" s="57"/>
      <c r="BK104" s="69"/>
      <c r="BL104" s="466"/>
      <c r="BM104" s="467"/>
      <c r="BN104" s="57"/>
      <c r="BO104" s="72"/>
      <c r="BP104" s="468"/>
      <c r="BQ104" s="469"/>
      <c r="BR104" s="57"/>
      <c r="BS104" s="69"/>
      <c r="BT104" s="466"/>
      <c r="BU104" s="467"/>
      <c r="BV104" s="57"/>
      <c r="BW104" s="72"/>
      <c r="BX104" s="468"/>
      <c r="BY104" s="469"/>
      <c r="BZ104" s="57"/>
      <c r="CA104" s="205"/>
      <c r="CB104" s="205"/>
      <c r="CC104" s="205"/>
      <c r="CD104" s="205"/>
      <c r="CE104" s="251">
        <v>1</v>
      </c>
      <c r="CF104" s="953" t="s">
        <v>409</v>
      </c>
      <c r="CG104" s="391"/>
      <c r="CH104" s="391"/>
      <c r="CI104" s="391"/>
      <c r="CJ104" s="954"/>
      <c r="CL104" s="3"/>
    </row>
    <row r="105" spans="2:90" s="2" customFormat="1" ht="70.5" customHeight="1">
      <c r="B105" s="712" t="s">
        <v>151</v>
      </c>
      <c r="C105" s="713"/>
      <c r="D105" s="698" t="s">
        <v>285</v>
      </c>
      <c r="E105" s="699"/>
      <c r="F105" s="699"/>
      <c r="G105" s="699"/>
      <c r="H105" s="699"/>
      <c r="I105" s="699"/>
      <c r="J105" s="699"/>
      <c r="K105" s="699"/>
      <c r="L105" s="699"/>
      <c r="M105" s="699"/>
      <c r="N105" s="699"/>
      <c r="O105" s="699"/>
      <c r="P105" s="699"/>
      <c r="Q105" s="700"/>
      <c r="R105" s="880"/>
      <c r="S105" s="812"/>
      <c r="T105" s="812"/>
      <c r="U105" s="812"/>
      <c r="V105" s="774">
        <f>SUM(V107+V108+V109+V106)</f>
        <v>946</v>
      </c>
      <c r="W105" s="651"/>
      <c r="X105" s="651">
        <f>X106+X107+X108+X109</f>
        <v>624</v>
      </c>
      <c r="Y105" s="651"/>
      <c r="Z105" s="651">
        <f>Z106+Z107+Z108+Z109</f>
        <v>0</v>
      </c>
      <c r="AA105" s="651"/>
      <c r="AB105" s="651">
        <f>AB106+AB107+AB108+AB109</f>
        <v>556</v>
      </c>
      <c r="AC105" s="651"/>
      <c r="AD105" s="651">
        <f>AD106+AD107+AD108+AD109</f>
        <v>68</v>
      </c>
      <c r="AE105" s="651"/>
      <c r="AF105" s="651">
        <f>AF106+AF107+AF108+AF109</f>
        <v>0</v>
      </c>
      <c r="AG105" s="651"/>
      <c r="AH105" s="772">
        <f>AH106+AH107+AH108+AH109</f>
        <v>170</v>
      </c>
      <c r="AI105" s="548"/>
      <c r="AJ105" s="404">
        <f>AJ106+AJ107+AJ108+AJ109</f>
        <v>102</v>
      </c>
      <c r="AK105" s="405"/>
      <c r="AL105" s="54">
        <f>AL106+AL107+AL108+AL109</f>
        <v>5</v>
      </c>
      <c r="AM105" s="71">
        <f>AM106+AM107+AM108+AM109</f>
        <v>152</v>
      </c>
      <c r="AN105" s="404">
        <f>AN106+AN107+AN108+AN109</f>
        <v>102</v>
      </c>
      <c r="AO105" s="405"/>
      <c r="AP105" s="54">
        <f>AP106+AP107+AP108+AP109</f>
        <v>4</v>
      </c>
      <c r="AQ105" s="71">
        <f>AQ106+AQ107+AQ108+AQ109</f>
        <v>80</v>
      </c>
      <c r="AR105" s="404">
        <f>AR106+AR107+AR108+AR109</f>
        <v>60</v>
      </c>
      <c r="AS105" s="405"/>
      <c r="AT105" s="54">
        <f>AT106+AT107+AT108+AT109</f>
        <v>2</v>
      </c>
      <c r="AU105" s="71">
        <f>AU106+AU107+AU108+AU109</f>
        <v>160</v>
      </c>
      <c r="AV105" s="404">
        <f>AV106+AV107+AV108+AV109</f>
        <v>120</v>
      </c>
      <c r="AW105" s="405"/>
      <c r="AX105" s="54">
        <f>AX106+AX107+AX108+AX109</f>
        <v>4</v>
      </c>
      <c r="AY105" s="71">
        <f>AY106+AY107+AY108+AY109</f>
        <v>72</v>
      </c>
      <c r="AZ105" s="404">
        <f>AZ106+AZ107+AZ108+AZ109</f>
        <v>30</v>
      </c>
      <c r="BA105" s="405"/>
      <c r="BB105" s="54">
        <f>BB106+BB107+BB108+BB109</f>
        <v>2</v>
      </c>
      <c r="BC105" s="71">
        <f>BC106+BC107+BC108+BC109</f>
        <v>152</v>
      </c>
      <c r="BD105" s="404">
        <f>BD106+BD107+BD108+BD109</f>
        <v>90</v>
      </c>
      <c r="BE105" s="405"/>
      <c r="BF105" s="54">
        <f>BF106+BF107+BF108+BF109</f>
        <v>4</v>
      </c>
      <c r="BG105" s="71">
        <f>BG106+BG107+BG108+BG109</f>
        <v>160</v>
      </c>
      <c r="BH105" s="404">
        <f>BH106+BH107+BH108+BH109</f>
        <v>120</v>
      </c>
      <c r="BI105" s="405"/>
      <c r="BJ105" s="54">
        <f>BJ106+BJ107+BJ108+BJ109</f>
        <v>4</v>
      </c>
      <c r="BK105" s="71">
        <f>BK106+BK107+BK108+BK109</f>
        <v>0</v>
      </c>
      <c r="BL105" s="404">
        <f>BL106+BL107+BL108+BL109</f>
        <v>0</v>
      </c>
      <c r="BM105" s="405"/>
      <c r="BN105" s="54">
        <f>BN106+BN107+BN108+BN109</f>
        <v>0</v>
      </c>
      <c r="BO105" s="71">
        <f>BO106+BO107+BO108+BO109</f>
        <v>0</v>
      </c>
      <c r="BP105" s="404">
        <f>BP106+BP107+BP108+BP109</f>
        <v>0</v>
      </c>
      <c r="BQ105" s="405"/>
      <c r="BR105" s="54">
        <f>BR106+BR107+BR108+BR109</f>
        <v>0</v>
      </c>
      <c r="BS105" s="71">
        <f>BS106+BS107+BS108+BS109</f>
        <v>0</v>
      </c>
      <c r="BT105" s="404">
        <f>BT106+BT107+BT108+BT109</f>
        <v>0</v>
      </c>
      <c r="BU105" s="405"/>
      <c r="BV105" s="54">
        <f>BV106+BV107+BV108+BV109</f>
        <v>0</v>
      </c>
      <c r="BW105" s="71">
        <f>BW106+BW107+BW108+BW109</f>
        <v>0</v>
      </c>
      <c r="BX105" s="404">
        <f>BX106+BX107+BX108+BX109</f>
        <v>0</v>
      </c>
      <c r="BY105" s="405"/>
      <c r="BZ105" s="54">
        <f>BZ106+BZ107+BZ108+BZ109</f>
        <v>0</v>
      </c>
      <c r="CA105" s="293"/>
      <c r="CB105" s="389"/>
      <c r="CC105" s="389"/>
      <c r="CD105" s="219"/>
      <c r="CE105" s="249">
        <f>SUM(AL105+AP105+AT105+AX105+BB105+BF105+BJ105)</f>
        <v>25</v>
      </c>
      <c r="CF105" s="630"/>
      <c r="CG105" s="631"/>
      <c r="CH105" s="631"/>
      <c r="CI105" s="631"/>
      <c r="CJ105" s="632"/>
      <c r="CL105" s="3"/>
    </row>
    <row r="106" spans="2:88" s="2" customFormat="1" ht="24" customHeight="1">
      <c r="B106" s="671" t="s">
        <v>236</v>
      </c>
      <c r="C106" s="672"/>
      <c r="D106" s="678" t="s">
        <v>208</v>
      </c>
      <c r="E106" s="678"/>
      <c r="F106" s="678"/>
      <c r="G106" s="678"/>
      <c r="H106" s="678"/>
      <c r="I106" s="678"/>
      <c r="J106" s="678"/>
      <c r="K106" s="678"/>
      <c r="L106" s="678"/>
      <c r="M106" s="678"/>
      <c r="N106" s="678"/>
      <c r="O106" s="678"/>
      <c r="P106" s="678"/>
      <c r="Q106" s="716"/>
      <c r="R106" s="421"/>
      <c r="S106" s="422"/>
      <c r="T106" s="422" t="s">
        <v>294</v>
      </c>
      <c r="U106" s="422"/>
      <c r="V106" s="421">
        <v>144</v>
      </c>
      <c r="W106" s="422"/>
      <c r="X106" s="422">
        <v>68</v>
      </c>
      <c r="Y106" s="422"/>
      <c r="Z106" s="465"/>
      <c r="AA106" s="420"/>
      <c r="AB106" s="465"/>
      <c r="AC106" s="420"/>
      <c r="AD106" s="419">
        <v>68</v>
      </c>
      <c r="AE106" s="420"/>
      <c r="AF106" s="419"/>
      <c r="AG106" s="420"/>
      <c r="AH106" s="649">
        <v>72</v>
      </c>
      <c r="AI106" s="576"/>
      <c r="AJ106" s="567">
        <v>34</v>
      </c>
      <c r="AK106" s="568"/>
      <c r="AL106" s="40">
        <v>2</v>
      </c>
      <c r="AM106" s="43">
        <v>72</v>
      </c>
      <c r="AN106" s="396">
        <v>34</v>
      </c>
      <c r="AO106" s="397"/>
      <c r="AP106" s="40">
        <v>2</v>
      </c>
      <c r="AQ106" s="65"/>
      <c r="AR106" s="396"/>
      <c r="AS106" s="397"/>
      <c r="AT106" s="40"/>
      <c r="AU106" s="65"/>
      <c r="AV106" s="396"/>
      <c r="AW106" s="397"/>
      <c r="AX106" s="40"/>
      <c r="AY106" s="65"/>
      <c r="AZ106" s="396"/>
      <c r="BA106" s="397"/>
      <c r="BB106" s="40"/>
      <c r="BC106" s="65"/>
      <c r="BD106" s="396"/>
      <c r="BE106" s="397"/>
      <c r="BF106" s="40"/>
      <c r="BG106" s="65"/>
      <c r="BH106" s="396"/>
      <c r="BI106" s="397"/>
      <c r="BJ106" s="40"/>
      <c r="BK106" s="65"/>
      <c r="BL106" s="396"/>
      <c r="BM106" s="397"/>
      <c r="BN106" s="40"/>
      <c r="BO106" s="65"/>
      <c r="BP106" s="396"/>
      <c r="BQ106" s="397"/>
      <c r="BR106" s="40"/>
      <c r="BS106" s="65"/>
      <c r="BT106" s="396"/>
      <c r="BU106" s="397"/>
      <c r="BV106" s="40"/>
      <c r="BW106" s="65"/>
      <c r="BX106" s="396"/>
      <c r="BY106" s="397"/>
      <c r="BZ106" s="40"/>
      <c r="CA106" s="202"/>
      <c r="CB106" s="203"/>
      <c r="CC106" s="203"/>
      <c r="CD106" s="203"/>
      <c r="CE106" s="247">
        <v>4</v>
      </c>
      <c r="CF106" s="627" t="s">
        <v>427</v>
      </c>
      <c r="CG106" s="628"/>
      <c r="CH106" s="628"/>
      <c r="CI106" s="628"/>
      <c r="CJ106" s="629"/>
    </row>
    <row r="107" spans="2:88" s="2" customFormat="1" ht="23.25" customHeight="1">
      <c r="B107" s="671" t="s">
        <v>237</v>
      </c>
      <c r="C107" s="672"/>
      <c r="D107" s="678" t="s">
        <v>197</v>
      </c>
      <c r="E107" s="678"/>
      <c r="F107" s="678"/>
      <c r="G107" s="678"/>
      <c r="H107" s="678"/>
      <c r="I107" s="678"/>
      <c r="J107" s="678"/>
      <c r="K107" s="678"/>
      <c r="L107" s="678"/>
      <c r="M107" s="678"/>
      <c r="N107" s="678"/>
      <c r="O107" s="678"/>
      <c r="P107" s="678"/>
      <c r="Q107" s="716"/>
      <c r="R107" s="421"/>
      <c r="S107" s="422"/>
      <c r="T107" s="422" t="s">
        <v>320</v>
      </c>
      <c r="U107" s="422"/>
      <c r="V107" s="421">
        <v>80</v>
      </c>
      <c r="W107" s="422"/>
      <c r="X107" s="422">
        <v>60</v>
      </c>
      <c r="Y107" s="422"/>
      <c r="Z107" s="419"/>
      <c r="AA107" s="420"/>
      <c r="AB107" s="419">
        <v>60</v>
      </c>
      <c r="AC107" s="420"/>
      <c r="AD107" s="465">
        <f>AD112</f>
        <v>0</v>
      </c>
      <c r="AE107" s="420"/>
      <c r="AF107" s="465">
        <f>AF112</f>
        <v>0</v>
      </c>
      <c r="AG107" s="420"/>
      <c r="AH107" s="649"/>
      <c r="AI107" s="576"/>
      <c r="AJ107" s="567"/>
      <c r="AK107" s="568"/>
      <c r="AL107" s="40"/>
      <c r="AM107" s="65"/>
      <c r="AN107" s="396"/>
      <c r="AO107" s="397"/>
      <c r="AP107" s="40"/>
      <c r="AQ107" s="65"/>
      <c r="AR107" s="396"/>
      <c r="AS107" s="397"/>
      <c r="AT107" s="40"/>
      <c r="AU107" s="43">
        <v>80</v>
      </c>
      <c r="AV107" s="396">
        <v>60</v>
      </c>
      <c r="AW107" s="397"/>
      <c r="AX107" s="40">
        <v>2</v>
      </c>
      <c r="AY107" s="65"/>
      <c r="AZ107" s="396"/>
      <c r="BA107" s="397"/>
      <c r="BB107" s="40"/>
      <c r="BC107" s="65"/>
      <c r="BD107" s="396"/>
      <c r="BE107" s="397"/>
      <c r="BF107" s="40"/>
      <c r="BG107" s="65"/>
      <c r="BH107" s="396"/>
      <c r="BI107" s="397"/>
      <c r="BJ107" s="40"/>
      <c r="BK107" s="65"/>
      <c r="BL107" s="396"/>
      <c r="BM107" s="397"/>
      <c r="BN107" s="40"/>
      <c r="BO107" s="65"/>
      <c r="BP107" s="396"/>
      <c r="BQ107" s="397"/>
      <c r="BR107" s="40"/>
      <c r="BS107" s="65"/>
      <c r="BT107" s="396"/>
      <c r="BU107" s="397"/>
      <c r="BV107" s="40"/>
      <c r="BW107" s="65"/>
      <c r="BX107" s="396"/>
      <c r="BY107" s="397"/>
      <c r="BZ107" s="40"/>
      <c r="CA107" s="202"/>
      <c r="CB107" s="203"/>
      <c r="CC107" s="203"/>
      <c r="CD107" s="203"/>
      <c r="CE107" s="247">
        <v>2</v>
      </c>
      <c r="CF107" s="627" t="s">
        <v>428</v>
      </c>
      <c r="CG107" s="628"/>
      <c r="CH107" s="628"/>
      <c r="CI107" s="628"/>
      <c r="CJ107" s="629"/>
    </row>
    <row r="108" spans="2:90" s="2" customFormat="1" ht="27.75" customHeight="1">
      <c r="B108" s="671" t="s">
        <v>238</v>
      </c>
      <c r="C108" s="672"/>
      <c r="D108" s="689" t="s">
        <v>171</v>
      </c>
      <c r="E108" s="689"/>
      <c r="F108" s="689"/>
      <c r="G108" s="689"/>
      <c r="H108" s="689"/>
      <c r="I108" s="689"/>
      <c r="J108" s="689"/>
      <c r="K108" s="689"/>
      <c r="L108" s="689"/>
      <c r="M108" s="689"/>
      <c r="N108" s="689"/>
      <c r="O108" s="689"/>
      <c r="P108" s="689"/>
      <c r="Q108" s="690"/>
      <c r="R108" s="426"/>
      <c r="S108" s="685"/>
      <c r="T108" s="881" t="s">
        <v>321</v>
      </c>
      <c r="U108" s="882"/>
      <c r="V108" s="544">
        <f>SUM(AH108+AM108+AQ108+AU108+AY108+BC108+BG108)</f>
        <v>570</v>
      </c>
      <c r="W108" s="422"/>
      <c r="X108" s="420">
        <f>SUM(AJ108+AN108+AR108+AV108+AZ108+BD108+BH108)</f>
        <v>406</v>
      </c>
      <c r="Y108" s="422"/>
      <c r="Z108" s="576"/>
      <c r="AA108" s="576"/>
      <c r="AB108" s="576">
        <v>406</v>
      </c>
      <c r="AC108" s="576"/>
      <c r="AD108" s="576"/>
      <c r="AE108" s="576"/>
      <c r="AF108" s="576"/>
      <c r="AG108" s="576"/>
      <c r="AH108" s="649">
        <v>98</v>
      </c>
      <c r="AI108" s="576"/>
      <c r="AJ108" s="567">
        <v>68</v>
      </c>
      <c r="AK108" s="568"/>
      <c r="AL108" s="40">
        <v>3</v>
      </c>
      <c r="AM108" s="43">
        <v>80</v>
      </c>
      <c r="AN108" s="396">
        <v>68</v>
      </c>
      <c r="AO108" s="397"/>
      <c r="AP108" s="40">
        <v>2</v>
      </c>
      <c r="AQ108" s="43">
        <v>80</v>
      </c>
      <c r="AR108" s="396">
        <v>60</v>
      </c>
      <c r="AS108" s="397"/>
      <c r="AT108" s="40">
        <v>2</v>
      </c>
      <c r="AU108" s="43">
        <v>80</v>
      </c>
      <c r="AV108" s="396">
        <v>60</v>
      </c>
      <c r="AW108" s="397"/>
      <c r="AX108" s="40">
        <v>2</v>
      </c>
      <c r="AY108" s="43">
        <v>72</v>
      </c>
      <c r="AZ108" s="396">
        <v>30</v>
      </c>
      <c r="BA108" s="397"/>
      <c r="BB108" s="40">
        <v>2</v>
      </c>
      <c r="BC108" s="43">
        <v>80</v>
      </c>
      <c r="BD108" s="396">
        <v>60</v>
      </c>
      <c r="BE108" s="397"/>
      <c r="BF108" s="40">
        <v>2</v>
      </c>
      <c r="BG108" s="43">
        <v>80</v>
      </c>
      <c r="BH108" s="396">
        <v>60</v>
      </c>
      <c r="BI108" s="397"/>
      <c r="BJ108" s="40">
        <v>2</v>
      </c>
      <c r="BK108" s="65"/>
      <c r="BL108" s="396"/>
      <c r="BM108" s="397"/>
      <c r="BN108" s="40"/>
      <c r="BO108" s="65"/>
      <c r="BP108" s="396"/>
      <c r="BQ108" s="397"/>
      <c r="BR108" s="40"/>
      <c r="BS108" s="65"/>
      <c r="BT108" s="396"/>
      <c r="BU108" s="397"/>
      <c r="BV108" s="40"/>
      <c r="BW108" s="65"/>
      <c r="BX108" s="396"/>
      <c r="BY108" s="397"/>
      <c r="BZ108" s="40"/>
      <c r="CA108" s="202"/>
      <c r="CB108" s="203"/>
      <c r="CC108" s="203"/>
      <c r="CD108" s="203"/>
      <c r="CE108" s="247">
        <f>SUM(AL108+AP108+AT108+AX108+BB108+BF108+BJ108)</f>
        <v>15</v>
      </c>
      <c r="CF108" s="627" t="s">
        <v>429</v>
      </c>
      <c r="CG108" s="628"/>
      <c r="CH108" s="628"/>
      <c r="CI108" s="628"/>
      <c r="CJ108" s="629"/>
      <c r="CL108" s="3"/>
    </row>
    <row r="109" spans="2:88" s="2" customFormat="1" ht="29.25" customHeight="1" thickBot="1">
      <c r="B109" s="665" t="s">
        <v>239</v>
      </c>
      <c r="C109" s="666"/>
      <c r="D109" s="797" t="s">
        <v>210</v>
      </c>
      <c r="E109" s="797"/>
      <c r="F109" s="797"/>
      <c r="G109" s="797"/>
      <c r="H109" s="797"/>
      <c r="I109" s="797"/>
      <c r="J109" s="797"/>
      <c r="K109" s="797"/>
      <c r="L109" s="797"/>
      <c r="M109" s="797"/>
      <c r="N109" s="797"/>
      <c r="O109" s="797"/>
      <c r="P109" s="797"/>
      <c r="Q109" s="798"/>
      <c r="R109" s="736"/>
      <c r="S109" s="401"/>
      <c r="T109" s="401" t="s">
        <v>322</v>
      </c>
      <c r="U109" s="401"/>
      <c r="V109" s="664">
        <f>SUM(BC109+BG109)</f>
        <v>152</v>
      </c>
      <c r="W109" s="401"/>
      <c r="X109" s="401">
        <v>90</v>
      </c>
      <c r="Y109" s="401"/>
      <c r="Z109" s="855"/>
      <c r="AA109" s="412"/>
      <c r="AB109" s="411">
        <v>90</v>
      </c>
      <c r="AC109" s="412"/>
      <c r="AD109" s="855"/>
      <c r="AE109" s="412"/>
      <c r="AF109" s="855"/>
      <c r="AG109" s="412"/>
      <c r="AH109" s="741"/>
      <c r="AI109" s="400"/>
      <c r="AJ109" s="559"/>
      <c r="AK109" s="560"/>
      <c r="AL109" s="57"/>
      <c r="AM109" s="72"/>
      <c r="AN109" s="620"/>
      <c r="AO109" s="621"/>
      <c r="AP109" s="57"/>
      <c r="AQ109" s="72"/>
      <c r="AR109" s="620"/>
      <c r="AS109" s="621"/>
      <c r="AT109" s="57"/>
      <c r="AU109" s="72"/>
      <c r="AV109" s="620"/>
      <c r="AW109" s="621"/>
      <c r="AX109" s="57"/>
      <c r="AY109" s="72"/>
      <c r="AZ109" s="620"/>
      <c r="BA109" s="621"/>
      <c r="BB109" s="57"/>
      <c r="BC109" s="69">
        <v>72</v>
      </c>
      <c r="BD109" s="466">
        <v>30</v>
      </c>
      <c r="BE109" s="467"/>
      <c r="BF109" s="57">
        <v>2</v>
      </c>
      <c r="BG109" s="69">
        <v>80</v>
      </c>
      <c r="BH109" s="466">
        <v>60</v>
      </c>
      <c r="BI109" s="467"/>
      <c r="BJ109" s="57">
        <v>2</v>
      </c>
      <c r="BK109" s="72"/>
      <c r="BL109" s="620"/>
      <c r="BM109" s="621"/>
      <c r="BN109" s="57"/>
      <c r="BO109" s="72"/>
      <c r="BP109" s="620"/>
      <c r="BQ109" s="621"/>
      <c r="BR109" s="57"/>
      <c r="BS109" s="72"/>
      <c r="BT109" s="620"/>
      <c r="BU109" s="621"/>
      <c r="BV109" s="57"/>
      <c r="BW109" s="72"/>
      <c r="BX109" s="620"/>
      <c r="BY109" s="621"/>
      <c r="BZ109" s="57"/>
      <c r="CA109" s="204"/>
      <c r="CB109" s="205"/>
      <c r="CC109" s="205"/>
      <c r="CD109" s="205"/>
      <c r="CE109" s="251">
        <v>4</v>
      </c>
      <c r="CF109" s="953" t="s">
        <v>82</v>
      </c>
      <c r="CG109" s="391"/>
      <c r="CH109" s="391"/>
      <c r="CI109" s="391"/>
      <c r="CJ109" s="954"/>
    </row>
    <row r="110" spans="2:88" s="2" customFormat="1" ht="64.5" customHeight="1">
      <c r="B110" s="667" t="s">
        <v>165</v>
      </c>
      <c r="C110" s="668"/>
      <c r="D110" s="731" t="s">
        <v>286</v>
      </c>
      <c r="E110" s="722"/>
      <c r="F110" s="722"/>
      <c r="G110" s="722"/>
      <c r="H110" s="722"/>
      <c r="I110" s="722"/>
      <c r="J110" s="722"/>
      <c r="K110" s="722"/>
      <c r="L110" s="722"/>
      <c r="M110" s="722"/>
      <c r="N110" s="722"/>
      <c r="O110" s="722"/>
      <c r="P110" s="722"/>
      <c r="Q110" s="723"/>
      <c r="R110" s="799"/>
      <c r="S110" s="800"/>
      <c r="T110" s="843"/>
      <c r="U110" s="800"/>
      <c r="V110" s="663">
        <f>SUM(V111:W114)</f>
        <v>504</v>
      </c>
      <c r="W110" s="570"/>
      <c r="X110" s="569">
        <f>SUM(X111:Y114)</f>
        <v>226</v>
      </c>
      <c r="Y110" s="570"/>
      <c r="Z110" s="569">
        <f>SUM(Z111:AA114)</f>
        <v>210</v>
      </c>
      <c r="AA110" s="570"/>
      <c r="AB110" s="569">
        <f>SUM(AB111:AC114)</f>
        <v>0</v>
      </c>
      <c r="AC110" s="570"/>
      <c r="AD110" s="569">
        <f>SUM(AD111:AE114)</f>
        <v>16</v>
      </c>
      <c r="AE110" s="570"/>
      <c r="AF110" s="569">
        <f>SUM(AF111:AG114)</f>
        <v>0</v>
      </c>
      <c r="AG110" s="570"/>
      <c r="AH110" s="773">
        <f>AH111+AH112+AH113+AH114</f>
        <v>0</v>
      </c>
      <c r="AI110" s="763"/>
      <c r="AJ110" s="404">
        <f>AJ111+AJ112+AJ113+AJ114</f>
        <v>0</v>
      </c>
      <c r="AK110" s="405"/>
      <c r="AL110" s="58">
        <f>AL111+AL112+AL113+AL114</f>
        <v>0</v>
      </c>
      <c r="AM110" s="52">
        <f>AM111+AM112+AM113+AM114</f>
        <v>0</v>
      </c>
      <c r="AN110" s="404">
        <f>AN111+AN112+AN113+AN114</f>
        <v>0</v>
      </c>
      <c r="AO110" s="405"/>
      <c r="AP110" s="58">
        <f>AP111+AP112+AP113+AP114</f>
        <v>0</v>
      </c>
      <c r="AQ110" s="52">
        <f>AQ111+AQ112+AQ113+AQ114</f>
        <v>0</v>
      </c>
      <c r="AR110" s="404">
        <f>AR111+AR112+AR113+AR114</f>
        <v>0</v>
      </c>
      <c r="AS110" s="405"/>
      <c r="AT110" s="58">
        <f>AT111+AT112+AT113+AT114</f>
        <v>0</v>
      </c>
      <c r="AU110" s="52">
        <f>AU111+AU112+AU113+AU114</f>
        <v>72</v>
      </c>
      <c r="AV110" s="404">
        <f>AV111+AV112+AV113+AV114</f>
        <v>30</v>
      </c>
      <c r="AW110" s="405"/>
      <c r="AX110" s="58">
        <f>AX111+AX112+AX113+AX114</f>
        <v>2</v>
      </c>
      <c r="AY110" s="52">
        <f>AY111+AY112+AY113+AY114</f>
        <v>288</v>
      </c>
      <c r="AZ110" s="404">
        <f>AZ111+AZ112+AZ113+AZ114</f>
        <v>136</v>
      </c>
      <c r="BA110" s="405"/>
      <c r="BB110" s="58">
        <f>BB111+BB112+BB113+BB114</f>
        <v>8</v>
      </c>
      <c r="BC110" s="52">
        <f>BC111+BC112+BC113+BC114</f>
        <v>72</v>
      </c>
      <c r="BD110" s="404">
        <f>BD111+BD112+BD113+BD114</f>
        <v>30</v>
      </c>
      <c r="BE110" s="405"/>
      <c r="BF110" s="58">
        <f>BF111+BF112+BF113+BF114</f>
        <v>2</v>
      </c>
      <c r="BG110" s="52">
        <f>BG111+BG112+BG113+BG114</f>
        <v>72</v>
      </c>
      <c r="BH110" s="404">
        <f>BH111+BH112+BH113+BH114</f>
        <v>30</v>
      </c>
      <c r="BI110" s="405"/>
      <c r="BJ110" s="58">
        <f>BJ111+BJ112+BJ113+BJ114</f>
        <v>2</v>
      </c>
      <c r="BK110" s="52">
        <f>BK111+BK112+BK113+BK114</f>
        <v>0</v>
      </c>
      <c r="BL110" s="404">
        <f>BL111+BL112+BL113+BL114</f>
        <v>0</v>
      </c>
      <c r="BM110" s="405"/>
      <c r="BN110" s="58">
        <f>BN111+BN112+BN113+BN114</f>
        <v>0</v>
      </c>
      <c r="BO110" s="52">
        <f>BO111+BO112+BO113+BO114</f>
        <v>0</v>
      </c>
      <c r="BP110" s="404">
        <f>BP111+BP112+BP113+BP114</f>
        <v>0</v>
      </c>
      <c r="BQ110" s="405"/>
      <c r="BR110" s="58">
        <f>BR111+BR112+BR113+BR114</f>
        <v>0</v>
      </c>
      <c r="BS110" s="52">
        <f>BS111+BS112+BS113+BS114</f>
        <v>0</v>
      </c>
      <c r="BT110" s="404">
        <f>BT111+BT112+BT113+BT114</f>
        <v>0</v>
      </c>
      <c r="BU110" s="405"/>
      <c r="BV110" s="58">
        <f>BV111+BV112+BV113+BV114</f>
        <v>0</v>
      </c>
      <c r="BW110" s="52">
        <f>BW111+BW112+BW113+BW114</f>
        <v>0</v>
      </c>
      <c r="BX110" s="404">
        <f>BX111+BX112+BX113+BX114</f>
        <v>0</v>
      </c>
      <c r="BY110" s="405"/>
      <c r="BZ110" s="58">
        <f>BZ111+BZ112+BZ113+BZ114</f>
        <v>0</v>
      </c>
      <c r="CA110" s="281"/>
      <c r="CB110" s="389"/>
      <c r="CC110" s="389"/>
      <c r="CD110" s="219"/>
      <c r="CE110" s="249">
        <f>SUM(AX110+BB110+BF110+BJ110)</f>
        <v>14</v>
      </c>
      <c r="CF110" s="630"/>
      <c r="CG110" s="631"/>
      <c r="CH110" s="631"/>
      <c r="CI110" s="631"/>
      <c r="CJ110" s="632"/>
    </row>
    <row r="111" spans="2:90" s="2" customFormat="1" ht="44.25" customHeight="1">
      <c r="B111" s="671" t="s">
        <v>240</v>
      </c>
      <c r="C111" s="672"/>
      <c r="D111" s="678" t="s">
        <v>213</v>
      </c>
      <c r="E111" s="678"/>
      <c r="F111" s="678"/>
      <c r="G111" s="678"/>
      <c r="H111" s="678"/>
      <c r="I111" s="678"/>
      <c r="J111" s="678"/>
      <c r="K111" s="678"/>
      <c r="L111" s="678"/>
      <c r="M111" s="678"/>
      <c r="N111" s="678"/>
      <c r="O111" s="678"/>
      <c r="P111" s="678"/>
      <c r="Q111" s="716"/>
      <c r="R111" s="421"/>
      <c r="S111" s="422"/>
      <c r="T111" s="422">
        <v>5</v>
      </c>
      <c r="U111" s="422"/>
      <c r="V111" s="421">
        <v>72</v>
      </c>
      <c r="W111" s="422"/>
      <c r="X111" s="422">
        <v>46</v>
      </c>
      <c r="Y111" s="422"/>
      <c r="Z111" s="576">
        <v>30</v>
      </c>
      <c r="AA111" s="422"/>
      <c r="AB111" s="576"/>
      <c r="AC111" s="422"/>
      <c r="AD111" s="576">
        <v>16</v>
      </c>
      <c r="AE111" s="422"/>
      <c r="AF111" s="576"/>
      <c r="AG111" s="422"/>
      <c r="AH111" s="649"/>
      <c r="AI111" s="576"/>
      <c r="AJ111" s="567"/>
      <c r="AK111" s="568"/>
      <c r="AL111" s="40"/>
      <c r="AM111" s="65"/>
      <c r="AN111" s="481"/>
      <c r="AO111" s="482"/>
      <c r="AP111" s="40"/>
      <c r="AQ111" s="43"/>
      <c r="AR111" s="396"/>
      <c r="AS111" s="397"/>
      <c r="AT111" s="40"/>
      <c r="AU111" s="65"/>
      <c r="AV111" s="481"/>
      <c r="AW111" s="482"/>
      <c r="AX111" s="40"/>
      <c r="AY111" s="43">
        <v>72</v>
      </c>
      <c r="AZ111" s="396">
        <v>46</v>
      </c>
      <c r="BA111" s="397"/>
      <c r="BB111" s="40">
        <v>2</v>
      </c>
      <c r="BC111" s="65"/>
      <c r="BD111" s="481"/>
      <c r="BE111" s="482"/>
      <c r="BF111" s="40"/>
      <c r="BG111" s="65"/>
      <c r="BH111" s="481"/>
      <c r="BI111" s="482"/>
      <c r="BJ111" s="40"/>
      <c r="BK111" s="65"/>
      <c r="BL111" s="481"/>
      <c r="BM111" s="482"/>
      <c r="BN111" s="40"/>
      <c r="BO111" s="65"/>
      <c r="BP111" s="481"/>
      <c r="BQ111" s="482"/>
      <c r="BR111" s="40"/>
      <c r="BS111" s="65"/>
      <c r="BT111" s="481"/>
      <c r="BU111" s="482"/>
      <c r="BV111" s="40"/>
      <c r="BW111" s="65"/>
      <c r="BX111" s="481"/>
      <c r="BY111" s="482"/>
      <c r="BZ111" s="40"/>
      <c r="CA111" s="202"/>
      <c r="CB111" s="203"/>
      <c r="CC111" s="203"/>
      <c r="CD111" s="203"/>
      <c r="CE111" s="247">
        <v>2</v>
      </c>
      <c r="CF111" s="627" t="s">
        <v>432</v>
      </c>
      <c r="CG111" s="628"/>
      <c r="CH111" s="628"/>
      <c r="CI111" s="628"/>
      <c r="CJ111" s="629"/>
      <c r="CL111" s="3"/>
    </row>
    <row r="112" spans="2:90" s="2" customFormat="1" ht="63" customHeight="1">
      <c r="B112" s="671" t="s">
        <v>241</v>
      </c>
      <c r="C112" s="672"/>
      <c r="D112" s="689" t="s">
        <v>211</v>
      </c>
      <c r="E112" s="689"/>
      <c r="F112" s="689"/>
      <c r="G112" s="689"/>
      <c r="H112" s="689"/>
      <c r="I112" s="689"/>
      <c r="J112" s="689"/>
      <c r="K112" s="689"/>
      <c r="L112" s="689"/>
      <c r="M112" s="689"/>
      <c r="N112" s="689"/>
      <c r="O112" s="689"/>
      <c r="P112" s="689"/>
      <c r="Q112" s="690"/>
      <c r="R112" s="426">
        <v>4</v>
      </c>
      <c r="S112" s="685"/>
      <c r="T112" s="684">
        <v>5</v>
      </c>
      <c r="U112" s="685"/>
      <c r="V112" s="544">
        <f>SUM(AU112+AY112)</f>
        <v>144</v>
      </c>
      <c r="W112" s="422"/>
      <c r="X112" s="422">
        <v>60</v>
      </c>
      <c r="Y112" s="422"/>
      <c r="Z112" s="576">
        <v>60</v>
      </c>
      <c r="AA112" s="422"/>
      <c r="AB112" s="576"/>
      <c r="AC112" s="422"/>
      <c r="AD112" s="576"/>
      <c r="AE112" s="422"/>
      <c r="AF112" s="576"/>
      <c r="AG112" s="422"/>
      <c r="AH112" s="649"/>
      <c r="AI112" s="576"/>
      <c r="AJ112" s="567"/>
      <c r="AK112" s="568"/>
      <c r="AL112" s="40"/>
      <c r="AM112" s="65"/>
      <c r="AN112" s="481"/>
      <c r="AO112" s="482"/>
      <c r="AP112" s="40"/>
      <c r="AQ112" s="65"/>
      <c r="AR112" s="481"/>
      <c r="AS112" s="482"/>
      <c r="AT112" s="40"/>
      <c r="AU112" s="43">
        <v>72</v>
      </c>
      <c r="AV112" s="396">
        <v>30</v>
      </c>
      <c r="AW112" s="397"/>
      <c r="AX112" s="67">
        <v>2</v>
      </c>
      <c r="AY112" s="43">
        <v>72</v>
      </c>
      <c r="AZ112" s="396">
        <v>30</v>
      </c>
      <c r="BA112" s="397"/>
      <c r="BB112" s="40">
        <v>2</v>
      </c>
      <c r="BC112" s="65"/>
      <c r="BD112" s="481"/>
      <c r="BE112" s="482"/>
      <c r="BF112" s="40"/>
      <c r="BG112" s="65"/>
      <c r="BH112" s="481"/>
      <c r="BI112" s="482"/>
      <c r="BJ112" s="40"/>
      <c r="BK112" s="65"/>
      <c r="BL112" s="481"/>
      <c r="BM112" s="482"/>
      <c r="BN112" s="40"/>
      <c r="BO112" s="65"/>
      <c r="BP112" s="481"/>
      <c r="BQ112" s="482"/>
      <c r="BR112" s="40"/>
      <c r="BS112" s="65"/>
      <c r="BT112" s="481"/>
      <c r="BU112" s="482"/>
      <c r="BV112" s="40"/>
      <c r="BW112" s="65"/>
      <c r="BX112" s="481"/>
      <c r="BY112" s="482"/>
      <c r="BZ112" s="40"/>
      <c r="CA112" s="202"/>
      <c r="CB112" s="203"/>
      <c r="CC112" s="203"/>
      <c r="CD112" s="203"/>
      <c r="CE112" s="247">
        <v>4</v>
      </c>
      <c r="CF112" s="627" t="s">
        <v>433</v>
      </c>
      <c r="CG112" s="628"/>
      <c r="CH112" s="628"/>
      <c r="CI112" s="628"/>
      <c r="CJ112" s="629"/>
      <c r="CL112" s="3"/>
    </row>
    <row r="113" spans="2:90" s="2" customFormat="1" ht="44.25" customHeight="1">
      <c r="B113" s="671" t="s">
        <v>57</v>
      </c>
      <c r="C113" s="672"/>
      <c r="D113" s="678" t="s">
        <v>212</v>
      </c>
      <c r="E113" s="678"/>
      <c r="F113" s="678"/>
      <c r="G113" s="678"/>
      <c r="H113" s="678"/>
      <c r="I113" s="678"/>
      <c r="J113" s="678"/>
      <c r="K113" s="678"/>
      <c r="L113" s="678"/>
      <c r="M113" s="678"/>
      <c r="N113" s="678"/>
      <c r="O113" s="678"/>
      <c r="P113" s="678"/>
      <c r="Q113" s="716"/>
      <c r="R113" s="421">
        <v>5</v>
      </c>
      <c r="S113" s="422"/>
      <c r="T113" s="422"/>
      <c r="U113" s="422"/>
      <c r="V113" s="421">
        <v>72</v>
      </c>
      <c r="W113" s="422"/>
      <c r="X113" s="422">
        <v>30</v>
      </c>
      <c r="Y113" s="422"/>
      <c r="Z113" s="576">
        <v>30</v>
      </c>
      <c r="AA113" s="422"/>
      <c r="AB113" s="576"/>
      <c r="AC113" s="422"/>
      <c r="AD113" s="576"/>
      <c r="AE113" s="422"/>
      <c r="AF113" s="576"/>
      <c r="AG113" s="422"/>
      <c r="AH113" s="649"/>
      <c r="AI113" s="576"/>
      <c r="AJ113" s="567"/>
      <c r="AK113" s="568"/>
      <c r="AL113" s="40"/>
      <c r="AM113" s="65"/>
      <c r="AN113" s="481"/>
      <c r="AO113" s="482"/>
      <c r="AP113" s="40"/>
      <c r="AQ113" s="65"/>
      <c r="AR113" s="481"/>
      <c r="AS113" s="482"/>
      <c r="AT113" s="40"/>
      <c r="AU113" s="65"/>
      <c r="AV113" s="481"/>
      <c r="AW113" s="482"/>
      <c r="AX113" s="40"/>
      <c r="AY113" s="43">
        <v>72</v>
      </c>
      <c r="AZ113" s="396">
        <v>30</v>
      </c>
      <c r="BA113" s="397"/>
      <c r="BB113" s="40">
        <v>2</v>
      </c>
      <c r="BC113" s="65"/>
      <c r="BD113" s="481"/>
      <c r="BE113" s="482"/>
      <c r="BF113" s="40"/>
      <c r="BG113" s="65"/>
      <c r="BH113" s="481"/>
      <c r="BI113" s="482"/>
      <c r="BJ113" s="40"/>
      <c r="BK113" s="65"/>
      <c r="BL113" s="481"/>
      <c r="BM113" s="482"/>
      <c r="BN113" s="40"/>
      <c r="BO113" s="65"/>
      <c r="BP113" s="481"/>
      <c r="BQ113" s="482"/>
      <c r="BR113" s="40"/>
      <c r="BS113" s="65"/>
      <c r="BT113" s="481"/>
      <c r="BU113" s="482"/>
      <c r="BV113" s="40"/>
      <c r="BW113" s="65"/>
      <c r="BX113" s="481"/>
      <c r="BY113" s="482"/>
      <c r="BZ113" s="40"/>
      <c r="CA113" s="202"/>
      <c r="CB113" s="203"/>
      <c r="CC113" s="203"/>
      <c r="CD113" s="203"/>
      <c r="CE113" s="247">
        <v>2</v>
      </c>
      <c r="CF113" s="627" t="s">
        <v>434</v>
      </c>
      <c r="CG113" s="628"/>
      <c r="CH113" s="628"/>
      <c r="CI113" s="628"/>
      <c r="CJ113" s="629"/>
      <c r="CL113" s="3"/>
    </row>
    <row r="114" spans="2:90" s="2" customFormat="1" ht="29.25" customHeight="1" thickBot="1">
      <c r="B114" s="665" t="s">
        <v>242</v>
      </c>
      <c r="C114" s="666"/>
      <c r="D114" s="797" t="s">
        <v>214</v>
      </c>
      <c r="E114" s="797"/>
      <c r="F114" s="797"/>
      <c r="G114" s="797"/>
      <c r="H114" s="797"/>
      <c r="I114" s="797"/>
      <c r="J114" s="797"/>
      <c r="K114" s="797"/>
      <c r="L114" s="797"/>
      <c r="M114" s="797"/>
      <c r="N114" s="797"/>
      <c r="O114" s="797"/>
      <c r="P114" s="797"/>
      <c r="Q114" s="798"/>
      <c r="R114" s="736">
        <v>6.7</v>
      </c>
      <c r="S114" s="401"/>
      <c r="T114" s="401">
        <v>5</v>
      </c>
      <c r="U114" s="401"/>
      <c r="V114" s="664">
        <f>SUM(AY114+BC114+BG114)</f>
        <v>216</v>
      </c>
      <c r="W114" s="401"/>
      <c r="X114" s="401">
        <v>90</v>
      </c>
      <c r="Y114" s="401"/>
      <c r="Z114" s="400">
        <v>90</v>
      </c>
      <c r="AA114" s="401"/>
      <c r="AB114" s="400"/>
      <c r="AC114" s="401"/>
      <c r="AD114" s="400"/>
      <c r="AE114" s="401"/>
      <c r="AF114" s="400"/>
      <c r="AG114" s="401"/>
      <c r="AH114" s="741"/>
      <c r="AI114" s="400"/>
      <c r="AJ114" s="559"/>
      <c r="AK114" s="560"/>
      <c r="AL114" s="57"/>
      <c r="AM114" s="72"/>
      <c r="AN114" s="468"/>
      <c r="AO114" s="469"/>
      <c r="AP114" s="57"/>
      <c r="AQ114" s="72"/>
      <c r="AR114" s="468"/>
      <c r="AS114" s="469"/>
      <c r="AT114" s="57"/>
      <c r="AU114" s="72"/>
      <c r="AV114" s="468"/>
      <c r="AW114" s="469"/>
      <c r="AX114" s="57"/>
      <c r="AY114" s="69">
        <v>72</v>
      </c>
      <c r="AZ114" s="466">
        <v>30</v>
      </c>
      <c r="BA114" s="467"/>
      <c r="BB114" s="57">
        <v>2</v>
      </c>
      <c r="BC114" s="69">
        <v>72</v>
      </c>
      <c r="BD114" s="466">
        <v>30</v>
      </c>
      <c r="BE114" s="467"/>
      <c r="BF114" s="70">
        <v>2</v>
      </c>
      <c r="BG114" s="69">
        <v>72</v>
      </c>
      <c r="BH114" s="466">
        <v>30</v>
      </c>
      <c r="BI114" s="467"/>
      <c r="BJ114" s="57">
        <v>2</v>
      </c>
      <c r="BK114" s="72"/>
      <c r="BL114" s="468"/>
      <c r="BM114" s="469"/>
      <c r="BN114" s="57"/>
      <c r="BO114" s="72"/>
      <c r="BP114" s="468"/>
      <c r="BQ114" s="469"/>
      <c r="BR114" s="57"/>
      <c r="BS114" s="72"/>
      <c r="BT114" s="468"/>
      <c r="BU114" s="469"/>
      <c r="BV114" s="57"/>
      <c r="BW114" s="72"/>
      <c r="BX114" s="468"/>
      <c r="BY114" s="469"/>
      <c r="BZ114" s="57"/>
      <c r="CA114" s="204"/>
      <c r="CB114" s="205"/>
      <c r="CC114" s="205"/>
      <c r="CD114" s="205"/>
      <c r="CE114" s="251">
        <v>6</v>
      </c>
      <c r="CF114" s="953" t="s">
        <v>435</v>
      </c>
      <c r="CG114" s="391"/>
      <c r="CH114" s="391"/>
      <c r="CI114" s="391"/>
      <c r="CJ114" s="954"/>
      <c r="CL114" s="3"/>
    </row>
    <row r="115" spans="2:90" s="2" customFormat="1" ht="44.25" customHeight="1">
      <c r="B115" s="667" t="s">
        <v>166</v>
      </c>
      <c r="C115" s="668"/>
      <c r="D115" s="731" t="s">
        <v>287</v>
      </c>
      <c r="E115" s="871"/>
      <c r="F115" s="871"/>
      <c r="G115" s="871"/>
      <c r="H115" s="871"/>
      <c r="I115" s="871"/>
      <c r="J115" s="871"/>
      <c r="K115" s="871"/>
      <c r="L115" s="871"/>
      <c r="M115" s="871"/>
      <c r="N115" s="871"/>
      <c r="O115" s="871"/>
      <c r="P115" s="871"/>
      <c r="Q115" s="872"/>
      <c r="R115" s="799"/>
      <c r="S115" s="800"/>
      <c r="T115" s="869"/>
      <c r="U115" s="870"/>
      <c r="V115" s="747">
        <f>V116+V117+V118+V119+V120</f>
        <v>408</v>
      </c>
      <c r="W115" s="575"/>
      <c r="X115" s="569">
        <f>X116+X117+X118+X119+X120</f>
        <v>224</v>
      </c>
      <c r="Y115" s="575"/>
      <c r="Z115" s="569">
        <f>Z116+Z117+Z118+Z119+Z120</f>
        <v>134</v>
      </c>
      <c r="AA115" s="575"/>
      <c r="AB115" s="569">
        <f>AB116+AB117+AB118+AB119+AB120</f>
        <v>0</v>
      </c>
      <c r="AC115" s="575"/>
      <c r="AD115" s="569">
        <f>AD116+AD117+AD118+AD119+AD120</f>
        <v>90</v>
      </c>
      <c r="AE115" s="575"/>
      <c r="AF115" s="569">
        <f>AF116+AF117+AF118+AF119+AF120</f>
        <v>0</v>
      </c>
      <c r="AG115" s="575"/>
      <c r="AH115" s="762">
        <f>AH116+AH117+AH118+AH119+AH120</f>
        <v>0</v>
      </c>
      <c r="AI115" s="763"/>
      <c r="AJ115" s="760">
        <f>AJ116+AJ117+AJ118+AJ119+AJ120</f>
        <v>0</v>
      </c>
      <c r="AK115" s="761"/>
      <c r="AL115" s="58">
        <f>AL116+AL117+AL118+AL119+AL120</f>
        <v>0</v>
      </c>
      <c r="AM115" s="52">
        <f>AM116+AM117+AM118+AM119+AM120</f>
        <v>0</v>
      </c>
      <c r="AN115" s="404">
        <f>AN116+AN117+AN118+AN119+AN120</f>
        <v>0</v>
      </c>
      <c r="AO115" s="405"/>
      <c r="AP115" s="58">
        <f>AP116+AP117+AP118+AP119+AP120</f>
        <v>0</v>
      </c>
      <c r="AQ115" s="52">
        <f>AQ116+AQ117+AQ118+AQ119+AQ120</f>
        <v>0</v>
      </c>
      <c r="AR115" s="404">
        <f>AR116+AR117+AR118+AR119+AR120</f>
        <v>0</v>
      </c>
      <c r="AS115" s="405"/>
      <c r="AT115" s="58">
        <f>AT116+AT117+AT118+AT119+AT120</f>
        <v>0</v>
      </c>
      <c r="AU115" s="52">
        <f>AU116+AU117+AU118+AU119+AU120</f>
        <v>0</v>
      </c>
      <c r="AV115" s="404">
        <f>AV116+AV117+AV118+AV119+AV120</f>
        <v>0</v>
      </c>
      <c r="AW115" s="405"/>
      <c r="AX115" s="58">
        <f>AX116+AX117+AX118+AX119+AX120</f>
        <v>0</v>
      </c>
      <c r="AY115" s="52">
        <f>AY116+AY117+AY118+AY119+AY120</f>
        <v>72</v>
      </c>
      <c r="AZ115" s="404">
        <f>AZ116+AZ117+AZ118+AZ119+AZ120</f>
        <v>46</v>
      </c>
      <c r="BA115" s="405"/>
      <c r="BB115" s="58">
        <f>BB116+BB117+BB118+BB119+BB120</f>
        <v>2</v>
      </c>
      <c r="BC115" s="52">
        <f>BC116+BC117+BC118+BC119+BC120</f>
        <v>72</v>
      </c>
      <c r="BD115" s="404">
        <f>BD116+BD117+BD118+BD119+BD120</f>
        <v>44</v>
      </c>
      <c r="BE115" s="405"/>
      <c r="BF115" s="58">
        <f>BF116+BF117+BF118+BF119+BF120</f>
        <v>2</v>
      </c>
      <c r="BG115" s="52">
        <f>BG116+BG117+BG118+BG119+BG120</f>
        <v>72</v>
      </c>
      <c r="BH115" s="404">
        <f>BH116+BH117+BH118+BH119+BH120</f>
        <v>44</v>
      </c>
      <c r="BI115" s="405"/>
      <c r="BJ115" s="58">
        <f>BJ116+BJ117+BJ118+BJ119+BJ120</f>
        <v>2</v>
      </c>
      <c r="BK115" s="52">
        <f>BK116+BK117+BK118+BK119+BK120</f>
        <v>72</v>
      </c>
      <c r="BL115" s="404">
        <f>BL116+BL117+BL118+BL119+BL120</f>
        <v>30</v>
      </c>
      <c r="BM115" s="405"/>
      <c r="BN115" s="58">
        <f>BN116+BN117+BN118+BN119+BN120</f>
        <v>2</v>
      </c>
      <c r="BO115" s="52">
        <f>BO116+BO117+BO118+BO119+BO120</f>
        <v>120</v>
      </c>
      <c r="BP115" s="404">
        <f>BP116+BP117+BP118+BP119+BP120</f>
        <v>60</v>
      </c>
      <c r="BQ115" s="405"/>
      <c r="BR115" s="58">
        <f>BR116+BR117+BR118+BR119+BR120</f>
        <v>3</v>
      </c>
      <c r="BS115" s="52">
        <f>BS116+BS117+BS118+BS119+BS120</f>
        <v>0</v>
      </c>
      <c r="BT115" s="404">
        <f>BT116+BT117+BT118+BT119+BT120</f>
        <v>0</v>
      </c>
      <c r="BU115" s="405"/>
      <c r="BV115" s="58">
        <f>BV116+BV117+BV118+BV119+BV120</f>
        <v>0</v>
      </c>
      <c r="BW115" s="52">
        <f>BW116+BW117+BW118+BW119+BW120</f>
        <v>0</v>
      </c>
      <c r="BX115" s="404">
        <f>BX116+BX117+BX118+BX119+BX120</f>
        <v>0</v>
      </c>
      <c r="BY115" s="405"/>
      <c r="BZ115" s="58">
        <f>BZ116+BZ117+BZ118+BZ119+BZ120</f>
        <v>0</v>
      </c>
      <c r="CA115" s="281"/>
      <c r="CB115" s="389"/>
      <c r="CC115" s="389"/>
      <c r="CD115" s="219"/>
      <c r="CE115" s="249">
        <f>SUM(CE116+CE117+CE118+CE119+CE120)</f>
        <v>11</v>
      </c>
      <c r="CF115" s="630"/>
      <c r="CG115" s="631"/>
      <c r="CH115" s="631"/>
      <c r="CI115" s="631"/>
      <c r="CJ115" s="632"/>
      <c r="CL115" s="3"/>
    </row>
    <row r="116" spans="2:90" s="2" customFormat="1" ht="49.5" customHeight="1">
      <c r="B116" s="671" t="s">
        <v>243</v>
      </c>
      <c r="C116" s="672"/>
      <c r="D116" s="678" t="s">
        <v>215</v>
      </c>
      <c r="E116" s="678"/>
      <c r="F116" s="678"/>
      <c r="G116" s="678"/>
      <c r="H116" s="678"/>
      <c r="I116" s="678"/>
      <c r="J116" s="678"/>
      <c r="K116" s="678"/>
      <c r="L116" s="678"/>
      <c r="M116" s="678"/>
      <c r="N116" s="678"/>
      <c r="O116" s="678"/>
      <c r="P116" s="678"/>
      <c r="Q116" s="716"/>
      <c r="R116" s="421">
        <v>5</v>
      </c>
      <c r="S116" s="422"/>
      <c r="T116" s="422"/>
      <c r="U116" s="422"/>
      <c r="V116" s="421">
        <v>72</v>
      </c>
      <c r="W116" s="422"/>
      <c r="X116" s="422">
        <v>46</v>
      </c>
      <c r="Y116" s="422"/>
      <c r="Z116" s="576">
        <v>30</v>
      </c>
      <c r="AA116" s="422"/>
      <c r="AB116" s="576"/>
      <c r="AC116" s="422"/>
      <c r="AD116" s="576">
        <v>16</v>
      </c>
      <c r="AE116" s="422"/>
      <c r="AF116" s="576"/>
      <c r="AG116" s="422"/>
      <c r="AH116" s="649"/>
      <c r="AI116" s="576"/>
      <c r="AJ116" s="567"/>
      <c r="AK116" s="568"/>
      <c r="AL116" s="40"/>
      <c r="AM116" s="65"/>
      <c r="AN116" s="481"/>
      <c r="AO116" s="482"/>
      <c r="AP116" s="40"/>
      <c r="AQ116" s="65"/>
      <c r="AR116" s="481"/>
      <c r="AS116" s="482"/>
      <c r="AT116" s="40"/>
      <c r="AU116" s="65"/>
      <c r="AV116" s="481"/>
      <c r="AW116" s="482"/>
      <c r="AX116" s="40"/>
      <c r="AY116" s="43">
        <v>72</v>
      </c>
      <c r="AZ116" s="396">
        <v>46</v>
      </c>
      <c r="BA116" s="397"/>
      <c r="BB116" s="40">
        <v>2</v>
      </c>
      <c r="BC116" s="65"/>
      <c r="BD116" s="481"/>
      <c r="BE116" s="482"/>
      <c r="BF116" s="40"/>
      <c r="BG116" s="65"/>
      <c r="BH116" s="481"/>
      <c r="BI116" s="482"/>
      <c r="BJ116" s="40"/>
      <c r="BK116" s="65"/>
      <c r="BL116" s="481"/>
      <c r="BM116" s="482"/>
      <c r="BN116" s="40"/>
      <c r="BO116" s="65"/>
      <c r="BP116" s="481"/>
      <c r="BQ116" s="482"/>
      <c r="BR116" s="40"/>
      <c r="BS116" s="65"/>
      <c r="BT116" s="481"/>
      <c r="BU116" s="482"/>
      <c r="BV116" s="40"/>
      <c r="BW116" s="65"/>
      <c r="BX116" s="481"/>
      <c r="BY116" s="482"/>
      <c r="BZ116" s="40"/>
      <c r="CA116" s="202"/>
      <c r="CB116" s="203"/>
      <c r="CC116" s="203"/>
      <c r="CD116" s="203"/>
      <c r="CE116" s="247">
        <v>2</v>
      </c>
      <c r="CF116" s="627" t="s">
        <v>436</v>
      </c>
      <c r="CG116" s="628"/>
      <c r="CH116" s="628"/>
      <c r="CI116" s="628"/>
      <c r="CJ116" s="629"/>
      <c r="CL116" s="3"/>
    </row>
    <row r="117" spans="2:90" s="2" customFormat="1" ht="30.75" customHeight="1">
      <c r="B117" s="671" t="s">
        <v>244</v>
      </c>
      <c r="C117" s="672"/>
      <c r="D117" s="678" t="s">
        <v>216</v>
      </c>
      <c r="E117" s="678"/>
      <c r="F117" s="678"/>
      <c r="G117" s="678"/>
      <c r="H117" s="678"/>
      <c r="I117" s="678"/>
      <c r="J117" s="678"/>
      <c r="K117" s="678"/>
      <c r="L117" s="678"/>
      <c r="M117" s="678"/>
      <c r="N117" s="678"/>
      <c r="O117" s="678"/>
      <c r="P117" s="678"/>
      <c r="Q117" s="716"/>
      <c r="R117" s="421">
        <v>6</v>
      </c>
      <c r="S117" s="422"/>
      <c r="T117" s="422"/>
      <c r="U117" s="422"/>
      <c r="V117" s="421">
        <v>72</v>
      </c>
      <c r="W117" s="422"/>
      <c r="X117" s="422">
        <v>44</v>
      </c>
      <c r="Y117" s="422"/>
      <c r="Z117" s="576">
        <v>30</v>
      </c>
      <c r="AA117" s="422"/>
      <c r="AB117" s="576"/>
      <c r="AC117" s="422"/>
      <c r="AD117" s="576">
        <v>14</v>
      </c>
      <c r="AE117" s="422"/>
      <c r="AF117" s="576"/>
      <c r="AG117" s="422"/>
      <c r="AH117" s="649"/>
      <c r="AI117" s="576"/>
      <c r="AJ117" s="567"/>
      <c r="AK117" s="568"/>
      <c r="AL117" s="40"/>
      <c r="AM117" s="65"/>
      <c r="AN117" s="481"/>
      <c r="AO117" s="482"/>
      <c r="AP117" s="40"/>
      <c r="AQ117" s="65"/>
      <c r="AR117" s="481"/>
      <c r="AS117" s="482"/>
      <c r="AT117" s="40"/>
      <c r="AU117" s="65"/>
      <c r="AV117" s="481"/>
      <c r="AW117" s="482"/>
      <c r="AX117" s="40"/>
      <c r="AY117" s="65"/>
      <c r="AZ117" s="481"/>
      <c r="BA117" s="482"/>
      <c r="BB117" s="40"/>
      <c r="BC117" s="43">
        <v>72</v>
      </c>
      <c r="BD117" s="396">
        <v>44</v>
      </c>
      <c r="BE117" s="397"/>
      <c r="BF117" s="40">
        <v>2</v>
      </c>
      <c r="BG117" s="65"/>
      <c r="BH117" s="481"/>
      <c r="BI117" s="482"/>
      <c r="BJ117" s="40"/>
      <c r="BK117" s="65"/>
      <c r="BL117" s="481"/>
      <c r="BM117" s="482"/>
      <c r="BN117" s="40"/>
      <c r="BO117" s="65"/>
      <c r="BP117" s="481"/>
      <c r="BQ117" s="482"/>
      <c r="BR117" s="40"/>
      <c r="BS117" s="65"/>
      <c r="BT117" s="481"/>
      <c r="BU117" s="482"/>
      <c r="BV117" s="40"/>
      <c r="BW117" s="65"/>
      <c r="BX117" s="481"/>
      <c r="BY117" s="482"/>
      <c r="BZ117" s="40"/>
      <c r="CA117" s="202"/>
      <c r="CB117" s="203"/>
      <c r="CC117" s="203"/>
      <c r="CD117" s="203"/>
      <c r="CE117" s="247">
        <v>2</v>
      </c>
      <c r="CF117" s="627" t="s">
        <v>437</v>
      </c>
      <c r="CG117" s="628"/>
      <c r="CH117" s="628"/>
      <c r="CI117" s="628"/>
      <c r="CJ117" s="629"/>
      <c r="CL117" s="3"/>
    </row>
    <row r="118" spans="2:90" s="2" customFormat="1" ht="27" customHeight="1">
      <c r="B118" s="671" t="s">
        <v>245</v>
      </c>
      <c r="C118" s="672"/>
      <c r="D118" s="873" t="s">
        <v>163</v>
      </c>
      <c r="E118" s="873"/>
      <c r="F118" s="873"/>
      <c r="G118" s="873"/>
      <c r="H118" s="873"/>
      <c r="I118" s="873"/>
      <c r="J118" s="873"/>
      <c r="K118" s="873"/>
      <c r="L118" s="873"/>
      <c r="M118" s="873"/>
      <c r="N118" s="873"/>
      <c r="O118" s="873"/>
      <c r="P118" s="873"/>
      <c r="Q118" s="874"/>
      <c r="R118" s="691" t="s">
        <v>288</v>
      </c>
      <c r="S118" s="692"/>
      <c r="T118" s="735"/>
      <c r="U118" s="692"/>
      <c r="V118" s="421">
        <v>144</v>
      </c>
      <c r="W118" s="422"/>
      <c r="X118" s="422">
        <v>74</v>
      </c>
      <c r="Y118" s="422"/>
      <c r="Z118" s="420">
        <v>44</v>
      </c>
      <c r="AA118" s="420"/>
      <c r="AB118" s="420"/>
      <c r="AC118" s="420"/>
      <c r="AD118" s="420">
        <v>30</v>
      </c>
      <c r="AE118" s="420"/>
      <c r="AF118" s="420"/>
      <c r="AG118" s="420"/>
      <c r="AH118" s="544"/>
      <c r="AI118" s="420"/>
      <c r="AJ118" s="567"/>
      <c r="AK118" s="568"/>
      <c r="AL118" s="40"/>
      <c r="AM118" s="65"/>
      <c r="AN118" s="481"/>
      <c r="AO118" s="482"/>
      <c r="AP118" s="40"/>
      <c r="AQ118" s="65"/>
      <c r="AR118" s="481"/>
      <c r="AS118" s="482"/>
      <c r="AT118" s="40"/>
      <c r="AU118" s="65"/>
      <c r="AV118" s="481"/>
      <c r="AW118" s="482"/>
      <c r="AX118" s="40"/>
      <c r="AY118" s="65"/>
      <c r="AZ118" s="481"/>
      <c r="BA118" s="482"/>
      <c r="BB118" s="40"/>
      <c r="BC118" s="65"/>
      <c r="BD118" s="481"/>
      <c r="BE118" s="482"/>
      <c r="BF118" s="40"/>
      <c r="BG118" s="43">
        <v>72</v>
      </c>
      <c r="BH118" s="396">
        <v>44</v>
      </c>
      <c r="BI118" s="397"/>
      <c r="BJ118" s="67">
        <v>2</v>
      </c>
      <c r="BK118" s="43">
        <v>72</v>
      </c>
      <c r="BL118" s="396">
        <v>30</v>
      </c>
      <c r="BM118" s="397"/>
      <c r="BN118" s="40">
        <v>2</v>
      </c>
      <c r="BO118" s="65"/>
      <c r="BP118" s="481"/>
      <c r="BQ118" s="482"/>
      <c r="BR118" s="40"/>
      <c r="BS118" s="43"/>
      <c r="BT118" s="396"/>
      <c r="BU118" s="397"/>
      <c r="BV118" s="40"/>
      <c r="BW118" s="65"/>
      <c r="BX118" s="481"/>
      <c r="BY118" s="482"/>
      <c r="BZ118" s="40"/>
      <c r="CA118" s="202"/>
      <c r="CB118" s="203"/>
      <c r="CC118" s="203"/>
      <c r="CD118" s="203"/>
      <c r="CE118" s="247">
        <v>4</v>
      </c>
      <c r="CF118" s="627" t="s">
        <v>438</v>
      </c>
      <c r="CG118" s="628"/>
      <c r="CH118" s="628"/>
      <c r="CI118" s="628"/>
      <c r="CJ118" s="629"/>
      <c r="CL118" s="3"/>
    </row>
    <row r="119" spans="2:90" s="2" customFormat="1" ht="28.5" customHeight="1">
      <c r="B119" s="432" t="s">
        <v>310</v>
      </c>
      <c r="C119" s="433"/>
      <c r="D119" s="678" t="s">
        <v>217</v>
      </c>
      <c r="E119" s="678"/>
      <c r="F119" s="678"/>
      <c r="G119" s="678"/>
      <c r="H119" s="678"/>
      <c r="I119" s="678"/>
      <c r="J119" s="678"/>
      <c r="K119" s="678"/>
      <c r="L119" s="678"/>
      <c r="M119" s="678"/>
      <c r="N119" s="678"/>
      <c r="O119" s="678"/>
      <c r="P119" s="678"/>
      <c r="Q119" s="716"/>
      <c r="R119" s="421">
        <v>9</v>
      </c>
      <c r="S119" s="422"/>
      <c r="T119" s="422"/>
      <c r="U119" s="422"/>
      <c r="V119" s="421">
        <v>80</v>
      </c>
      <c r="W119" s="422"/>
      <c r="X119" s="422">
        <v>60</v>
      </c>
      <c r="Y119" s="422"/>
      <c r="Z119" s="576">
        <v>30</v>
      </c>
      <c r="AA119" s="422"/>
      <c r="AB119" s="576"/>
      <c r="AC119" s="422"/>
      <c r="AD119" s="576">
        <v>30</v>
      </c>
      <c r="AE119" s="422"/>
      <c r="AF119" s="576"/>
      <c r="AG119" s="422"/>
      <c r="AH119" s="544"/>
      <c r="AI119" s="420"/>
      <c r="AJ119" s="567"/>
      <c r="AK119" s="568"/>
      <c r="AL119" s="40"/>
      <c r="AM119" s="65"/>
      <c r="AN119" s="481"/>
      <c r="AO119" s="482"/>
      <c r="AP119" s="40"/>
      <c r="AQ119" s="65"/>
      <c r="AR119" s="481"/>
      <c r="AS119" s="482"/>
      <c r="AT119" s="40"/>
      <c r="AU119" s="65"/>
      <c r="AV119" s="481"/>
      <c r="AW119" s="482"/>
      <c r="AX119" s="40"/>
      <c r="AY119" s="65"/>
      <c r="AZ119" s="481"/>
      <c r="BA119" s="482"/>
      <c r="BB119" s="40"/>
      <c r="BC119" s="65"/>
      <c r="BD119" s="481"/>
      <c r="BE119" s="482"/>
      <c r="BF119" s="40"/>
      <c r="BG119" s="65"/>
      <c r="BH119" s="481"/>
      <c r="BI119" s="482"/>
      <c r="BJ119" s="40"/>
      <c r="BK119" s="65"/>
      <c r="BL119" s="481"/>
      <c r="BM119" s="482"/>
      <c r="BN119" s="40"/>
      <c r="BO119" s="43">
        <v>80</v>
      </c>
      <c r="BP119" s="396">
        <v>60</v>
      </c>
      <c r="BQ119" s="397"/>
      <c r="BR119" s="40">
        <v>2</v>
      </c>
      <c r="BS119" s="43"/>
      <c r="BT119" s="396"/>
      <c r="BU119" s="397"/>
      <c r="BV119" s="40"/>
      <c r="BW119" s="43"/>
      <c r="BX119" s="396"/>
      <c r="BY119" s="397"/>
      <c r="BZ119" s="40"/>
      <c r="CA119" s="202"/>
      <c r="CB119" s="203"/>
      <c r="CC119" s="203"/>
      <c r="CD119" s="203"/>
      <c r="CE119" s="247">
        <v>2</v>
      </c>
      <c r="CF119" s="627" t="s">
        <v>439</v>
      </c>
      <c r="CG119" s="628"/>
      <c r="CH119" s="628"/>
      <c r="CI119" s="628"/>
      <c r="CJ119" s="629"/>
      <c r="CL119" s="3"/>
    </row>
    <row r="120" spans="2:90" s="2" customFormat="1" ht="62.25" customHeight="1" thickBot="1">
      <c r="B120" s="463"/>
      <c r="C120" s="464"/>
      <c r="D120" s="797" t="s">
        <v>218</v>
      </c>
      <c r="E120" s="797"/>
      <c r="F120" s="797"/>
      <c r="G120" s="797"/>
      <c r="H120" s="797"/>
      <c r="I120" s="797"/>
      <c r="J120" s="797"/>
      <c r="K120" s="797"/>
      <c r="L120" s="797"/>
      <c r="M120" s="797"/>
      <c r="N120" s="797"/>
      <c r="O120" s="797"/>
      <c r="P120" s="797"/>
      <c r="Q120" s="798"/>
      <c r="R120" s="736"/>
      <c r="S120" s="401"/>
      <c r="T120" s="401"/>
      <c r="U120" s="401"/>
      <c r="V120" s="736">
        <v>40</v>
      </c>
      <c r="W120" s="401"/>
      <c r="X120" s="401"/>
      <c r="Y120" s="401"/>
      <c r="Z120" s="400"/>
      <c r="AA120" s="401"/>
      <c r="AB120" s="400"/>
      <c r="AC120" s="401"/>
      <c r="AD120" s="400"/>
      <c r="AE120" s="401"/>
      <c r="AF120" s="400"/>
      <c r="AG120" s="401"/>
      <c r="AH120" s="664"/>
      <c r="AI120" s="412"/>
      <c r="AJ120" s="559"/>
      <c r="AK120" s="560"/>
      <c r="AL120" s="57"/>
      <c r="AM120" s="72"/>
      <c r="AN120" s="468"/>
      <c r="AO120" s="469"/>
      <c r="AP120" s="57"/>
      <c r="AQ120" s="72"/>
      <c r="AR120" s="468"/>
      <c r="AS120" s="469"/>
      <c r="AT120" s="57"/>
      <c r="AU120" s="72"/>
      <c r="AV120" s="468"/>
      <c r="AW120" s="469"/>
      <c r="AX120" s="57"/>
      <c r="AY120" s="72"/>
      <c r="AZ120" s="468"/>
      <c r="BA120" s="469"/>
      <c r="BB120" s="57"/>
      <c r="BC120" s="72"/>
      <c r="BD120" s="468"/>
      <c r="BE120" s="469"/>
      <c r="BF120" s="57"/>
      <c r="BG120" s="72"/>
      <c r="BH120" s="468"/>
      <c r="BI120" s="469"/>
      <c r="BJ120" s="57"/>
      <c r="BK120" s="72"/>
      <c r="BL120" s="468"/>
      <c r="BM120" s="469"/>
      <c r="BN120" s="57"/>
      <c r="BO120" s="69">
        <v>40</v>
      </c>
      <c r="BP120" s="468"/>
      <c r="BQ120" s="469"/>
      <c r="BR120" s="57">
        <v>1</v>
      </c>
      <c r="BS120" s="69"/>
      <c r="BT120" s="468"/>
      <c r="BU120" s="469"/>
      <c r="BV120" s="57"/>
      <c r="BW120" s="69"/>
      <c r="BX120" s="468"/>
      <c r="BY120" s="469"/>
      <c r="BZ120" s="57"/>
      <c r="CA120" s="204"/>
      <c r="CB120" s="205"/>
      <c r="CC120" s="205"/>
      <c r="CD120" s="205"/>
      <c r="CE120" s="251">
        <v>1</v>
      </c>
      <c r="CF120" s="953"/>
      <c r="CG120" s="391"/>
      <c r="CH120" s="391"/>
      <c r="CI120" s="391"/>
      <c r="CJ120" s="954"/>
      <c r="CL120" s="3"/>
    </row>
    <row r="121" spans="2:90" s="2" customFormat="1" ht="105" customHeight="1">
      <c r="B121" s="667" t="s">
        <v>246</v>
      </c>
      <c r="C121" s="668"/>
      <c r="D121" s="731" t="s">
        <v>289</v>
      </c>
      <c r="E121" s="722"/>
      <c r="F121" s="722"/>
      <c r="G121" s="722"/>
      <c r="H121" s="722"/>
      <c r="I121" s="722"/>
      <c r="J121" s="722"/>
      <c r="K121" s="722"/>
      <c r="L121" s="722"/>
      <c r="M121" s="722"/>
      <c r="N121" s="722"/>
      <c r="O121" s="722"/>
      <c r="P121" s="722"/>
      <c r="Q121" s="723"/>
      <c r="R121" s="732"/>
      <c r="S121" s="733"/>
      <c r="T121" s="733"/>
      <c r="U121" s="733"/>
      <c r="V121" s="663">
        <f>SUM(V122+V123+V124+V125+V126+V130+V131+V132+V133)</f>
        <v>962</v>
      </c>
      <c r="W121" s="575"/>
      <c r="X121" s="578">
        <f>SUM(X122+X123+X124+X125+X130+X132+X133)</f>
        <v>374</v>
      </c>
      <c r="Y121" s="575"/>
      <c r="Z121" s="578">
        <f>SUM(Z122+Z123+Z124+Z125+Z130+Z132+Z133)</f>
        <v>346</v>
      </c>
      <c r="AA121" s="575"/>
      <c r="AB121" s="578">
        <f>AB122+AB123:AB123+AB124+AB125+AB126+AB130+AB131+AB132+AB148</f>
        <v>0</v>
      </c>
      <c r="AC121" s="575"/>
      <c r="AD121" s="578">
        <f>SUM(AD122+AD123)</f>
        <v>28</v>
      </c>
      <c r="AE121" s="575"/>
      <c r="AF121" s="578">
        <f>AF122+AF123:AF123+AF124+AF125+AF126+AF130+AF131+AF132+AF148</f>
        <v>0</v>
      </c>
      <c r="AG121" s="575"/>
      <c r="AH121" s="744">
        <f>AH122+AH123+AH124+AH125+AH126+AH130+AH131+AH132+AH148</f>
        <v>0</v>
      </c>
      <c r="AI121" s="570"/>
      <c r="AJ121" s="404">
        <f>AJ122+AJ123+AJ124+AJ125+AJ126+AJ130+AJ131+AJ132+AJ148</f>
        <v>0</v>
      </c>
      <c r="AK121" s="405"/>
      <c r="AL121" s="58">
        <f>AL122+AL123+AL124+AL125+AL126+AL130+AL131+AL132+AL148</f>
        <v>0</v>
      </c>
      <c r="AM121" s="52">
        <f>AM122+AM123+AM124+AM125+AM126+AM130+AM131+AM132+AM148</f>
        <v>0</v>
      </c>
      <c r="AN121" s="404">
        <f>AN122+AN123+AN124+AN125+AN126+AN130+AN131+AN132+AN148</f>
        <v>0</v>
      </c>
      <c r="AO121" s="405"/>
      <c r="AP121" s="58">
        <f>AP122+AP123+AP124+AP125+AP126+AP130+AP131+AP132+AP148</f>
        <v>0</v>
      </c>
      <c r="AQ121" s="52">
        <f>AQ122+AQ123+AQ124+AQ125+AQ126+AQ130+AQ131+AQ132+AQ148</f>
        <v>0</v>
      </c>
      <c r="AR121" s="404">
        <f>AR122+AR123+AR124+AR125+AR126+AR130+AR131+AR132+AR148</f>
        <v>0</v>
      </c>
      <c r="AS121" s="405"/>
      <c r="AT121" s="58">
        <f>AT122+AT123+AT124+AT125+AT126+AT130+AT131+AT132+AT148</f>
        <v>0</v>
      </c>
      <c r="AU121" s="52">
        <f>AU122+AU123+AU124+AU125+AU126+AU130+AU131+AU132+AU148</f>
        <v>0</v>
      </c>
      <c r="AV121" s="404">
        <f>AV122+AV123+AV124+AV125+AV126+AV130+AV131+AV132+AV148</f>
        <v>0</v>
      </c>
      <c r="AW121" s="405"/>
      <c r="AX121" s="58">
        <f>AX122+AX123+AX124+AX125+AX126+AX130+AX131+AX132+AX148</f>
        <v>0</v>
      </c>
      <c r="AY121" s="52">
        <f>AY122+AY123+AY124+AY125+AY126+AY130+AY131+AY132+AY148</f>
        <v>0</v>
      </c>
      <c r="AZ121" s="404">
        <f>AZ122+AZ123+AZ124+AZ125+AZ126+AZ130+AZ131+AZ132+AZ148</f>
        <v>0</v>
      </c>
      <c r="BA121" s="405"/>
      <c r="BB121" s="58">
        <f>BB122+BB123+BB124+BB125+BB126+BB130+BB131+BB132+BB148</f>
        <v>0</v>
      </c>
      <c r="BC121" s="52">
        <f>BC122+BC123+BC124+BC125+BC126+BC130+BC131+BC132+BC148</f>
        <v>0</v>
      </c>
      <c r="BD121" s="404">
        <f>BD122+BD123+BD124+BD125+BD126+BD130+BD131+BD132+BD148</f>
        <v>0</v>
      </c>
      <c r="BE121" s="405"/>
      <c r="BF121" s="58">
        <f>BF122+BF123+BF124+BF125+BF126+BF130+BF131+BF132+BF148</f>
        <v>0</v>
      </c>
      <c r="BG121" s="133">
        <f>SUM(BG124+BG125+BG126)</f>
        <v>184</v>
      </c>
      <c r="BH121" s="511">
        <f>BH122+BH123+BH124+BH125+BH126+BH130+BH131+BH132+BH148+BH133</f>
        <v>60</v>
      </c>
      <c r="BI121" s="512"/>
      <c r="BJ121" s="58">
        <f>BJ122+BJ123+BJ124+BJ125+BJ126+BJ130+BJ131+BJ132+BJ148+BJ133</f>
        <v>5</v>
      </c>
      <c r="BK121" s="133">
        <f>SUM(BK123+BK124+BK125+BK130+BK131+BK132)</f>
        <v>400</v>
      </c>
      <c r="BL121" s="511">
        <f>BL122+BL123+BL124+BL125+BL126+BL130+BL131+BL132+BL148+BL133</f>
        <v>164</v>
      </c>
      <c r="BM121" s="512"/>
      <c r="BN121" s="58">
        <f>BN122+BN123+BN124+BN125+BN126+BN130+BN131+BN132+BN148+BN133</f>
        <v>11</v>
      </c>
      <c r="BO121" s="133">
        <f>SUM(BO125+BO130+BO132)</f>
        <v>216</v>
      </c>
      <c r="BP121" s="511">
        <f>BP122+BP123+BP124+BP125+BP126+BP130+BP131+BP132+BP148+BP133</f>
        <v>90</v>
      </c>
      <c r="BQ121" s="512"/>
      <c r="BR121" s="58">
        <f>BR122+BR123+BR124+BR125+BR126+BR130+BR131+BR132+BR148+BR133</f>
        <v>6</v>
      </c>
      <c r="BS121" s="133">
        <f>BS122+BS123+BS124+BS125+BS126+BS130+BS131+BS132+BS148+BS133</f>
        <v>72</v>
      </c>
      <c r="BT121" s="511">
        <f>BT122+BT123+BT124+BT125+BT126+BT130+BT131+BT132+BT148+BT133</f>
        <v>30</v>
      </c>
      <c r="BU121" s="512"/>
      <c r="BV121" s="58">
        <f>BV122+BV123+BV124+BV125+BV126+BV130+BV131+BV132+BV148+BV133</f>
        <v>2</v>
      </c>
      <c r="BW121" s="133">
        <f>SUM(BW133)</f>
        <v>90</v>
      </c>
      <c r="BX121" s="511">
        <f>SUM(BX133)</f>
        <v>30</v>
      </c>
      <c r="BY121" s="512"/>
      <c r="BZ121" s="58">
        <f>SUM(BZ133)</f>
        <v>3</v>
      </c>
      <c r="CA121" s="293"/>
      <c r="CB121" s="386"/>
      <c r="CC121" s="389"/>
      <c r="CD121" s="219"/>
      <c r="CE121" s="249">
        <f>SUM(BJ121+BN121+BR121+BV121+BZ121)</f>
        <v>27</v>
      </c>
      <c r="CF121" s="630"/>
      <c r="CG121" s="631"/>
      <c r="CH121" s="631"/>
      <c r="CI121" s="631"/>
      <c r="CJ121" s="632"/>
      <c r="CL121" s="3"/>
    </row>
    <row r="122" spans="2:90" s="2" customFormat="1" ht="44.25" customHeight="1">
      <c r="B122" s="671" t="s">
        <v>247</v>
      </c>
      <c r="C122" s="672"/>
      <c r="D122" s="841" t="s">
        <v>220</v>
      </c>
      <c r="E122" s="841"/>
      <c r="F122" s="841"/>
      <c r="G122" s="841"/>
      <c r="H122" s="841"/>
      <c r="I122" s="841"/>
      <c r="J122" s="841"/>
      <c r="K122" s="841"/>
      <c r="L122" s="841"/>
      <c r="M122" s="841"/>
      <c r="N122" s="841"/>
      <c r="O122" s="841"/>
      <c r="P122" s="841"/>
      <c r="Q122" s="842"/>
      <c r="R122" s="421"/>
      <c r="S122" s="422"/>
      <c r="T122" s="422">
        <v>10</v>
      </c>
      <c r="U122" s="422"/>
      <c r="V122" s="421">
        <v>72</v>
      </c>
      <c r="W122" s="422"/>
      <c r="X122" s="422">
        <v>30</v>
      </c>
      <c r="Y122" s="422"/>
      <c r="Z122" s="576">
        <v>16</v>
      </c>
      <c r="AA122" s="422"/>
      <c r="AB122" s="576"/>
      <c r="AC122" s="422"/>
      <c r="AD122" s="576">
        <v>14</v>
      </c>
      <c r="AE122" s="422"/>
      <c r="AF122" s="576"/>
      <c r="AG122" s="422"/>
      <c r="AH122" s="544"/>
      <c r="AI122" s="420"/>
      <c r="AJ122" s="567"/>
      <c r="AK122" s="568"/>
      <c r="AL122" s="40"/>
      <c r="AM122" s="65"/>
      <c r="AN122" s="481"/>
      <c r="AO122" s="482"/>
      <c r="AP122" s="40"/>
      <c r="AQ122" s="65"/>
      <c r="AR122" s="481"/>
      <c r="AS122" s="482"/>
      <c r="AT122" s="40"/>
      <c r="AU122" s="65"/>
      <c r="AV122" s="481"/>
      <c r="AW122" s="482"/>
      <c r="AX122" s="40"/>
      <c r="AY122" s="65"/>
      <c r="AZ122" s="481"/>
      <c r="BA122" s="482"/>
      <c r="BB122" s="40"/>
      <c r="BC122" s="43"/>
      <c r="BD122" s="396"/>
      <c r="BE122" s="397"/>
      <c r="BF122" s="40"/>
      <c r="BG122" s="65"/>
      <c r="BH122" s="481"/>
      <c r="BI122" s="482"/>
      <c r="BJ122" s="40"/>
      <c r="BK122" s="65"/>
      <c r="BL122" s="481"/>
      <c r="BM122" s="482"/>
      <c r="BN122" s="40"/>
      <c r="BO122" s="65"/>
      <c r="BP122" s="481"/>
      <c r="BQ122" s="482"/>
      <c r="BR122" s="40"/>
      <c r="BS122" s="43">
        <v>72</v>
      </c>
      <c r="BT122" s="396">
        <v>30</v>
      </c>
      <c r="BU122" s="397"/>
      <c r="BV122" s="40">
        <v>2</v>
      </c>
      <c r="BW122" s="65"/>
      <c r="BX122" s="481"/>
      <c r="BY122" s="482"/>
      <c r="BZ122" s="40"/>
      <c r="CA122" s="202"/>
      <c r="CB122" s="203"/>
      <c r="CC122" s="203"/>
      <c r="CD122" s="203"/>
      <c r="CE122" s="247">
        <v>2</v>
      </c>
      <c r="CF122" s="627" t="s">
        <v>440</v>
      </c>
      <c r="CG122" s="628"/>
      <c r="CH122" s="628"/>
      <c r="CI122" s="628"/>
      <c r="CJ122" s="629"/>
      <c r="CL122" s="3"/>
    </row>
    <row r="123" spans="2:90" s="2" customFormat="1" ht="43.5" customHeight="1">
      <c r="B123" s="671" t="s">
        <v>248</v>
      </c>
      <c r="C123" s="672"/>
      <c r="D123" s="840" t="s">
        <v>225</v>
      </c>
      <c r="E123" s="841"/>
      <c r="F123" s="841"/>
      <c r="G123" s="841"/>
      <c r="H123" s="841"/>
      <c r="I123" s="841"/>
      <c r="J123" s="841"/>
      <c r="K123" s="841"/>
      <c r="L123" s="841"/>
      <c r="M123" s="841"/>
      <c r="N123" s="841"/>
      <c r="O123" s="841"/>
      <c r="P123" s="841"/>
      <c r="Q123" s="842"/>
      <c r="R123" s="421"/>
      <c r="S123" s="422"/>
      <c r="T123" s="422">
        <v>8</v>
      </c>
      <c r="U123" s="422"/>
      <c r="V123" s="421">
        <v>72</v>
      </c>
      <c r="W123" s="422"/>
      <c r="X123" s="422">
        <v>44</v>
      </c>
      <c r="Y123" s="422"/>
      <c r="Z123" s="402">
        <v>30</v>
      </c>
      <c r="AA123" s="403"/>
      <c r="AB123" s="402"/>
      <c r="AC123" s="403"/>
      <c r="AD123" s="402">
        <v>14</v>
      </c>
      <c r="AE123" s="403"/>
      <c r="AF123" s="402"/>
      <c r="AG123" s="403"/>
      <c r="AH123" s="544"/>
      <c r="AI123" s="420"/>
      <c r="AJ123" s="567"/>
      <c r="AK123" s="568"/>
      <c r="AL123" s="53"/>
      <c r="AM123" s="66"/>
      <c r="AN123" s="481"/>
      <c r="AO123" s="482"/>
      <c r="AP123" s="53"/>
      <c r="AQ123" s="66"/>
      <c r="AR123" s="481"/>
      <c r="AS123" s="482"/>
      <c r="AT123" s="53"/>
      <c r="AU123" s="66"/>
      <c r="AV123" s="481"/>
      <c r="AW123" s="482"/>
      <c r="AX123" s="53"/>
      <c r="AY123" s="66"/>
      <c r="AZ123" s="481"/>
      <c r="BA123" s="482"/>
      <c r="BB123" s="53"/>
      <c r="BC123" s="66"/>
      <c r="BD123" s="481"/>
      <c r="BE123" s="482"/>
      <c r="BF123" s="53"/>
      <c r="BG123" s="68"/>
      <c r="BH123" s="396"/>
      <c r="BI123" s="397"/>
      <c r="BJ123" s="53"/>
      <c r="BK123" s="68">
        <v>72</v>
      </c>
      <c r="BL123" s="396">
        <v>44</v>
      </c>
      <c r="BM123" s="397"/>
      <c r="BN123" s="53">
        <v>2</v>
      </c>
      <c r="BO123" s="66"/>
      <c r="BP123" s="481"/>
      <c r="BQ123" s="482"/>
      <c r="BR123" s="53"/>
      <c r="BS123" s="66"/>
      <c r="BT123" s="481"/>
      <c r="BU123" s="482"/>
      <c r="BV123" s="53"/>
      <c r="BW123" s="66"/>
      <c r="BX123" s="481"/>
      <c r="BY123" s="482"/>
      <c r="BZ123" s="53"/>
      <c r="CA123" s="206"/>
      <c r="CB123" s="207"/>
      <c r="CC123" s="207"/>
      <c r="CD123" s="207"/>
      <c r="CE123" s="248">
        <v>2</v>
      </c>
      <c r="CF123" s="627" t="s">
        <v>441</v>
      </c>
      <c r="CG123" s="628"/>
      <c r="CH123" s="628"/>
      <c r="CI123" s="628"/>
      <c r="CJ123" s="629"/>
      <c r="CL123" s="3"/>
    </row>
    <row r="124" spans="2:90" s="2" customFormat="1" ht="42" customHeight="1">
      <c r="B124" s="671" t="s">
        <v>249</v>
      </c>
      <c r="C124" s="672"/>
      <c r="D124" s="841" t="s">
        <v>219</v>
      </c>
      <c r="E124" s="841"/>
      <c r="F124" s="841"/>
      <c r="G124" s="841"/>
      <c r="H124" s="841"/>
      <c r="I124" s="841"/>
      <c r="J124" s="841"/>
      <c r="K124" s="841"/>
      <c r="L124" s="841"/>
      <c r="M124" s="841"/>
      <c r="N124" s="841"/>
      <c r="O124" s="841"/>
      <c r="P124" s="841"/>
      <c r="Q124" s="842"/>
      <c r="R124" s="732"/>
      <c r="S124" s="733"/>
      <c r="T124" s="733">
        <v>7.8</v>
      </c>
      <c r="U124" s="733"/>
      <c r="V124" s="744">
        <f>SUM(BG124+BK124)</f>
        <v>144</v>
      </c>
      <c r="W124" s="733"/>
      <c r="X124" s="733">
        <v>60</v>
      </c>
      <c r="Y124" s="733"/>
      <c r="Z124" s="576">
        <v>60</v>
      </c>
      <c r="AA124" s="422"/>
      <c r="AB124" s="576"/>
      <c r="AC124" s="422"/>
      <c r="AD124" s="576"/>
      <c r="AE124" s="422"/>
      <c r="AF124" s="576"/>
      <c r="AG124" s="422"/>
      <c r="AH124" s="544"/>
      <c r="AI124" s="420"/>
      <c r="AJ124" s="567"/>
      <c r="AK124" s="568"/>
      <c r="AL124" s="40"/>
      <c r="AM124" s="65"/>
      <c r="AN124" s="481"/>
      <c r="AO124" s="482"/>
      <c r="AP124" s="40"/>
      <c r="AQ124" s="65"/>
      <c r="AR124" s="481"/>
      <c r="AS124" s="482"/>
      <c r="AT124" s="40"/>
      <c r="AU124" s="65"/>
      <c r="AV124" s="481"/>
      <c r="AW124" s="482"/>
      <c r="AX124" s="40"/>
      <c r="AY124" s="65"/>
      <c r="AZ124" s="481"/>
      <c r="BA124" s="482"/>
      <c r="BB124" s="40"/>
      <c r="BC124" s="65"/>
      <c r="BD124" s="481"/>
      <c r="BE124" s="482"/>
      <c r="BF124" s="40"/>
      <c r="BG124" s="43">
        <v>72</v>
      </c>
      <c r="BH124" s="396">
        <v>30</v>
      </c>
      <c r="BI124" s="397"/>
      <c r="BJ124" s="67">
        <v>2</v>
      </c>
      <c r="BK124" s="43">
        <v>72</v>
      </c>
      <c r="BL124" s="396">
        <v>30</v>
      </c>
      <c r="BM124" s="397"/>
      <c r="BN124" s="40">
        <v>2</v>
      </c>
      <c r="BO124" s="65"/>
      <c r="BP124" s="481"/>
      <c r="BQ124" s="482"/>
      <c r="BR124" s="40"/>
      <c r="BS124" s="43"/>
      <c r="BT124" s="396"/>
      <c r="BU124" s="397"/>
      <c r="BV124" s="40"/>
      <c r="BW124" s="65"/>
      <c r="BX124" s="481"/>
      <c r="BY124" s="482"/>
      <c r="BZ124" s="40"/>
      <c r="CA124" s="202"/>
      <c r="CB124" s="203"/>
      <c r="CC124" s="203"/>
      <c r="CD124" s="203"/>
      <c r="CE124" s="247">
        <v>4</v>
      </c>
      <c r="CF124" s="627" t="s">
        <v>83</v>
      </c>
      <c r="CG124" s="628"/>
      <c r="CH124" s="628"/>
      <c r="CI124" s="628"/>
      <c r="CJ124" s="629"/>
      <c r="CL124" s="3"/>
    </row>
    <row r="125" spans="2:90" s="2" customFormat="1" ht="43.5" customHeight="1">
      <c r="B125" s="875" t="s">
        <v>250</v>
      </c>
      <c r="C125" s="876"/>
      <c r="D125" s="840" t="s">
        <v>221</v>
      </c>
      <c r="E125" s="841"/>
      <c r="F125" s="841"/>
      <c r="G125" s="841"/>
      <c r="H125" s="841"/>
      <c r="I125" s="841"/>
      <c r="J125" s="841"/>
      <c r="K125" s="841"/>
      <c r="L125" s="841"/>
      <c r="M125" s="841"/>
      <c r="N125" s="841"/>
      <c r="O125" s="841"/>
      <c r="P125" s="841"/>
      <c r="Q125" s="842"/>
      <c r="R125" s="421">
        <v>7.8</v>
      </c>
      <c r="S125" s="422"/>
      <c r="T125" s="422">
        <v>9</v>
      </c>
      <c r="U125" s="422"/>
      <c r="V125" s="544">
        <f>SUM(BG125+BK125+BO125)</f>
        <v>216</v>
      </c>
      <c r="W125" s="422"/>
      <c r="X125" s="422">
        <v>90</v>
      </c>
      <c r="Y125" s="422"/>
      <c r="Z125" s="576">
        <v>90</v>
      </c>
      <c r="AA125" s="422"/>
      <c r="AB125" s="576"/>
      <c r="AC125" s="422"/>
      <c r="AD125" s="576"/>
      <c r="AE125" s="422"/>
      <c r="AF125" s="576"/>
      <c r="AG125" s="422"/>
      <c r="AH125" s="544"/>
      <c r="AI125" s="420"/>
      <c r="AJ125" s="567"/>
      <c r="AK125" s="568"/>
      <c r="AL125" s="40"/>
      <c r="AM125" s="65"/>
      <c r="AN125" s="481"/>
      <c r="AO125" s="482"/>
      <c r="AP125" s="40"/>
      <c r="AQ125" s="65"/>
      <c r="AR125" s="481"/>
      <c r="AS125" s="482"/>
      <c r="AT125" s="40"/>
      <c r="AU125" s="65"/>
      <c r="AV125" s="481"/>
      <c r="AW125" s="482"/>
      <c r="AX125" s="40"/>
      <c r="AY125" s="65"/>
      <c r="AZ125" s="481"/>
      <c r="BA125" s="482"/>
      <c r="BB125" s="40"/>
      <c r="BC125" s="65"/>
      <c r="BD125" s="481"/>
      <c r="BE125" s="482"/>
      <c r="BF125" s="40"/>
      <c r="BG125" s="43">
        <v>72</v>
      </c>
      <c r="BH125" s="396">
        <v>30</v>
      </c>
      <c r="BI125" s="397"/>
      <c r="BJ125" s="67">
        <v>2</v>
      </c>
      <c r="BK125" s="43">
        <v>72</v>
      </c>
      <c r="BL125" s="396">
        <v>30</v>
      </c>
      <c r="BM125" s="397"/>
      <c r="BN125" s="40">
        <v>2</v>
      </c>
      <c r="BO125" s="43">
        <v>72</v>
      </c>
      <c r="BP125" s="396">
        <v>30</v>
      </c>
      <c r="BQ125" s="397"/>
      <c r="BR125" s="40">
        <v>2</v>
      </c>
      <c r="BS125" s="43"/>
      <c r="BT125" s="396"/>
      <c r="BU125" s="397"/>
      <c r="BV125" s="40"/>
      <c r="BW125" s="43"/>
      <c r="BX125" s="396"/>
      <c r="BY125" s="397"/>
      <c r="BZ125" s="40"/>
      <c r="CA125" s="202"/>
      <c r="CB125" s="203"/>
      <c r="CC125" s="203"/>
      <c r="CD125" s="203"/>
      <c r="CE125" s="247">
        <v>6</v>
      </c>
      <c r="CF125" s="805" t="s">
        <v>444</v>
      </c>
      <c r="CG125" s="955"/>
      <c r="CH125" s="955"/>
      <c r="CI125" s="955"/>
      <c r="CJ125" s="956"/>
      <c r="CL125" s="3"/>
    </row>
    <row r="126" spans="2:90" s="2" customFormat="1" ht="82.5" customHeight="1">
      <c r="B126" s="877"/>
      <c r="C126" s="878"/>
      <c r="D126" s="840" t="s">
        <v>222</v>
      </c>
      <c r="E126" s="841"/>
      <c r="F126" s="841"/>
      <c r="G126" s="841"/>
      <c r="H126" s="841"/>
      <c r="I126" s="841"/>
      <c r="J126" s="841"/>
      <c r="K126" s="841"/>
      <c r="L126" s="841"/>
      <c r="M126" s="841"/>
      <c r="N126" s="841"/>
      <c r="O126" s="841"/>
      <c r="P126" s="841"/>
      <c r="Q126" s="842"/>
      <c r="R126" s="421"/>
      <c r="S126" s="422"/>
      <c r="T126" s="422"/>
      <c r="U126" s="422"/>
      <c r="V126" s="421">
        <v>40</v>
      </c>
      <c r="W126" s="422"/>
      <c r="X126" s="422"/>
      <c r="Y126" s="422"/>
      <c r="Z126" s="576"/>
      <c r="AA126" s="422"/>
      <c r="AB126" s="576"/>
      <c r="AC126" s="422"/>
      <c r="AD126" s="576"/>
      <c r="AE126" s="422"/>
      <c r="AF126" s="576"/>
      <c r="AG126" s="422"/>
      <c r="AH126" s="544"/>
      <c r="AI126" s="420"/>
      <c r="AJ126" s="567"/>
      <c r="AK126" s="568"/>
      <c r="AL126" s="40"/>
      <c r="AM126" s="65"/>
      <c r="AN126" s="481"/>
      <c r="AO126" s="482"/>
      <c r="AP126" s="40"/>
      <c r="AQ126" s="65"/>
      <c r="AR126" s="481"/>
      <c r="AS126" s="482"/>
      <c r="AT126" s="40"/>
      <c r="AU126" s="65"/>
      <c r="AV126" s="481"/>
      <c r="AW126" s="482"/>
      <c r="AX126" s="40"/>
      <c r="AY126" s="65"/>
      <c r="AZ126" s="481"/>
      <c r="BA126" s="482"/>
      <c r="BB126" s="40"/>
      <c r="BC126" s="65"/>
      <c r="BD126" s="481"/>
      <c r="BE126" s="482"/>
      <c r="BF126" s="40"/>
      <c r="BG126" s="43">
        <v>40</v>
      </c>
      <c r="BH126" s="481"/>
      <c r="BI126" s="482"/>
      <c r="BJ126" s="40">
        <v>1</v>
      </c>
      <c r="BK126" s="65"/>
      <c r="BL126" s="481"/>
      <c r="BM126" s="482"/>
      <c r="BN126" s="40"/>
      <c r="BO126" s="65"/>
      <c r="BP126" s="481"/>
      <c r="BQ126" s="482"/>
      <c r="BR126" s="40"/>
      <c r="BS126" s="65"/>
      <c r="BT126" s="481"/>
      <c r="BU126" s="482"/>
      <c r="BV126" s="40"/>
      <c r="BW126" s="65"/>
      <c r="BX126" s="481"/>
      <c r="BY126" s="482"/>
      <c r="BZ126" s="40"/>
      <c r="CA126" s="202"/>
      <c r="CB126" s="203"/>
      <c r="CC126" s="203"/>
      <c r="CD126" s="203"/>
      <c r="CE126" s="247">
        <v>1</v>
      </c>
      <c r="CF126" s="1053"/>
      <c r="CG126" s="1054"/>
      <c r="CH126" s="1054"/>
      <c r="CI126" s="1054"/>
      <c r="CJ126" s="1055"/>
      <c r="CL126" s="3"/>
    </row>
    <row r="127" spans="2:90" s="2" customFormat="1" ht="82.5" customHeight="1">
      <c r="B127" s="350" t="s">
        <v>614</v>
      </c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Y127" s="353" t="s">
        <v>615</v>
      </c>
      <c r="AZ127" s="354"/>
      <c r="BA127" s="354"/>
      <c r="BB127" s="354"/>
      <c r="BC127" s="354"/>
      <c r="BD127" s="354"/>
      <c r="BE127" s="354"/>
      <c r="BF127" s="354"/>
      <c r="BG127" s="354"/>
      <c r="BH127" s="354"/>
      <c r="BI127" s="354"/>
      <c r="BJ127" s="354"/>
      <c r="BK127" s="354"/>
      <c r="BL127" s="354"/>
      <c r="BM127" s="354"/>
      <c r="BN127" s="354"/>
      <c r="BO127" s="354"/>
      <c r="BP127" s="354"/>
      <c r="BQ127" s="354"/>
      <c r="BR127" s="354"/>
      <c r="BS127" s="354"/>
      <c r="CJ127" s="339"/>
      <c r="CL127" s="3"/>
    </row>
    <row r="128" spans="2:90" s="2" customFormat="1" ht="82.5" customHeight="1">
      <c r="B128" s="352"/>
      <c r="C128" s="352"/>
      <c r="D128" s="352"/>
      <c r="E128" s="352"/>
      <c r="F128" s="352"/>
      <c r="G128" s="352"/>
      <c r="H128" s="352"/>
      <c r="I128" s="352"/>
      <c r="J128" s="352"/>
      <c r="K128" s="352"/>
      <c r="L128" s="352"/>
      <c r="M128" s="352"/>
      <c r="N128" s="352"/>
      <c r="O128" s="352"/>
      <c r="P128" s="352"/>
      <c r="Q128" s="352"/>
      <c r="R128" s="352"/>
      <c r="S128" s="352"/>
      <c r="T128" s="352"/>
      <c r="U128" s="352"/>
      <c r="V128" s="352"/>
      <c r="W128" s="352"/>
      <c r="X128" s="352"/>
      <c r="Y128" s="352"/>
      <c r="Z128" s="352"/>
      <c r="AA128" s="352"/>
      <c r="AB128" s="352"/>
      <c r="AC128" s="352"/>
      <c r="AD128" s="352"/>
      <c r="AY128" s="355"/>
      <c r="AZ128" s="355"/>
      <c r="BA128" s="355"/>
      <c r="BB128" s="355"/>
      <c r="BC128" s="355"/>
      <c r="BD128" s="355"/>
      <c r="BE128" s="355"/>
      <c r="BF128" s="355"/>
      <c r="BG128" s="355"/>
      <c r="BH128" s="355"/>
      <c r="BI128" s="355"/>
      <c r="BJ128" s="355"/>
      <c r="BK128" s="355"/>
      <c r="BL128" s="355"/>
      <c r="BM128" s="355"/>
      <c r="BN128" s="355"/>
      <c r="BO128" s="355"/>
      <c r="BP128" s="355"/>
      <c r="BQ128" s="355"/>
      <c r="BR128" s="355"/>
      <c r="BS128" s="355"/>
      <c r="CJ128" s="339"/>
      <c r="CL128" s="3"/>
    </row>
    <row r="129" spans="2:90" s="2" customFormat="1" ht="82.5" customHeight="1">
      <c r="B129" s="340"/>
      <c r="C129" s="340"/>
      <c r="D129" s="340"/>
      <c r="E129" s="340"/>
      <c r="F129" s="340"/>
      <c r="G129" s="340"/>
      <c r="H129" s="340"/>
      <c r="I129" s="340"/>
      <c r="J129" s="340"/>
      <c r="K129" s="340"/>
      <c r="L129" s="340"/>
      <c r="M129" s="340"/>
      <c r="N129" s="340"/>
      <c r="O129" s="340"/>
      <c r="P129" s="340"/>
      <c r="Q129" s="340"/>
      <c r="R129" s="340"/>
      <c r="S129" s="340"/>
      <c r="T129" s="340"/>
      <c r="U129" s="340"/>
      <c r="V129" s="340"/>
      <c r="W129" s="340"/>
      <c r="X129" s="340"/>
      <c r="Y129" s="340"/>
      <c r="Z129" s="340"/>
      <c r="AA129" s="340"/>
      <c r="AB129" s="340"/>
      <c r="AC129" s="340"/>
      <c r="AD129" s="340"/>
      <c r="AY129" s="341"/>
      <c r="AZ129" s="341"/>
      <c r="BA129" s="341"/>
      <c r="BB129" s="341"/>
      <c r="BC129" s="341"/>
      <c r="BD129" s="341"/>
      <c r="BE129" s="341"/>
      <c r="BF129" s="341"/>
      <c r="BG129" s="341"/>
      <c r="BH129" s="341"/>
      <c r="BI129" s="341"/>
      <c r="BJ129" s="341"/>
      <c r="BK129" s="341"/>
      <c r="BL129" s="341"/>
      <c r="BM129" s="341"/>
      <c r="BN129" s="341"/>
      <c r="BO129" s="341"/>
      <c r="BP129" s="341"/>
      <c r="BQ129" s="341"/>
      <c r="BR129" s="341"/>
      <c r="BS129" s="341"/>
      <c r="CJ129" s="339"/>
      <c r="CL129" s="3"/>
    </row>
    <row r="130" spans="2:90" s="2" customFormat="1" ht="44.25" customHeight="1">
      <c r="B130" s="875" t="s">
        <v>251</v>
      </c>
      <c r="C130" s="876"/>
      <c r="D130" s="879" t="s">
        <v>223</v>
      </c>
      <c r="E130" s="678"/>
      <c r="F130" s="678"/>
      <c r="G130" s="678"/>
      <c r="H130" s="678"/>
      <c r="I130" s="678"/>
      <c r="J130" s="678"/>
      <c r="K130" s="678"/>
      <c r="L130" s="678"/>
      <c r="M130" s="678"/>
      <c r="N130" s="678"/>
      <c r="O130" s="678"/>
      <c r="P130" s="678"/>
      <c r="Q130" s="679"/>
      <c r="R130" s="421">
        <v>9</v>
      </c>
      <c r="S130" s="422"/>
      <c r="T130" s="422">
        <v>8</v>
      </c>
      <c r="U130" s="422"/>
      <c r="V130" s="421">
        <v>144</v>
      </c>
      <c r="W130" s="422"/>
      <c r="X130" s="422">
        <v>60</v>
      </c>
      <c r="Y130" s="422"/>
      <c r="Z130" s="576">
        <v>60</v>
      </c>
      <c r="AA130" s="422"/>
      <c r="AB130" s="576"/>
      <c r="AC130" s="422"/>
      <c r="AD130" s="576"/>
      <c r="AE130" s="422"/>
      <c r="AF130" s="576"/>
      <c r="AG130" s="422"/>
      <c r="AH130" s="544"/>
      <c r="AI130" s="420"/>
      <c r="AJ130" s="567"/>
      <c r="AK130" s="568"/>
      <c r="AL130" s="40"/>
      <c r="AM130" s="65"/>
      <c r="AN130" s="481"/>
      <c r="AO130" s="482"/>
      <c r="AP130" s="40"/>
      <c r="AQ130" s="65"/>
      <c r="AR130" s="481"/>
      <c r="AS130" s="482"/>
      <c r="AT130" s="40"/>
      <c r="AU130" s="65"/>
      <c r="AV130" s="481"/>
      <c r="AW130" s="482"/>
      <c r="AX130" s="40"/>
      <c r="AY130" s="65"/>
      <c r="AZ130" s="481"/>
      <c r="BA130" s="482"/>
      <c r="BB130" s="40"/>
      <c r="BC130" s="65"/>
      <c r="BD130" s="481"/>
      <c r="BE130" s="482"/>
      <c r="BF130" s="40"/>
      <c r="BG130" s="65"/>
      <c r="BH130" s="481"/>
      <c r="BI130" s="482"/>
      <c r="BJ130" s="40"/>
      <c r="BK130" s="43">
        <v>72</v>
      </c>
      <c r="BL130" s="396">
        <v>30</v>
      </c>
      <c r="BM130" s="397"/>
      <c r="BN130" s="40">
        <v>2</v>
      </c>
      <c r="BO130" s="43">
        <v>72</v>
      </c>
      <c r="BP130" s="396">
        <v>30</v>
      </c>
      <c r="BQ130" s="397"/>
      <c r="BR130" s="40">
        <v>2</v>
      </c>
      <c r="BS130" s="43"/>
      <c r="BT130" s="396"/>
      <c r="BU130" s="397"/>
      <c r="BV130" s="40"/>
      <c r="BW130" s="43"/>
      <c r="BX130" s="396"/>
      <c r="BY130" s="397"/>
      <c r="BZ130" s="40"/>
      <c r="CA130" s="202"/>
      <c r="CB130" s="203"/>
      <c r="CC130" s="203"/>
      <c r="CD130" s="203"/>
      <c r="CE130" s="247">
        <v>4</v>
      </c>
      <c r="CF130" s="805" t="s">
        <v>445</v>
      </c>
      <c r="CG130" s="955"/>
      <c r="CH130" s="955"/>
      <c r="CI130" s="955"/>
      <c r="CJ130" s="956"/>
      <c r="CL130" s="3"/>
    </row>
    <row r="131" spans="2:90" s="2" customFormat="1" ht="67.5" customHeight="1">
      <c r="B131" s="877"/>
      <c r="C131" s="878"/>
      <c r="D131" s="840" t="s">
        <v>224</v>
      </c>
      <c r="E131" s="841"/>
      <c r="F131" s="841"/>
      <c r="G131" s="841"/>
      <c r="H131" s="841"/>
      <c r="I131" s="841"/>
      <c r="J131" s="841"/>
      <c r="K131" s="841"/>
      <c r="L131" s="841"/>
      <c r="M131" s="841"/>
      <c r="N131" s="841"/>
      <c r="O131" s="841"/>
      <c r="P131" s="841"/>
      <c r="Q131" s="842"/>
      <c r="R131" s="421"/>
      <c r="S131" s="422"/>
      <c r="T131" s="422"/>
      <c r="U131" s="422"/>
      <c r="V131" s="421">
        <v>40</v>
      </c>
      <c r="W131" s="422"/>
      <c r="X131" s="422"/>
      <c r="Y131" s="422"/>
      <c r="Z131" s="576"/>
      <c r="AA131" s="422"/>
      <c r="AB131" s="576"/>
      <c r="AC131" s="422"/>
      <c r="AD131" s="576"/>
      <c r="AE131" s="422"/>
      <c r="AF131" s="576"/>
      <c r="AG131" s="422"/>
      <c r="AH131" s="544"/>
      <c r="AI131" s="420"/>
      <c r="AJ131" s="567"/>
      <c r="AK131" s="568"/>
      <c r="AL131" s="40"/>
      <c r="AM131" s="65"/>
      <c r="AN131" s="481"/>
      <c r="AO131" s="482"/>
      <c r="AP131" s="40"/>
      <c r="AQ131" s="65"/>
      <c r="AR131" s="481"/>
      <c r="AS131" s="482"/>
      <c r="AT131" s="40"/>
      <c r="AU131" s="65"/>
      <c r="AV131" s="481"/>
      <c r="AW131" s="482"/>
      <c r="AX131" s="40"/>
      <c r="AY131" s="65"/>
      <c r="AZ131" s="481"/>
      <c r="BA131" s="482"/>
      <c r="BB131" s="40"/>
      <c r="BC131" s="65"/>
      <c r="BD131" s="481"/>
      <c r="BE131" s="482"/>
      <c r="BF131" s="40"/>
      <c r="BG131" s="65"/>
      <c r="BH131" s="481"/>
      <c r="BI131" s="482"/>
      <c r="BJ131" s="40"/>
      <c r="BK131" s="43">
        <v>40</v>
      </c>
      <c r="BL131" s="481"/>
      <c r="BM131" s="482"/>
      <c r="BN131" s="40">
        <v>1</v>
      </c>
      <c r="BO131" s="65"/>
      <c r="BP131" s="481"/>
      <c r="BQ131" s="482"/>
      <c r="BR131" s="40"/>
      <c r="BS131" s="43"/>
      <c r="BT131" s="481"/>
      <c r="BU131" s="482"/>
      <c r="BV131" s="40"/>
      <c r="BW131" s="65"/>
      <c r="BX131" s="481"/>
      <c r="BY131" s="482"/>
      <c r="BZ131" s="40"/>
      <c r="CA131" s="202"/>
      <c r="CB131" s="203"/>
      <c r="CC131" s="203"/>
      <c r="CD131" s="203"/>
      <c r="CE131" s="247">
        <v>1</v>
      </c>
      <c r="CF131" s="1053"/>
      <c r="CG131" s="1054"/>
      <c r="CH131" s="1054"/>
      <c r="CI131" s="1054"/>
      <c r="CJ131" s="1055"/>
      <c r="CL131" s="3"/>
    </row>
    <row r="132" spans="2:90" s="2" customFormat="1" ht="66.75" customHeight="1">
      <c r="B132" s="671" t="s">
        <v>252</v>
      </c>
      <c r="C132" s="672"/>
      <c r="D132" s="677" t="s">
        <v>290</v>
      </c>
      <c r="E132" s="678"/>
      <c r="F132" s="678"/>
      <c r="G132" s="678"/>
      <c r="H132" s="678"/>
      <c r="I132" s="678"/>
      <c r="J132" s="678"/>
      <c r="K132" s="678"/>
      <c r="L132" s="678"/>
      <c r="M132" s="678"/>
      <c r="N132" s="678"/>
      <c r="O132" s="678"/>
      <c r="P132" s="678"/>
      <c r="Q132" s="679"/>
      <c r="R132" s="421">
        <v>8</v>
      </c>
      <c r="S132" s="422"/>
      <c r="T132" s="422">
        <v>9</v>
      </c>
      <c r="U132" s="422"/>
      <c r="V132" s="421">
        <v>144</v>
      </c>
      <c r="W132" s="422"/>
      <c r="X132" s="422">
        <v>60</v>
      </c>
      <c r="Y132" s="422"/>
      <c r="Z132" s="576">
        <v>60</v>
      </c>
      <c r="AA132" s="422"/>
      <c r="AB132" s="576"/>
      <c r="AC132" s="422"/>
      <c r="AD132" s="576"/>
      <c r="AE132" s="422"/>
      <c r="AF132" s="576"/>
      <c r="AG132" s="422"/>
      <c r="AH132" s="544"/>
      <c r="AI132" s="420"/>
      <c r="AJ132" s="567"/>
      <c r="AK132" s="568"/>
      <c r="AL132" s="40"/>
      <c r="AM132" s="65"/>
      <c r="AN132" s="481"/>
      <c r="AO132" s="482"/>
      <c r="AP132" s="40"/>
      <c r="AQ132" s="65"/>
      <c r="AR132" s="481"/>
      <c r="AS132" s="482"/>
      <c r="AT132" s="40"/>
      <c r="AU132" s="65"/>
      <c r="AV132" s="481"/>
      <c r="AW132" s="482"/>
      <c r="AX132" s="40"/>
      <c r="AY132" s="65"/>
      <c r="AZ132" s="481"/>
      <c r="BA132" s="482"/>
      <c r="BB132" s="40"/>
      <c r="BC132" s="65"/>
      <c r="BD132" s="481"/>
      <c r="BE132" s="482"/>
      <c r="BF132" s="40"/>
      <c r="BG132" s="65"/>
      <c r="BH132" s="481"/>
      <c r="BI132" s="482"/>
      <c r="BJ132" s="40"/>
      <c r="BK132" s="43">
        <v>72</v>
      </c>
      <c r="BL132" s="396">
        <v>30</v>
      </c>
      <c r="BM132" s="397"/>
      <c r="BN132" s="40">
        <v>2</v>
      </c>
      <c r="BO132" s="43">
        <v>72</v>
      </c>
      <c r="BP132" s="396">
        <v>30</v>
      </c>
      <c r="BQ132" s="397"/>
      <c r="BR132" s="40">
        <v>2</v>
      </c>
      <c r="BS132" s="43"/>
      <c r="BT132" s="396"/>
      <c r="BU132" s="397"/>
      <c r="BV132" s="40"/>
      <c r="BW132" s="43"/>
      <c r="BX132" s="396"/>
      <c r="BY132" s="397"/>
      <c r="BZ132" s="40"/>
      <c r="CA132" s="202"/>
      <c r="CB132" s="203"/>
      <c r="CC132" s="203"/>
      <c r="CD132" s="203"/>
      <c r="CE132" s="247">
        <v>4</v>
      </c>
      <c r="CF132" s="627" t="s">
        <v>446</v>
      </c>
      <c r="CG132" s="628"/>
      <c r="CH132" s="628"/>
      <c r="CI132" s="628"/>
      <c r="CJ132" s="629"/>
      <c r="CL132" s="3"/>
    </row>
    <row r="133" spans="2:90" s="2" customFormat="1" ht="45" customHeight="1" thickBot="1">
      <c r="B133" s="665" t="s">
        <v>311</v>
      </c>
      <c r="C133" s="666"/>
      <c r="D133" s="838" t="s">
        <v>291</v>
      </c>
      <c r="E133" s="797"/>
      <c r="F133" s="797"/>
      <c r="G133" s="797"/>
      <c r="H133" s="797"/>
      <c r="I133" s="797"/>
      <c r="J133" s="797"/>
      <c r="K133" s="797"/>
      <c r="L133" s="797"/>
      <c r="M133" s="797"/>
      <c r="N133" s="797"/>
      <c r="O133" s="797"/>
      <c r="P133" s="797"/>
      <c r="Q133" s="839"/>
      <c r="R133" s="736">
        <v>11</v>
      </c>
      <c r="S133" s="401"/>
      <c r="T133" s="401"/>
      <c r="U133" s="401"/>
      <c r="V133" s="736">
        <v>90</v>
      </c>
      <c r="W133" s="401"/>
      <c r="X133" s="401">
        <v>30</v>
      </c>
      <c r="Y133" s="401"/>
      <c r="Z133" s="400">
        <v>30</v>
      </c>
      <c r="AA133" s="401"/>
      <c r="AB133" s="400"/>
      <c r="AC133" s="401"/>
      <c r="AD133" s="400"/>
      <c r="AE133" s="401"/>
      <c r="AF133" s="400"/>
      <c r="AG133" s="401"/>
      <c r="AH133" s="664"/>
      <c r="AI133" s="412"/>
      <c r="AJ133" s="559"/>
      <c r="AK133" s="560"/>
      <c r="AL133" s="57"/>
      <c r="AM133" s="72"/>
      <c r="AN133" s="468"/>
      <c r="AO133" s="469"/>
      <c r="AP133" s="57"/>
      <c r="AQ133" s="72"/>
      <c r="AR133" s="468"/>
      <c r="AS133" s="469"/>
      <c r="AT133" s="57"/>
      <c r="AU133" s="72"/>
      <c r="AV133" s="468"/>
      <c r="AW133" s="469"/>
      <c r="AX133" s="57"/>
      <c r="AY133" s="72"/>
      <c r="AZ133" s="468"/>
      <c r="BA133" s="469"/>
      <c r="BB133" s="57"/>
      <c r="BC133" s="72"/>
      <c r="BD133" s="468"/>
      <c r="BE133" s="469"/>
      <c r="BF133" s="57"/>
      <c r="BG133" s="72"/>
      <c r="BH133" s="468"/>
      <c r="BI133" s="469"/>
      <c r="BJ133" s="57"/>
      <c r="BK133" s="72"/>
      <c r="BL133" s="468"/>
      <c r="BM133" s="469"/>
      <c r="BN133" s="57"/>
      <c r="BO133" s="69"/>
      <c r="BP133" s="466"/>
      <c r="BQ133" s="467"/>
      <c r="BR133" s="57"/>
      <c r="BS133" s="72"/>
      <c r="BT133" s="468"/>
      <c r="BU133" s="469"/>
      <c r="BV133" s="57"/>
      <c r="BW133" s="69">
        <v>90</v>
      </c>
      <c r="BX133" s="466">
        <v>30</v>
      </c>
      <c r="BY133" s="467"/>
      <c r="BZ133" s="57">
        <v>3</v>
      </c>
      <c r="CA133" s="204"/>
      <c r="CB133" s="205"/>
      <c r="CC133" s="205"/>
      <c r="CD133" s="205"/>
      <c r="CE133" s="251">
        <v>2</v>
      </c>
      <c r="CF133" s="953" t="s">
        <v>447</v>
      </c>
      <c r="CG133" s="391"/>
      <c r="CH133" s="391"/>
      <c r="CI133" s="391"/>
      <c r="CJ133" s="954"/>
      <c r="CL133" s="3"/>
    </row>
    <row r="134" spans="2:90" s="2" customFormat="1" ht="45" customHeight="1">
      <c r="B134" s="710" t="s">
        <v>496</v>
      </c>
      <c r="C134" s="711"/>
      <c r="D134" s="1002" t="s">
        <v>497</v>
      </c>
      <c r="E134" s="1003"/>
      <c r="F134" s="1003"/>
      <c r="G134" s="1003"/>
      <c r="H134" s="1003"/>
      <c r="I134" s="1003"/>
      <c r="J134" s="1003"/>
      <c r="K134" s="1003"/>
      <c r="L134" s="1003"/>
      <c r="M134" s="1003"/>
      <c r="N134" s="1003"/>
      <c r="O134" s="1003"/>
      <c r="P134" s="1003"/>
      <c r="Q134" s="1004"/>
      <c r="R134" s="1005"/>
      <c r="S134" s="593"/>
      <c r="T134" s="593"/>
      <c r="U134" s="593"/>
      <c r="V134" s="1006">
        <f>V135+V136+V137+V138+V140</f>
        <v>410</v>
      </c>
      <c r="W134" s="579"/>
      <c r="X134" s="579">
        <f>X135+X136+X137+X138+X140</f>
        <v>162</v>
      </c>
      <c r="Y134" s="579"/>
      <c r="Z134" s="579">
        <f>Z135+Z136+Z137+Z138+Z140</f>
        <v>56</v>
      </c>
      <c r="AA134" s="579"/>
      <c r="AB134" s="579">
        <f>AB135+AB136+AB137+AB138+AB140</f>
        <v>0</v>
      </c>
      <c r="AC134" s="579"/>
      <c r="AD134" s="579">
        <f>AD135+AD136+AD137+AD138+AD140</f>
        <v>106</v>
      </c>
      <c r="AE134" s="579"/>
      <c r="AF134" s="579">
        <f>AF135+AF136+AF137+AF138+AF140</f>
        <v>0</v>
      </c>
      <c r="AG134" s="1007"/>
      <c r="AH134" s="1000"/>
      <c r="AI134" s="1001"/>
      <c r="AJ134" s="647"/>
      <c r="AK134" s="648"/>
      <c r="AL134" s="165"/>
      <c r="AM134" s="166"/>
      <c r="AN134" s="644"/>
      <c r="AO134" s="645"/>
      <c r="AP134" s="165"/>
      <c r="AQ134" s="166"/>
      <c r="AR134" s="644"/>
      <c r="AS134" s="645"/>
      <c r="AT134" s="165"/>
      <c r="AU134" s="166"/>
      <c r="AV134" s="644"/>
      <c r="AW134" s="645"/>
      <c r="AX134" s="165"/>
      <c r="AY134" s="166"/>
      <c r="AZ134" s="644"/>
      <c r="BA134" s="645"/>
      <c r="BB134" s="165"/>
      <c r="BC134" s="166"/>
      <c r="BD134" s="644"/>
      <c r="BE134" s="645"/>
      <c r="BF134" s="165"/>
      <c r="BG134" s="166"/>
      <c r="BH134" s="644"/>
      <c r="BI134" s="645"/>
      <c r="BJ134" s="165"/>
      <c r="BK134" s="166"/>
      <c r="BL134" s="644"/>
      <c r="BM134" s="645"/>
      <c r="BN134" s="165"/>
      <c r="BO134" s="167"/>
      <c r="BP134" s="1010"/>
      <c r="BQ134" s="1011"/>
      <c r="BR134" s="165"/>
      <c r="BS134" s="167">
        <f>BS135+BS136+BS137+BS138+BS140</f>
        <v>160</v>
      </c>
      <c r="BT134" s="511">
        <f>BT135+BT136+BT137+BT138+BT140</f>
        <v>76</v>
      </c>
      <c r="BU134" s="512"/>
      <c r="BV134" s="168">
        <f>BV135+BV136+BV137+BV138+BV140</f>
        <v>4</v>
      </c>
      <c r="BW134" s="167">
        <f>BW135+BW136+BW137+BW138+BW140</f>
        <v>220</v>
      </c>
      <c r="BX134" s="511">
        <f>BX135+BX136+BX137+BX138+BX140</f>
        <v>86</v>
      </c>
      <c r="BY134" s="512"/>
      <c r="BZ134" s="168">
        <f>SUM(BZ136+BZ137+BZ140)</f>
        <v>7</v>
      </c>
      <c r="CA134" s="226"/>
      <c r="CB134" s="386"/>
      <c r="CC134" s="386"/>
      <c r="CD134" s="226"/>
      <c r="CE134" s="257">
        <f>SUM(BV134+BZ134)</f>
        <v>11</v>
      </c>
      <c r="CF134" s="807"/>
      <c r="CG134" s="1008"/>
      <c r="CH134" s="1008"/>
      <c r="CI134" s="1008"/>
      <c r="CJ134" s="1009"/>
      <c r="CL134" s="3"/>
    </row>
    <row r="135" spans="2:90" s="2" customFormat="1" ht="63.75" customHeight="1">
      <c r="B135" s="671" t="s">
        <v>502</v>
      </c>
      <c r="C135" s="672"/>
      <c r="D135" s="677" t="s">
        <v>498</v>
      </c>
      <c r="E135" s="678"/>
      <c r="F135" s="678"/>
      <c r="G135" s="678"/>
      <c r="H135" s="678"/>
      <c r="I135" s="678"/>
      <c r="J135" s="678"/>
      <c r="K135" s="678"/>
      <c r="L135" s="678"/>
      <c r="M135" s="678"/>
      <c r="N135" s="678"/>
      <c r="O135" s="678"/>
      <c r="P135" s="678"/>
      <c r="Q135" s="679"/>
      <c r="R135" s="421">
        <v>10</v>
      </c>
      <c r="S135" s="422"/>
      <c r="T135" s="422"/>
      <c r="U135" s="422"/>
      <c r="V135" s="421">
        <v>80</v>
      </c>
      <c r="W135" s="422"/>
      <c r="X135" s="422">
        <v>46</v>
      </c>
      <c r="Y135" s="422"/>
      <c r="Z135" s="576">
        <v>16</v>
      </c>
      <c r="AA135" s="422"/>
      <c r="AB135" s="576"/>
      <c r="AC135" s="422"/>
      <c r="AD135" s="576">
        <v>30</v>
      </c>
      <c r="AE135" s="422"/>
      <c r="AF135" s="576"/>
      <c r="AG135" s="422"/>
      <c r="AH135" s="544"/>
      <c r="AI135" s="420"/>
      <c r="AJ135" s="567"/>
      <c r="AK135" s="568"/>
      <c r="AL135" s="40"/>
      <c r="AM135" s="65"/>
      <c r="AN135" s="481"/>
      <c r="AO135" s="482"/>
      <c r="AP135" s="40"/>
      <c r="AQ135" s="65"/>
      <c r="AR135" s="481"/>
      <c r="AS135" s="482"/>
      <c r="AT135" s="40"/>
      <c r="AU135" s="65"/>
      <c r="AV135" s="481"/>
      <c r="AW135" s="482"/>
      <c r="AX135" s="40"/>
      <c r="AY135" s="65"/>
      <c r="AZ135" s="481"/>
      <c r="BA135" s="482"/>
      <c r="BB135" s="40"/>
      <c r="BC135" s="65"/>
      <c r="BD135" s="481"/>
      <c r="BE135" s="482"/>
      <c r="BF135" s="40"/>
      <c r="BG135" s="65"/>
      <c r="BH135" s="481"/>
      <c r="BI135" s="482"/>
      <c r="BJ135" s="40"/>
      <c r="BK135" s="65"/>
      <c r="BL135" s="481"/>
      <c r="BM135" s="482"/>
      <c r="BN135" s="40"/>
      <c r="BO135" s="43"/>
      <c r="BP135" s="396"/>
      <c r="BQ135" s="397"/>
      <c r="BR135" s="40"/>
      <c r="BS135" s="43">
        <v>80</v>
      </c>
      <c r="BT135" s="396">
        <v>46</v>
      </c>
      <c r="BU135" s="397"/>
      <c r="BV135" s="67">
        <v>2</v>
      </c>
      <c r="BW135" s="43"/>
      <c r="BX135" s="396"/>
      <c r="BY135" s="397"/>
      <c r="BZ135" s="67"/>
      <c r="CA135" s="220"/>
      <c r="CB135" s="220"/>
      <c r="CC135" s="220"/>
      <c r="CD135" s="220"/>
      <c r="CE135" s="244">
        <v>2</v>
      </c>
      <c r="CF135" s="627" t="s">
        <v>539</v>
      </c>
      <c r="CG135" s="628"/>
      <c r="CH135" s="628"/>
      <c r="CI135" s="628"/>
      <c r="CJ135" s="629"/>
      <c r="CL135" s="3"/>
    </row>
    <row r="136" spans="2:90" s="2" customFormat="1" ht="28.5" customHeight="1">
      <c r="B136" s="432" t="s">
        <v>503</v>
      </c>
      <c r="C136" s="433"/>
      <c r="D136" s="677" t="s">
        <v>499</v>
      </c>
      <c r="E136" s="678"/>
      <c r="F136" s="678"/>
      <c r="G136" s="678"/>
      <c r="H136" s="678"/>
      <c r="I136" s="678"/>
      <c r="J136" s="678"/>
      <c r="K136" s="678"/>
      <c r="L136" s="678"/>
      <c r="M136" s="678"/>
      <c r="N136" s="678"/>
      <c r="O136" s="678"/>
      <c r="P136" s="678"/>
      <c r="Q136" s="679"/>
      <c r="R136" s="421"/>
      <c r="S136" s="422"/>
      <c r="T136" s="422">
        <v>11</v>
      </c>
      <c r="U136" s="422"/>
      <c r="V136" s="421">
        <v>120</v>
      </c>
      <c r="W136" s="422"/>
      <c r="X136" s="422">
        <v>46</v>
      </c>
      <c r="Y136" s="422"/>
      <c r="Z136" s="576">
        <v>16</v>
      </c>
      <c r="AA136" s="422"/>
      <c r="AB136" s="576"/>
      <c r="AC136" s="422"/>
      <c r="AD136" s="576">
        <v>30</v>
      </c>
      <c r="AE136" s="422"/>
      <c r="AF136" s="576"/>
      <c r="AG136" s="422"/>
      <c r="AH136" s="544"/>
      <c r="AI136" s="420"/>
      <c r="AJ136" s="567"/>
      <c r="AK136" s="568"/>
      <c r="AL136" s="40"/>
      <c r="AM136" s="65"/>
      <c r="AN136" s="481"/>
      <c r="AO136" s="482"/>
      <c r="AP136" s="40"/>
      <c r="AQ136" s="65"/>
      <c r="AR136" s="481"/>
      <c r="AS136" s="482"/>
      <c r="AT136" s="40"/>
      <c r="AU136" s="65"/>
      <c r="AV136" s="481"/>
      <c r="AW136" s="482"/>
      <c r="AX136" s="40"/>
      <c r="AY136" s="65"/>
      <c r="AZ136" s="481"/>
      <c r="BA136" s="482"/>
      <c r="BB136" s="40"/>
      <c r="BC136" s="65"/>
      <c r="BD136" s="481"/>
      <c r="BE136" s="482"/>
      <c r="BF136" s="40"/>
      <c r="BG136" s="65"/>
      <c r="BH136" s="481"/>
      <c r="BI136" s="482"/>
      <c r="BJ136" s="40"/>
      <c r="BK136" s="65"/>
      <c r="BL136" s="481"/>
      <c r="BM136" s="482"/>
      <c r="BN136" s="40"/>
      <c r="BO136" s="43"/>
      <c r="BP136" s="396"/>
      <c r="BQ136" s="397"/>
      <c r="BR136" s="40"/>
      <c r="BS136" s="43"/>
      <c r="BT136" s="396"/>
      <c r="BU136" s="397"/>
      <c r="BV136" s="67"/>
      <c r="BW136" s="43">
        <v>90</v>
      </c>
      <c r="BX136" s="396">
        <v>46</v>
      </c>
      <c r="BY136" s="397"/>
      <c r="BZ136" s="67">
        <v>3</v>
      </c>
      <c r="CA136" s="203"/>
      <c r="CB136" s="203"/>
      <c r="CC136" s="203"/>
      <c r="CD136" s="203"/>
      <c r="CE136" s="247">
        <v>2</v>
      </c>
      <c r="CF136" s="805" t="s">
        <v>540</v>
      </c>
      <c r="CG136" s="955"/>
      <c r="CH136" s="955"/>
      <c r="CI136" s="955"/>
      <c r="CJ136" s="956"/>
      <c r="CL136" s="3"/>
    </row>
    <row r="137" spans="2:90" s="2" customFormat="1" ht="45" customHeight="1">
      <c r="B137" s="434"/>
      <c r="C137" s="435"/>
      <c r="D137" s="677" t="s">
        <v>500</v>
      </c>
      <c r="E137" s="678"/>
      <c r="F137" s="678"/>
      <c r="G137" s="678"/>
      <c r="H137" s="678"/>
      <c r="I137" s="678"/>
      <c r="J137" s="678"/>
      <c r="K137" s="678"/>
      <c r="L137" s="678"/>
      <c r="M137" s="678"/>
      <c r="N137" s="678"/>
      <c r="O137" s="678"/>
      <c r="P137" s="678"/>
      <c r="Q137" s="679"/>
      <c r="R137" s="421"/>
      <c r="S137" s="422"/>
      <c r="T137" s="422"/>
      <c r="U137" s="422"/>
      <c r="V137" s="421">
        <v>40</v>
      </c>
      <c r="W137" s="422"/>
      <c r="X137" s="422"/>
      <c r="Y137" s="422"/>
      <c r="Z137" s="576"/>
      <c r="AA137" s="422"/>
      <c r="AB137" s="576"/>
      <c r="AC137" s="422"/>
      <c r="AD137" s="576"/>
      <c r="AE137" s="422"/>
      <c r="AF137" s="576"/>
      <c r="AG137" s="422"/>
      <c r="AH137" s="544"/>
      <c r="AI137" s="420"/>
      <c r="AJ137" s="567"/>
      <c r="AK137" s="568"/>
      <c r="AL137" s="40"/>
      <c r="AM137" s="65"/>
      <c r="AN137" s="481"/>
      <c r="AO137" s="482"/>
      <c r="AP137" s="40"/>
      <c r="AQ137" s="65"/>
      <c r="AR137" s="481"/>
      <c r="AS137" s="482"/>
      <c r="AT137" s="40"/>
      <c r="AU137" s="65"/>
      <c r="AV137" s="481"/>
      <c r="AW137" s="482"/>
      <c r="AX137" s="40"/>
      <c r="AY137" s="65"/>
      <c r="AZ137" s="481"/>
      <c r="BA137" s="482"/>
      <c r="BB137" s="40"/>
      <c r="BC137" s="65"/>
      <c r="BD137" s="481"/>
      <c r="BE137" s="482"/>
      <c r="BF137" s="40"/>
      <c r="BG137" s="65"/>
      <c r="BH137" s="481"/>
      <c r="BI137" s="482"/>
      <c r="BJ137" s="40"/>
      <c r="BK137" s="65"/>
      <c r="BL137" s="481"/>
      <c r="BM137" s="482"/>
      <c r="BN137" s="40"/>
      <c r="BO137" s="43"/>
      <c r="BP137" s="396"/>
      <c r="BQ137" s="397"/>
      <c r="BR137" s="40"/>
      <c r="BS137" s="43"/>
      <c r="BT137" s="481"/>
      <c r="BU137" s="482"/>
      <c r="BV137" s="40"/>
      <c r="BW137" s="43">
        <v>40</v>
      </c>
      <c r="BX137" s="481"/>
      <c r="BY137" s="482"/>
      <c r="BZ137" s="40">
        <v>1</v>
      </c>
      <c r="CA137" s="203"/>
      <c r="CB137" s="203"/>
      <c r="CC137" s="203"/>
      <c r="CD137" s="203"/>
      <c r="CE137" s="247">
        <v>1</v>
      </c>
      <c r="CF137" s="1053"/>
      <c r="CG137" s="1054"/>
      <c r="CH137" s="1054"/>
      <c r="CI137" s="1054"/>
      <c r="CJ137" s="1055"/>
      <c r="CL137" s="3"/>
    </row>
    <row r="138" spans="2:90" s="2" customFormat="1" ht="45" customHeight="1">
      <c r="B138" s="671" t="s">
        <v>504</v>
      </c>
      <c r="C138" s="672"/>
      <c r="D138" s="677" t="s">
        <v>501</v>
      </c>
      <c r="E138" s="678"/>
      <c r="F138" s="678"/>
      <c r="G138" s="678"/>
      <c r="H138" s="678"/>
      <c r="I138" s="678"/>
      <c r="J138" s="678"/>
      <c r="K138" s="678"/>
      <c r="L138" s="678"/>
      <c r="M138" s="678"/>
      <c r="N138" s="678"/>
      <c r="O138" s="678"/>
      <c r="P138" s="678"/>
      <c r="Q138" s="679"/>
      <c r="R138" s="421"/>
      <c r="S138" s="422"/>
      <c r="T138" s="422">
        <v>10</v>
      </c>
      <c r="U138" s="422"/>
      <c r="V138" s="421">
        <v>80</v>
      </c>
      <c r="W138" s="422"/>
      <c r="X138" s="422">
        <v>30</v>
      </c>
      <c r="Y138" s="422"/>
      <c r="Z138" s="576">
        <v>16</v>
      </c>
      <c r="AA138" s="422"/>
      <c r="AB138" s="576"/>
      <c r="AC138" s="422"/>
      <c r="AD138" s="576">
        <v>14</v>
      </c>
      <c r="AE138" s="422"/>
      <c r="AF138" s="576"/>
      <c r="AG138" s="422"/>
      <c r="AH138" s="544"/>
      <c r="AI138" s="420"/>
      <c r="AJ138" s="567"/>
      <c r="AK138" s="568"/>
      <c r="AL138" s="40"/>
      <c r="AM138" s="65"/>
      <c r="AN138" s="481"/>
      <c r="AO138" s="482"/>
      <c r="AP138" s="40"/>
      <c r="AQ138" s="65"/>
      <c r="AR138" s="481"/>
      <c r="AS138" s="482"/>
      <c r="AT138" s="40"/>
      <c r="AU138" s="65"/>
      <c r="AV138" s="481"/>
      <c r="AW138" s="482"/>
      <c r="AX138" s="40"/>
      <c r="AY138" s="65"/>
      <c r="AZ138" s="481"/>
      <c r="BA138" s="482"/>
      <c r="BB138" s="40"/>
      <c r="BC138" s="65"/>
      <c r="BD138" s="481"/>
      <c r="BE138" s="482"/>
      <c r="BF138" s="40"/>
      <c r="BG138" s="65"/>
      <c r="BH138" s="481"/>
      <c r="BI138" s="482"/>
      <c r="BJ138" s="40"/>
      <c r="BK138" s="65"/>
      <c r="BL138" s="481"/>
      <c r="BM138" s="482"/>
      <c r="BN138" s="40"/>
      <c r="BO138" s="43"/>
      <c r="BP138" s="396"/>
      <c r="BQ138" s="397"/>
      <c r="BR138" s="40"/>
      <c r="BS138" s="43">
        <v>80</v>
      </c>
      <c r="BT138" s="396">
        <v>30</v>
      </c>
      <c r="BU138" s="397"/>
      <c r="BV138" s="40">
        <v>2</v>
      </c>
      <c r="BW138" s="43"/>
      <c r="BX138" s="396"/>
      <c r="BY138" s="397"/>
      <c r="BZ138" s="40"/>
      <c r="CA138" s="203"/>
      <c r="CB138" s="203"/>
      <c r="CC138" s="203"/>
      <c r="CD138" s="203"/>
      <c r="CE138" s="247">
        <v>2</v>
      </c>
      <c r="CF138" s="627" t="s">
        <v>541</v>
      </c>
      <c r="CG138" s="628"/>
      <c r="CH138" s="628"/>
      <c r="CI138" s="628"/>
      <c r="CJ138" s="629"/>
      <c r="CL138" s="3"/>
    </row>
    <row r="139" spans="2:90" s="2" customFormat="1" ht="27.75" customHeight="1">
      <c r="B139" s="671" t="s">
        <v>505</v>
      </c>
      <c r="C139" s="672"/>
      <c r="D139" s="1012" t="s">
        <v>506</v>
      </c>
      <c r="E139" s="900"/>
      <c r="F139" s="900"/>
      <c r="G139" s="900"/>
      <c r="H139" s="900"/>
      <c r="I139" s="900"/>
      <c r="J139" s="900"/>
      <c r="K139" s="900"/>
      <c r="L139" s="900"/>
      <c r="M139" s="900"/>
      <c r="N139" s="900"/>
      <c r="O139" s="900"/>
      <c r="P139" s="900"/>
      <c r="Q139" s="901"/>
      <c r="R139" s="421"/>
      <c r="S139" s="422"/>
      <c r="T139" s="422"/>
      <c r="U139" s="422"/>
      <c r="V139" s="421"/>
      <c r="W139" s="422"/>
      <c r="X139" s="422"/>
      <c r="Y139" s="422"/>
      <c r="Z139" s="576"/>
      <c r="AA139" s="422"/>
      <c r="AB139" s="576"/>
      <c r="AC139" s="422"/>
      <c r="AD139" s="576"/>
      <c r="AE139" s="422"/>
      <c r="AF139" s="576"/>
      <c r="AG139" s="422"/>
      <c r="AH139" s="544"/>
      <c r="AI139" s="420"/>
      <c r="AJ139" s="567"/>
      <c r="AK139" s="568"/>
      <c r="AL139" s="40"/>
      <c r="AM139" s="65"/>
      <c r="AN139" s="481"/>
      <c r="AO139" s="482"/>
      <c r="AP139" s="40"/>
      <c r="AQ139" s="65"/>
      <c r="AR139" s="481"/>
      <c r="AS139" s="482"/>
      <c r="AT139" s="40"/>
      <c r="AU139" s="65"/>
      <c r="AV139" s="481"/>
      <c r="AW139" s="482"/>
      <c r="AX139" s="40"/>
      <c r="AY139" s="65"/>
      <c r="AZ139" s="481"/>
      <c r="BA139" s="482"/>
      <c r="BB139" s="40"/>
      <c r="BC139" s="65"/>
      <c r="BD139" s="481"/>
      <c r="BE139" s="482"/>
      <c r="BF139" s="40"/>
      <c r="BG139" s="65"/>
      <c r="BH139" s="481"/>
      <c r="BI139" s="482"/>
      <c r="BJ139" s="40"/>
      <c r="BK139" s="65"/>
      <c r="BL139" s="481"/>
      <c r="BM139" s="482"/>
      <c r="BN139" s="40"/>
      <c r="BO139" s="43"/>
      <c r="BP139" s="396"/>
      <c r="BQ139" s="397"/>
      <c r="BR139" s="40"/>
      <c r="BS139" s="65"/>
      <c r="BT139" s="481"/>
      <c r="BU139" s="482"/>
      <c r="BV139" s="40"/>
      <c r="BW139" s="43"/>
      <c r="BX139" s="396"/>
      <c r="BY139" s="397"/>
      <c r="BZ139" s="40"/>
      <c r="CA139" s="203"/>
      <c r="CB139" s="203"/>
      <c r="CC139" s="203"/>
      <c r="CD139" s="203"/>
      <c r="CE139" s="247"/>
      <c r="CF139" s="627"/>
      <c r="CG139" s="628"/>
      <c r="CH139" s="628"/>
      <c r="CI139" s="628"/>
      <c r="CJ139" s="629"/>
      <c r="CL139" s="3"/>
    </row>
    <row r="140" spans="2:90" s="2" customFormat="1" ht="105.75" customHeight="1" thickBot="1">
      <c r="B140" s="665"/>
      <c r="C140" s="666"/>
      <c r="D140" s="838" t="s">
        <v>507</v>
      </c>
      <c r="E140" s="797"/>
      <c r="F140" s="797"/>
      <c r="G140" s="797"/>
      <c r="H140" s="797"/>
      <c r="I140" s="797"/>
      <c r="J140" s="797"/>
      <c r="K140" s="797"/>
      <c r="L140" s="797"/>
      <c r="M140" s="797"/>
      <c r="N140" s="797"/>
      <c r="O140" s="797"/>
      <c r="P140" s="797"/>
      <c r="Q140" s="839"/>
      <c r="R140" s="736">
        <v>11</v>
      </c>
      <c r="S140" s="401"/>
      <c r="T140" s="401"/>
      <c r="U140" s="401"/>
      <c r="V140" s="736">
        <v>90</v>
      </c>
      <c r="W140" s="401"/>
      <c r="X140" s="401">
        <v>40</v>
      </c>
      <c r="Y140" s="401"/>
      <c r="Z140" s="400">
        <v>8</v>
      </c>
      <c r="AA140" s="401"/>
      <c r="AB140" s="400"/>
      <c r="AC140" s="401"/>
      <c r="AD140" s="400">
        <v>32</v>
      </c>
      <c r="AE140" s="401"/>
      <c r="AF140" s="400"/>
      <c r="AG140" s="401"/>
      <c r="AH140" s="664"/>
      <c r="AI140" s="412"/>
      <c r="AJ140" s="559"/>
      <c r="AK140" s="560"/>
      <c r="AL140" s="57"/>
      <c r="AM140" s="72"/>
      <c r="AN140" s="468"/>
      <c r="AO140" s="469"/>
      <c r="AP140" s="57"/>
      <c r="AQ140" s="72"/>
      <c r="AR140" s="468"/>
      <c r="AS140" s="469"/>
      <c r="AT140" s="57"/>
      <c r="AU140" s="72"/>
      <c r="AV140" s="468"/>
      <c r="AW140" s="469"/>
      <c r="AX140" s="57"/>
      <c r="AY140" s="72"/>
      <c r="AZ140" s="468"/>
      <c r="BA140" s="469"/>
      <c r="BB140" s="57"/>
      <c r="BC140" s="72"/>
      <c r="BD140" s="468"/>
      <c r="BE140" s="469"/>
      <c r="BF140" s="57"/>
      <c r="BG140" s="72"/>
      <c r="BH140" s="468"/>
      <c r="BI140" s="469"/>
      <c r="BJ140" s="57"/>
      <c r="BK140" s="72"/>
      <c r="BL140" s="468"/>
      <c r="BM140" s="469"/>
      <c r="BN140" s="57"/>
      <c r="BO140" s="69"/>
      <c r="BP140" s="466"/>
      <c r="BQ140" s="467"/>
      <c r="BR140" s="57"/>
      <c r="BS140" s="72"/>
      <c r="BT140" s="468"/>
      <c r="BU140" s="469"/>
      <c r="BV140" s="57"/>
      <c r="BW140" s="69">
        <v>90</v>
      </c>
      <c r="BX140" s="466">
        <v>40</v>
      </c>
      <c r="BY140" s="467"/>
      <c r="BZ140" s="57">
        <v>3</v>
      </c>
      <c r="CA140" s="205"/>
      <c r="CB140" s="205"/>
      <c r="CC140" s="205"/>
      <c r="CD140" s="205"/>
      <c r="CE140" s="251">
        <v>3</v>
      </c>
      <c r="CF140" s="960" t="s">
        <v>66</v>
      </c>
      <c r="CG140" s="961"/>
      <c r="CH140" s="961"/>
      <c r="CI140" s="961"/>
      <c r="CJ140" s="962"/>
      <c r="CL140" s="3"/>
    </row>
    <row r="141" spans="2:90" s="2" customFormat="1" ht="45" customHeight="1">
      <c r="B141" s="434" t="s">
        <v>508</v>
      </c>
      <c r="C141" s="435"/>
      <c r="D141" s="1014" t="s">
        <v>509</v>
      </c>
      <c r="E141" s="699"/>
      <c r="F141" s="699"/>
      <c r="G141" s="699"/>
      <c r="H141" s="699"/>
      <c r="I141" s="699"/>
      <c r="J141" s="699"/>
      <c r="K141" s="699"/>
      <c r="L141" s="699"/>
      <c r="M141" s="699"/>
      <c r="N141" s="699"/>
      <c r="O141" s="699"/>
      <c r="P141" s="699"/>
      <c r="Q141" s="700"/>
      <c r="R141" s="880"/>
      <c r="S141" s="812"/>
      <c r="T141" s="812"/>
      <c r="U141" s="812"/>
      <c r="V141" s="706">
        <f>V142+V144+V145</f>
        <v>220</v>
      </c>
      <c r="W141" s="577"/>
      <c r="X141" s="577">
        <f>X142+X144+X145</f>
        <v>70</v>
      </c>
      <c r="Y141" s="577"/>
      <c r="Z141" s="577">
        <f>Z142+Z144+Z145</f>
        <v>32</v>
      </c>
      <c r="AA141" s="577"/>
      <c r="AB141" s="577">
        <f>AB142+AB144+AB145</f>
        <v>0</v>
      </c>
      <c r="AC141" s="577"/>
      <c r="AD141" s="577">
        <f>AD142+AD144+AD145</f>
        <v>38</v>
      </c>
      <c r="AE141" s="577"/>
      <c r="AF141" s="577">
        <f>AF142+AF144+AF145</f>
        <v>0</v>
      </c>
      <c r="AG141" s="868"/>
      <c r="AH141" s="774"/>
      <c r="AI141" s="651"/>
      <c r="AJ141" s="404"/>
      <c r="AK141" s="405"/>
      <c r="AL141" s="54"/>
      <c r="AM141" s="62"/>
      <c r="AN141" s="998"/>
      <c r="AO141" s="1013"/>
      <c r="AP141" s="54"/>
      <c r="AQ141" s="62"/>
      <c r="AR141" s="998"/>
      <c r="AS141" s="1013"/>
      <c r="AT141" s="54"/>
      <c r="AU141" s="62"/>
      <c r="AV141" s="998"/>
      <c r="AW141" s="1013"/>
      <c r="AX141" s="54"/>
      <c r="AY141" s="62"/>
      <c r="AZ141" s="998"/>
      <c r="BA141" s="1013"/>
      <c r="BB141" s="54"/>
      <c r="BC141" s="62"/>
      <c r="BD141" s="998"/>
      <c r="BE141" s="1013"/>
      <c r="BF141" s="54"/>
      <c r="BG141" s="62"/>
      <c r="BH141" s="998"/>
      <c r="BI141" s="1013"/>
      <c r="BJ141" s="54"/>
      <c r="BK141" s="62"/>
      <c r="BL141" s="998"/>
      <c r="BM141" s="1013"/>
      <c r="BN141" s="54"/>
      <c r="BO141" s="38"/>
      <c r="BP141" s="511"/>
      <c r="BQ141" s="512"/>
      <c r="BR141" s="54"/>
      <c r="BS141" s="38">
        <f>BS142+BS144+BS145</f>
        <v>0</v>
      </c>
      <c r="BT141" s="511">
        <f>BT142+BT144+BT145</f>
        <v>0</v>
      </c>
      <c r="BU141" s="512"/>
      <c r="BV141" s="44">
        <f>BV142+BV144+BV145</f>
        <v>0</v>
      </c>
      <c r="BW141" s="38">
        <f>BW142+BW144+BW145</f>
        <v>220</v>
      </c>
      <c r="BX141" s="511">
        <f>BX142+BX144+BX145</f>
        <v>70</v>
      </c>
      <c r="BY141" s="512"/>
      <c r="BZ141" s="44">
        <f>BZ142+BZ144+BZ145</f>
        <v>7</v>
      </c>
      <c r="CA141" s="209"/>
      <c r="CB141" s="386"/>
      <c r="CC141" s="386"/>
      <c r="CD141" s="209"/>
      <c r="CE141" s="243">
        <v>7</v>
      </c>
      <c r="CF141" s="630"/>
      <c r="CG141" s="631"/>
      <c r="CH141" s="631"/>
      <c r="CI141" s="631"/>
      <c r="CJ141" s="632"/>
      <c r="CL141" s="3"/>
    </row>
    <row r="142" spans="2:90" s="2" customFormat="1" ht="84" customHeight="1">
      <c r="B142" s="671" t="s">
        <v>510</v>
      </c>
      <c r="C142" s="672"/>
      <c r="D142" s="879" t="s">
        <v>512</v>
      </c>
      <c r="E142" s="678"/>
      <c r="F142" s="678"/>
      <c r="G142" s="678"/>
      <c r="H142" s="678"/>
      <c r="I142" s="678"/>
      <c r="J142" s="678"/>
      <c r="K142" s="678"/>
      <c r="L142" s="678"/>
      <c r="M142" s="678"/>
      <c r="N142" s="678"/>
      <c r="O142" s="678"/>
      <c r="P142" s="678"/>
      <c r="Q142" s="679"/>
      <c r="R142" s="421"/>
      <c r="S142" s="422"/>
      <c r="T142" s="422">
        <v>11</v>
      </c>
      <c r="U142" s="422"/>
      <c r="V142" s="421">
        <v>90</v>
      </c>
      <c r="W142" s="422"/>
      <c r="X142" s="422">
        <v>30</v>
      </c>
      <c r="Y142" s="422"/>
      <c r="Z142" s="576">
        <v>16</v>
      </c>
      <c r="AA142" s="422"/>
      <c r="AB142" s="576"/>
      <c r="AC142" s="422"/>
      <c r="AD142" s="576">
        <v>14</v>
      </c>
      <c r="AE142" s="422"/>
      <c r="AF142" s="576"/>
      <c r="AG142" s="422"/>
      <c r="AH142" s="544"/>
      <c r="AI142" s="420"/>
      <c r="AJ142" s="567"/>
      <c r="AK142" s="568"/>
      <c r="AL142" s="40"/>
      <c r="AM142" s="65"/>
      <c r="AN142" s="481"/>
      <c r="AO142" s="482"/>
      <c r="AP142" s="40"/>
      <c r="AQ142" s="65"/>
      <c r="AR142" s="481"/>
      <c r="AS142" s="482"/>
      <c r="AT142" s="40"/>
      <c r="AU142" s="65"/>
      <c r="AV142" s="481"/>
      <c r="AW142" s="482"/>
      <c r="AX142" s="40"/>
      <c r="AY142" s="65"/>
      <c r="AZ142" s="481"/>
      <c r="BA142" s="482"/>
      <c r="BB142" s="40"/>
      <c r="BC142" s="65"/>
      <c r="BD142" s="481"/>
      <c r="BE142" s="482"/>
      <c r="BF142" s="40"/>
      <c r="BG142" s="65"/>
      <c r="BH142" s="481"/>
      <c r="BI142" s="482"/>
      <c r="BJ142" s="40"/>
      <c r="BK142" s="65"/>
      <c r="BL142" s="481"/>
      <c r="BM142" s="482"/>
      <c r="BN142" s="40"/>
      <c r="BO142" s="43"/>
      <c r="BP142" s="396"/>
      <c r="BQ142" s="397"/>
      <c r="BR142" s="40"/>
      <c r="BS142" s="169"/>
      <c r="BT142" s="598"/>
      <c r="BU142" s="599"/>
      <c r="BV142" s="67"/>
      <c r="BW142" s="43">
        <v>90</v>
      </c>
      <c r="BX142" s="598">
        <v>30</v>
      </c>
      <c r="BY142" s="599"/>
      <c r="BZ142" s="67">
        <v>3</v>
      </c>
      <c r="CA142" s="220"/>
      <c r="CB142" s="220"/>
      <c r="CC142" s="220"/>
      <c r="CD142" s="220"/>
      <c r="CE142" s="244">
        <v>3</v>
      </c>
      <c r="CF142" s="627" t="s">
        <v>542</v>
      </c>
      <c r="CG142" s="628"/>
      <c r="CH142" s="628"/>
      <c r="CI142" s="628"/>
      <c r="CJ142" s="629"/>
      <c r="CL142" s="3"/>
    </row>
    <row r="143" spans="2:90" s="2" customFormat="1" ht="27.75" customHeight="1">
      <c r="B143" s="432" t="s">
        <v>511</v>
      </c>
      <c r="C143" s="433"/>
      <c r="D143" s="1015" t="s">
        <v>506</v>
      </c>
      <c r="E143" s="900"/>
      <c r="F143" s="900"/>
      <c r="G143" s="900"/>
      <c r="H143" s="900"/>
      <c r="I143" s="900"/>
      <c r="J143" s="900"/>
      <c r="K143" s="900"/>
      <c r="L143" s="900"/>
      <c r="M143" s="900"/>
      <c r="N143" s="900"/>
      <c r="O143" s="900"/>
      <c r="P143" s="900"/>
      <c r="Q143" s="901"/>
      <c r="R143" s="421"/>
      <c r="S143" s="422"/>
      <c r="T143" s="422"/>
      <c r="U143" s="422"/>
      <c r="V143" s="421"/>
      <c r="W143" s="422"/>
      <c r="X143" s="422"/>
      <c r="Y143" s="422"/>
      <c r="Z143" s="576"/>
      <c r="AA143" s="422"/>
      <c r="AB143" s="576"/>
      <c r="AC143" s="422"/>
      <c r="AD143" s="576"/>
      <c r="AE143" s="422"/>
      <c r="AF143" s="576"/>
      <c r="AG143" s="422"/>
      <c r="AH143" s="544"/>
      <c r="AI143" s="420"/>
      <c r="AJ143" s="567"/>
      <c r="AK143" s="568"/>
      <c r="AL143" s="40"/>
      <c r="AM143" s="65"/>
      <c r="AN143" s="481"/>
      <c r="AO143" s="482"/>
      <c r="AP143" s="40"/>
      <c r="AQ143" s="65"/>
      <c r="AR143" s="481"/>
      <c r="AS143" s="482"/>
      <c r="AT143" s="40"/>
      <c r="AU143" s="65"/>
      <c r="AV143" s="481"/>
      <c r="AW143" s="482"/>
      <c r="AX143" s="40"/>
      <c r="AY143" s="65"/>
      <c r="AZ143" s="481"/>
      <c r="BA143" s="482"/>
      <c r="BB143" s="40"/>
      <c r="BC143" s="65"/>
      <c r="BD143" s="481"/>
      <c r="BE143" s="482"/>
      <c r="BF143" s="40"/>
      <c r="BG143" s="65"/>
      <c r="BH143" s="481"/>
      <c r="BI143" s="482"/>
      <c r="BJ143" s="40"/>
      <c r="BK143" s="65"/>
      <c r="BL143" s="481"/>
      <c r="BM143" s="482"/>
      <c r="BN143" s="40"/>
      <c r="BO143" s="43"/>
      <c r="BP143" s="396"/>
      <c r="BQ143" s="397"/>
      <c r="BR143" s="40"/>
      <c r="BS143" s="169"/>
      <c r="BT143" s="598"/>
      <c r="BU143" s="599"/>
      <c r="BV143" s="171"/>
      <c r="BW143" s="43"/>
      <c r="BX143" s="598"/>
      <c r="BY143" s="599"/>
      <c r="BZ143" s="171"/>
      <c r="CA143" s="227"/>
      <c r="CB143" s="227"/>
      <c r="CC143" s="227"/>
      <c r="CD143" s="227"/>
      <c r="CE143" s="258"/>
      <c r="CF143" s="627"/>
      <c r="CG143" s="628"/>
      <c r="CH143" s="628"/>
      <c r="CI143" s="628"/>
      <c r="CJ143" s="629"/>
      <c r="CL143" s="3"/>
    </row>
    <row r="144" spans="2:90" s="2" customFormat="1" ht="101.25" customHeight="1">
      <c r="B144" s="434"/>
      <c r="C144" s="435"/>
      <c r="D144" s="879" t="s">
        <v>513</v>
      </c>
      <c r="E144" s="678"/>
      <c r="F144" s="678"/>
      <c r="G144" s="678"/>
      <c r="H144" s="678"/>
      <c r="I144" s="678"/>
      <c r="J144" s="678"/>
      <c r="K144" s="678"/>
      <c r="L144" s="678"/>
      <c r="M144" s="678"/>
      <c r="N144" s="678"/>
      <c r="O144" s="678"/>
      <c r="P144" s="678"/>
      <c r="Q144" s="679"/>
      <c r="R144" s="421">
        <v>11</v>
      </c>
      <c r="S144" s="422"/>
      <c r="T144" s="422"/>
      <c r="U144" s="422"/>
      <c r="V144" s="421">
        <v>90</v>
      </c>
      <c r="W144" s="422"/>
      <c r="X144" s="422">
        <v>40</v>
      </c>
      <c r="Y144" s="422"/>
      <c r="Z144" s="576">
        <v>16</v>
      </c>
      <c r="AA144" s="422"/>
      <c r="AB144" s="576"/>
      <c r="AC144" s="422"/>
      <c r="AD144" s="576">
        <v>24</v>
      </c>
      <c r="AE144" s="422"/>
      <c r="AF144" s="576"/>
      <c r="AG144" s="422"/>
      <c r="AH144" s="544"/>
      <c r="AI144" s="420"/>
      <c r="AJ144" s="567"/>
      <c r="AK144" s="568"/>
      <c r="AL144" s="40"/>
      <c r="AM144" s="65"/>
      <c r="AN144" s="481"/>
      <c r="AO144" s="482"/>
      <c r="AP144" s="40"/>
      <c r="AQ144" s="65"/>
      <c r="AR144" s="481"/>
      <c r="AS144" s="482"/>
      <c r="AT144" s="40"/>
      <c r="AU144" s="65"/>
      <c r="AV144" s="481"/>
      <c r="AW144" s="482"/>
      <c r="AX144" s="40"/>
      <c r="AY144" s="65"/>
      <c r="AZ144" s="481"/>
      <c r="BA144" s="482"/>
      <c r="BB144" s="40"/>
      <c r="BC144" s="65"/>
      <c r="BD144" s="481"/>
      <c r="BE144" s="482"/>
      <c r="BF144" s="40"/>
      <c r="BG144" s="65"/>
      <c r="BH144" s="481"/>
      <c r="BI144" s="482"/>
      <c r="BJ144" s="40"/>
      <c r="BK144" s="65"/>
      <c r="BL144" s="481"/>
      <c r="BM144" s="482"/>
      <c r="BN144" s="40"/>
      <c r="BO144" s="43"/>
      <c r="BP144" s="396"/>
      <c r="BQ144" s="397"/>
      <c r="BR144" s="40"/>
      <c r="BS144" s="169"/>
      <c r="BT144" s="598"/>
      <c r="BU144" s="599"/>
      <c r="BV144" s="171"/>
      <c r="BW144" s="43">
        <v>90</v>
      </c>
      <c r="BX144" s="598">
        <v>40</v>
      </c>
      <c r="BY144" s="599"/>
      <c r="BZ144" s="171">
        <v>3</v>
      </c>
      <c r="CA144" s="227"/>
      <c r="CB144" s="227"/>
      <c r="CC144" s="227"/>
      <c r="CD144" s="227"/>
      <c r="CE144" s="258">
        <v>3</v>
      </c>
      <c r="CF144" s="805" t="s">
        <v>543</v>
      </c>
      <c r="CG144" s="955"/>
      <c r="CH144" s="955"/>
      <c r="CI144" s="955"/>
      <c r="CJ144" s="956"/>
      <c r="CL144" s="3"/>
    </row>
    <row r="145" spans="2:90" s="2" customFormat="1" ht="145.5" customHeight="1" thickBot="1">
      <c r="B145" s="432"/>
      <c r="C145" s="433"/>
      <c r="D145" s="887" t="s">
        <v>514</v>
      </c>
      <c r="E145" s="797"/>
      <c r="F145" s="797"/>
      <c r="G145" s="797"/>
      <c r="H145" s="797"/>
      <c r="I145" s="797"/>
      <c r="J145" s="797"/>
      <c r="K145" s="797"/>
      <c r="L145" s="797"/>
      <c r="M145" s="797"/>
      <c r="N145" s="797"/>
      <c r="O145" s="797"/>
      <c r="P145" s="797"/>
      <c r="Q145" s="839"/>
      <c r="R145" s="736"/>
      <c r="S145" s="401"/>
      <c r="T145" s="401"/>
      <c r="U145" s="401"/>
      <c r="V145" s="736">
        <v>40</v>
      </c>
      <c r="W145" s="401"/>
      <c r="X145" s="401"/>
      <c r="Y145" s="401"/>
      <c r="Z145" s="400"/>
      <c r="AA145" s="401"/>
      <c r="AB145" s="400"/>
      <c r="AC145" s="401"/>
      <c r="AD145" s="400"/>
      <c r="AE145" s="401"/>
      <c r="AF145" s="400"/>
      <c r="AG145" s="401"/>
      <c r="AH145" s="664"/>
      <c r="AI145" s="412"/>
      <c r="AJ145" s="559"/>
      <c r="AK145" s="560"/>
      <c r="AL145" s="57"/>
      <c r="AM145" s="72"/>
      <c r="AN145" s="468"/>
      <c r="AO145" s="469"/>
      <c r="AP145" s="57"/>
      <c r="AQ145" s="72"/>
      <c r="AR145" s="468"/>
      <c r="AS145" s="469"/>
      <c r="AT145" s="57"/>
      <c r="AU145" s="72"/>
      <c r="AV145" s="468"/>
      <c r="AW145" s="469"/>
      <c r="AX145" s="57"/>
      <c r="AY145" s="72"/>
      <c r="AZ145" s="468"/>
      <c r="BA145" s="469"/>
      <c r="BB145" s="57"/>
      <c r="BC145" s="72"/>
      <c r="BD145" s="468"/>
      <c r="BE145" s="469"/>
      <c r="BF145" s="57"/>
      <c r="BG145" s="72"/>
      <c r="BH145" s="468"/>
      <c r="BI145" s="469"/>
      <c r="BJ145" s="57"/>
      <c r="BK145" s="72"/>
      <c r="BL145" s="468"/>
      <c r="BM145" s="469"/>
      <c r="BN145" s="57"/>
      <c r="BO145" s="69"/>
      <c r="BP145" s="466"/>
      <c r="BQ145" s="467"/>
      <c r="BR145" s="57"/>
      <c r="BS145" s="170"/>
      <c r="BT145" s="596"/>
      <c r="BU145" s="597"/>
      <c r="BV145" s="172"/>
      <c r="BW145" s="69">
        <v>40</v>
      </c>
      <c r="BX145" s="596"/>
      <c r="BY145" s="597"/>
      <c r="BZ145" s="70">
        <v>1</v>
      </c>
      <c r="CA145" s="221"/>
      <c r="CB145" s="221"/>
      <c r="CC145" s="221"/>
      <c r="CD145" s="221"/>
      <c r="CE145" s="245">
        <v>1</v>
      </c>
      <c r="CF145" s="1056"/>
      <c r="CG145" s="1057"/>
      <c r="CH145" s="1057"/>
      <c r="CI145" s="1057"/>
      <c r="CJ145" s="1058"/>
      <c r="CL145" s="3"/>
    </row>
    <row r="146" spans="2:90" s="2" customFormat="1" ht="65.25" customHeight="1">
      <c r="B146" s="1016" t="s">
        <v>515</v>
      </c>
      <c r="C146" s="1017"/>
      <c r="D146" s="698" t="s">
        <v>516</v>
      </c>
      <c r="E146" s="699"/>
      <c r="F146" s="699"/>
      <c r="G146" s="699"/>
      <c r="H146" s="699"/>
      <c r="I146" s="699"/>
      <c r="J146" s="699"/>
      <c r="K146" s="699"/>
      <c r="L146" s="699"/>
      <c r="M146" s="699"/>
      <c r="N146" s="699"/>
      <c r="O146" s="699"/>
      <c r="P146" s="699"/>
      <c r="Q146" s="700"/>
      <c r="R146" s="880"/>
      <c r="S146" s="812"/>
      <c r="T146" s="812"/>
      <c r="U146" s="812"/>
      <c r="V146" s="706">
        <f>+V147+V148</f>
        <v>220</v>
      </c>
      <c r="W146" s="577"/>
      <c r="X146" s="577">
        <f>+X147+X148</f>
        <v>80</v>
      </c>
      <c r="Y146" s="577"/>
      <c r="Z146" s="577">
        <f>+Z147+Z148</f>
        <v>34</v>
      </c>
      <c r="AA146" s="577"/>
      <c r="AB146" s="812">
        <f>+AB147+AB148</f>
        <v>0</v>
      </c>
      <c r="AC146" s="812"/>
      <c r="AD146" s="577">
        <f>+AD147+AD148</f>
        <v>46</v>
      </c>
      <c r="AE146" s="577"/>
      <c r="AF146" s="697"/>
      <c r="AG146" s="812"/>
      <c r="AH146" s="772"/>
      <c r="AI146" s="548"/>
      <c r="AJ146" s="646"/>
      <c r="AK146" s="484"/>
      <c r="AL146" s="37"/>
      <c r="AM146" s="160"/>
      <c r="AN146" s="483"/>
      <c r="AO146" s="1018"/>
      <c r="AP146" s="37"/>
      <c r="AQ146" s="160"/>
      <c r="AR146" s="483"/>
      <c r="AS146" s="1018"/>
      <c r="AT146" s="37"/>
      <c r="AU146" s="160"/>
      <c r="AV146" s="483"/>
      <c r="AW146" s="1018"/>
      <c r="AX146" s="37"/>
      <c r="AY146" s="160"/>
      <c r="AZ146" s="483"/>
      <c r="BA146" s="1018"/>
      <c r="BB146" s="37"/>
      <c r="BC146" s="160"/>
      <c r="BD146" s="483"/>
      <c r="BE146" s="1018"/>
      <c r="BF146" s="37"/>
      <c r="BG146" s="160"/>
      <c r="BH146" s="483"/>
      <c r="BI146" s="1018"/>
      <c r="BJ146" s="37"/>
      <c r="BK146" s="160"/>
      <c r="BL146" s="483"/>
      <c r="BM146" s="1018"/>
      <c r="BN146" s="37"/>
      <c r="BO146" s="161"/>
      <c r="BP146" s="485"/>
      <c r="BQ146" s="486"/>
      <c r="BR146" s="37"/>
      <c r="BS146" s="161">
        <f>BS147+BS148</f>
        <v>0</v>
      </c>
      <c r="BT146" s="1019">
        <f>BT147+BT148</f>
        <v>0</v>
      </c>
      <c r="BU146" s="1020"/>
      <c r="BV146" s="162">
        <f>BV147+BV148</f>
        <v>0</v>
      </c>
      <c r="BW146" s="38">
        <f>BW147+BW148</f>
        <v>220</v>
      </c>
      <c r="BX146" s="1021">
        <f>BX147+BX148</f>
        <v>80</v>
      </c>
      <c r="BY146" s="1022"/>
      <c r="BZ146" s="44">
        <f>BZ147+BZ148</f>
        <v>7</v>
      </c>
      <c r="CA146" s="237"/>
      <c r="CB146" s="387"/>
      <c r="CC146" s="387"/>
      <c r="CD146" s="237"/>
      <c r="CE146" s="243">
        <v>7</v>
      </c>
      <c r="CF146" s="630"/>
      <c r="CG146" s="631"/>
      <c r="CH146" s="631"/>
      <c r="CI146" s="631"/>
      <c r="CJ146" s="632"/>
      <c r="CL146" s="3"/>
    </row>
    <row r="147" spans="2:90" s="2" customFormat="1" ht="62.25" customHeight="1">
      <c r="B147" s="671" t="s">
        <v>517</v>
      </c>
      <c r="C147" s="672"/>
      <c r="D147" s="677" t="s">
        <v>519</v>
      </c>
      <c r="E147" s="678"/>
      <c r="F147" s="678"/>
      <c r="G147" s="678"/>
      <c r="H147" s="678"/>
      <c r="I147" s="678"/>
      <c r="J147" s="678"/>
      <c r="K147" s="678"/>
      <c r="L147" s="678"/>
      <c r="M147" s="678"/>
      <c r="N147" s="678"/>
      <c r="O147" s="678"/>
      <c r="P147" s="678"/>
      <c r="Q147" s="679"/>
      <c r="R147" s="421"/>
      <c r="S147" s="422"/>
      <c r="T147" s="422">
        <v>11</v>
      </c>
      <c r="U147" s="422"/>
      <c r="V147" s="421">
        <v>130</v>
      </c>
      <c r="W147" s="422"/>
      <c r="X147" s="422">
        <v>40</v>
      </c>
      <c r="Y147" s="422"/>
      <c r="Z147" s="576">
        <v>16</v>
      </c>
      <c r="AA147" s="422"/>
      <c r="AB147" s="576"/>
      <c r="AC147" s="422"/>
      <c r="AD147" s="576">
        <v>24</v>
      </c>
      <c r="AE147" s="422"/>
      <c r="AF147" s="576"/>
      <c r="AG147" s="422"/>
      <c r="AH147" s="544"/>
      <c r="AI147" s="420"/>
      <c r="AJ147" s="567"/>
      <c r="AK147" s="568"/>
      <c r="AL147" s="40"/>
      <c r="AM147" s="65"/>
      <c r="AN147" s="481"/>
      <c r="AO147" s="482"/>
      <c r="AP147" s="40"/>
      <c r="AQ147" s="65"/>
      <c r="AR147" s="481"/>
      <c r="AS147" s="482"/>
      <c r="AT147" s="40"/>
      <c r="AU147" s="65"/>
      <c r="AV147" s="481"/>
      <c r="AW147" s="482"/>
      <c r="AX147" s="40"/>
      <c r="AY147" s="65"/>
      <c r="AZ147" s="481"/>
      <c r="BA147" s="482"/>
      <c r="BB147" s="40"/>
      <c r="BC147" s="65"/>
      <c r="BD147" s="481"/>
      <c r="BE147" s="482"/>
      <c r="BF147" s="40"/>
      <c r="BG147" s="65"/>
      <c r="BH147" s="481"/>
      <c r="BI147" s="482"/>
      <c r="BJ147" s="40"/>
      <c r="BK147" s="65"/>
      <c r="BL147" s="481"/>
      <c r="BM147" s="482"/>
      <c r="BN147" s="40"/>
      <c r="BO147" s="43"/>
      <c r="BP147" s="396"/>
      <c r="BQ147" s="397"/>
      <c r="BR147" s="40"/>
      <c r="BS147" s="43"/>
      <c r="BT147" s="598"/>
      <c r="BU147" s="599"/>
      <c r="BV147" s="67"/>
      <c r="BW147" s="43">
        <v>130</v>
      </c>
      <c r="BX147" s="598">
        <v>40</v>
      </c>
      <c r="BY147" s="599"/>
      <c r="BZ147" s="67">
        <v>4</v>
      </c>
      <c r="CA147" s="220"/>
      <c r="CB147" s="220"/>
      <c r="CC147" s="220"/>
      <c r="CD147" s="220"/>
      <c r="CE147" s="244">
        <v>4</v>
      </c>
      <c r="CF147" s="627" t="s">
        <v>544</v>
      </c>
      <c r="CG147" s="628"/>
      <c r="CH147" s="628"/>
      <c r="CI147" s="628"/>
      <c r="CJ147" s="629"/>
      <c r="CL147" s="3"/>
    </row>
    <row r="148" spans="2:90" s="2" customFormat="1" ht="90.75" customHeight="1" thickBot="1">
      <c r="B148" s="665" t="s">
        <v>518</v>
      </c>
      <c r="C148" s="666"/>
      <c r="D148" s="838" t="s">
        <v>520</v>
      </c>
      <c r="E148" s="797"/>
      <c r="F148" s="797"/>
      <c r="G148" s="797"/>
      <c r="H148" s="797"/>
      <c r="I148" s="797"/>
      <c r="J148" s="797"/>
      <c r="K148" s="797"/>
      <c r="L148" s="797"/>
      <c r="M148" s="797"/>
      <c r="N148" s="797"/>
      <c r="O148" s="797"/>
      <c r="P148" s="797"/>
      <c r="Q148" s="839"/>
      <c r="R148" s="736"/>
      <c r="S148" s="401"/>
      <c r="T148" s="401">
        <v>11</v>
      </c>
      <c r="U148" s="401"/>
      <c r="V148" s="736">
        <v>90</v>
      </c>
      <c r="W148" s="401"/>
      <c r="X148" s="401">
        <v>40</v>
      </c>
      <c r="Y148" s="401"/>
      <c r="Z148" s="400">
        <v>18</v>
      </c>
      <c r="AA148" s="401"/>
      <c r="AB148" s="400"/>
      <c r="AC148" s="401"/>
      <c r="AD148" s="400">
        <v>22</v>
      </c>
      <c r="AE148" s="401"/>
      <c r="AF148" s="400"/>
      <c r="AG148" s="401"/>
      <c r="AH148" s="664"/>
      <c r="AI148" s="412"/>
      <c r="AJ148" s="559"/>
      <c r="AK148" s="560"/>
      <c r="AL148" s="57"/>
      <c r="AM148" s="72"/>
      <c r="AN148" s="468"/>
      <c r="AO148" s="469"/>
      <c r="AP148" s="57"/>
      <c r="AQ148" s="72"/>
      <c r="AR148" s="468"/>
      <c r="AS148" s="469"/>
      <c r="AT148" s="57"/>
      <c r="AU148" s="72"/>
      <c r="AV148" s="468"/>
      <c r="AW148" s="469"/>
      <c r="AX148" s="57"/>
      <c r="AY148" s="72"/>
      <c r="AZ148" s="468"/>
      <c r="BA148" s="469"/>
      <c r="BB148" s="57"/>
      <c r="BC148" s="72"/>
      <c r="BD148" s="468"/>
      <c r="BE148" s="469"/>
      <c r="BF148" s="57"/>
      <c r="BG148" s="72"/>
      <c r="BH148" s="468"/>
      <c r="BI148" s="469"/>
      <c r="BJ148" s="57"/>
      <c r="BK148" s="72"/>
      <c r="BL148" s="468"/>
      <c r="BM148" s="469"/>
      <c r="BN148" s="57"/>
      <c r="BO148" s="69"/>
      <c r="BP148" s="466"/>
      <c r="BQ148" s="467"/>
      <c r="BR148" s="57"/>
      <c r="BS148" s="170"/>
      <c r="BT148" s="596"/>
      <c r="BU148" s="597"/>
      <c r="BV148" s="172"/>
      <c r="BW148" s="69">
        <v>90</v>
      </c>
      <c r="BX148" s="596">
        <v>40</v>
      </c>
      <c r="BY148" s="597"/>
      <c r="BZ148" s="172">
        <v>3</v>
      </c>
      <c r="CA148" s="228"/>
      <c r="CB148" s="228"/>
      <c r="CC148" s="228"/>
      <c r="CD148" s="228"/>
      <c r="CE148" s="259">
        <v>3</v>
      </c>
      <c r="CF148" s="960" t="s">
        <v>67</v>
      </c>
      <c r="CG148" s="961"/>
      <c r="CH148" s="961"/>
      <c r="CI148" s="961"/>
      <c r="CJ148" s="962"/>
      <c r="CL148" s="3"/>
    </row>
    <row r="149" spans="2:90" s="34" customFormat="1" ht="45.75" customHeight="1" thickBot="1">
      <c r="B149" s="822" t="s">
        <v>562</v>
      </c>
      <c r="C149" s="823"/>
      <c r="D149" s="817" t="s">
        <v>226</v>
      </c>
      <c r="E149" s="818"/>
      <c r="F149" s="818"/>
      <c r="G149" s="818"/>
      <c r="H149" s="818"/>
      <c r="I149" s="818"/>
      <c r="J149" s="818"/>
      <c r="K149" s="818"/>
      <c r="L149" s="818"/>
      <c r="M149" s="818"/>
      <c r="N149" s="818"/>
      <c r="O149" s="818"/>
      <c r="P149" s="818"/>
      <c r="Q149" s="819"/>
      <c r="R149" s="854"/>
      <c r="S149" s="769"/>
      <c r="T149" s="768"/>
      <c r="U149" s="769"/>
      <c r="V149" s="850"/>
      <c r="W149" s="851"/>
      <c r="X149" s="583">
        <f>AC149+AG149+AK149+AO149+AS149+AW149+BA149+BM149+BQ149</f>
        <v>0</v>
      </c>
      <c r="Y149" s="584"/>
      <c r="Z149" s="583">
        <f>AE149+AI149+AM149+AQ149+AU149+AY149+BC149+BO149+BS149</f>
        <v>0</v>
      </c>
      <c r="AA149" s="584"/>
      <c r="AB149" s="583">
        <f>AG149+AK149+AO149+AS149+AW149+BA149+BE149+BQ149+BU149</f>
        <v>0</v>
      </c>
      <c r="AC149" s="584"/>
      <c r="AD149" s="583">
        <f>AI149+AM149+AQ149+AU149+AY149+BC149+BG149+BS149+BW149</f>
        <v>0</v>
      </c>
      <c r="AE149" s="584"/>
      <c r="AF149" s="583">
        <f>AK149+AO149+AS149+AW149+BA149+BE149+BI149+BU149+BY149</f>
        <v>0</v>
      </c>
      <c r="AG149" s="584"/>
      <c r="AH149" s="581"/>
      <c r="AI149" s="582"/>
      <c r="AJ149" s="768"/>
      <c r="AK149" s="769"/>
      <c r="AL149" s="60"/>
      <c r="AM149" s="73"/>
      <c r="AN149" s="614"/>
      <c r="AO149" s="615"/>
      <c r="AP149" s="60"/>
      <c r="AQ149" s="73"/>
      <c r="AR149" s="614"/>
      <c r="AS149" s="615"/>
      <c r="AT149" s="60"/>
      <c r="AU149" s="73"/>
      <c r="AV149" s="614"/>
      <c r="AW149" s="615"/>
      <c r="AX149" s="60"/>
      <c r="AY149" s="73"/>
      <c r="AZ149" s="614"/>
      <c r="BA149" s="615"/>
      <c r="BB149" s="60"/>
      <c r="BC149" s="73"/>
      <c r="BD149" s="614"/>
      <c r="BE149" s="615"/>
      <c r="BF149" s="60"/>
      <c r="BG149" s="73"/>
      <c r="BH149" s="614"/>
      <c r="BI149" s="615"/>
      <c r="BJ149" s="60"/>
      <c r="BK149" s="73"/>
      <c r="BL149" s="614"/>
      <c r="BM149" s="615"/>
      <c r="BN149" s="60"/>
      <c r="BO149" s="73"/>
      <c r="BP149" s="614"/>
      <c r="BQ149" s="615"/>
      <c r="BR149" s="60"/>
      <c r="BS149" s="173"/>
      <c r="BT149" s="618"/>
      <c r="BU149" s="619"/>
      <c r="BV149" s="174"/>
      <c r="BW149" s="173"/>
      <c r="BX149" s="618"/>
      <c r="BY149" s="619"/>
      <c r="BZ149" s="174"/>
      <c r="CA149" s="229"/>
      <c r="CB149" s="398"/>
      <c r="CC149" s="398"/>
      <c r="CD149" s="229"/>
      <c r="CE149" s="260"/>
      <c r="CF149" s="975"/>
      <c r="CG149" s="976"/>
      <c r="CH149" s="976"/>
      <c r="CI149" s="976"/>
      <c r="CJ149" s="977"/>
      <c r="CL149" s="35"/>
    </row>
    <row r="150" spans="2:90" s="34" customFormat="1" ht="45" customHeight="1">
      <c r="B150" s="824" t="s">
        <v>563</v>
      </c>
      <c r="C150" s="825"/>
      <c r="D150" s="835" t="s">
        <v>227</v>
      </c>
      <c r="E150" s="836"/>
      <c r="F150" s="836"/>
      <c r="G150" s="836"/>
      <c r="H150" s="836"/>
      <c r="I150" s="836"/>
      <c r="J150" s="836"/>
      <c r="K150" s="836"/>
      <c r="L150" s="836"/>
      <c r="M150" s="836"/>
      <c r="N150" s="836"/>
      <c r="O150" s="836"/>
      <c r="P150" s="836"/>
      <c r="Q150" s="837"/>
      <c r="R150" s="852"/>
      <c r="S150" s="765"/>
      <c r="T150" s="764"/>
      <c r="U150" s="765"/>
      <c r="V150" s="847" t="s">
        <v>264</v>
      </c>
      <c r="W150" s="848"/>
      <c r="X150" s="847" t="s">
        <v>264</v>
      </c>
      <c r="Y150" s="848"/>
      <c r="Z150" s="864" t="s">
        <v>264</v>
      </c>
      <c r="AA150" s="848"/>
      <c r="AB150" s="845"/>
      <c r="AC150" s="845"/>
      <c r="AD150" s="845"/>
      <c r="AE150" s="845"/>
      <c r="AF150" s="845"/>
      <c r="AG150" s="845"/>
      <c r="AH150" s="770" t="s">
        <v>264</v>
      </c>
      <c r="AI150" s="771"/>
      <c r="AJ150" s="764" t="s">
        <v>264</v>
      </c>
      <c r="AK150" s="765"/>
      <c r="AL150" s="61"/>
      <c r="AM150" s="74"/>
      <c r="AN150" s="612"/>
      <c r="AO150" s="613"/>
      <c r="AP150" s="61"/>
      <c r="AQ150" s="74"/>
      <c r="AR150" s="612"/>
      <c r="AS150" s="613"/>
      <c r="AT150" s="61"/>
      <c r="AU150" s="74"/>
      <c r="AV150" s="612"/>
      <c r="AW150" s="613"/>
      <c r="AX150" s="61"/>
      <c r="AY150" s="74"/>
      <c r="AZ150" s="612"/>
      <c r="BA150" s="613"/>
      <c r="BB150" s="61"/>
      <c r="BC150" s="74"/>
      <c r="BD150" s="612"/>
      <c r="BE150" s="613"/>
      <c r="BF150" s="61"/>
      <c r="BG150" s="74"/>
      <c r="BH150" s="612"/>
      <c r="BI150" s="613"/>
      <c r="BJ150" s="61"/>
      <c r="BK150" s="74"/>
      <c r="BL150" s="612"/>
      <c r="BM150" s="613"/>
      <c r="BN150" s="61"/>
      <c r="BO150" s="74"/>
      <c r="BP150" s="612"/>
      <c r="BQ150" s="613"/>
      <c r="BR150" s="61"/>
      <c r="BS150" s="175"/>
      <c r="BT150" s="616"/>
      <c r="BU150" s="617"/>
      <c r="BV150" s="176"/>
      <c r="BW150" s="175"/>
      <c r="BX150" s="616"/>
      <c r="BY150" s="617"/>
      <c r="BZ150" s="176"/>
      <c r="CA150" s="230"/>
      <c r="CB150" s="230"/>
      <c r="CC150" s="230"/>
      <c r="CD150" s="230"/>
      <c r="CE150" s="261"/>
      <c r="CF150" s="852"/>
      <c r="CG150" s="971"/>
      <c r="CH150" s="971"/>
      <c r="CI150" s="971"/>
      <c r="CJ150" s="972"/>
      <c r="CL150" s="35"/>
    </row>
    <row r="151" spans="2:90" s="34" customFormat="1" ht="45.75" customHeight="1">
      <c r="B151" s="820" t="s">
        <v>564</v>
      </c>
      <c r="C151" s="821"/>
      <c r="D151" s="677" t="s">
        <v>228</v>
      </c>
      <c r="E151" s="678"/>
      <c r="F151" s="678"/>
      <c r="G151" s="678"/>
      <c r="H151" s="678"/>
      <c r="I151" s="678"/>
      <c r="J151" s="678"/>
      <c r="K151" s="678"/>
      <c r="L151" s="678"/>
      <c r="M151" s="678"/>
      <c r="N151" s="678"/>
      <c r="O151" s="678"/>
      <c r="P151" s="678"/>
      <c r="Q151" s="716"/>
      <c r="R151" s="853"/>
      <c r="S151" s="566"/>
      <c r="T151" s="565"/>
      <c r="U151" s="566"/>
      <c r="V151" s="803" t="s">
        <v>265</v>
      </c>
      <c r="W151" s="804"/>
      <c r="X151" s="803" t="s">
        <v>265</v>
      </c>
      <c r="Y151" s="804"/>
      <c r="Z151" s="844" t="s">
        <v>265</v>
      </c>
      <c r="AA151" s="804"/>
      <c r="AB151" s="580"/>
      <c r="AC151" s="546"/>
      <c r="AD151" s="580"/>
      <c r="AE151" s="546"/>
      <c r="AF151" s="580"/>
      <c r="AG151" s="546"/>
      <c r="AH151" s="544" t="s">
        <v>265</v>
      </c>
      <c r="AI151" s="420"/>
      <c r="AJ151" s="565" t="s">
        <v>265</v>
      </c>
      <c r="AK151" s="566"/>
      <c r="AL151" s="36"/>
      <c r="AM151" s="64"/>
      <c r="AN151" s="571"/>
      <c r="AO151" s="572"/>
      <c r="AP151" s="36"/>
      <c r="AQ151" s="64"/>
      <c r="AR151" s="571"/>
      <c r="AS151" s="572"/>
      <c r="AT151" s="36"/>
      <c r="AU151" s="64"/>
      <c r="AV151" s="571"/>
      <c r="AW151" s="572"/>
      <c r="AX151" s="36"/>
      <c r="AY151" s="64"/>
      <c r="AZ151" s="571"/>
      <c r="BA151" s="572"/>
      <c r="BB151" s="36"/>
      <c r="BC151" s="64"/>
      <c r="BD151" s="571"/>
      <c r="BE151" s="572"/>
      <c r="BF151" s="36"/>
      <c r="BG151" s="64"/>
      <c r="BH151" s="571"/>
      <c r="BI151" s="572"/>
      <c r="BJ151" s="36"/>
      <c r="BK151" s="64"/>
      <c r="BL151" s="571"/>
      <c r="BM151" s="572"/>
      <c r="BN151" s="36"/>
      <c r="BO151" s="64"/>
      <c r="BP151" s="571"/>
      <c r="BQ151" s="572"/>
      <c r="BR151" s="36"/>
      <c r="BS151" s="177"/>
      <c r="BT151" s="606"/>
      <c r="BU151" s="607"/>
      <c r="BV151" s="178"/>
      <c r="BW151" s="177"/>
      <c r="BX151" s="606"/>
      <c r="BY151" s="607"/>
      <c r="BZ151" s="178"/>
      <c r="CA151" s="231"/>
      <c r="CB151" s="231"/>
      <c r="CC151" s="231"/>
      <c r="CD151" s="231"/>
      <c r="CE151" s="262"/>
      <c r="CF151" s="853"/>
      <c r="CG151" s="973"/>
      <c r="CH151" s="973"/>
      <c r="CI151" s="973"/>
      <c r="CJ151" s="974"/>
      <c r="CL151" s="35"/>
    </row>
    <row r="152" spans="2:90" s="34" customFormat="1" ht="44.25" customHeight="1">
      <c r="B152" s="820" t="s">
        <v>565</v>
      </c>
      <c r="C152" s="821"/>
      <c r="D152" s="677" t="s">
        <v>293</v>
      </c>
      <c r="E152" s="678"/>
      <c r="F152" s="678"/>
      <c r="G152" s="678"/>
      <c r="H152" s="678"/>
      <c r="I152" s="678"/>
      <c r="J152" s="678"/>
      <c r="K152" s="678"/>
      <c r="L152" s="678"/>
      <c r="M152" s="678"/>
      <c r="N152" s="678"/>
      <c r="O152" s="678"/>
      <c r="P152" s="678"/>
      <c r="Q152" s="716"/>
      <c r="R152" s="853"/>
      <c r="S152" s="566"/>
      <c r="T152" s="565"/>
      <c r="U152" s="566"/>
      <c r="V152" s="803" t="s">
        <v>266</v>
      </c>
      <c r="W152" s="804"/>
      <c r="X152" s="803" t="s">
        <v>266</v>
      </c>
      <c r="Y152" s="804"/>
      <c r="Z152" s="580"/>
      <c r="AA152" s="849"/>
      <c r="AB152" s="804" t="s">
        <v>266</v>
      </c>
      <c r="AC152" s="804"/>
      <c r="AD152" s="566"/>
      <c r="AE152" s="546"/>
      <c r="AF152" s="566"/>
      <c r="AG152" s="546"/>
      <c r="AH152" s="544"/>
      <c r="AI152" s="420"/>
      <c r="AJ152" s="565"/>
      <c r="AK152" s="566"/>
      <c r="AL152" s="36"/>
      <c r="AM152" s="64"/>
      <c r="AN152" s="571"/>
      <c r="AO152" s="572"/>
      <c r="AP152" s="36"/>
      <c r="AQ152" s="64" t="s">
        <v>266</v>
      </c>
      <c r="AR152" s="571" t="s">
        <v>266</v>
      </c>
      <c r="AS152" s="572"/>
      <c r="AT152" s="36"/>
      <c r="AU152" s="64"/>
      <c r="AV152" s="571"/>
      <c r="AW152" s="572"/>
      <c r="AX152" s="36"/>
      <c r="AY152" s="64"/>
      <c r="AZ152" s="571"/>
      <c r="BA152" s="572"/>
      <c r="BB152" s="36"/>
      <c r="BC152" s="64"/>
      <c r="BD152" s="571"/>
      <c r="BE152" s="572"/>
      <c r="BF152" s="36"/>
      <c r="BG152" s="64"/>
      <c r="BH152" s="571"/>
      <c r="BI152" s="572"/>
      <c r="BJ152" s="36"/>
      <c r="BK152" s="64"/>
      <c r="BL152" s="571"/>
      <c r="BM152" s="572"/>
      <c r="BN152" s="36"/>
      <c r="BO152" s="64"/>
      <c r="BP152" s="571"/>
      <c r="BQ152" s="572"/>
      <c r="BR152" s="36"/>
      <c r="BS152" s="177"/>
      <c r="BT152" s="606"/>
      <c r="BU152" s="607"/>
      <c r="BV152" s="178"/>
      <c r="BW152" s="177"/>
      <c r="BX152" s="606"/>
      <c r="BY152" s="607"/>
      <c r="BZ152" s="178"/>
      <c r="CA152" s="231"/>
      <c r="CB152" s="231"/>
      <c r="CC152" s="231"/>
      <c r="CD152" s="231"/>
      <c r="CE152" s="262"/>
      <c r="CF152" s="853"/>
      <c r="CG152" s="973"/>
      <c r="CH152" s="973"/>
      <c r="CI152" s="973"/>
      <c r="CJ152" s="974"/>
      <c r="CL152" s="35"/>
    </row>
    <row r="153" spans="2:90" s="34" customFormat="1" ht="23.25" customHeight="1">
      <c r="B153" s="820" t="s">
        <v>566</v>
      </c>
      <c r="C153" s="821"/>
      <c r="D153" s="677" t="s">
        <v>229</v>
      </c>
      <c r="E153" s="678"/>
      <c r="F153" s="678"/>
      <c r="G153" s="678"/>
      <c r="H153" s="678"/>
      <c r="I153" s="678"/>
      <c r="J153" s="678"/>
      <c r="K153" s="678"/>
      <c r="L153" s="678"/>
      <c r="M153" s="678"/>
      <c r="N153" s="678"/>
      <c r="O153" s="678"/>
      <c r="P153" s="678"/>
      <c r="Q153" s="716"/>
      <c r="R153" s="853"/>
      <c r="S153" s="566"/>
      <c r="T153" s="565"/>
      <c r="U153" s="566"/>
      <c r="V153" s="803" t="s">
        <v>266</v>
      </c>
      <c r="W153" s="804"/>
      <c r="X153" s="803" t="s">
        <v>266</v>
      </c>
      <c r="Y153" s="804"/>
      <c r="Z153" s="580"/>
      <c r="AA153" s="849"/>
      <c r="AB153" s="804" t="s">
        <v>266</v>
      </c>
      <c r="AC153" s="804"/>
      <c r="AD153" s="566"/>
      <c r="AE153" s="546"/>
      <c r="AF153" s="566"/>
      <c r="AG153" s="546"/>
      <c r="AH153" s="544"/>
      <c r="AI153" s="420"/>
      <c r="AJ153" s="565"/>
      <c r="AK153" s="566"/>
      <c r="AL153" s="36"/>
      <c r="AM153" s="64"/>
      <c r="AN153" s="571"/>
      <c r="AO153" s="572"/>
      <c r="AP153" s="36"/>
      <c r="AQ153" s="64"/>
      <c r="AR153" s="571"/>
      <c r="AS153" s="572"/>
      <c r="AT153" s="36"/>
      <c r="AU153" s="64" t="s">
        <v>266</v>
      </c>
      <c r="AV153" s="571" t="s">
        <v>266</v>
      </c>
      <c r="AW153" s="572"/>
      <c r="AX153" s="36"/>
      <c r="AY153" s="64"/>
      <c r="AZ153" s="571"/>
      <c r="BA153" s="572"/>
      <c r="BB153" s="36"/>
      <c r="BC153" s="64"/>
      <c r="BD153" s="571"/>
      <c r="BE153" s="572"/>
      <c r="BF153" s="36"/>
      <c r="BG153" s="64"/>
      <c r="BH153" s="571"/>
      <c r="BI153" s="572"/>
      <c r="BJ153" s="36"/>
      <c r="BK153" s="64"/>
      <c r="BL153" s="571"/>
      <c r="BM153" s="572"/>
      <c r="BN153" s="36"/>
      <c r="BO153" s="64"/>
      <c r="BP153" s="571"/>
      <c r="BQ153" s="572"/>
      <c r="BR153" s="36"/>
      <c r="BS153" s="177"/>
      <c r="BT153" s="606"/>
      <c r="BU153" s="607"/>
      <c r="BV153" s="178"/>
      <c r="BW153" s="177"/>
      <c r="BX153" s="606"/>
      <c r="BY153" s="607"/>
      <c r="BZ153" s="178"/>
      <c r="CA153" s="231"/>
      <c r="CB153" s="231"/>
      <c r="CC153" s="231"/>
      <c r="CD153" s="231"/>
      <c r="CE153" s="262"/>
      <c r="CF153" s="853"/>
      <c r="CG153" s="973"/>
      <c r="CH153" s="973"/>
      <c r="CI153" s="973"/>
      <c r="CJ153" s="974"/>
      <c r="CL153" s="35"/>
    </row>
    <row r="154" spans="2:90" s="34" customFormat="1" ht="23.25" customHeight="1">
      <c r="B154" s="820" t="s">
        <v>567</v>
      </c>
      <c r="C154" s="821"/>
      <c r="D154" s="677" t="s">
        <v>230</v>
      </c>
      <c r="E154" s="678"/>
      <c r="F154" s="678"/>
      <c r="G154" s="678"/>
      <c r="H154" s="678"/>
      <c r="I154" s="678"/>
      <c r="J154" s="678"/>
      <c r="K154" s="678"/>
      <c r="L154" s="678"/>
      <c r="M154" s="678"/>
      <c r="N154" s="678"/>
      <c r="O154" s="678"/>
      <c r="P154" s="678"/>
      <c r="Q154" s="716"/>
      <c r="R154" s="853"/>
      <c r="S154" s="566"/>
      <c r="T154" s="565"/>
      <c r="U154" s="566"/>
      <c r="V154" s="803" t="s">
        <v>267</v>
      </c>
      <c r="W154" s="804"/>
      <c r="X154" s="803" t="s">
        <v>267</v>
      </c>
      <c r="Y154" s="804"/>
      <c r="Z154" s="580"/>
      <c r="AA154" s="849"/>
      <c r="AB154" s="580"/>
      <c r="AC154" s="546"/>
      <c r="AD154" s="844" t="s">
        <v>267</v>
      </c>
      <c r="AE154" s="804"/>
      <c r="AF154" s="844" t="s">
        <v>267</v>
      </c>
      <c r="AG154" s="804"/>
      <c r="AH154" s="544"/>
      <c r="AI154" s="420"/>
      <c r="AJ154" s="565"/>
      <c r="AK154" s="566"/>
      <c r="AL154" s="36"/>
      <c r="AM154" s="64"/>
      <c r="AN154" s="571"/>
      <c r="AO154" s="572"/>
      <c r="AP154" s="36"/>
      <c r="AQ154" s="64"/>
      <c r="AR154" s="571"/>
      <c r="AS154" s="572"/>
      <c r="AT154" s="36"/>
      <c r="AU154" s="64"/>
      <c r="AV154" s="571"/>
      <c r="AW154" s="572"/>
      <c r="AX154" s="36"/>
      <c r="AY154" s="64" t="s">
        <v>266</v>
      </c>
      <c r="AZ154" s="571" t="s">
        <v>266</v>
      </c>
      <c r="BA154" s="572"/>
      <c r="BB154" s="36"/>
      <c r="BC154" s="64" t="s">
        <v>266</v>
      </c>
      <c r="BD154" s="571" t="s">
        <v>266</v>
      </c>
      <c r="BE154" s="572"/>
      <c r="BF154" s="36"/>
      <c r="BG154" s="64" t="s">
        <v>266</v>
      </c>
      <c r="BH154" s="571" t="s">
        <v>266</v>
      </c>
      <c r="BI154" s="572"/>
      <c r="BJ154" s="36"/>
      <c r="BK154" s="64" t="s">
        <v>266</v>
      </c>
      <c r="BL154" s="571" t="s">
        <v>266</v>
      </c>
      <c r="BM154" s="572"/>
      <c r="BN154" s="36"/>
      <c r="BO154" s="64"/>
      <c r="BP154" s="571"/>
      <c r="BQ154" s="572"/>
      <c r="BR154" s="36"/>
      <c r="BS154" s="177"/>
      <c r="BT154" s="606"/>
      <c r="BU154" s="607"/>
      <c r="BV154" s="178"/>
      <c r="BW154" s="177"/>
      <c r="BX154" s="606"/>
      <c r="BY154" s="607"/>
      <c r="BZ154" s="178"/>
      <c r="CA154" s="231"/>
      <c r="CB154" s="231"/>
      <c r="CC154" s="231"/>
      <c r="CD154" s="231"/>
      <c r="CE154" s="262"/>
      <c r="CF154" s="853"/>
      <c r="CG154" s="973"/>
      <c r="CH154" s="973"/>
      <c r="CI154" s="973"/>
      <c r="CJ154" s="974"/>
      <c r="CL154" s="35"/>
    </row>
    <row r="155" spans="2:90" s="34" customFormat="1" ht="42.75" customHeight="1" thickBot="1">
      <c r="B155" s="829" t="s">
        <v>569</v>
      </c>
      <c r="C155" s="830"/>
      <c r="D155" s="838" t="s">
        <v>231</v>
      </c>
      <c r="E155" s="797"/>
      <c r="F155" s="797"/>
      <c r="G155" s="797"/>
      <c r="H155" s="797"/>
      <c r="I155" s="797"/>
      <c r="J155" s="797"/>
      <c r="K155" s="797"/>
      <c r="L155" s="797"/>
      <c r="M155" s="797"/>
      <c r="N155" s="797"/>
      <c r="O155" s="797"/>
      <c r="P155" s="797"/>
      <c r="Q155" s="798"/>
      <c r="R155" s="860"/>
      <c r="S155" s="802"/>
      <c r="T155" s="801"/>
      <c r="U155" s="802"/>
      <c r="V155" s="803" t="s">
        <v>266</v>
      </c>
      <c r="W155" s="804"/>
      <c r="X155" s="803" t="s">
        <v>266</v>
      </c>
      <c r="Y155" s="804"/>
      <c r="Z155" s="865"/>
      <c r="AA155" s="866"/>
      <c r="AB155" s="844" t="s">
        <v>266</v>
      </c>
      <c r="AC155" s="804"/>
      <c r="AD155" s="858"/>
      <c r="AE155" s="859"/>
      <c r="AF155" s="858"/>
      <c r="AG155" s="859"/>
      <c r="AH155" s="418"/>
      <c r="AI155" s="574"/>
      <c r="AJ155" s="652"/>
      <c r="AK155" s="653"/>
      <c r="AL155" s="41"/>
      <c r="AM155" s="75"/>
      <c r="AN155" s="604"/>
      <c r="AO155" s="605"/>
      <c r="AP155" s="41"/>
      <c r="AQ155" s="75"/>
      <c r="AR155" s="604"/>
      <c r="AS155" s="605"/>
      <c r="AT155" s="41"/>
      <c r="AU155" s="75"/>
      <c r="AV155" s="604"/>
      <c r="AW155" s="605"/>
      <c r="AX155" s="41"/>
      <c r="AY155" s="75"/>
      <c r="AZ155" s="604"/>
      <c r="BA155" s="605"/>
      <c r="BB155" s="41"/>
      <c r="BC155" s="75"/>
      <c r="BD155" s="604"/>
      <c r="BE155" s="605"/>
      <c r="BF155" s="41"/>
      <c r="BG155" s="75"/>
      <c r="BH155" s="604"/>
      <c r="BI155" s="605"/>
      <c r="BJ155" s="41"/>
      <c r="BK155" s="75"/>
      <c r="BL155" s="604"/>
      <c r="BM155" s="605"/>
      <c r="BN155" s="41"/>
      <c r="BO155" s="64" t="s">
        <v>266</v>
      </c>
      <c r="BP155" s="571" t="s">
        <v>266</v>
      </c>
      <c r="BQ155" s="572"/>
      <c r="BR155" s="41"/>
      <c r="BS155" s="179"/>
      <c r="BT155" s="610"/>
      <c r="BU155" s="611"/>
      <c r="BV155" s="180"/>
      <c r="BW155" s="177"/>
      <c r="BX155" s="606"/>
      <c r="BY155" s="607"/>
      <c r="BZ155" s="180"/>
      <c r="CA155" s="232"/>
      <c r="CB155" s="232"/>
      <c r="CC155" s="232"/>
      <c r="CD155" s="232"/>
      <c r="CE155" s="263"/>
      <c r="CF155" s="978"/>
      <c r="CG155" s="979"/>
      <c r="CH155" s="979"/>
      <c r="CI155" s="979"/>
      <c r="CJ155" s="980"/>
      <c r="CL155" s="35"/>
    </row>
    <row r="156" spans="2:90" s="2" customFormat="1" ht="45" customHeight="1" thickBot="1">
      <c r="B156" s="815" t="s">
        <v>568</v>
      </c>
      <c r="C156" s="816"/>
      <c r="D156" s="817" t="s">
        <v>232</v>
      </c>
      <c r="E156" s="818"/>
      <c r="F156" s="818"/>
      <c r="G156" s="818"/>
      <c r="H156" s="818"/>
      <c r="I156" s="818"/>
      <c r="J156" s="818"/>
      <c r="K156" s="818"/>
      <c r="L156" s="818"/>
      <c r="M156" s="818"/>
      <c r="N156" s="818"/>
      <c r="O156" s="818"/>
      <c r="P156" s="818"/>
      <c r="Q156" s="819"/>
      <c r="R156" s="846"/>
      <c r="S156" s="595"/>
      <c r="T156" s="594"/>
      <c r="U156" s="595"/>
      <c r="V156" s="654"/>
      <c r="W156" s="655"/>
      <c r="X156" s="654"/>
      <c r="Y156" s="655"/>
      <c r="Z156" s="661">
        <f>AE156+AI156+AM156+AQ156+AU156+AY156+BC156+BO156+BS156</f>
        <v>0</v>
      </c>
      <c r="AA156" s="662"/>
      <c r="AB156" s="661">
        <f>AG156+AK156+AO156+AS156+AW156+BA156+BE156+BQ156+BU156</f>
        <v>0</v>
      </c>
      <c r="AC156" s="662"/>
      <c r="AD156" s="661">
        <f>AI156+AM156+AQ156+AU156+AY156+BC156+BG156+BS156+BW156</f>
        <v>0</v>
      </c>
      <c r="AE156" s="662"/>
      <c r="AF156" s="661">
        <f>AK156+AO156+AS156+AW156+BA156+BE156+BI156+BU156+BY156</f>
        <v>0</v>
      </c>
      <c r="AG156" s="662"/>
      <c r="AH156" s="581"/>
      <c r="AI156" s="582"/>
      <c r="AJ156" s="594"/>
      <c r="AK156" s="595"/>
      <c r="AL156" s="39"/>
      <c r="AM156" s="51"/>
      <c r="AN156" s="594"/>
      <c r="AO156" s="595"/>
      <c r="AP156" s="39"/>
      <c r="AQ156" s="51"/>
      <c r="AR156" s="594"/>
      <c r="AS156" s="595"/>
      <c r="AT156" s="39"/>
      <c r="AU156" s="51"/>
      <c r="AV156" s="594"/>
      <c r="AW156" s="595"/>
      <c r="AX156" s="39"/>
      <c r="AY156" s="51"/>
      <c r="AZ156" s="594"/>
      <c r="BA156" s="595"/>
      <c r="BB156" s="39"/>
      <c r="BC156" s="51"/>
      <c r="BD156" s="594"/>
      <c r="BE156" s="595"/>
      <c r="BF156" s="39"/>
      <c r="BG156" s="51"/>
      <c r="BH156" s="594"/>
      <c r="BI156" s="595"/>
      <c r="BJ156" s="39"/>
      <c r="BK156" s="51"/>
      <c r="BL156" s="594"/>
      <c r="BM156" s="595"/>
      <c r="BN156" s="39"/>
      <c r="BO156" s="51"/>
      <c r="BP156" s="594"/>
      <c r="BQ156" s="595"/>
      <c r="BR156" s="39"/>
      <c r="BS156" s="181"/>
      <c r="BT156" s="602"/>
      <c r="BU156" s="603"/>
      <c r="BV156" s="182"/>
      <c r="BW156" s="181"/>
      <c r="BX156" s="602"/>
      <c r="BY156" s="603"/>
      <c r="BZ156" s="182"/>
      <c r="CA156" s="233"/>
      <c r="CB156" s="233"/>
      <c r="CC156" s="233"/>
      <c r="CD156" s="233"/>
      <c r="CE156" s="264"/>
      <c r="CF156" s="981"/>
      <c r="CG156" s="982"/>
      <c r="CH156" s="982"/>
      <c r="CI156" s="982"/>
      <c r="CJ156" s="983"/>
      <c r="CL156" s="3"/>
    </row>
    <row r="157" spans="2:88" ht="22.5" customHeight="1">
      <c r="B157" s="813" t="s">
        <v>570</v>
      </c>
      <c r="C157" s="814"/>
      <c r="D157" s="826" t="s">
        <v>230</v>
      </c>
      <c r="E157" s="827"/>
      <c r="F157" s="827"/>
      <c r="G157" s="827"/>
      <c r="H157" s="827"/>
      <c r="I157" s="827"/>
      <c r="J157" s="827"/>
      <c r="K157" s="827"/>
      <c r="L157" s="827"/>
      <c r="M157" s="827"/>
      <c r="N157" s="827"/>
      <c r="O157" s="827"/>
      <c r="P157" s="827"/>
      <c r="Q157" s="828"/>
      <c r="R157" s="807"/>
      <c r="S157" s="808"/>
      <c r="T157" s="809"/>
      <c r="U157" s="808"/>
      <c r="V157" s="656" t="s">
        <v>268</v>
      </c>
      <c r="W157" s="657"/>
      <c r="X157" s="656" t="s">
        <v>268</v>
      </c>
      <c r="Y157" s="657"/>
      <c r="Z157" s="592"/>
      <c r="AA157" s="593"/>
      <c r="AB157" s="592"/>
      <c r="AC157" s="593"/>
      <c r="AD157" s="592" t="s">
        <v>268</v>
      </c>
      <c r="AE157" s="593"/>
      <c r="AF157" s="592" t="s">
        <v>268</v>
      </c>
      <c r="AG157" s="593"/>
      <c r="AH157" s="766" t="s">
        <v>381</v>
      </c>
      <c r="AI157" s="767"/>
      <c r="AJ157" s="600" t="s">
        <v>381</v>
      </c>
      <c r="AK157" s="601"/>
      <c r="AL157" s="163"/>
      <c r="AM157" s="164" t="s">
        <v>381</v>
      </c>
      <c r="AN157" s="600" t="s">
        <v>381</v>
      </c>
      <c r="AO157" s="601"/>
      <c r="AP157" s="163"/>
      <c r="AQ157" s="164" t="s">
        <v>382</v>
      </c>
      <c r="AR157" s="600" t="s">
        <v>382</v>
      </c>
      <c r="AS157" s="601"/>
      <c r="AT157" s="163"/>
      <c r="AU157" s="164" t="s">
        <v>382</v>
      </c>
      <c r="AV157" s="600" t="s">
        <v>382</v>
      </c>
      <c r="AW157" s="601"/>
      <c r="AX157" s="163"/>
      <c r="AY157" s="164" t="s">
        <v>266</v>
      </c>
      <c r="AZ157" s="600" t="s">
        <v>266</v>
      </c>
      <c r="BA157" s="601"/>
      <c r="BB157" s="163"/>
      <c r="BC157" s="164" t="s">
        <v>266</v>
      </c>
      <c r="BD157" s="600" t="s">
        <v>266</v>
      </c>
      <c r="BE157" s="601"/>
      <c r="BF157" s="163"/>
      <c r="BG157" s="164" t="s">
        <v>266</v>
      </c>
      <c r="BH157" s="600" t="s">
        <v>266</v>
      </c>
      <c r="BI157" s="601"/>
      <c r="BJ157" s="163"/>
      <c r="BK157" s="164" t="s">
        <v>266</v>
      </c>
      <c r="BL157" s="600" t="s">
        <v>266</v>
      </c>
      <c r="BM157" s="601"/>
      <c r="BN157" s="163"/>
      <c r="BO157" s="164"/>
      <c r="BP157" s="600"/>
      <c r="BQ157" s="601"/>
      <c r="BR157" s="163"/>
      <c r="BS157" s="183"/>
      <c r="BT157" s="608"/>
      <c r="BU157" s="609"/>
      <c r="BV157" s="184"/>
      <c r="BW157" s="183"/>
      <c r="BX157" s="608"/>
      <c r="BY157" s="609"/>
      <c r="BZ157" s="184"/>
      <c r="CA157" s="234"/>
      <c r="CB157" s="234"/>
      <c r="CC157" s="234"/>
      <c r="CD157" s="234"/>
      <c r="CE157" s="265"/>
      <c r="CF157" s="984" t="s">
        <v>410</v>
      </c>
      <c r="CG157" s="985"/>
      <c r="CH157" s="985"/>
      <c r="CI157" s="985"/>
      <c r="CJ157" s="986"/>
    </row>
    <row r="158" spans="2:88" ht="31.5" customHeight="1">
      <c r="B158" s="1023" t="s">
        <v>571</v>
      </c>
      <c r="C158" s="1024"/>
      <c r="D158" s="1025" t="s">
        <v>77</v>
      </c>
      <c r="E158" s="689"/>
      <c r="F158" s="689"/>
      <c r="G158" s="689"/>
      <c r="H158" s="689"/>
      <c r="I158" s="689"/>
      <c r="J158" s="689"/>
      <c r="K158" s="689"/>
      <c r="L158" s="689"/>
      <c r="M158" s="689"/>
      <c r="N158" s="689"/>
      <c r="O158" s="689"/>
      <c r="P158" s="689"/>
      <c r="Q158" s="690"/>
      <c r="R158" s="627" t="s">
        <v>521</v>
      </c>
      <c r="S158" s="568"/>
      <c r="T158" s="567" t="s">
        <v>264</v>
      </c>
      <c r="U158" s="568"/>
      <c r="V158" s="777" t="s">
        <v>591</v>
      </c>
      <c r="W158" s="1026"/>
      <c r="X158" s="1027" t="s">
        <v>522</v>
      </c>
      <c r="Y158" s="1028"/>
      <c r="Z158" s="576" t="s">
        <v>592</v>
      </c>
      <c r="AA158" s="422"/>
      <c r="AB158" s="576"/>
      <c r="AC158" s="422"/>
      <c r="AD158" s="576"/>
      <c r="AE158" s="422"/>
      <c r="AF158" s="576" t="s">
        <v>593</v>
      </c>
      <c r="AG158" s="422"/>
      <c r="AH158" s="544"/>
      <c r="AI158" s="420"/>
      <c r="AJ158" s="567"/>
      <c r="AK158" s="568"/>
      <c r="AL158" s="40"/>
      <c r="AM158" s="144"/>
      <c r="AN158" s="567"/>
      <c r="AO158" s="568"/>
      <c r="AP158" s="40"/>
      <c r="AQ158" s="144"/>
      <c r="AR158" s="567"/>
      <c r="AS158" s="568"/>
      <c r="AT158" s="40"/>
      <c r="AU158" s="144"/>
      <c r="AV158" s="567"/>
      <c r="AW158" s="568"/>
      <c r="AX158" s="40"/>
      <c r="AY158" s="144"/>
      <c r="AZ158" s="567"/>
      <c r="BA158" s="568"/>
      <c r="BB158" s="40"/>
      <c r="BC158" s="144"/>
      <c r="BD158" s="567"/>
      <c r="BE158" s="568"/>
      <c r="BF158" s="40"/>
      <c r="BG158" s="144"/>
      <c r="BH158" s="567"/>
      <c r="BI158" s="568"/>
      <c r="BJ158" s="40"/>
      <c r="BK158" s="144"/>
      <c r="BL158" s="567"/>
      <c r="BM158" s="568"/>
      <c r="BN158" s="40"/>
      <c r="BO158" s="144"/>
      <c r="BP158" s="567"/>
      <c r="BQ158" s="568"/>
      <c r="BR158" s="40"/>
      <c r="BS158" s="144" t="s">
        <v>598</v>
      </c>
      <c r="BT158" s="567" t="s">
        <v>523</v>
      </c>
      <c r="BU158" s="568"/>
      <c r="BV158" s="40"/>
      <c r="BW158" s="144" t="s">
        <v>598</v>
      </c>
      <c r="BX158" s="567" t="s">
        <v>523</v>
      </c>
      <c r="BY158" s="568"/>
      <c r="BZ158" s="40" t="s">
        <v>561</v>
      </c>
      <c r="CA158" s="203"/>
      <c r="CB158" s="203"/>
      <c r="CC158" s="203"/>
      <c r="CD158" s="203"/>
      <c r="CE158" s="247"/>
      <c r="CF158" s="627" t="s">
        <v>535</v>
      </c>
      <c r="CG158" s="628"/>
      <c r="CH158" s="628"/>
      <c r="CI158" s="628"/>
      <c r="CJ158" s="629"/>
    </row>
    <row r="159" spans="2:88" ht="33.75" customHeight="1">
      <c r="B159" s="1023" t="s">
        <v>572</v>
      </c>
      <c r="C159" s="1024"/>
      <c r="D159" s="1025" t="s">
        <v>78</v>
      </c>
      <c r="E159" s="689"/>
      <c r="F159" s="689"/>
      <c r="G159" s="689"/>
      <c r="H159" s="689"/>
      <c r="I159" s="689"/>
      <c r="J159" s="689"/>
      <c r="K159" s="689"/>
      <c r="L159" s="689"/>
      <c r="M159" s="689"/>
      <c r="N159" s="689"/>
      <c r="O159" s="689"/>
      <c r="P159" s="689"/>
      <c r="Q159" s="690"/>
      <c r="R159" s="627" t="s">
        <v>521</v>
      </c>
      <c r="S159" s="568"/>
      <c r="T159" s="567" t="s">
        <v>264</v>
      </c>
      <c r="U159" s="568"/>
      <c r="V159" s="777" t="s">
        <v>594</v>
      </c>
      <c r="W159" s="1026"/>
      <c r="X159" s="1027" t="s">
        <v>595</v>
      </c>
      <c r="Y159" s="1028"/>
      <c r="Z159" s="576"/>
      <c r="AA159" s="422"/>
      <c r="AB159" s="576"/>
      <c r="AC159" s="422"/>
      <c r="AD159" s="576" t="s">
        <v>595</v>
      </c>
      <c r="AE159" s="422"/>
      <c r="AF159" s="576"/>
      <c r="AG159" s="422"/>
      <c r="AH159" s="544"/>
      <c r="AI159" s="420"/>
      <c r="AJ159" s="567"/>
      <c r="AK159" s="568"/>
      <c r="AL159" s="40"/>
      <c r="AM159" s="144"/>
      <c r="AN159" s="567"/>
      <c r="AO159" s="568"/>
      <c r="AP159" s="40"/>
      <c r="AQ159" s="144"/>
      <c r="AR159" s="567"/>
      <c r="AS159" s="568"/>
      <c r="AT159" s="40"/>
      <c r="AU159" s="144"/>
      <c r="AV159" s="567"/>
      <c r="AW159" s="568"/>
      <c r="AX159" s="40"/>
      <c r="AY159" s="144"/>
      <c r="AZ159" s="567"/>
      <c r="BA159" s="568"/>
      <c r="BB159" s="40"/>
      <c r="BC159" s="144"/>
      <c r="BD159" s="567"/>
      <c r="BE159" s="568"/>
      <c r="BF159" s="40"/>
      <c r="BG159" s="144"/>
      <c r="BH159" s="567"/>
      <c r="BI159" s="568"/>
      <c r="BJ159" s="40"/>
      <c r="BK159" s="144"/>
      <c r="BL159" s="567"/>
      <c r="BM159" s="568"/>
      <c r="BN159" s="40"/>
      <c r="BO159" s="144"/>
      <c r="BP159" s="567"/>
      <c r="BQ159" s="568"/>
      <c r="BR159" s="40"/>
      <c r="BS159" s="144" t="s">
        <v>599</v>
      </c>
      <c r="BT159" s="567" t="s">
        <v>600</v>
      </c>
      <c r="BU159" s="568"/>
      <c r="BV159" s="40"/>
      <c r="BW159" s="144" t="s">
        <v>599</v>
      </c>
      <c r="BX159" s="567" t="s">
        <v>600</v>
      </c>
      <c r="BY159" s="568"/>
      <c r="BZ159" s="40" t="s">
        <v>601</v>
      </c>
      <c r="CA159" s="203"/>
      <c r="CB159" s="203"/>
      <c r="CC159" s="203"/>
      <c r="CD159" s="203"/>
      <c r="CE159" s="247"/>
      <c r="CF159" s="627" t="s">
        <v>394</v>
      </c>
      <c r="CG159" s="628"/>
      <c r="CH159" s="628"/>
      <c r="CI159" s="628"/>
      <c r="CJ159" s="629"/>
    </row>
    <row r="160" spans="2:88" ht="46.5" customHeight="1" thickBot="1">
      <c r="B160" s="1023" t="s">
        <v>573</v>
      </c>
      <c r="C160" s="1024"/>
      <c r="D160" s="1025" t="s">
        <v>79</v>
      </c>
      <c r="E160" s="689"/>
      <c r="F160" s="689"/>
      <c r="G160" s="689"/>
      <c r="H160" s="689"/>
      <c r="I160" s="689"/>
      <c r="J160" s="689"/>
      <c r="K160" s="689"/>
      <c r="L160" s="689"/>
      <c r="M160" s="689"/>
      <c r="N160" s="689"/>
      <c r="O160" s="689"/>
      <c r="P160" s="689"/>
      <c r="Q160" s="690"/>
      <c r="R160" s="627"/>
      <c r="S160" s="568"/>
      <c r="T160" s="567" t="s">
        <v>264</v>
      </c>
      <c r="U160" s="568"/>
      <c r="V160" s="777" t="s">
        <v>522</v>
      </c>
      <c r="W160" s="1026"/>
      <c r="X160" s="1027" t="s">
        <v>596</v>
      </c>
      <c r="Y160" s="1028"/>
      <c r="Z160" s="576" t="s">
        <v>524</v>
      </c>
      <c r="AA160" s="422"/>
      <c r="AB160" s="576"/>
      <c r="AC160" s="422"/>
      <c r="AD160" s="576" t="s">
        <v>597</v>
      </c>
      <c r="AE160" s="422"/>
      <c r="AF160" s="576"/>
      <c r="AG160" s="422"/>
      <c r="AH160" s="544"/>
      <c r="AI160" s="420"/>
      <c r="AJ160" s="567"/>
      <c r="AK160" s="568"/>
      <c r="AL160" s="40"/>
      <c r="AM160" s="144"/>
      <c r="AN160" s="567"/>
      <c r="AO160" s="568"/>
      <c r="AP160" s="40"/>
      <c r="AQ160" s="144"/>
      <c r="AR160" s="567"/>
      <c r="AS160" s="568"/>
      <c r="AT160" s="40"/>
      <c r="AU160" s="144"/>
      <c r="AV160" s="567"/>
      <c r="AW160" s="568"/>
      <c r="AX160" s="40"/>
      <c r="AY160" s="144"/>
      <c r="AZ160" s="567"/>
      <c r="BA160" s="568"/>
      <c r="BB160" s="40"/>
      <c r="BC160" s="144"/>
      <c r="BD160" s="567"/>
      <c r="BE160" s="568"/>
      <c r="BF160" s="40"/>
      <c r="BG160" s="144"/>
      <c r="BH160" s="567"/>
      <c r="BI160" s="568"/>
      <c r="BJ160" s="40"/>
      <c r="BK160" s="144"/>
      <c r="BL160" s="567"/>
      <c r="BM160" s="568"/>
      <c r="BN160" s="40"/>
      <c r="BO160" s="144"/>
      <c r="BP160" s="567"/>
      <c r="BQ160" s="568"/>
      <c r="BR160" s="40"/>
      <c r="BS160" s="144" t="s">
        <v>522</v>
      </c>
      <c r="BT160" s="567" t="s">
        <v>596</v>
      </c>
      <c r="BU160" s="568"/>
      <c r="BV160" s="40" t="s">
        <v>602</v>
      </c>
      <c r="BW160" s="144"/>
      <c r="BX160" s="567"/>
      <c r="BY160" s="568"/>
      <c r="BZ160" s="40"/>
      <c r="CA160" s="203"/>
      <c r="CB160" s="203"/>
      <c r="CC160" s="203"/>
      <c r="CD160" s="203"/>
      <c r="CE160" s="247"/>
      <c r="CF160" s="627" t="s">
        <v>536</v>
      </c>
      <c r="CG160" s="628"/>
      <c r="CH160" s="628"/>
      <c r="CI160" s="628"/>
      <c r="CJ160" s="629"/>
    </row>
    <row r="161" spans="2:101" s="2" customFormat="1" ht="24" customHeight="1" thickBot="1">
      <c r="B161" s="367" t="s">
        <v>75</v>
      </c>
      <c r="C161" s="1092"/>
      <c r="D161" s="1092"/>
      <c r="E161" s="1092"/>
      <c r="F161" s="1092"/>
      <c r="G161" s="1092"/>
      <c r="H161" s="1092"/>
      <c r="I161" s="1092"/>
      <c r="J161" s="1092"/>
      <c r="K161" s="1092"/>
      <c r="L161" s="1092"/>
      <c r="M161" s="1092"/>
      <c r="N161" s="1092"/>
      <c r="O161" s="1092"/>
      <c r="P161" s="1092"/>
      <c r="Q161" s="1092"/>
      <c r="R161" s="1092"/>
      <c r="S161" s="1092"/>
      <c r="T161" s="1092"/>
      <c r="U161" s="1093"/>
      <c r="V161" s="506">
        <f>V39+V95</f>
        <v>11278</v>
      </c>
      <c r="W161" s="507"/>
      <c r="X161" s="506">
        <f>SUM(X39+X95)</f>
        <v>5654</v>
      </c>
      <c r="Y161" s="507"/>
      <c r="Z161" s="506">
        <f>SUM(Z95+Z39)</f>
        <v>1914</v>
      </c>
      <c r="AA161" s="507"/>
      <c r="AB161" s="506">
        <f>SUM(AB95+AB39)</f>
        <v>792</v>
      </c>
      <c r="AC161" s="507"/>
      <c r="AD161" s="506">
        <f>SUM(AD95+AD39)</f>
        <v>2948</v>
      </c>
      <c r="AE161" s="507"/>
      <c r="AF161" s="506">
        <f>AF39+AF95</f>
        <v>0</v>
      </c>
      <c r="AG161" s="507"/>
      <c r="AH161" s="1030">
        <f>SUM(AH95+AH39)</f>
        <v>956</v>
      </c>
      <c r="AI161" s="1094"/>
      <c r="AJ161" s="1030">
        <f>SUM(AJ95+AJ39)</f>
        <v>496</v>
      </c>
      <c r="AK161" s="1031"/>
      <c r="AL161" s="241">
        <f>SUM(AL95+AL39)</f>
        <v>26</v>
      </c>
      <c r="AM161" s="242">
        <f>SUM(AM95+AM39)</f>
        <v>970</v>
      </c>
      <c r="AN161" s="1030">
        <f>SUM(AN95+AN39)</f>
        <v>546</v>
      </c>
      <c r="AO161" s="1031"/>
      <c r="AP161" s="143">
        <f>SUM(AP95+AP39)</f>
        <v>28</v>
      </c>
      <c r="AQ161" s="242">
        <f>SUM(AQ95+AQ39)</f>
        <v>1042</v>
      </c>
      <c r="AR161" s="1030">
        <f>SUM(AR95+AR39)</f>
        <v>526</v>
      </c>
      <c r="AS161" s="1031"/>
      <c r="AT161" s="143">
        <f>SUM(AT95+AT39)</f>
        <v>28</v>
      </c>
      <c r="AU161" s="242">
        <f>SUM(AU95+AU39)</f>
        <v>1044</v>
      </c>
      <c r="AV161" s="1030">
        <f>SUM(AV95+AV39)</f>
        <v>540</v>
      </c>
      <c r="AW161" s="1031"/>
      <c r="AX161" s="143">
        <f>SUM(AX95+AX39)</f>
        <v>28</v>
      </c>
      <c r="AY161" s="242">
        <f>SUM(AY95+AY39)</f>
        <v>1064</v>
      </c>
      <c r="AZ161" s="1030">
        <f>SUM(AZ95+AZ39)</f>
        <v>542</v>
      </c>
      <c r="BA161" s="1031"/>
      <c r="BB161" s="143">
        <f>SUM(BB95+BB39)</f>
        <v>27</v>
      </c>
      <c r="BC161" s="242">
        <f>SUM(BC95+BC39)</f>
        <v>1016</v>
      </c>
      <c r="BD161" s="1030">
        <f>SUM(BD95+BD39)</f>
        <v>540</v>
      </c>
      <c r="BE161" s="1031"/>
      <c r="BF161" s="143">
        <f>SUM(BF95+BF39)</f>
        <v>27</v>
      </c>
      <c r="BG161" s="242">
        <f>SUM(BG95+BG39)</f>
        <v>928</v>
      </c>
      <c r="BH161" s="1030">
        <f>SUM(BH95+BH39)</f>
        <v>494</v>
      </c>
      <c r="BI161" s="1031"/>
      <c r="BJ161" s="143">
        <f>SUM(BJ95+BJ39)</f>
        <v>25</v>
      </c>
      <c r="BK161" s="242">
        <f>SUM(BK95+BK39)</f>
        <v>1056</v>
      </c>
      <c r="BL161" s="1030">
        <f>SUM(BL95+BL39)</f>
        <v>494</v>
      </c>
      <c r="BM161" s="1031"/>
      <c r="BN161" s="143">
        <f>SUM(BN95+BN39)</f>
        <v>29</v>
      </c>
      <c r="BO161" s="242">
        <f>SUM(BO95+BO39)</f>
        <v>1040</v>
      </c>
      <c r="BP161" s="1030">
        <f>SUM(BP95+BP39)</f>
        <v>510</v>
      </c>
      <c r="BQ161" s="1031"/>
      <c r="BR161" s="143">
        <f>SUM(BR95+BR39)</f>
        <v>28</v>
      </c>
      <c r="BS161" s="242">
        <f>SUM(BS95+BS39)</f>
        <v>1036</v>
      </c>
      <c r="BT161" s="1030">
        <f>SUM(BT95+BT39)</f>
        <v>490</v>
      </c>
      <c r="BU161" s="1031"/>
      <c r="BV161" s="143">
        <f>SUM(BV95+BV39)</f>
        <v>26</v>
      </c>
      <c r="BW161" s="242">
        <f>SUM(BW95+BW39)</f>
        <v>1168</v>
      </c>
      <c r="BX161" s="1030">
        <f>SUM(BX95+BX39)</f>
        <v>476</v>
      </c>
      <c r="BY161" s="1031"/>
      <c r="BZ161" s="143">
        <f>SUM(BZ95+BZ39)</f>
        <v>34</v>
      </c>
      <c r="CA161" s="217"/>
      <c r="CB161" s="392"/>
      <c r="CC161" s="393"/>
      <c r="CD161" s="217"/>
      <c r="CE161" s="241">
        <f>SUM(CE95+CE39)</f>
        <v>306</v>
      </c>
      <c r="CF161" s="254"/>
      <c r="CG161" s="130"/>
      <c r="CH161" s="130"/>
      <c r="CI161" s="130"/>
      <c r="CJ161" s="13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</row>
    <row r="162" spans="2:101" s="2" customFormat="1" ht="19.5" customHeight="1" thickBot="1">
      <c r="B162" s="382" t="s">
        <v>76</v>
      </c>
      <c r="C162" s="1092"/>
      <c r="D162" s="1092"/>
      <c r="E162" s="1092"/>
      <c r="F162" s="1092"/>
      <c r="G162" s="1092"/>
      <c r="H162" s="1092"/>
      <c r="I162" s="1092"/>
      <c r="J162" s="1092"/>
      <c r="K162" s="1092"/>
      <c r="L162" s="1092"/>
      <c r="M162" s="1092"/>
      <c r="N162" s="1092"/>
      <c r="O162" s="1092"/>
      <c r="P162" s="1092"/>
      <c r="Q162" s="1092"/>
      <c r="R162" s="1092"/>
      <c r="S162" s="1092"/>
      <c r="T162" s="1092"/>
      <c r="U162" s="1093"/>
      <c r="V162" s="506"/>
      <c r="W162" s="507"/>
      <c r="X162" s="947"/>
      <c r="Y162" s="658"/>
      <c r="Z162" s="658"/>
      <c r="AA162" s="658"/>
      <c r="AB162" s="658"/>
      <c r="AC162" s="658"/>
      <c r="AD162" s="658"/>
      <c r="AE162" s="658"/>
      <c r="AF162" s="658"/>
      <c r="AG162" s="867"/>
      <c r="AH162" s="487">
        <v>29</v>
      </c>
      <c r="AI162" s="488"/>
      <c r="AJ162" s="488"/>
      <c r="AK162" s="488"/>
      <c r="AL162" s="508"/>
      <c r="AM162" s="487">
        <v>32</v>
      </c>
      <c r="AN162" s="488"/>
      <c r="AO162" s="488"/>
      <c r="AP162" s="489"/>
      <c r="AQ162" s="487">
        <v>31</v>
      </c>
      <c r="AR162" s="488"/>
      <c r="AS162" s="488"/>
      <c r="AT162" s="489"/>
      <c r="AU162" s="487">
        <v>32</v>
      </c>
      <c r="AV162" s="488"/>
      <c r="AW162" s="488"/>
      <c r="AX162" s="489"/>
      <c r="AY162" s="487">
        <v>32</v>
      </c>
      <c r="AZ162" s="488"/>
      <c r="BA162" s="488"/>
      <c r="BB162" s="489"/>
      <c r="BC162" s="487">
        <v>32</v>
      </c>
      <c r="BD162" s="488"/>
      <c r="BE162" s="488"/>
      <c r="BF162" s="489"/>
      <c r="BG162" s="487">
        <v>29</v>
      </c>
      <c r="BH162" s="488"/>
      <c r="BI162" s="488"/>
      <c r="BJ162" s="489"/>
      <c r="BK162" s="487">
        <v>29</v>
      </c>
      <c r="BL162" s="488"/>
      <c r="BM162" s="488"/>
      <c r="BN162" s="489"/>
      <c r="BO162" s="487">
        <v>30</v>
      </c>
      <c r="BP162" s="488"/>
      <c r="BQ162" s="488"/>
      <c r="BR162" s="489"/>
      <c r="BS162" s="487">
        <v>29</v>
      </c>
      <c r="BT162" s="488"/>
      <c r="BU162" s="488"/>
      <c r="BV162" s="489"/>
      <c r="BW162" s="487">
        <v>32</v>
      </c>
      <c r="BX162" s="488"/>
      <c r="BY162" s="488"/>
      <c r="BZ162" s="489"/>
      <c r="CA162" s="238"/>
      <c r="CB162" s="238"/>
      <c r="CC162" s="238"/>
      <c r="CD162" s="238"/>
      <c r="CE162" s="266"/>
      <c r="CF162" s="255"/>
      <c r="CG162" s="77"/>
      <c r="CH162" s="77"/>
      <c r="CI162" s="77"/>
      <c r="CJ162" s="132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</row>
    <row r="163" spans="2:88" s="2" customFormat="1" ht="18">
      <c r="B163" s="330"/>
      <c r="C163" s="331"/>
      <c r="D163" s="80" t="s">
        <v>129</v>
      </c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659">
        <v>17</v>
      </c>
      <c r="W163" s="660"/>
      <c r="X163" s="295"/>
      <c r="Y163" s="296"/>
      <c r="Z163" s="81"/>
      <c r="AA163" s="81"/>
      <c r="AB163" s="81"/>
      <c r="AC163" s="81"/>
      <c r="AD163" s="81"/>
      <c r="AE163" s="302"/>
      <c r="AF163" s="81"/>
      <c r="AG163" s="81"/>
      <c r="AH163" s="503"/>
      <c r="AI163" s="504"/>
      <c r="AJ163" s="504"/>
      <c r="AK163" s="504"/>
      <c r="AL163" s="505"/>
      <c r="AM163" s="476"/>
      <c r="AN163" s="477"/>
      <c r="AO163" s="477"/>
      <c r="AP163" s="478"/>
      <c r="AQ163" s="476">
        <v>2</v>
      </c>
      <c r="AR163" s="477"/>
      <c r="AS163" s="477"/>
      <c r="AT163" s="478"/>
      <c r="AU163" s="476">
        <v>2</v>
      </c>
      <c r="AV163" s="477"/>
      <c r="AW163" s="477"/>
      <c r="AX163" s="478"/>
      <c r="AY163" s="476">
        <v>2</v>
      </c>
      <c r="AZ163" s="477"/>
      <c r="BA163" s="477"/>
      <c r="BB163" s="478"/>
      <c r="BC163" s="476">
        <v>2</v>
      </c>
      <c r="BD163" s="477"/>
      <c r="BE163" s="477"/>
      <c r="BF163" s="478"/>
      <c r="BG163" s="476">
        <v>2</v>
      </c>
      <c r="BH163" s="477"/>
      <c r="BI163" s="477"/>
      <c r="BJ163" s="478"/>
      <c r="BK163" s="476">
        <v>2</v>
      </c>
      <c r="BL163" s="477"/>
      <c r="BM163" s="477"/>
      <c r="BN163" s="478"/>
      <c r="BO163" s="476">
        <v>2</v>
      </c>
      <c r="BP163" s="477"/>
      <c r="BQ163" s="477"/>
      <c r="BR163" s="477"/>
      <c r="BS163" s="476">
        <v>2</v>
      </c>
      <c r="BT163" s="477"/>
      <c r="BU163" s="477"/>
      <c r="BV163" s="478"/>
      <c r="BW163" s="503">
        <v>1</v>
      </c>
      <c r="BX163" s="504"/>
      <c r="BY163" s="504"/>
      <c r="BZ163" s="863"/>
      <c r="CA163" s="239"/>
      <c r="CB163" s="239"/>
      <c r="CC163" s="239"/>
      <c r="CD163" s="239"/>
      <c r="CE163" s="267"/>
      <c r="CF163" s="256"/>
      <c r="CG163" s="33"/>
      <c r="CH163" s="33"/>
      <c r="CI163" s="33"/>
      <c r="CJ163" s="128"/>
    </row>
    <row r="164" spans="2:88" s="2" customFormat="1" ht="18">
      <c r="B164" s="333"/>
      <c r="C164" s="334"/>
      <c r="D164" s="335" t="s">
        <v>130</v>
      </c>
      <c r="E164" s="299"/>
      <c r="F164" s="299"/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299"/>
      <c r="U164" s="336"/>
      <c r="V164" s="934">
        <v>10</v>
      </c>
      <c r="W164" s="935"/>
      <c r="X164" s="297"/>
      <c r="Y164" s="298"/>
      <c r="Z164" s="299"/>
      <c r="AA164" s="299"/>
      <c r="AB164" s="299"/>
      <c r="AC164" s="299"/>
      <c r="AD164" s="299"/>
      <c r="AE164" s="299"/>
      <c r="AF164" s="299"/>
      <c r="AG164" s="300"/>
      <c r="AH164" s="444"/>
      <c r="AI164" s="445"/>
      <c r="AJ164" s="445"/>
      <c r="AK164" s="445"/>
      <c r="AL164" s="446"/>
      <c r="AM164" s="444"/>
      <c r="AN164" s="445"/>
      <c r="AO164" s="445"/>
      <c r="AP164" s="446"/>
      <c r="AQ164" s="444">
        <v>1</v>
      </c>
      <c r="AR164" s="445"/>
      <c r="AS164" s="445"/>
      <c r="AT164" s="446"/>
      <c r="AU164" s="444">
        <v>1</v>
      </c>
      <c r="AV164" s="445"/>
      <c r="AW164" s="445"/>
      <c r="AX164" s="446"/>
      <c r="AY164" s="444">
        <v>1</v>
      </c>
      <c r="AZ164" s="445"/>
      <c r="BA164" s="445"/>
      <c r="BB164" s="446"/>
      <c r="BC164" s="444">
        <v>1</v>
      </c>
      <c r="BD164" s="445"/>
      <c r="BE164" s="445"/>
      <c r="BF164" s="446"/>
      <c r="BG164" s="444">
        <v>1</v>
      </c>
      <c r="BH164" s="445"/>
      <c r="BI164" s="445"/>
      <c r="BJ164" s="446"/>
      <c r="BK164" s="444">
        <v>1</v>
      </c>
      <c r="BL164" s="445"/>
      <c r="BM164" s="445"/>
      <c r="BN164" s="446"/>
      <c r="BO164" s="444">
        <v>1</v>
      </c>
      <c r="BP164" s="445"/>
      <c r="BQ164" s="445"/>
      <c r="BR164" s="445"/>
      <c r="BS164" s="444">
        <v>2</v>
      </c>
      <c r="BT164" s="445"/>
      <c r="BU164" s="445"/>
      <c r="BV164" s="446"/>
      <c r="BW164" s="444">
        <v>1</v>
      </c>
      <c r="BX164" s="445"/>
      <c r="BY164" s="445"/>
      <c r="BZ164" s="862"/>
      <c r="CA164" s="239"/>
      <c r="CB164" s="239"/>
      <c r="CC164" s="239"/>
      <c r="CD164" s="239"/>
      <c r="CE164" s="267"/>
      <c r="CF164" s="256"/>
      <c r="CG164" s="33"/>
      <c r="CH164" s="33"/>
      <c r="CI164" s="33"/>
      <c r="CJ164" s="129"/>
    </row>
    <row r="165" spans="2:88" s="2" customFormat="1" ht="18">
      <c r="B165" s="301"/>
      <c r="C165" s="299"/>
      <c r="D165" s="335" t="s">
        <v>131</v>
      </c>
      <c r="E165" s="299"/>
      <c r="F165" s="299"/>
      <c r="G165" s="299"/>
      <c r="H165" s="299"/>
      <c r="I165" s="299"/>
      <c r="J165" s="299"/>
      <c r="K165" s="299"/>
      <c r="L165" s="299"/>
      <c r="M165" s="299"/>
      <c r="N165" s="299"/>
      <c r="O165" s="299"/>
      <c r="P165" s="299"/>
      <c r="Q165" s="299"/>
      <c r="R165" s="282"/>
      <c r="S165" s="282"/>
      <c r="T165" s="299"/>
      <c r="U165" s="336"/>
      <c r="V165" s="934" t="s">
        <v>585</v>
      </c>
      <c r="W165" s="935"/>
      <c r="X165" s="301"/>
      <c r="Y165" s="299"/>
      <c r="Z165" s="299"/>
      <c r="AA165" s="299"/>
      <c r="AB165" s="299"/>
      <c r="AC165" s="299"/>
      <c r="AD165" s="299"/>
      <c r="AE165" s="299"/>
      <c r="AF165" s="299"/>
      <c r="AG165" s="300"/>
      <c r="AH165" s="444">
        <v>5</v>
      </c>
      <c r="AI165" s="445"/>
      <c r="AJ165" s="445"/>
      <c r="AK165" s="445"/>
      <c r="AL165" s="446"/>
      <c r="AM165" s="444">
        <v>4</v>
      </c>
      <c r="AN165" s="445"/>
      <c r="AO165" s="445"/>
      <c r="AP165" s="446"/>
      <c r="AQ165" s="444">
        <v>4</v>
      </c>
      <c r="AR165" s="445"/>
      <c r="AS165" s="445"/>
      <c r="AT165" s="446"/>
      <c r="AU165" s="444">
        <v>4</v>
      </c>
      <c r="AV165" s="445"/>
      <c r="AW165" s="445"/>
      <c r="AX165" s="446"/>
      <c r="AY165" s="444">
        <v>4</v>
      </c>
      <c r="AZ165" s="445"/>
      <c r="BA165" s="445"/>
      <c r="BB165" s="446"/>
      <c r="BC165" s="444">
        <v>5</v>
      </c>
      <c r="BD165" s="445"/>
      <c r="BE165" s="445"/>
      <c r="BF165" s="446"/>
      <c r="BG165" s="444">
        <v>5</v>
      </c>
      <c r="BH165" s="445"/>
      <c r="BI165" s="445"/>
      <c r="BJ165" s="446"/>
      <c r="BK165" s="497" t="s">
        <v>525</v>
      </c>
      <c r="BL165" s="498"/>
      <c r="BM165" s="498"/>
      <c r="BN165" s="499"/>
      <c r="BO165" s="444">
        <v>4</v>
      </c>
      <c r="BP165" s="445"/>
      <c r="BQ165" s="445"/>
      <c r="BR165" s="445"/>
      <c r="BS165" s="444">
        <v>4</v>
      </c>
      <c r="BT165" s="445"/>
      <c r="BU165" s="445"/>
      <c r="BV165" s="446"/>
      <c r="BW165" s="497" t="s">
        <v>574</v>
      </c>
      <c r="BX165" s="498"/>
      <c r="BY165" s="498"/>
      <c r="BZ165" s="861"/>
      <c r="CA165" s="240"/>
      <c r="CB165" s="240"/>
      <c r="CC165" s="240"/>
      <c r="CD165" s="240"/>
      <c r="CE165" s="268"/>
      <c r="CF165" s="256"/>
      <c r="CG165" s="33"/>
      <c r="CH165" s="33"/>
      <c r="CI165" s="33"/>
      <c r="CJ165" s="129"/>
    </row>
    <row r="166" spans="2:88" s="1" customFormat="1" ht="18.75" thickBot="1">
      <c r="B166" s="332"/>
      <c r="C166" s="79"/>
      <c r="D166" s="78" t="s">
        <v>132</v>
      </c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337"/>
      <c r="U166" s="337"/>
      <c r="V166" s="934" t="s">
        <v>586</v>
      </c>
      <c r="W166" s="935"/>
      <c r="X166" s="79"/>
      <c r="Y166" s="79"/>
      <c r="Z166" s="81"/>
      <c r="AA166" s="81"/>
      <c r="AB166" s="81"/>
      <c r="AC166" s="81"/>
      <c r="AD166" s="81"/>
      <c r="AE166" s="81"/>
      <c r="AF166" s="81"/>
      <c r="AG166" s="81"/>
      <c r="AH166" s="460" t="s">
        <v>312</v>
      </c>
      <c r="AI166" s="461"/>
      <c r="AJ166" s="461"/>
      <c r="AK166" s="461"/>
      <c r="AL166" s="462"/>
      <c r="AM166" s="500" t="s">
        <v>313</v>
      </c>
      <c r="AN166" s="501"/>
      <c r="AO166" s="501"/>
      <c r="AP166" s="502"/>
      <c r="AQ166" s="500" t="s">
        <v>314</v>
      </c>
      <c r="AR166" s="501"/>
      <c r="AS166" s="501"/>
      <c r="AT166" s="502"/>
      <c r="AU166" s="500" t="s">
        <v>584</v>
      </c>
      <c r="AV166" s="501"/>
      <c r="AW166" s="501"/>
      <c r="AX166" s="502"/>
      <c r="AY166" s="500" t="s">
        <v>314</v>
      </c>
      <c r="AZ166" s="501"/>
      <c r="BA166" s="501"/>
      <c r="BB166" s="502"/>
      <c r="BC166" s="500" t="s">
        <v>312</v>
      </c>
      <c r="BD166" s="501"/>
      <c r="BE166" s="501"/>
      <c r="BF166" s="499"/>
      <c r="BG166" s="497" t="s">
        <v>312</v>
      </c>
      <c r="BH166" s="498"/>
      <c r="BI166" s="498"/>
      <c r="BJ166" s="499"/>
      <c r="BK166" s="497" t="s">
        <v>583</v>
      </c>
      <c r="BL166" s="498"/>
      <c r="BM166" s="498"/>
      <c r="BN166" s="499"/>
      <c r="BO166" s="444">
        <v>6</v>
      </c>
      <c r="BP166" s="445"/>
      <c r="BQ166" s="445"/>
      <c r="BR166" s="445"/>
      <c r="BS166" s="497" t="s">
        <v>582</v>
      </c>
      <c r="BT166" s="498"/>
      <c r="BU166" s="498"/>
      <c r="BV166" s="499"/>
      <c r="BW166" s="497" t="s">
        <v>312</v>
      </c>
      <c r="BX166" s="498"/>
      <c r="BY166" s="498"/>
      <c r="BZ166" s="861"/>
      <c r="CA166" s="240"/>
      <c r="CB166" s="240"/>
      <c r="CC166" s="240"/>
      <c r="CD166" s="240"/>
      <c r="CE166" s="268"/>
      <c r="CF166" s="256"/>
      <c r="CG166" s="33"/>
      <c r="CH166" s="33"/>
      <c r="CI166" s="33"/>
      <c r="CJ166" s="129"/>
    </row>
    <row r="167" spans="2:191" s="82" customFormat="1" ht="45.75" customHeight="1" thickBot="1">
      <c r="B167" s="367" t="s">
        <v>315</v>
      </c>
      <c r="C167" s="457"/>
      <c r="D167" s="457"/>
      <c r="E167" s="457"/>
      <c r="F167" s="457"/>
      <c r="G167" s="457"/>
      <c r="H167" s="457"/>
      <c r="I167" s="457"/>
      <c r="J167" s="457"/>
      <c r="K167" s="457"/>
      <c r="L167" s="457"/>
      <c r="M167" s="457"/>
      <c r="N167" s="457"/>
      <c r="O167" s="457"/>
      <c r="P167" s="457"/>
      <c r="Q167" s="457"/>
      <c r="R167" s="457"/>
      <c r="S167" s="457"/>
      <c r="T167" s="457"/>
      <c r="U167" s="457"/>
      <c r="V167" s="457"/>
      <c r="W167" s="457"/>
      <c r="X167" s="457"/>
      <c r="Y167" s="936"/>
      <c r="Z167" s="367" t="s">
        <v>316</v>
      </c>
      <c r="AA167" s="457"/>
      <c r="AB167" s="457"/>
      <c r="AC167" s="457"/>
      <c r="AD167" s="457"/>
      <c r="AE167" s="457"/>
      <c r="AF167" s="457"/>
      <c r="AG167" s="457"/>
      <c r="AH167" s="457"/>
      <c r="AI167" s="457"/>
      <c r="AJ167" s="457"/>
      <c r="AK167" s="457"/>
      <c r="AL167" s="457"/>
      <c r="AM167" s="457"/>
      <c r="AN167" s="457"/>
      <c r="AO167" s="457"/>
      <c r="AP167" s="457"/>
      <c r="AQ167" s="457"/>
      <c r="AR167" s="457"/>
      <c r="AS167" s="457"/>
      <c r="AT167" s="368"/>
      <c r="AU167" s="368"/>
      <c r="AV167" s="369"/>
      <c r="AW167" s="382" t="s">
        <v>476</v>
      </c>
      <c r="AX167" s="368"/>
      <c r="AY167" s="368"/>
      <c r="AZ167" s="368"/>
      <c r="BA167" s="368"/>
      <c r="BB167" s="368"/>
      <c r="BC167" s="368"/>
      <c r="BD167" s="368"/>
      <c r="BE167" s="369"/>
      <c r="BF167" s="367" t="s">
        <v>317</v>
      </c>
      <c r="BG167" s="368"/>
      <c r="BH167" s="368"/>
      <c r="BI167" s="368"/>
      <c r="BJ167" s="368"/>
      <c r="BK167" s="368"/>
      <c r="BL167" s="368"/>
      <c r="BM167" s="368"/>
      <c r="BN167" s="368"/>
      <c r="BO167" s="368"/>
      <c r="BP167" s="368"/>
      <c r="BQ167" s="368"/>
      <c r="BR167" s="368"/>
      <c r="BS167" s="368"/>
      <c r="BT167" s="368"/>
      <c r="BU167" s="368"/>
      <c r="BV167" s="368"/>
      <c r="BW167" s="368"/>
      <c r="BX167" s="368"/>
      <c r="BY167" s="368"/>
      <c r="BZ167" s="368"/>
      <c r="CA167" s="368"/>
      <c r="CB167" s="368"/>
      <c r="CC167" s="368"/>
      <c r="CD167" s="368"/>
      <c r="CE167" s="368"/>
      <c r="CF167" s="368"/>
      <c r="CG167" s="368"/>
      <c r="CH167" s="368"/>
      <c r="CI167" s="368"/>
      <c r="CJ167" s="369"/>
      <c r="CK167" s="107"/>
      <c r="CL167" s="107"/>
      <c r="CM167" s="107"/>
      <c r="CN167" s="107"/>
      <c r="CO167" s="107"/>
      <c r="CP167" s="107"/>
      <c r="CQ167" s="107"/>
      <c r="CR167" s="107"/>
      <c r="CS167" s="107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  <c r="DP167" s="108"/>
      <c r="DQ167" s="107"/>
      <c r="EG167" s="83"/>
      <c r="EH167" s="83"/>
      <c r="EI167" s="83"/>
      <c r="EJ167" s="83"/>
      <c r="EK167" s="83"/>
      <c r="EL167" s="83"/>
      <c r="EM167" s="83"/>
      <c r="EN167" s="83"/>
      <c r="EO167" s="83"/>
      <c r="EP167" s="83"/>
      <c r="EQ167" s="83"/>
      <c r="ER167" s="83"/>
      <c r="ES167" s="83"/>
      <c r="ET167" s="83"/>
      <c r="EU167" s="83"/>
      <c r="EV167" s="83"/>
      <c r="EW167" s="83"/>
      <c r="EX167" s="83"/>
      <c r="EY167" s="83"/>
      <c r="EZ167" s="83"/>
      <c r="FA167" s="83"/>
      <c r="FB167" s="83"/>
      <c r="FO167" s="108"/>
      <c r="FP167" s="108"/>
      <c r="FQ167" s="107"/>
      <c r="FR167" s="83"/>
      <c r="GF167" s="109"/>
      <c r="GG167" s="109"/>
      <c r="GH167" s="109"/>
      <c r="GI167" s="109"/>
    </row>
    <row r="168" spans="2:120" s="90" customFormat="1" ht="40.5" customHeight="1" thickBot="1">
      <c r="B168" s="937" t="s">
        <v>134</v>
      </c>
      <c r="C168" s="938"/>
      <c r="D168" s="938"/>
      <c r="E168" s="938"/>
      <c r="F168" s="938"/>
      <c r="G168" s="938"/>
      <c r="H168" s="938"/>
      <c r="I168" s="938"/>
      <c r="J168" s="938"/>
      <c r="K168" s="938"/>
      <c r="L168" s="938"/>
      <c r="M168" s="938"/>
      <c r="N168" s="938"/>
      <c r="O168" s="938"/>
      <c r="P168" s="939"/>
      <c r="Q168" s="491" t="s">
        <v>133</v>
      </c>
      <c r="R168" s="491"/>
      <c r="S168" s="491"/>
      <c r="T168" s="948"/>
      <c r="U168" s="943" t="s">
        <v>135</v>
      </c>
      <c r="V168" s="944"/>
      <c r="W168" s="940" t="s">
        <v>136</v>
      </c>
      <c r="X168" s="941"/>
      <c r="Y168" s="942"/>
      <c r="Z168" s="493" t="s">
        <v>134</v>
      </c>
      <c r="AA168" s="494"/>
      <c r="AB168" s="494"/>
      <c r="AC168" s="494"/>
      <c r="AD168" s="494"/>
      <c r="AE168" s="494"/>
      <c r="AF168" s="494"/>
      <c r="AG168" s="494"/>
      <c r="AH168" s="494"/>
      <c r="AI168" s="494"/>
      <c r="AJ168" s="494"/>
      <c r="AK168" s="495"/>
      <c r="AL168" s="495"/>
      <c r="AM168" s="496"/>
      <c r="AN168" s="383" t="s">
        <v>133</v>
      </c>
      <c r="AO168" s="384"/>
      <c r="AP168" s="385"/>
      <c r="AQ168" s="383" t="s">
        <v>135</v>
      </c>
      <c r="AR168" s="384"/>
      <c r="AS168" s="385"/>
      <c r="AT168" s="490" t="s">
        <v>136</v>
      </c>
      <c r="AU168" s="491"/>
      <c r="AV168" s="492"/>
      <c r="AW168" s="945" t="s">
        <v>133</v>
      </c>
      <c r="AX168" s="932"/>
      <c r="AY168" s="933"/>
      <c r="AZ168" s="931" t="s">
        <v>135</v>
      </c>
      <c r="BA168" s="932"/>
      <c r="BB168" s="933"/>
      <c r="BC168" s="379" t="s">
        <v>136</v>
      </c>
      <c r="BD168" s="380"/>
      <c r="BE168" s="381"/>
      <c r="BF168" s="283"/>
      <c r="BG168" s="269"/>
      <c r="BH168" s="269"/>
      <c r="BI168" s="269"/>
      <c r="BJ168" s="269"/>
      <c r="BK168" s="269"/>
      <c r="BL168" s="269"/>
      <c r="BM168" s="269"/>
      <c r="BN168" s="269"/>
      <c r="BO168" s="269"/>
      <c r="BP168" s="269"/>
      <c r="BQ168" s="269"/>
      <c r="BR168" s="269"/>
      <c r="BS168" s="269"/>
      <c r="BT168" s="269"/>
      <c r="BU168" s="269"/>
      <c r="BV168" s="269"/>
      <c r="BW168" s="269"/>
      <c r="BX168" s="269"/>
      <c r="BY168" s="269"/>
      <c r="BZ168" s="269"/>
      <c r="CA168" s="269"/>
      <c r="CB168" s="269"/>
      <c r="CC168" s="269"/>
      <c r="CD168" s="269"/>
      <c r="CE168" s="269"/>
      <c r="CF168" s="270"/>
      <c r="CG168" s="270"/>
      <c r="CH168" s="270"/>
      <c r="CI168" s="270"/>
      <c r="CJ168" s="27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</row>
    <row r="169" spans="2:120" s="90" customFormat="1" ht="21.75" customHeight="1" thickTop="1">
      <c r="B169" s="84" t="s">
        <v>478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6"/>
      <c r="Q169" s="451">
        <v>2</v>
      </c>
      <c r="R169" s="451"/>
      <c r="S169" s="451"/>
      <c r="T169" s="456"/>
      <c r="U169" s="451">
        <v>4</v>
      </c>
      <c r="V169" s="456"/>
      <c r="W169" s="450">
        <v>6</v>
      </c>
      <c r="X169" s="451"/>
      <c r="Y169" s="452"/>
      <c r="Z169" s="348" t="s">
        <v>323</v>
      </c>
      <c r="AA169" s="349"/>
      <c r="AB169" s="349"/>
      <c r="AC169" s="349"/>
      <c r="AD169" s="349"/>
      <c r="AE169" s="349"/>
      <c r="AF169" s="349"/>
      <c r="AG169" s="349"/>
      <c r="AH169" s="349"/>
      <c r="AI169" s="349"/>
      <c r="AJ169" s="349"/>
      <c r="AK169" s="325"/>
      <c r="AL169" s="325"/>
      <c r="AM169" s="326"/>
      <c r="AN169" s="451">
        <v>8</v>
      </c>
      <c r="AO169" s="451"/>
      <c r="AP169" s="456"/>
      <c r="AQ169" s="450">
        <v>4</v>
      </c>
      <c r="AR169" s="451"/>
      <c r="AS169" s="456"/>
      <c r="AT169" s="450">
        <v>6</v>
      </c>
      <c r="AU169" s="451"/>
      <c r="AV169" s="452"/>
      <c r="AW169" s="92"/>
      <c r="AX169" s="93"/>
      <c r="AY169" s="94"/>
      <c r="AZ169" s="95"/>
      <c r="BA169" s="96"/>
      <c r="BB169" s="323"/>
      <c r="BC169" s="208"/>
      <c r="BD169" s="208"/>
      <c r="BE169" s="314"/>
      <c r="BF169" s="370" t="s">
        <v>324</v>
      </c>
      <c r="BG169" s="371"/>
      <c r="BH169" s="371"/>
      <c r="BI169" s="371"/>
      <c r="BJ169" s="371"/>
      <c r="BK169" s="371"/>
      <c r="BL169" s="371"/>
      <c r="BM169" s="371"/>
      <c r="BN169" s="371"/>
      <c r="BO169" s="371"/>
      <c r="BP169" s="371"/>
      <c r="BQ169" s="371"/>
      <c r="BR169" s="371"/>
      <c r="BS169" s="371"/>
      <c r="BT169" s="371"/>
      <c r="BU169" s="371"/>
      <c r="BV169" s="371"/>
      <c r="BW169" s="371"/>
      <c r="BX169" s="371"/>
      <c r="BY169" s="371"/>
      <c r="BZ169" s="371"/>
      <c r="CA169" s="371"/>
      <c r="CB169" s="371"/>
      <c r="CC169" s="371"/>
      <c r="CD169" s="371"/>
      <c r="CE169" s="371"/>
      <c r="CF169" s="371"/>
      <c r="CG169" s="371"/>
      <c r="CH169" s="371"/>
      <c r="CI169" s="371"/>
      <c r="CJ169" s="372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</row>
    <row r="170" spans="2:120" s="90" customFormat="1" ht="21.75" customHeight="1">
      <c r="B170" s="327" t="s">
        <v>604</v>
      </c>
      <c r="C170" s="328"/>
      <c r="D170" s="328"/>
      <c r="E170" s="328"/>
      <c r="F170" s="328"/>
      <c r="G170" s="328"/>
      <c r="H170" s="328"/>
      <c r="I170" s="328"/>
      <c r="J170" s="328"/>
      <c r="K170" s="328"/>
      <c r="L170" s="328"/>
      <c r="M170" s="328"/>
      <c r="N170" s="328"/>
      <c r="O170" s="328"/>
      <c r="P170" s="329"/>
      <c r="Q170" s="454">
        <v>4</v>
      </c>
      <c r="R170" s="454"/>
      <c r="S170" s="454"/>
      <c r="T170" s="455"/>
      <c r="U170" s="453">
        <v>3</v>
      </c>
      <c r="V170" s="455"/>
      <c r="W170" s="453">
        <v>4</v>
      </c>
      <c r="X170" s="454"/>
      <c r="Y170" s="952"/>
      <c r="Z170" s="363" t="s">
        <v>603</v>
      </c>
      <c r="AA170" s="364"/>
      <c r="AB170" s="364"/>
      <c r="AC170" s="364"/>
      <c r="AD170" s="364"/>
      <c r="AE170" s="364"/>
      <c r="AF170" s="364"/>
      <c r="AG170" s="364"/>
      <c r="AH170" s="364"/>
      <c r="AI170" s="364"/>
      <c r="AJ170" s="364"/>
      <c r="AK170" s="365"/>
      <c r="AL170" s="365"/>
      <c r="AM170" s="366"/>
      <c r="AN170" s="454">
        <v>10</v>
      </c>
      <c r="AO170" s="454"/>
      <c r="AP170" s="455"/>
      <c r="AQ170" s="453">
        <v>4</v>
      </c>
      <c r="AR170" s="454"/>
      <c r="AS170" s="455"/>
      <c r="AT170" s="453">
        <v>6</v>
      </c>
      <c r="AU170" s="454"/>
      <c r="AV170" s="952"/>
      <c r="AW170" s="316"/>
      <c r="AX170" s="317">
        <v>12</v>
      </c>
      <c r="AY170" s="318"/>
      <c r="AZ170" s="319"/>
      <c r="BA170" s="320">
        <v>15</v>
      </c>
      <c r="BB170" s="318"/>
      <c r="BC170" s="321"/>
      <c r="BD170" s="321">
        <v>20</v>
      </c>
      <c r="BE170" s="322"/>
      <c r="BF170" s="373" t="s">
        <v>475</v>
      </c>
      <c r="BG170" s="374"/>
      <c r="BH170" s="374"/>
      <c r="BI170" s="374"/>
      <c r="BJ170" s="374"/>
      <c r="BK170" s="374"/>
      <c r="BL170" s="374"/>
      <c r="BM170" s="374"/>
      <c r="BN170" s="374"/>
      <c r="BO170" s="374"/>
      <c r="BP170" s="374"/>
      <c r="BQ170" s="374"/>
      <c r="BR170" s="374"/>
      <c r="BS170" s="374"/>
      <c r="BT170" s="374"/>
      <c r="BU170" s="374"/>
      <c r="BV170" s="374"/>
      <c r="BW170" s="374"/>
      <c r="BX170" s="374"/>
      <c r="BY170" s="374"/>
      <c r="BZ170" s="374"/>
      <c r="CA170" s="374"/>
      <c r="CB170" s="374"/>
      <c r="CC170" s="374"/>
      <c r="CD170" s="374"/>
      <c r="CE170" s="374"/>
      <c r="CF170" s="374"/>
      <c r="CG170" s="374"/>
      <c r="CH170" s="374"/>
      <c r="CI170" s="374"/>
      <c r="CJ170" s="375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</row>
    <row r="171" spans="2:168" s="110" customFormat="1" ht="21.75" customHeight="1" thickBot="1">
      <c r="B171" s="87" t="s">
        <v>325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9"/>
      <c r="Q171" s="924">
        <v>6</v>
      </c>
      <c r="R171" s="924"/>
      <c r="S171" s="924"/>
      <c r="T171" s="925"/>
      <c r="U171" s="924">
        <v>4</v>
      </c>
      <c r="V171" s="925"/>
      <c r="W171" s="929">
        <v>6</v>
      </c>
      <c r="X171" s="924"/>
      <c r="Y171" s="930"/>
      <c r="Z171" s="359" t="s">
        <v>477</v>
      </c>
      <c r="AA171" s="360"/>
      <c r="AB171" s="360"/>
      <c r="AC171" s="360"/>
      <c r="AD171" s="360"/>
      <c r="AE171" s="360"/>
      <c r="AF171" s="360"/>
      <c r="AG171" s="360"/>
      <c r="AH171" s="360"/>
      <c r="AI171" s="360"/>
      <c r="AJ171" s="360"/>
      <c r="AK171" s="361"/>
      <c r="AL171" s="361"/>
      <c r="AM171" s="362"/>
      <c r="AN171" s="924">
        <v>12</v>
      </c>
      <c r="AO171" s="924"/>
      <c r="AP171" s="925"/>
      <c r="AQ171" s="929">
        <v>4</v>
      </c>
      <c r="AR171" s="924"/>
      <c r="AS171" s="925"/>
      <c r="AT171" s="929">
        <v>6</v>
      </c>
      <c r="AU171" s="924"/>
      <c r="AV171" s="930"/>
      <c r="AW171" s="100"/>
      <c r="AX171" s="97"/>
      <c r="AY171" s="98"/>
      <c r="AZ171" s="99"/>
      <c r="BA171" s="97"/>
      <c r="BB171" s="324"/>
      <c r="BC171" s="313"/>
      <c r="BD171" s="313"/>
      <c r="BE171" s="315"/>
      <c r="BF171" s="376"/>
      <c r="BG171" s="377"/>
      <c r="BH171" s="377"/>
      <c r="BI171" s="377"/>
      <c r="BJ171" s="377"/>
      <c r="BK171" s="377"/>
      <c r="BL171" s="377"/>
      <c r="BM171" s="377"/>
      <c r="BN171" s="377"/>
      <c r="BO171" s="377"/>
      <c r="BP171" s="377"/>
      <c r="BQ171" s="377"/>
      <c r="BR171" s="377"/>
      <c r="BS171" s="377"/>
      <c r="BT171" s="377"/>
      <c r="BU171" s="377"/>
      <c r="BV171" s="377"/>
      <c r="BW171" s="377"/>
      <c r="BX171" s="377"/>
      <c r="BY171" s="377"/>
      <c r="BZ171" s="377"/>
      <c r="CA171" s="377"/>
      <c r="CB171" s="377"/>
      <c r="CC171" s="377"/>
      <c r="CD171" s="377"/>
      <c r="CE171" s="377"/>
      <c r="CF171" s="377"/>
      <c r="CG171" s="377"/>
      <c r="CH171" s="377"/>
      <c r="CI171" s="377"/>
      <c r="CJ171" s="378"/>
      <c r="CK171" s="101"/>
      <c r="CL171" s="101"/>
      <c r="CM171" s="101"/>
      <c r="CN171" s="101"/>
      <c r="CO171" s="101"/>
      <c r="CP171" s="101"/>
      <c r="CQ171" s="101"/>
      <c r="CR171" s="101"/>
      <c r="CS171" s="101"/>
      <c r="CT171" s="101"/>
      <c r="CU171" s="101"/>
      <c r="CV171" s="101"/>
      <c r="CW171" s="101"/>
      <c r="CX171" s="101"/>
      <c r="CY171" s="101"/>
      <c r="CZ171" s="101"/>
      <c r="DA171" s="101"/>
      <c r="DB171" s="101"/>
      <c r="DC171" s="101"/>
      <c r="DD171" s="101"/>
      <c r="DE171" s="101"/>
      <c r="DF171" s="101"/>
      <c r="DG171" s="101"/>
      <c r="DH171" s="101"/>
      <c r="DI171" s="101"/>
      <c r="DJ171" s="101"/>
      <c r="DK171" s="109"/>
      <c r="DL171" s="109"/>
      <c r="DM171" s="109"/>
      <c r="DN171" s="109"/>
      <c r="DO171" s="109"/>
      <c r="DP171" s="109"/>
      <c r="DQ171" s="101"/>
      <c r="DR171" s="101"/>
      <c r="DS171" s="101"/>
      <c r="DT171" s="101"/>
      <c r="DU171" s="101"/>
      <c r="DV171" s="101"/>
      <c r="DW171" s="101"/>
      <c r="DX171" s="101"/>
      <c r="DY171" s="101"/>
      <c r="DZ171" s="101"/>
      <c r="EA171" s="101"/>
      <c r="EB171" s="101"/>
      <c r="EC171" s="101"/>
      <c r="ED171" s="101"/>
      <c r="EE171" s="101"/>
      <c r="EF171" s="101"/>
      <c r="EG171" s="101"/>
      <c r="EH171" s="101"/>
      <c r="EI171" s="101"/>
      <c r="EJ171" s="101"/>
      <c r="EK171" s="101"/>
      <c r="EL171" s="101"/>
      <c r="EM171" s="101"/>
      <c r="EN171" s="101"/>
      <c r="EO171" s="101"/>
      <c r="EP171" s="101"/>
      <c r="EQ171" s="101"/>
      <c r="ER171" s="101"/>
      <c r="ES171" s="101"/>
      <c r="ET171" s="101"/>
      <c r="EU171" s="101"/>
      <c r="EV171" s="101"/>
      <c r="EW171" s="101"/>
      <c r="EX171" s="101"/>
      <c r="EY171" s="101"/>
      <c r="EZ171" s="101"/>
      <c r="FA171" s="101"/>
      <c r="FB171" s="101"/>
      <c r="FC171" s="101"/>
      <c r="FD171" s="101"/>
      <c r="FE171" s="101"/>
      <c r="FF171" s="101"/>
      <c r="FG171" s="101"/>
      <c r="FH171" s="101"/>
      <c r="FI171" s="101"/>
      <c r="FJ171" s="101"/>
      <c r="FK171" s="101"/>
      <c r="FL171" s="101"/>
    </row>
    <row r="172" spans="1:88" s="136" customFormat="1" ht="69.75" customHeight="1" thickBot="1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5" t="s">
        <v>388</v>
      </c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272"/>
      <c r="BC172" s="272"/>
      <c r="BD172" s="272"/>
      <c r="BE172" s="272"/>
      <c r="BF172" s="273"/>
      <c r="BG172" s="273"/>
      <c r="BH172" s="273"/>
      <c r="BI172" s="274"/>
      <c r="BJ172" s="274"/>
      <c r="BK172" s="274"/>
      <c r="BL172" s="274"/>
      <c r="BM172" s="274"/>
      <c r="BN172" s="273"/>
      <c r="BO172" s="273"/>
      <c r="BP172" s="273"/>
      <c r="BQ172" s="273"/>
      <c r="BR172" s="273"/>
      <c r="BS172" s="274"/>
      <c r="BT172" s="274"/>
      <c r="BU172" s="274"/>
      <c r="BV172" s="273"/>
      <c r="BW172" s="273"/>
      <c r="BX172" s="273"/>
      <c r="BY172" s="273"/>
      <c r="BZ172" s="273"/>
      <c r="CA172" s="273"/>
      <c r="CB172" s="273"/>
      <c r="CC172" s="273"/>
      <c r="CD172" s="273"/>
      <c r="CE172" s="273"/>
      <c r="CF172" s="273"/>
      <c r="CG172" s="273"/>
      <c r="CH172" s="273"/>
      <c r="CI172" s="273"/>
      <c r="CJ172" s="275"/>
    </row>
    <row r="173" spans="1:88" s="136" customFormat="1" ht="69" customHeight="1" thickBot="1">
      <c r="A173" s="382" t="s">
        <v>74</v>
      </c>
      <c r="B173" s="946"/>
      <c r="C173" s="946"/>
      <c r="D173" s="946"/>
      <c r="E173" s="367" t="s">
        <v>389</v>
      </c>
      <c r="F173" s="457"/>
      <c r="G173" s="457"/>
      <c r="H173" s="457"/>
      <c r="I173" s="457"/>
      <c r="J173" s="457"/>
      <c r="K173" s="457"/>
      <c r="L173" s="457"/>
      <c r="M173" s="457"/>
      <c r="N173" s="457"/>
      <c r="O173" s="457"/>
      <c r="P173" s="457"/>
      <c r="Q173" s="457"/>
      <c r="R173" s="457"/>
      <c r="S173" s="457"/>
      <c r="T173" s="457"/>
      <c r="U173" s="457"/>
      <c r="V173" s="457"/>
      <c r="W173" s="457"/>
      <c r="X173" s="457"/>
      <c r="Y173" s="457"/>
      <c r="Z173" s="457"/>
      <c r="AA173" s="457"/>
      <c r="AB173" s="457"/>
      <c r="AC173" s="457"/>
      <c r="AD173" s="457"/>
      <c r="AE173" s="457"/>
      <c r="AF173" s="457"/>
      <c r="AG173" s="457"/>
      <c r="AH173" s="457"/>
      <c r="AI173" s="457"/>
      <c r="AJ173" s="457"/>
      <c r="AK173" s="457"/>
      <c r="AL173" s="457"/>
      <c r="AM173" s="457"/>
      <c r="AN173" s="457"/>
      <c r="AO173" s="457"/>
      <c r="AP173" s="457"/>
      <c r="AQ173" s="457"/>
      <c r="AR173" s="457"/>
      <c r="AS173" s="457"/>
      <c r="AT173" s="457"/>
      <c r="AU173" s="457"/>
      <c r="AV173" s="457"/>
      <c r="AW173" s="457"/>
      <c r="AX173" s="457"/>
      <c r="AY173" s="457"/>
      <c r="AZ173" s="457"/>
      <c r="BA173" s="457"/>
      <c r="BB173" s="457"/>
      <c r="BC173" s="458"/>
      <c r="BD173" s="458"/>
      <c r="BE173" s="458"/>
      <c r="BF173" s="458"/>
      <c r="BG173" s="458"/>
      <c r="BH173" s="458"/>
      <c r="BI173" s="458"/>
      <c r="BJ173" s="458"/>
      <c r="BK173" s="458"/>
      <c r="BL173" s="458"/>
      <c r="BM173" s="458"/>
      <c r="BN173" s="458"/>
      <c r="BO173" s="458"/>
      <c r="BP173" s="458"/>
      <c r="BQ173" s="458"/>
      <c r="BR173" s="458"/>
      <c r="BS173" s="458"/>
      <c r="BT173" s="458"/>
      <c r="BU173" s="458"/>
      <c r="BV173" s="458"/>
      <c r="BW173" s="458"/>
      <c r="BX173" s="458"/>
      <c r="BY173" s="458"/>
      <c r="BZ173" s="459"/>
      <c r="CA173" s="1042" t="s">
        <v>577</v>
      </c>
      <c r="CB173" s="1043"/>
      <c r="CC173" s="1043"/>
      <c r="CD173" s="1043"/>
      <c r="CE173" s="1044"/>
      <c r="CF173" s="1044"/>
      <c r="CG173" s="1044"/>
      <c r="CH173" s="1044"/>
      <c r="CI173" s="1044"/>
      <c r="CJ173" s="369"/>
    </row>
    <row r="174" spans="1:87" s="136" customFormat="1" ht="45.75" customHeight="1">
      <c r="A174" s="949" t="s">
        <v>390</v>
      </c>
      <c r="B174" s="950"/>
      <c r="C174" s="950"/>
      <c r="D174" s="951"/>
      <c r="E174" s="423" t="s">
        <v>605</v>
      </c>
      <c r="F174" s="424"/>
      <c r="G174" s="424"/>
      <c r="H174" s="424"/>
      <c r="I174" s="424"/>
      <c r="J174" s="424"/>
      <c r="K174" s="424"/>
      <c r="L174" s="424"/>
      <c r="M174" s="424"/>
      <c r="N174" s="424"/>
      <c r="O174" s="424"/>
      <c r="P174" s="424"/>
      <c r="Q174" s="424"/>
      <c r="R174" s="424"/>
      <c r="S174" s="424"/>
      <c r="T174" s="424"/>
      <c r="U174" s="424"/>
      <c r="V174" s="424"/>
      <c r="W174" s="424"/>
      <c r="X174" s="424"/>
      <c r="Y174" s="424"/>
      <c r="Z174" s="424"/>
      <c r="AA174" s="424"/>
      <c r="AB174" s="424"/>
      <c r="AC174" s="424"/>
      <c r="AD174" s="424"/>
      <c r="AE174" s="424"/>
      <c r="AF174" s="424"/>
      <c r="AG174" s="424"/>
      <c r="AH174" s="424"/>
      <c r="AI174" s="424"/>
      <c r="AJ174" s="424"/>
      <c r="AK174" s="424"/>
      <c r="AL174" s="424"/>
      <c r="AM174" s="424"/>
      <c r="AN174" s="424"/>
      <c r="AO174" s="424"/>
      <c r="AP174" s="424"/>
      <c r="AQ174" s="424"/>
      <c r="AR174" s="424"/>
      <c r="AS174" s="424"/>
      <c r="AT174" s="424"/>
      <c r="AU174" s="424"/>
      <c r="AV174" s="424"/>
      <c r="AW174" s="424"/>
      <c r="AX174" s="424"/>
      <c r="AY174" s="424"/>
      <c r="AZ174" s="424"/>
      <c r="BA174" s="424"/>
      <c r="BB174" s="424"/>
      <c r="BC174" s="424"/>
      <c r="BD174" s="424"/>
      <c r="BE174" s="424"/>
      <c r="BF174" s="424"/>
      <c r="BG174" s="424"/>
      <c r="BH174" s="424"/>
      <c r="BI174" s="424"/>
      <c r="BJ174" s="424"/>
      <c r="BK174" s="424"/>
      <c r="BL174" s="424"/>
      <c r="BM174" s="424"/>
      <c r="BN174" s="424"/>
      <c r="BO174" s="424"/>
      <c r="BP174" s="424"/>
      <c r="BQ174" s="424"/>
      <c r="BR174" s="424"/>
      <c r="BS174" s="424"/>
      <c r="BT174" s="424"/>
      <c r="BU174" s="424"/>
      <c r="BV174" s="424"/>
      <c r="BW174" s="424"/>
      <c r="BX174" s="424"/>
      <c r="BY174" s="424"/>
      <c r="BZ174" s="425"/>
      <c r="CA174" s="1060" t="s">
        <v>106</v>
      </c>
      <c r="CB174" s="1061"/>
      <c r="CC174" s="1061"/>
      <c r="CD174" s="1061"/>
      <c r="CE174" s="1061"/>
      <c r="CF174" s="1061"/>
      <c r="CG174" s="1061"/>
      <c r="CH174" s="1061"/>
      <c r="CI174" s="1061"/>
    </row>
    <row r="175" spans="1:88" s="136" customFormat="1" ht="42.75" customHeight="1">
      <c r="A175" s="426" t="s">
        <v>391</v>
      </c>
      <c r="B175" s="427"/>
      <c r="C175" s="427"/>
      <c r="D175" s="428"/>
      <c r="E175" s="926" t="s">
        <v>578</v>
      </c>
      <c r="F175" s="927"/>
      <c r="G175" s="927"/>
      <c r="H175" s="927"/>
      <c r="I175" s="927"/>
      <c r="J175" s="927"/>
      <c r="K175" s="927"/>
      <c r="L175" s="927"/>
      <c r="M175" s="927"/>
      <c r="N175" s="927"/>
      <c r="O175" s="927"/>
      <c r="P175" s="927"/>
      <c r="Q175" s="927"/>
      <c r="R175" s="927"/>
      <c r="S175" s="927"/>
      <c r="T175" s="927"/>
      <c r="U175" s="927"/>
      <c r="V175" s="927"/>
      <c r="W175" s="927"/>
      <c r="X175" s="927"/>
      <c r="Y175" s="927"/>
      <c r="Z175" s="927"/>
      <c r="AA175" s="927"/>
      <c r="AB175" s="927"/>
      <c r="AC175" s="927"/>
      <c r="AD175" s="927"/>
      <c r="AE175" s="927"/>
      <c r="AF175" s="927"/>
      <c r="AG175" s="927"/>
      <c r="AH175" s="927"/>
      <c r="AI175" s="927"/>
      <c r="AJ175" s="927"/>
      <c r="AK175" s="927"/>
      <c r="AL175" s="927"/>
      <c r="AM175" s="927"/>
      <c r="AN175" s="927"/>
      <c r="AO175" s="927"/>
      <c r="AP175" s="927"/>
      <c r="AQ175" s="927"/>
      <c r="AR175" s="927"/>
      <c r="AS175" s="927"/>
      <c r="AT175" s="927"/>
      <c r="AU175" s="927"/>
      <c r="AV175" s="927"/>
      <c r="AW175" s="927"/>
      <c r="AX175" s="927"/>
      <c r="AY175" s="927"/>
      <c r="AZ175" s="927"/>
      <c r="BA175" s="927"/>
      <c r="BB175" s="927"/>
      <c r="BC175" s="927"/>
      <c r="BD175" s="927"/>
      <c r="BE175" s="927"/>
      <c r="BF175" s="927"/>
      <c r="BG175" s="927"/>
      <c r="BH175" s="927"/>
      <c r="BI175" s="927"/>
      <c r="BJ175" s="927"/>
      <c r="BK175" s="927"/>
      <c r="BL175" s="927"/>
      <c r="BM175" s="927"/>
      <c r="BN175" s="927"/>
      <c r="BO175" s="927"/>
      <c r="BP175" s="927"/>
      <c r="BQ175" s="927"/>
      <c r="BR175" s="927"/>
      <c r="BS175" s="927"/>
      <c r="BT175" s="927"/>
      <c r="BU175" s="927"/>
      <c r="BV175" s="927"/>
      <c r="BW175" s="927"/>
      <c r="BX175" s="927"/>
      <c r="BY175" s="927"/>
      <c r="BZ175" s="928"/>
      <c r="CA175" s="1074" t="s">
        <v>191</v>
      </c>
      <c r="CB175" s="1045"/>
      <c r="CC175" s="1045"/>
      <c r="CD175" s="1045"/>
      <c r="CE175" s="1045"/>
      <c r="CF175" s="1045"/>
      <c r="CG175" s="1045"/>
      <c r="CH175" s="1045"/>
      <c r="CI175" s="1045"/>
      <c r="CJ175" s="276"/>
    </row>
    <row r="176" spans="1:88" s="136" customFormat="1" ht="40.5" customHeight="1">
      <c r="A176" s="426" t="s">
        <v>392</v>
      </c>
      <c r="B176" s="427"/>
      <c r="C176" s="427"/>
      <c r="D176" s="428"/>
      <c r="E176" s="429" t="s">
        <v>606</v>
      </c>
      <c r="F176" s="430"/>
      <c r="G176" s="430"/>
      <c r="H176" s="430"/>
      <c r="I176" s="430"/>
      <c r="J176" s="430"/>
      <c r="K176" s="430"/>
      <c r="L176" s="430"/>
      <c r="M176" s="430"/>
      <c r="N176" s="430"/>
      <c r="O176" s="430"/>
      <c r="P176" s="430"/>
      <c r="Q176" s="430"/>
      <c r="R176" s="430"/>
      <c r="S176" s="430"/>
      <c r="T176" s="430"/>
      <c r="U176" s="430"/>
      <c r="V176" s="430"/>
      <c r="W176" s="430"/>
      <c r="X176" s="430"/>
      <c r="Y176" s="430"/>
      <c r="Z176" s="430"/>
      <c r="AA176" s="430"/>
      <c r="AB176" s="430"/>
      <c r="AC176" s="430"/>
      <c r="AD176" s="430"/>
      <c r="AE176" s="430"/>
      <c r="AF176" s="430"/>
      <c r="AG176" s="430"/>
      <c r="AH176" s="430"/>
      <c r="AI176" s="430"/>
      <c r="AJ176" s="430"/>
      <c r="AK176" s="430"/>
      <c r="AL176" s="430"/>
      <c r="AM176" s="430"/>
      <c r="AN176" s="430"/>
      <c r="AO176" s="430"/>
      <c r="AP176" s="430"/>
      <c r="AQ176" s="430"/>
      <c r="AR176" s="430"/>
      <c r="AS176" s="430"/>
      <c r="AT176" s="430"/>
      <c r="AU176" s="430"/>
      <c r="AV176" s="430"/>
      <c r="AW176" s="430"/>
      <c r="AX176" s="430"/>
      <c r="AY176" s="430"/>
      <c r="AZ176" s="430"/>
      <c r="BA176" s="430"/>
      <c r="BB176" s="430"/>
      <c r="BC176" s="430"/>
      <c r="BD176" s="430"/>
      <c r="BE176" s="430"/>
      <c r="BF176" s="430"/>
      <c r="BG176" s="430"/>
      <c r="BH176" s="430"/>
      <c r="BI176" s="430"/>
      <c r="BJ176" s="430"/>
      <c r="BK176" s="430"/>
      <c r="BL176" s="430"/>
      <c r="BM176" s="430"/>
      <c r="BN176" s="430"/>
      <c r="BO176" s="430"/>
      <c r="BP176" s="430"/>
      <c r="BQ176" s="430"/>
      <c r="BR176" s="430"/>
      <c r="BS176" s="430"/>
      <c r="BT176" s="430"/>
      <c r="BU176" s="430"/>
      <c r="BV176" s="430"/>
      <c r="BW176" s="430"/>
      <c r="BX176" s="430"/>
      <c r="BY176" s="430"/>
      <c r="BZ176" s="431"/>
      <c r="CA176" s="429" t="s">
        <v>188</v>
      </c>
      <c r="CB176" s="1045"/>
      <c r="CC176" s="1045"/>
      <c r="CD176" s="1045"/>
      <c r="CE176" s="1045"/>
      <c r="CF176" s="1045"/>
      <c r="CG176" s="1045"/>
      <c r="CH176" s="1045"/>
      <c r="CI176" s="1045"/>
      <c r="CJ176" s="276"/>
    </row>
    <row r="177" spans="1:88" s="136" customFormat="1" ht="40.5" customHeight="1">
      <c r="A177" s="426" t="s">
        <v>393</v>
      </c>
      <c r="B177" s="427"/>
      <c r="C177" s="427"/>
      <c r="D177" s="428"/>
      <c r="E177" s="429" t="s">
        <v>607</v>
      </c>
      <c r="F177" s="430"/>
      <c r="G177" s="430"/>
      <c r="H177" s="430"/>
      <c r="I177" s="430"/>
      <c r="J177" s="430"/>
      <c r="K177" s="430"/>
      <c r="L177" s="430"/>
      <c r="M177" s="430"/>
      <c r="N177" s="430"/>
      <c r="O177" s="430"/>
      <c r="P177" s="430"/>
      <c r="Q177" s="430"/>
      <c r="R177" s="430"/>
      <c r="S177" s="430"/>
      <c r="T177" s="430"/>
      <c r="U177" s="430"/>
      <c r="V177" s="430"/>
      <c r="W177" s="430"/>
      <c r="X177" s="430"/>
      <c r="Y177" s="430"/>
      <c r="Z177" s="430"/>
      <c r="AA177" s="430"/>
      <c r="AB177" s="430"/>
      <c r="AC177" s="430"/>
      <c r="AD177" s="430"/>
      <c r="AE177" s="430"/>
      <c r="AF177" s="430"/>
      <c r="AG177" s="430"/>
      <c r="AH177" s="430"/>
      <c r="AI177" s="430"/>
      <c r="AJ177" s="430"/>
      <c r="AK177" s="430"/>
      <c r="AL177" s="430"/>
      <c r="AM177" s="430"/>
      <c r="AN177" s="430"/>
      <c r="AO177" s="430"/>
      <c r="AP177" s="430"/>
      <c r="AQ177" s="430"/>
      <c r="AR177" s="430"/>
      <c r="AS177" s="430"/>
      <c r="AT177" s="430"/>
      <c r="AU177" s="430"/>
      <c r="AV177" s="430"/>
      <c r="AW177" s="430"/>
      <c r="AX177" s="430"/>
      <c r="AY177" s="430"/>
      <c r="AZ177" s="430"/>
      <c r="BA177" s="430"/>
      <c r="BB177" s="430"/>
      <c r="BC177" s="430"/>
      <c r="BD177" s="430"/>
      <c r="BE177" s="430"/>
      <c r="BF177" s="430"/>
      <c r="BG177" s="430"/>
      <c r="BH177" s="430"/>
      <c r="BI177" s="430"/>
      <c r="BJ177" s="430"/>
      <c r="BK177" s="430"/>
      <c r="BL177" s="430"/>
      <c r="BM177" s="430"/>
      <c r="BN177" s="430"/>
      <c r="BO177" s="430"/>
      <c r="BP177" s="430"/>
      <c r="BQ177" s="430"/>
      <c r="BR177" s="430"/>
      <c r="BS177" s="430"/>
      <c r="BT177" s="430"/>
      <c r="BU177" s="430"/>
      <c r="BV177" s="430"/>
      <c r="BW177" s="430"/>
      <c r="BX177" s="430"/>
      <c r="BY177" s="430"/>
      <c r="BZ177" s="431"/>
      <c r="CA177" s="926" t="s">
        <v>189</v>
      </c>
      <c r="CB177" s="1075"/>
      <c r="CC177" s="1075"/>
      <c r="CD177" s="1075"/>
      <c r="CE177" s="1075"/>
      <c r="CF177" s="1075"/>
      <c r="CG177" s="1075"/>
      <c r="CH177" s="1075"/>
      <c r="CI177" s="1075"/>
      <c r="CJ177" s="277"/>
    </row>
    <row r="178" spans="1:87" s="136" customFormat="1" ht="30" customHeight="1">
      <c r="A178" s="426" t="s">
        <v>394</v>
      </c>
      <c r="B178" s="427"/>
      <c r="C178" s="427"/>
      <c r="D178" s="428"/>
      <c r="E178" s="447" t="s">
        <v>608</v>
      </c>
      <c r="F178" s="448"/>
      <c r="G178" s="448"/>
      <c r="H178" s="448"/>
      <c r="I178" s="448"/>
      <c r="J178" s="448"/>
      <c r="K178" s="448"/>
      <c r="L178" s="448"/>
      <c r="M178" s="448"/>
      <c r="N178" s="448"/>
      <c r="O178" s="448"/>
      <c r="P178" s="448"/>
      <c r="Q178" s="448"/>
      <c r="R178" s="448"/>
      <c r="S178" s="448"/>
      <c r="T178" s="448"/>
      <c r="U178" s="448"/>
      <c r="V178" s="448"/>
      <c r="W178" s="448"/>
      <c r="X178" s="448"/>
      <c r="Y178" s="448"/>
      <c r="Z178" s="448"/>
      <c r="AA178" s="448"/>
      <c r="AB178" s="448"/>
      <c r="AC178" s="448"/>
      <c r="AD178" s="448"/>
      <c r="AE178" s="448"/>
      <c r="AF178" s="448"/>
      <c r="AG178" s="448"/>
      <c r="AH178" s="448"/>
      <c r="AI178" s="448"/>
      <c r="AJ178" s="448"/>
      <c r="AK178" s="448"/>
      <c r="AL178" s="448"/>
      <c r="AM178" s="448"/>
      <c r="AN178" s="448"/>
      <c r="AO178" s="448"/>
      <c r="AP178" s="448"/>
      <c r="AQ178" s="448"/>
      <c r="AR178" s="448"/>
      <c r="AS178" s="448"/>
      <c r="AT178" s="448"/>
      <c r="AU178" s="448"/>
      <c r="AV178" s="448"/>
      <c r="AW178" s="448"/>
      <c r="AX178" s="448"/>
      <c r="AY178" s="448"/>
      <c r="AZ178" s="448"/>
      <c r="BA178" s="448"/>
      <c r="BB178" s="448"/>
      <c r="BC178" s="448"/>
      <c r="BD178" s="448"/>
      <c r="BE178" s="448"/>
      <c r="BF178" s="448"/>
      <c r="BG178" s="448"/>
      <c r="BH178" s="448"/>
      <c r="BI178" s="448"/>
      <c r="BJ178" s="448"/>
      <c r="BK178" s="448"/>
      <c r="BL178" s="448"/>
      <c r="BM178" s="448"/>
      <c r="BN178" s="448"/>
      <c r="BO178" s="448"/>
      <c r="BP178" s="448"/>
      <c r="BQ178" s="448"/>
      <c r="BR178" s="448"/>
      <c r="BS178" s="448"/>
      <c r="BT178" s="448"/>
      <c r="BU178" s="448"/>
      <c r="BV178" s="448"/>
      <c r="BW178" s="448"/>
      <c r="BX178" s="448"/>
      <c r="BY178" s="448"/>
      <c r="BZ178" s="449"/>
      <c r="CA178" s="447" t="s">
        <v>609</v>
      </c>
      <c r="CB178" s="1045"/>
      <c r="CC178" s="1045"/>
      <c r="CD178" s="1045"/>
      <c r="CE178" s="1045"/>
      <c r="CF178" s="1045"/>
      <c r="CG178" s="1045"/>
      <c r="CH178" s="1045"/>
      <c r="CI178" s="1045"/>
    </row>
    <row r="179" spans="1:88" s="136" customFormat="1" ht="30" customHeight="1">
      <c r="A179" s="426" t="s">
        <v>395</v>
      </c>
      <c r="B179" s="427"/>
      <c r="C179" s="427"/>
      <c r="D179" s="428"/>
      <c r="E179" s="447" t="s">
        <v>579</v>
      </c>
      <c r="F179" s="448"/>
      <c r="G179" s="448"/>
      <c r="H179" s="448"/>
      <c r="I179" s="448"/>
      <c r="J179" s="448"/>
      <c r="K179" s="448"/>
      <c r="L179" s="448"/>
      <c r="M179" s="448"/>
      <c r="N179" s="448"/>
      <c r="O179" s="448"/>
      <c r="P179" s="448"/>
      <c r="Q179" s="448"/>
      <c r="R179" s="448"/>
      <c r="S179" s="448"/>
      <c r="T179" s="448"/>
      <c r="U179" s="448"/>
      <c r="V179" s="448"/>
      <c r="W179" s="448"/>
      <c r="X179" s="448"/>
      <c r="Y179" s="448"/>
      <c r="Z179" s="448"/>
      <c r="AA179" s="448"/>
      <c r="AB179" s="448"/>
      <c r="AC179" s="448"/>
      <c r="AD179" s="448"/>
      <c r="AE179" s="448"/>
      <c r="AF179" s="448"/>
      <c r="AG179" s="448"/>
      <c r="AH179" s="448"/>
      <c r="AI179" s="448"/>
      <c r="AJ179" s="448"/>
      <c r="AK179" s="448"/>
      <c r="AL179" s="448"/>
      <c r="AM179" s="448"/>
      <c r="AN179" s="448"/>
      <c r="AO179" s="448"/>
      <c r="AP179" s="448"/>
      <c r="AQ179" s="448"/>
      <c r="AR179" s="448"/>
      <c r="AS179" s="448"/>
      <c r="AT179" s="448"/>
      <c r="AU179" s="448"/>
      <c r="AV179" s="448"/>
      <c r="AW179" s="448"/>
      <c r="AX179" s="448"/>
      <c r="AY179" s="448"/>
      <c r="AZ179" s="448"/>
      <c r="BA179" s="448"/>
      <c r="BB179" s="448"/>
      <c r="BC179" s="448"/>
      <c r="BD179" s="448"/>
      <c r="BE179" s="448"/>
      <c r="BF179" s="448"/>
      <c r="BG179" s="448"/>
      <c r="BH179" s="448"/>
      <c r="BI179" s="448"/>
      <c r="BJ179" s="448"/>
      <c r="BK179" s="448"/>
      <c r="BL179" s="448"/>
      <c r="BM179" s="448"/>
      <c r="BN179" s="448"/>
      <c r="BO179" s="448"/>
      <c r="BP179" s="448"/>
      <c r="BQ179" s="448"/>
      <c r="BR179" s="448"/>
      <c r="BS179" s="448"/>
      <c r="BT179" s="448"/>
      <c r="BU179" s="448"/>
      <c r="BV179" s="448"/>
      <c r="BW179" s="448"/>
      <c r="BX179" s="448"/>
      <c r="BY179" s="448"/>
      <c r="BZ179" s="449"/>
      <c r="CA179" s="1072" t="s">
        <v>108</v>
      </c>
      <c r="CB179" s="1073"/>
      <c r="CC179" s="1073"/>
      <c r="CD179" s="1073"/>
      <c r="CE179" s="1073"/>
      <c r="CF179" s="1073"/>
      <c r="CG179" s="1073"/>
      <c r="CH179" s="1073"/>
      <c r="CI179" s="1073"/>
      <c r="CJ179" s="276"/>
    </row>
    <row r="180" spans="1:87" s="136" customFormat="1" ht="30" customHeight="1">
      <c r="A180" s="426" t="s">
        <v>396</v>
      </c>
      <c r="B180" s="427"/>
      <c r="C180" s="427"/>
      <c r="D180" s="428"/>
      <c r="E180" s="447" t="s">
        <v>610</v>
      </c>
      <c r="F180" s="448"/>
      <c r="G180" s="448"/>
      <c r="H180" s="448"/>
      <c r="I180" s="448"/>
      <c r="J180" s="448"/>
      <c r="K180" s="448"/>
      <c r="L180" s="448"/>
      <c r="M180" s="448"/>
      <c r="N180" s="448"/>
      <c r="O180" s="448"/>
      <c r="P180" s="448"/>
      <c r="Q180" s="448"/>
      <c r="R180" s="448"/>
      <c r="S180" s="448"/>
      <c r="T180" s="448"/>
      <c r="U180" s="448"/>
      <c r="V180" s="448"/>
      <c r="W180" s="448"/>
      <c r="X180" s="448"/>
      <c r="Y180" s="448"/>
      <c r="Z180" s="448"/>
      <c r="AA180" s="448"/>
      <c r="AB180" s="448"/>
      <c r="AC180" s="448"/>
      <c r="AD180" s="448"/>
      <c r="AE180" s="448"/>
      <c r="AF180" s="448"/>
      <c r="AG180" s="448"/>
      <c r="AH180" s="448"/>
      <c r="AI180" s="448"/>
      <c r="AJ180" s="448"/>
      <c r="AK180" s="448"/>
      <c r="AL180" s="448"/>
      <c r="AM180" s="448"/>
      <c r="AN180" s="448"/>
      <c r="AO180" s="448"/>
      <c r="AP180" s="448"/>
      <c r="AQ180" s="448"/>
      <c r="AR180" s="448"/>
      <c r="AS180" s="448"/>
      <c r="AT180" s="448"/>
      <c r="AU180" s="448"/>
      <c r="AV180" s="448"/>
      <c r="AW180" s="448"/>
      <c r="AX180" s="448"/>
      <c r="AY180" s="448"/>
      <c r="AZ180" s="448"/>
      <c r="BA180" s="448"/>
      <c r="BB180" s="448"/>
      <c r="BC180" s="448"/>
      <c r="BD180" s="448"/>
      <c r="BE180" s="448"/>
      <c r="BF180" s="448"/>
      <c r="BG180" s="448"/>
      <c r="BH180" s="448"/>
      <c r="BI180" s="448"/>
      <c r="BJ180" s="448"/>
      <c r="BK180" s="448"/>
      <c r="BL180" s="448"/>
      <c r="BM180" s="448"/>
      <c r="BN180" s="448"/>
      <c r="BO180" s="448"/>
      <c r="BP180" s="448"/>
      <c r="BQ180" s="448"/>
      <c r="BR180" s="448"/>
      <c r="BS180" s="448"/>
      <c r="BT180" s="448"/>
      <c r="BU180" s="448"/>
      <c r="BV180" s="448"/>
      <c r="BW180" s="448"/>
      <c r="BX180" s="448"/>
      <c r="BY180" s="448"/>
      <c r="BZ180" s="449"/>
      <c r="CA180" s="470" t="s">
        <v>110</v>
      </c>
      <c r="CB180" s="1076"/>
      <c r="CC180" s="1076"/>
      <c r="CD180" s="1076"/>
      <c r="CE180" s="1076"/>
      <c r="CF180" s="1076"/>
      <c r="CG180" s="1076"/>
      <c r="CH180" s="1076"/>
      <c r="CI180" s="1076"/>
    </row>
    <row r="181" spans="1:88" s="136" customFormat="1" ht="40.5" customHeight="1">
      <c r="A181" s="426" t="s">
        <v>397</v>
      </c>
      <c r="B181" s="427"/>
      <c r="C181" s="427"/>
      <c r="D181" s="428"/>
      <c r="E181" s="447" t="s">
        <v>398</v>
      </c>
      <c r="F181" s="448"/>
      <c r="G181" s="448"/>
      <c r="H181" s="448"/>
      <c r="I181" s="448"/>
      <c r="J181" s="448"/>
      <c r="K181" s="448"/>
      <c r="L181" s="448"/>
      <c r="M181" s="448"/>
      <c r="N181" s="448"/>
      <c r="O181" s="448"/>
      <c r="P181" s="448"/>
      <c r="Q181" s="448"/>
      <c r="R181" s="448"/>
      <c r="S181" s="448"/>
      <c r="T181" s="448"/>
      <c r="U181" s="448"/>
      <c r="V181" s="448"/>
      <c r="W181" s="448"/>
      <c r="X181" s="448"/>
      <c r="Y181" s="448"/>
      <c r="Z181" s="448"/>
      <c r="AA181" s="448"/>
      <c r="AB181" s="448"/>
      <c r="AC181" s="448"/>
      <c r="AD181" s="448"/>
      <c r="AE181" s="448"/>
      <c r="AF181" s="448"/>
      <c r="AG181" s="448"/>
      <c r="AH181" s="448"/>
      <c r="AI181" s="448"/>
      <c r="AJ181" s="448"/>
      <c r="AK181" s="448"/>
      <c r="AL181" s="448"/>
      <c r="AM181" s="448"/>
      <c r="AN181" s="448"/>
      <c r="AO181" s="448"/>
      <c r="AP181" s="448"/>
      <c r="AQ181" s="448"/>
      <c r="AR181" s="448"/>
      <c r="AS181" s="448"/>
      <c r="AT181" s="448"/>
      <c r="AU181" s="448"/>
      <c r="AV181" s="448"/>
      <c r="AW181" s="448"/>
      <c r="AX181" s="448"/>
      <c r="AY181" s="448"/>
      <c r="AZ181" s="448"/>
      <c r="BA181" s="448"/>
      <c r="BB181" s="448"/>
      <c r="BC181" s="448"/>
      <c r="BD181" s="448"/>
      <c r="BE181" s="448"/>
      <c r="BF181" s="448"/>
      <c r="BG181" s="448"/>
      <c r="BH181" s="448"/>
      <c r="BI181" s="448"/>
      <c r="BJ181" s="448"/>
      <c r="BK181" s="448"/>
      <c r="BL181" s="448"/>
      <c r="BM181" s="448"/>
      <c r="BN181" s="448"/>
      <c r="BO181" s="448"/>
      <c r="BP181" s="448"/>
      <c r="BQ181" s="448"/>
      <c r="BR181" s="448"/>
      <c r="BS181" s="448"/>
      <c r="BT181" s="448"/>
      <c r="BU181" s="448"/>
      <c r="BV181" s="448"/>
      <c r="BW181" s="448"/>
      <c r="BX181" s="448"/>
      <c r="BY181" s="448"/>
      <c r="BZ181" s="449"/>
      <c r="CA181" s="1077" t="s">
        <v>111</v>
      </c>
      <c r="CB181" s="1045"/>
      <c r="CC181" s="1045"/>
      <c r="CD181" s="1045"/>
      <c r="CE181" s="1045"/>
      <c r="CF181" s="1045"/>
      <c r="CG181" s="1045"/>
      <c r="CH181" s="1045"/>
      <c r="CI181" s="1045"/>
      <c r="CJ181" s="276"/>
    </row>
    <row r="182" spans="1:87" s="136" customFormat="1" ht="30.75" customHeight="1">
      <c r="A182" s="426" t="s">
        <v>399</v>
      </c>
      <c r="B182" s="427"/>
      <c r="C182" s="427"/>
      <c r="D182" s="428"/>
      <c r="E182" s="447" t="s">
        <v>400</v>
      </c>
      <c r="F182" s="448"/>
      <c r="G182" s="448"/>
      <c r="H182" s="448"/>
      <c r="I182" s="448"/>
      <c r="J182" s="448"/>
      <c r="K182" s="448"/>
      <c r="L182" s="448"/>
      <c r="M182" s="448"/>
      <c r="N182" s="448"/>
      <c r="O182" s="448"/>
      <c r="P182" s="448"/>
      <c r="Q182" s="448"/>
      <c r="R182" s="448"/>
      <c r="S182" s="448"/>
      <c r="T182" s="448"/>
      <c r="U182" s="448"/>
      <c r="V182" s="448"/>
      <c r="W182" s="448"/>
      <c r="X182" s="448"/>
      <c r="Y182" s="448"/>
      <c r="Z182" s="448"/>
      <c r="AA182" s="448"/>
      <c r="AB182" s="448"/>
      <c r="AC182" s="448"/>
      <c r="AD182" s="448"/>
      <c r="AE182" s="448"/>
      <c r="AF182" s="448"/>
      <c r="AG182" s="448"/>
      <c r="AH182" s="448"/>
      <c r="AI182" s="448"/>
      <c r="AJ182" s="448"/>
      <c r="AK182" s="448"/>
      <c r="AL182" s="448"/>
      <c r="AM182" s="448"/>
      <c r="AN182" s="448"/>
      <c r="AO182" s="448"/>
      <c r="AP182" s="448"/>
      <c r="AQ182" s="448"/>
      <c r="AR182" s="448"/>
      <c r="AS182" s="448"/>
      <c r="AT182" s="448"/>
      <c r="AU182" s="448"/>
      <c r="AV182" s="448"/>
      <c r="AW182" s="448"/>
      <c r="AX182" s="448"/>
      <c r="AY182" s="448"/>
      <c r="AZ182" s="448"/>
      <c r="BA182" s="448"/>
      <c r="BB182" s="448"/>
      <c r="BC182" s="448"/>
      <c r="BD182" s="448"/>
      <c r="BE182" s="448"/>
      <c r="BF182" s="448"/>
      <c r="BG182" s="448"/>
      <c r="BH182" s="448"/>
      <c r="BI182" s="448"/>
      <c r="BJ182" s="448"/>
      <c r="BK182" s="448"/>
      <c r="BL182" s="448"/>
      <c r="BM182" s="448"/>
      <c r="BN182" s="448"/>
      <c r="BO182" s="448"/>
      <c r="BP182" s="448"/>
      <c r="BQ182" s="448"/>
      <c r="BR182" s="448"/>
      <c r="BS182" s="448"/>
      <c r="BT182" s="448"/>
      <c r="BU182" s="448"/>
      <c r="BV182" s="448"/>
      <c r="BW182" s="448"/>
      <c r="BX182" s="448"/>
      <c r="BY182" s="448"/>
      <c r="BZ182" s="449"/>
      <c r="CA182" s="1077" t="s">
        <v>111</v>
      </c>
      <c r="CB182" s="1045"/>
      <c r="CC182" s="1045"/>
      <c r="CD182" s="1045"/>
      <c r="CE182" s="1045"/>
      <c r="CF182" s="1045"/>
      <c r="CG182" s="1045"/>
      <c r="CH182" s="1045"/>
      <c r="CI182" s="1045"/>
    </row>
    <row r="183" spans="1:88" s="136" customFormat="1" ht="41.25" customHeight="1">
      <c r="A183" s="426" t="s">
        <v>401</v>
      </c>
      <c r="B183" s="427"/>
      <c r="C183" s="427"/>
      <c r="D183" s="428"/>
      <c r="E183" s="447" t="s">
        <v>37</v>
      </c>
      <c r="F183" s="448"/>
      <c r="G183" s="448"/>
      <c r="H183" s="448"/>
      <c r="I183" s="448"/>
      <c r="J183" s="448"/>
      <c r="K183" s="448"/>
      <c r="L183" s="448"/>
      <c r="M183" s="448"/>
      <c r="N183" s="448"/>
      <c r="O183" s="448"/>
      <c r="P183" s="448"/>
      <c r="Q183" s="448"/>
      <c r="R183" s="448"/>
      <c r="S183" s="448"/>
      <c r="T183" s="448"/>
      <c r="U183" s="448"/>
      <c r="V183" s="448"/>
      <c r="W183" s="448"/>
      <c r="X183" s="448"/>
      <c r="Y183" s="448"/>
      <c r="Z183" s="448"/>
      <c r="AA183" s="448"/>
      <c r="AB183" s="448"/>
      <c r="AC183" s="448"/>
      <c r="AD183" s="448"/>
      <c r="AE183" s="448"/>
      <c r="AF183" s="448"/>
      <c r="AG183" s="448"/>
      <c r="AH183" s="448"/>
      <c r="AI183" s="448"/>
      <c r="AJ183" s="448"/>
      <c r="AK183" s="448"/>
      <c r="AL183" s="448"/>
      <c r="AM183" s="448"/>
      <c r="AN183" s="448"/>
      <c r="AO183" s="448"/>
      <c r="AP183" s="448"/>
      <c r="AQ183" s="448"/>
      <c r="AR183" s="448"/>
      <c r="AS183" s="448"/>
      <c r="AT183" s="448"/>
      <c r="AU183" s="448"/>
      <c r="AV183" s="448"/>
      <c r="AW183" s="448"/>
      <c r="AX183" s="448"/>
      <c r="AY183" s="448"/>
      <c r="AZ183" s="448"/>
      <c r="BA183" s="448"/>
      <c r="BB183" s="448"/>
      <c r="BC183" s="448"/>
      <c r="BD183" s="448"/>
      <c r="BE183" s="448"/>
      <c r="BF183" s="448"/>
      <c r="BG183" s="448"/>
      <c r="BH183" s="448"/>
      <c r="BI183" s="448"/>
      <c r="BJ183" s="448"/>
      <c r="BK183" s="448"/>
      <c r="BL183" s="448"/>
      <c r="BM183" s="448"/>
      <c r="BN183" s="448"/>
      <c r="BO183" s="448"/>
      <c r="BP183" s="448"/>
      <c r="BQ183" s="448"/>
      <c r="BR183" s="448"/>
      <c r="BS183" s="448"/>
      <c r="BT183" s="448"/>
      <c r="BU183" s="448"/>
      <c r="BV183" s="448"/>
      <c r="BW183" s="448"/>
      <c r="BX183" s="448"/>
      <c r="BY183" s="448"/>
      <c r="BZ183" s="449"/>
      <c r="CA183" s="1077" t="s">
        <v>111</v>
      </c>
      <c r="CB183" s="1045"/>
      <c r="CC183" s="1045"/>
      <c r="CD183" s="1045"/>
      <c r="CE183" s="1045"/>
      <c r="CF183" s="1045"/>
      <c r="CG183" s="1045"/>
      <c r="CH183" s="1045"/>
      <c r="CI183" s="1045"/>
      <c r="CJ183" s="276"/>
    </row>
    <row r="184" spans="1:87" s="136" customFormat="1" ht="30.75" customHeight="1">
      <c r="A184" s="426" t="s">
        <v>402</v>
      </c>
      <c r="B184" s="427"/>
      <c r="C184" s="427"/>
      <c r="D184" s="428"/>
      <c r="E184" s="447" t="s">
        <v>403</v>
      </c>
      <c r="F184" s="448"/>
      <c r="G184" s="448"/>
      <c r="H184" s="448"/>
      <c r="I184" s="448"/>
      <c r="J184" s="448"/>
      <c r="K184" s="448"/>
      <c r="L184" s="448"/>
      <c r="M184" s="448"/>
      <c r="N184" s="448"/>
      <c r="O184" s="448"/>
      <c r="P184" s="448"/>
      <c r="Q184" s="448"/>
      <c r="R184" s="448"/>
      <c r="S184" s="448"/>
      <c r="T184" s="448"/>
      <c r="U184" s="448"/>
      <c r="V184" s="448"/>
      <c r="W184" s="448"/>
      <c r="X184" s="448"/>
      <c r="Y184" s="448"/>
      <c r="Z184" s="448"/>
      <c r="AA184" s="448"/>
      <c r="AB184" s="448"/>
      <c r="AC184" s="448"/>
      <c r="AD184" s="448"/>
      <c r="AE184" s="448"/>
      <c r="AF184" s="448"/>
      <c r="AG184" s="448"/>
      <c r="AH184" s="448"/>
      <c r="AI184" s="448"/>
      <c r="AJ184" s="448"/>
      <c r="AK184" s="448"/>
      <c r="AL184" s="448"/>
      <c r="AM184" s="448"/>
      <c r="AN184" s="448"/>
      <c r="AO184" s="448"/>
      <c r="AP184" s="448"/>
      <c r="AQ184" s="448"/>
      <c r="AR184" s="448"/>
      <c r="AS184" s="448"/>
      <c r="AT184" s="448"/>
      <c r="AU184" s="448"/>
      <c r="AV184" s="448"/>
      <c r="AW184" s="448"/>
      <c r="AX184" s="448"/>
      <c r="AY184" s="448"/>
      <c r="AZ184" s="448"/>
      <c r="BA184" s="448"/>
      <c r="BB184" s="448"/>
      <c r="BC184" s="448"/>
      <c r="BD184" s="448"/>
      <c r="BE184" s="448"/>
      <c r="BF184" s="448"/>
      <c r="BG184" s="448"/>
      <c r="BH184" s="448"/>
      <c r="BI184" s="448"/>
      <c r="BJ184" s="448"/>
      <c r="BK184" s="448"/>
      <c r="BL184" s="448"/>
      <c r="BM184" s="448"/>
      <c r="BN184" s="448"/>
      <c r="BO184" s="448"/>
      <c r="BP184" s="448"/>
      <c r="BQ184" s="448"/>
      <c r="BR184" s="448"/>
      <c r="BS184" s="448"/>
      <c r="BT184" s="448"/>
      <c r="BU184" s="448"/>
      <c r="BV184" s="448"/>
      <c r="BW184" s="448"/>
      <c r="BX184" s="448"/>
      <c r="BY184" s="448"/>
      <c r="BZ184" s="449"/>
      <c r="CA184" s="1077" t="s">
        <v>111</v>
      </c>
      <c r="CB184" s="1045"/>
      <c r="CC184" s="1045"/>
      <c r="CD184" s="1045"/>
      <c r="CE184" s="1045"/>
      <c r="CF184" s="1045"/>
      <c r="CG184" s="1045"/>
      <c r="CH184" s="1045"/>
      <c r="CI184" s="1045"/>
    </row>
    <row r="185" spans="1:88" s="136" customFormat="1" ht="40.5" customHeight="1">
      <c r="A185" s="426" t="s">
        <v>404</v>
      </c>
      <c r="B185" s="427"/>
      <c r="C185" s="427"/>
      <c r="D185" s="428"/>
      <c r="E185" s="447" t="s">
        <v>405</v>
      </c>
      <c r="F185" s="448"/>
      <c r="G185" s="448"/>
      <c r="H185" s="448"/>
      <c r="I185" s="448"/>
      <c r="J185" s="448"/>
      <c r="K185" s="448"/>
      <c r="L185" s="448"/>
      <c r="M185" s="448"/>
      <c r="N185" s="448"/>
      <c r="O185" s="448"/>
      <c r="P185" s="448"/>
      <c r="Q185" s="448"/>
      <c r="R185" s="448"/>
      <c r="S185" s="448"/>
      <c r="T185" s="448"/>
      <c r="U185" s="448"/>
      <c r="V185" s="448"/>
      <c r="W185" s="448"/>
      <c r="X185" s="448"/>
      <c r="Y185" s="448"/>
      <c r="Z185" s="448"/>
      <c r="AA185" s="448"/>
      <c r="AB185" s="448"/>
      <c r="AC185" s="448"/>
      <c r="AD185" s="448"/>
      <c r="AE185" s="448"/>
      <c r="AF185" s="448"/>
      <c r="AG185" s="448"/>
      <c r="AH185" s="448"/>
      <c r="AI185" s="448"/>
      <c r="AJ185" s="448"/>
      <c r="AK185" s="448"/>
      <c r="AL185" s="448"/>
      <c r="AM185" s="448"/>
      <c r="AN185" s="448"/>
      <c r="AO185" s="448"/>
      <c r="AP185" s="448"/>
      <c r="AQ185" s="448"/>
      <c r="AR185" s="448"/>
      <c r="AS185" s="448"/>
      <c r="AT185" s="448"/>
      <c r="AU185" s="448"/>
      <c r="AV185" s="448"/>
      <c r="AW185" s="448"/>
      <c r="AX185" s="448"/>
      <c r="AY185" s="448"/>
      <c r="AZ185" s="448"/>
      <c r="BA185" s="448"/>
      <c r="BB185" s="448"/>
      <c r="BC185" s="448"/>
      <c r="BD185" s="448"/>
      <c r="BE185" s="448"/>
      <c r="BF185" s="448"/>
      <c r="BG185" s="448"/>
      <c r="BH185" s="448"/>
      <c r="BI185" s="448"/>
      <c r="BJ185" s="448"/>
      <c r="BK185" s="448"/>
      <c r="BL185" s="448"/>
      <c r="BM185" s="448"/>
      <c r="BN185" s="448"/>
      <c r="BO185" s="448"/>
      <c r="BP185" s="448"/>
      <c r="BQ185" s="448"/>
      <c r="BR185" s="448"/>
      <c r="BS185" s="448"/>
      <c r="BT185" s="448"/>
      <c r="BU185" s="448"/>
      <c r="BV185" s="448"/>
      <c r="BW185" s="448"/>
      <c r="BX185" s="448"/>
      <c r="BY185" s="448"/>
      <c r="BZ185" s="449"/>
      <c r="CA185" s="1068" t="s">
        <v>105</v>
      </c>
      <c r="CB185" s="1069"/>
      <c r="CC185" s="1070"/>
      <c r="CD185" s="1070"/>
      <c r="CE185" s="1070"/>
      <c r="CF185" s="1070"/>
      <c r="CG185" s="1070"/>
      <c r="CH185" s="1070"/>
      <c r="CI185" s="1070"/>
      <c r="CJ185" s="1071"/>
    </row>
    <row r="186" spans="1:88" s="136" customFormat="1" ht="40.5" customHeight="1">
      <c r="A186" s="342"/>
      <c r="B186" s="350" t="s">
        <v>614</v>
      </c>
      <c r="C186" s="351"/>
      <c r="D186" s="351"/>
      <c r="E186" s="351"/>
      <c r="F186" s="351"/>
      <c r="G186" s="351"/>
      <c r="H186" s="351"/>
      <c r="I186" s="351"/>
      <c r="J186" s="351"/>
      <c r="K186" s="351"/>
      <c r="L186" s="351"/>
      <c r="M186" s="351"/>
      <c r="N186" s="351"/>
      <c r="O186" s="351"/>
      <c r="P186" s="351"/>
      <c r="Q186" s="351"/>
      <c r="R186" s="351"/>
      <c r="S186" s="351"/>
      <c r="T186" s="351"/>
      <c r="U186" s="351"/>
      <c r="V186" s="351"/>
      <c r="W186" s="351"/>
      <c r="X186" s="351"/>
      <c r="Y186" s="351"/>
      <c r="Z186" s="351"/>
      <c r="AA186" s="351"/>
      <c r="AB186" s="351"/>
      <c r="AC186" s="351"/>
      <c r="AD186" s="351"/>
      <c r="AE186" s="343"/>
      <c r="AF186" s="343"/>
      <c r="AG186" s="343"/>
      <c r="AH186" s="343"/>
      <c r="AI186" s="343"/>
      <c r="AJ186" s="343"/>
      <c r="AK186" s="343"/>
      <c r="AL186" s="343"/>
      <c r="AM186" s="343"/>
      <c r="AN186" s="343"/>
      <c r="AO186" s="343"/>
      <c r="AP186" s="343"/>
      <c r="AQ186" s="343"/>
      <c r="AR186" s="343"/>
      <c r="AS186" s="343"/>
      <c r="AT186" s="343"/>
      <c r="AU186" s="353" t="s">
        <v>615</v>
      </c>
      <c r="AV186" s="354"/>
      <c r="AW186" s="354"/>
      <c r="AX186" s="354"/>
      <c r="AY186" s="354"/>
      <c r="AZ186" s="354"/>
      <c r="BA186" s="354"/>
      <c r="BB186" s="354"/>
      <c r="BC186" s="354"/>
      <c r="BD186" s="354"/>
      <c r="BE186" s="354"/>
      <c r="BF186" s="354"/>
      <c r="BG186" s="354"/>
      <c r="BH186" s="354"/>
      <c r="BI186" s="354"/>
      <c r="BJ186" s="354"/>
      <c r="BK186" s="354"/>
      <c r="BL186" s="354"/>
      <c r="BM186" s="354"/>
      <c r="BN186" s="354"/>
      <c r="BO186" s="354"/>
      <c r="BP186" s="343"/>
      <c r="BQ186" s="343"/>
      <c r="BR186" s="343"/>
      <c r="BS186" s="343"/>
      <c r="BT186" s="343"/>
      <c r="BU186" s="343"/>
      <c r="BV186" s="343"/>
      <c r="BW186" s="343"/>
      <c r="BX186" s="343"/>
      <c r="BY186" s="343"/>
      <c r="BZ186" s="343"/>
      <c r="CA186" s="343"/>
      <c r="CB186" s="343"/>
      <c r="CC186" s="343"/>
      <c r="CD186" s="343"/>
      <c r="CE186" s="343"/>
      <c r="CF186" s="343"/>
      <c r="CG186" s="343"/>
      <c r="CH186" s="343"/>
      <c r="CI186" s="343"/>
      <c r="CJ186" s="344"/>
    </row>
    <row r="187" spans="1:88" s="136" customFormat="1" ht="85.5" customHeight="1">
      <c r="A187" s="345"/>
      <c r="B187" s="352"/>
      <c r="C187" s="352"/>
      <c r="D187" s="352"/>
      <c r="E187" s="352"/>
      <c r="F187" s="352"/>
      <c r="G187" s="352"/>
      <c r="H187" s="352"/>
      <c r="I187" s="352"/>
      <c r="J187" s="352"/>
      <c r="K187" s="352"/>
      <c r="L187" s="352"/>
      <c r="M187" s="352"/>
      <c r="N187" s="352"/>
      <c r="O187" s="352"/>
      <c r="P187" s="352"/>
      <c r="Q187" s="352"/>
      <c r="R187" s="352"/>
      <c r="S187" s="352"/>
      <c r="T187" s="352"/>
      <c r="U187" s="352"/>
      <c r="V187" s="352"/>
      <c r="W187" s="352"/>
      <c r="X187" s="352"/>
      <c r="Y187" s="352"/>
      <c r="Z187" s="352"/>
      <c r="AA187" s="352"/>
      <c r="AB187" s="352"/>
      <c r="AC187" s="352"/>
      <c r="AD187" s="352"/>
      <c r="AE187" s="346"/>
      <c r="AF187" s="346"/>
      <c r="AG187" s="346"/>
      <c r="AH187" s="346"/>
      <c r="AI187" s="346"/>
      <c r="AJ187" s="346"/>
      <c r="AK187" s="346"/>
      <c r="AL187" s="346"/>
      <c r="AM187" s="346"/>
      <c r="AN187" s="346"/>
      <c r="AO187" s="346"/>
      <c r="AP187" s="346"/>
      <c r="AQ187" s="346"/>
      <c r="AR187" s="346"/>
      <c r="AS187" s="346"/>
      <c r="AT187" s="346"/>
      <c r="AU187" s="355"/>
      <c r="AV187" s="355"/>
      <c r="AW187" s="355"/>
      <c r="AX187" s="355"/>
      <c r="AY187" s="355"/>
      <c r="AZ187" s="355"/>
      <c r="BA187" s="355"/>
      <c r="BB187" s="355"/>
      <c r="BC187" s="355"/>
      <c r="BD187" s="355"/>
      <c r="BE187" s="355"/>
      <c r="BF187" s="355"/>
      <c r="BG187" s="355"/>
      <c r="BH187" s="355"/>
      <c r="BI187" s="355"/>
      <c r="BJ187" s="355"/>
      <c r="BK187" s="355"/>
      <c r="BL187" s="355"/>
      <c r="BM187" s="355"/>
      <c r="BN187" s="355"/>
      <c r="BO187" s="355"/>
      <c r="BP187" s="346"/>
      <c r="BQ187" s="346"/>
      <c r="BR187" s="346"/>
      <c r="BS187" s="346"/>
      <c r="BT187" s="346"/>
      <c r="BU187" s="346"/>
      <c r="BV187" s="346"/>
      <c r="BW187" s="346"/>
      <c r="BX187" s="346"/>
      <c r="BY187" s="346"/>
      <c r="BZ187" s="346"/>
      <c r="CA187" s="346"/>
      <c r="CB187" s="346"/>
      <c r="CC187" s="346"/>
      <c r="CD187" s="346"/>
      <c r="CE187" s="346"/>
      <c r="CF187" s="346"/>
      <c r="CG187" s="346"/>
      <c r="CH187" s="346"/>
      <c r="CI187" s="346"/>
      <c r="CJ187" s="347"/>
    </row>
    <row r="188" spans="1:88" s="136" customFormat="1" ht="30" customHeight="1">
      <c r="A188" s="426" t="s">
        <v>406</v>
      </c>
      <c r="B188" s="427"/>
      <c r="C188" s="427"/>
      <c r="D188" s="428"/>
      <c r="E188" s="447" t="s">
        <v>611</v>
      </c>
      <c r="F188" s="448"/>
      <c r="G188" s="448"/>
      <c r="H188" s="448"/>
      <c r="I188" s="448"/>
      <c r="J188" s="448"/>
      <c r="K188" s="448"/>
      <c r="L188" s="448"/>
      <c r="M188" s="448"/>
      <c r="N188" s="448"/>
      <c r="O188" s="448"/>
      <c r="P188" s="448"/>
      <c r="Q188" s="448"/>
      <c r="R188" s="448"/>
      <c r="S188" s="448"/>
      <c r="T188" s="448"/>
      <c r="U188" s="448"/>
      <c r="V188" s="448"/>
      <c r="W188" s="448"/>
      <c r="X188" s="448"/>
      <c r="Y188" s="448"/>
      <c r="Z188" s="448"/>
      <c r="AA188" s="448"/>
      <c r="AB188" s="448"/>
      <c r="AC188" s="448"/>
      <c r="AD188" s="448"/>
      <c r="AE188" s="448"/>
      <c r="AF188" s="448"/>
      <c r="AG188" s="448"/>
      <c r="AH188" s="448"/>
      <c r="AI188" s="448"/>
      <c r="AJ188" s="448"/>
      <c r="AK188" s="448"/>
      <c r="AL188" s="448"/>
      <c r="AM188" s="448"/>
      <c r="AN188" s="448"/>
      <c r="AO188" s="448"/>
      <c r="AP188" s="448"/>
      <c r="AQ188" s="448"/>
      <c r="AR188" s="448"/>
      <c r="AS188" s="448"/>
      <c r="AT188" s="448"/>
      <c r="AU188" s="448"/>
      <c r="AV188" s="448"/>
      <c r="AW188" s="448"/>
      <c r="AX188" s="448"/>
      <c r="AY188" s="448"/>
      <c r="AZ188" s="448"/>
      <c r="BA188" s="448"/>
      <c r="BB188" s="448"/>
      <c r="BC188" s="448"/>
      <c r="BD188" s="448"/>
      <c r="BE188" s="448"/>
      <c r="BF188" s="448"/>
      <c r="BG188" s="448"/>
      <c r="BH188" s="448"/>
      <c r="BI188" s="448"/>
      <c r="BJ188" s="448"/>
      <c r="BK188" s="448"/>
      <c r="BL188" s="448"/>
      <c r="BM188" s="448"/>
      <c r="BN188" s="448"/>
      <c r="BO188" s="448"/>
      <c r="BP188" s="448"/>
      <c r="BQ188" s="448"/>
      <c r="BR188" s="448"/>
      <c r="BS188" s="448"/>
      <c r="BT188" s="448"/>
      <c r="BU188" s="448"/>
      <c r="BV188" s="448"/>
      <c r="BW188" s="448"/>
      <c r="BX188" s="448"/>
      <c r="BY188" s="448"/>
      <c r="BZ188" s="449"/>
      <c r="CA188" s="1068" t="s">
        <v>204</v>
      </c>
      <c r="CB188" s="1069"/>
      <c r="CC188" s="1070"/>
      <c r="CD188" s="1070"/>
      <c r="CE188" s="1070"/>
      <c r="CF188" s="1070"/>
      <c r="CG188" s="1070"/>
      <c r="CH188" s="1070"/>
      <c r="CI188" s="1070"/>
      <c r="CJ188" s="1071"/>
    </row>
    <row r="189" spans="1:88" s="136" customFormat="1" ht="30" customHeight="1">
      <c r="A189" s="426" t="s">
        <v>407</v>
      </c>
      <c r="B189" s="427"/>
      <c r="C189" s="427"/>
      <c r="D189" s="428"/>
      <c r="E189" s="447" t="s">
        <v>38</v>
      </c>
      <c r="F189" s="448"/>
      <c r="G189" s="448"/>
      <c r="H189" s="448"/>
      <c r="I189" s="448"/>
      <c r="J189" s="448"/>
      <c r="K189" s="448"/>
      <c r="L189" s="448"/>
      <c r="M189" s="448"/>
      <c r="N189" s="448"/>
      <c r="O189" s="448"/>
      <c r="P189" s="448"/>
      <c r="Q189" s="448"/>
      <c r="R189" s="448"/>
      <c r="S189" s="448"/>
      <c r="T189" s="448"/>
      <c r="U189" s="448"/>
      <c r="V189" s="448"/>
      <c r="W189" s="448"/>
      <c r="X189" s="448"/>
      <c r="Y189" s="448"/>
      <c r="Z189" s="448"/>
      <c r="AA189" s="448"/>
      <c r="AB189" s="448"/>
      <c r="AC189" s="448"/>
      <c r="AD189" s="448"/>
      <c r="AE189" s="448"/>
      <c r="AF189" s="448"/>
      <c r="AG189" s="448"/>
      <c r="AH189" s="448"/>
      <c r="AI189" s="448"/>
      <c r="AJ189" s="448"/>
      <c r="AK189" s="448"/>
      <c r="AL189" s="448"/>
      <c r="AM189" s="448"/>
      <c r="AN189" s="448"/>
      <c r="AO189" s="448"/>
      <c r="AP189" s="448"/>
      <c r="AQ189" s="448"/>
      <c r="AR189" s="448"/>
      <c r="AS189" s="448"/>
      <c r="AT189" s="448"/>
      <c r="AU189" s="448"/>
      <c r="AV189" s="448"/>
      <c r="AW189" s="448"/>
      <c r="AX189" s="448"/>
      <c r="AY189" s="448"/>
      <c r="AZ189" s="448"/>
      <c r="BA189" s="448"/>
      <c r="BB189" s="448"/>
      <c r="BC189" s="448"/>
      <c r="BD189" s="448"/>
      <c r="BE189" s="448"/>
      <c r="BF189" s="448"/>
      <c r="BG189" s="448"/>
      <c r="BH189" s="448"/>
      <c r="BI189" s="448"/>
      <c r="BJ189" s="448"/>
      <c r="BK189" s="448"/>
      <c r="BL189" s="448"/>
      <c r="BM189" s="448"/>
      <c r="BN189" s="448"/>
      <c r="BO189" s="448"/>
      <c r="BP189" s="448"/>
      <c r="BQ189" s="448"/>
      <c r="BR189" s="448"/>
      <c r="BS189" s="448"/>
      <c r="BT189" s="448"/>
      <c r="BU189" s="448"/>
      <c r="BV189" s="448"/>
      <c r="BW189" s="448"/>
      <c r="BX189" s="448"/>
      <c r="BY189" s="448"/>
      <c r="BZ189" s="449"/>
      <c r="CA189" s="1068" t="s">
        <v>307</v>
      </c>
      <c r="CB189" s="1069"/>
      <c r="CC189" s="1070"/>
      <c r="CD189" s="1070"/>
      <c r="CE189" s="1070"/>
      <c r="CF189" s="1070"/>
      <c r="CG189" s="1070"/>
      <c r="CH189" s="1070"/>
      <c r="CI189" s="1070"/>
      <c r="CJ189" s="1071"/>
    </row>
    <row r="190" spans="1:88" s="136" customFormat="1" ht="41.25" customHeight="1">
      <c r="A190" s="426" t="s">
        <v>408</v>
      </c>
      <c r="B190" s="427"/>
      <c r="C190" s="427"/>
      <c r="D190" s="428"/>
      <c r="E190" s="447" t="s">
        <v>39</v>
      </c>
      <c r="F190" s="448"/>
      <c r="G190" s="448"/>
      <c r="H190" s="448"/>
      <c r="I190" s="448"/>
      <c r="J190" s="448"/>
      <c r="K190" s="448"/>
      <c r="L190" s="448"/>
      <c r="M190" s="448"/>
      <c r="N190" s="448"/>
      <c r="O190" s="448"/>
      <c r="P190" s="448"/>
      <c r="Q190" s="448"/>
      <c r="R190" s="448"/>
      <c r="S190" s="448"/>
      <c r="T190" s="448"/>
      <c r="U190" s="448"/>
      <c r="V190" s="448"/>
      <c r="W190" s="448"/>
      <c r="X190" s="448"/>
      <c r="Y190" s="448"/>
      <c r="Z190" s="448"/>
      <c r="AA190" s="448"/>
      <c r="AB190" s="448"/>
      <c r="AC190" s="448"/>
      <c r="AD190" s="448"/>
      <c r="AE190" s="448"/>
      <c r="AF190" s="448"/>
      <c r="AG190" s="448"/>
      <c r="AH190" s="448"/>
      <c r="AI190" s="448"/>
      <c r="AJ190" s="448"/>
      <c r="AK190" s="448"/>
      <c r="AL190" s="448"/>
      <c r="AM190" s="448"/>
      <c r="AN190" s="448"/>
      <c r="AO190" s="448"/>
      <c r="AP190" s="448"/>
      <c r="AQ190" s="448"/>
      <c r="AR190" s="448"/>
      <c r="AS190" s="448"/>
      <c r="AT190" s="448"/>
      <c r="AU190" s="448"/>
      <c r="AV190" s="448"/>
      <c r="AW190" s="448"/>
      <c r="AX190" s="448"/>
      <c r="AY190" s="448"/>
      <c r="AZ190" s="448"/>
      <c r="BA190" s="448"/>
      <c r="BB190" s="448"/>
      <c r="BC190" s="448"/>
      <c r="BD190" s="448"/>
      <c r="BE190" s="448"/>
      <c r="BF190" s="448"/>
      <c r="BG190" s="448"/>
      <c r="BH190" s="448"/>
      <c r="BI190" s="448"/>
      <c r="BJ190" s="448"/>
      <c r="BK190" s="448"/>
      <c r="BL190" s="448"/>
      <c r="BM190" s="448"/>
      <c r="BN190" s="448"/>
      <c r="BO190" s="448"/>
      <c r="BP190" s="448"/>
      <c r="BQ190" s="448"/>
      <c r="BR190" s="448"/>
      <c r="BS190" s="448"/>
      <c r="BT190" s="448"/>
      <c r="BU190" s="448"/>
      <c r="BV190" s="448"/>
      <c r="BW190" s="448"/>
      <c r="BX190" s="448"/>
      <c r="BY190" s="448"/>
      <c r="BZ190" s="449"/>
      <c r="CA190" s="1068" t="s">
        <v>308</v>
      </c>
      <c r="CB190" s="1069"/>
      <c r="CC190" s="1070"/>
      <c r="CD190" s="1070"/>
      <c r="CE190" s="1070"/>
      <c r="CF190" s="1070"/>
      <c r="CG190" s="1070"/>
      <c r="CH190" s="1070"/>
      <c r="CI190" s="1070"/>
      <c r="CJ190" s="1071"/>
    </row>
    <row r="191" spans="1:88" s="136" customFormat="1" ht="41.25" customHeight="1">
      <c r="A191" s="426" t="s">
        <v>409</v>
      </c>
      <c r="B191" s="427"/>
      <c r="C191" s="427"/>
      <c r="D191" s="428"/>
      <c r="E191" s="447" t="s">
        <v>0</v>
      </c>
      <c r="F191" s="448"/>
      <c r="G191" s="448"/>
      <c r="H191" s="448"/>
      <c r="I191" s="448"/>
      <c r="J191" s="448"/>
      <c r="K191" s="448"/>
      <c r="L191" s="448"/>
      <c r="M191" s="448"/>
      <c r="N191" s="448"/>
      <c r="O191" s="448"/>
      <c r="P191" s="448"/>
      <c r="Q191" s="448"/>
      <c r="R191" s="448"/>
      <c r="S191" s="448"/>
      <c r="T191" s="448"/>
      <c r="U191" s="448"/>
      <c r="V191" s="448"/>
      <c r="W191" s="448"/>
      <c r="X191" s="448"/>
      <c r="Y191" s="448"/>
      <c r="Z191" s="448"/>
      <c r="AA191" s="448"/>
      <c r="AB191" s="448"/>
      <c r="AC191" s="448"/>
      <c r="AD191" s="448"/>
      <c r="AE191" s="448"/>
      <c r="AF191" s="448"/>
      <c r="AG191" s="448"/>
      <c r="AH191" s="448"/>
      <c r="AI191" s="448"/>
      <c r="AJ191" s="448"/>
      <c r="AK191" s="448"/>
      <c r="AL191" s="448"/>
      <c r="AM191" s="448"/>
      <c r="AN191" s="448"/>
      <c r="AO191" s="448"/>
      <c r="AP191" s="448"/>
      <c r="AQ191" s="448"/>
      <c r="AR191" s="448"/>
      <c r="AS191" s="448"/>
      <c r="AT191" s="448"/>
      <c r="AU191" s="448"/>
      <c r="AV191" s="448"/>
      <c r="AW191" s="448"/>
      <c r="AX191" s="448"/>
      <c r="AY191" s="448"/>
      <c r="AZ191" s="448"/>
      <c r="BA191" s="448"/>
      <c r="BB191" s="448"/>
      <c r="BC191" s="448"/>
      <c r="BD191" s="448"/>
      <c r="BE191" s="448"/>
      <c r="BF191" s="448"/>
      <c r="BG191" s="448"/>
      <c r="BH191" s="448"/>
      <c r="BI191" s="448"/>
      <c r="BJ191" s="448"/>
      <c r="BK191" s="448"/>
      <c r="BL191" s="448"/>
      <c r="BM191" s="448"/>
      <c r="BN191" s="448"/>
      <c r="BO191" s="448"/>
      <c r="BP191" s="448"/>
      <c r="BQ191" s="448"/>
      <c r="BR191" s="448"/>
      <c r="BS191" s="448"/>
      <c r="BT191" s="448"/>
      <c r="BU191" s="448"/>
      <c r="BV191" s="448"/>
      <c r="BW191" s="448"/>
      <c r="BX191" s="448"/>
      <c r="BY191" s="448"/>
      <c r="BZ191" s="449"/>
      <c r="CA191" s="1068" t="s">
        <v>235</v>
      </c>
      <c r="CB191" s="1069"/>
      <c r="CC191" s="1070"/>
      <c r="CD191" s="1070"/>
      <c r="CE191" s="1070"/>
      <c r="CF191" s="1070"/>
      <c r="CG191" s="1070"/>
      <c r="CH191" s="1070"/>
      <c r="CI191" s="1070"/>
      <c r="CJ191" s="1071"/>
    </row>
    <row r="192" spans="1:88" s="136" customFormat="1" ht="31.5" customHeight="1">
      <c r="A192" s="426" t="s">
        <v>410</v>
      </c>
      <c r="B192" s="427"/>
      <c r="C192" s="427"/>
      <c r="D192" s="428"/>
      <c r="E192" s="447" t="s">
        <v>40</v>
      </c>
      <c r="F192" s="448"/>
      <c r="G192" s="448"/>
      <c r="H192" s="448"/>
      <c r="I192" s="448"/>
      <c r="J192" s="448"/>
      <c r="K192" s="448"/>
      <c r="L192" s="448"/>
      <c r="M192" s="448"/>
      <c r="N192" s="448"/>
      <c r="O192" s="448"/>
      <c r="P192" s="448"/>
      <c r="Q192" s="448"/>
      <c r="R192" s="448"/>
      <c r="S192" s="448"/>
      <c r="T192" s="448"/>
      <c r="U192" s="448"/>
      <c r="V192" s="448"/>
      <c r="W192" s="448"/>
      <c r="X192" s="448"/>
      <c r="Y192" s="448"/>
      <c r="Z192" s="448"/>
      <c r="AA192" s="448"/>
      <c r="AB192" s="448"/>
      <c r="AC192" s="448"/>
      <c r="AD192" s="448"/>
      <c r="AE192" s="448"/>
      <c r="AF192" s="448"/>
      <c r="AG192" s="448"/>
      <c r="AH192" s="448"/>
      <c r="AI192" s="448"/>
      <c r="AJ192" s="448"/>
      <c r="AK192" s="448"/>
      <c r="AL192" s="448"/>
      <c r="AM192" s="448"/>
      <c r="AN192" s="448"/>
      <c r="AO192" s="448"/>
      <c r="AP192" s="448"/>
      <c r="AQ192" s="448"/>
      <c r="AR192" s="448"/>
      <c r="AS192" s="448"/>
      <c r="AT192" s="448"/>
      <c r="AU192" s="448"/>
      <c r="AV192" s="448"/>
      <c r="AW192" s="448"/>
      <c r="AX192" s="448"/>
      <c r="AY192" s="448"/>
      <c r="AZ192" s="448"/>
      <c r="BA192" s="448"/>
      <c r="BB192" s="448"/>
      <c r="BC192" s="448"/>
      <c r="BD192" s="448"/>
      <c r="BE192" s="448"/>
      <c r="BF192" s="448"/>
      <c r="BG192" s="448"/>
      <c r="BH192" s="448"/>
      <c r="BI192" s="448"/>
      <c r="BJ192" s="448"/>
      <c r="BK192" s="448"/>
      <c r="BL192" s="448"/>
      <c r="BM192" s="448"/>
      <c r="BN192" s="448"/>
      <c r="BO192" s="448"/>
      <c r="BP192" s="448"/>
      <c r="BQ192" s="448"/>
      <c r="BR192" s="448"/>
      <c r="BS192" s="448"/>
      <c r="BT192" s="448"/>
      <c r="BU192" s="448"/>
      <c r="BV192" s="448"/>
      <c r="BW192" s="448"/>
      <c r="BX192" s="448"/>
      <c r="BY192" s="448"/>
      <c r="BZ192" s="449"/>
      <c r="CA192" s="1068" t="s">
        <v>570</v>
      </c>
      <c r="CB192" s="1069"/>
      <c r="CC192" s="1070"/>
      <c r="CD192" s="1070"/>
      <c r="CE192" s="1070"/>
      <c r="CF192" s="1070"/>
      <c r="CG192" s="1070"/>
      <c r="CH192" s="1070"/>
      <c r="CI192" s="1070"/>
      <c r="CJ192" s="1071"/>
    </row>
    <row r="193" spans="1:88" s="136" customFormat="1" ht="28.5" customHeight="1">
      <c r="A193" s="426" t="s">
        <v>534</v>
      </c>
      <c r="B193" s="427"/>
      <c r="C193" s="427"/>
      <c r="D193" s="428"/>
      <c r="E193" s="447" t="s">
        <v>531</v>
      </c>
      <c r="F193" s="448"/>
      <c r="G193" s="448"/>
      <c r="H193" s="448"/>
      <c r="I193" s="448"/>
      <c r="J193" s="448"/>
      <c r="K193" s="448"/>
      <c r="L193" s="448"/>
      <c r="M193" s="448"/>
      <c r="N193" s="448"/>
      <c r="O193" s="448"/>
      <c r="P193" s="448"/>
      <c r="Q193" s="448"/>
      <c r="R193" s="448"/>
      <c r="S193" s="448"/>
      <c r="T193" s="448"/>
      <c r="U193" s="448"/>
      <c r="V193" s="448"/>
      <c r="W193" s="448"/>
      <c r="X193" s="448"/>
      <c r="Y193" s="448"/>
      <c r="Z193" s="448"/>
      <c r="AA193" s="448"/>
      <c r="AB193" s="448"/>
      <c r="AC193" s="448"/>
      <c r="AD193" s="448"/>
      <c r="AE193" s="448"/>
      <c r="AF193" s="448"/>
      <c r="AG193" s="448"/>
      <c r="AH193" s="448"/>
      <c r="AI193" s="448"/>
      <c r="AJ193" s="448"/>
      <c r="AK193" s="448"/>
      <c r="AL193" s="448"/>
      <c r="AM193" s="448"/>
      <c r="AN193" s="448"/>
      <c r="AO193" s="448"/>
      <c r="AP193" s="448"/>
      <c r="AQ193" s="448"/>
      <c r="AR193" s="448"/>
      <c r="AS193" s="448"/>
      <c r="AT193" s="448"/>
      <c r="AU193" s="448"/>
      <c r="AV193" s="448"/>
      <c r="AW193" s="448"/>
      <c r="AX193" s="448"/>
      <c r="AY193" s="448"/>
      <c r="AZ193" s="448"/>
      <c r="BA193" s="448"/>
      <c r="BB193" s="448"/>
      <c r="BC193" s="448"/>
      <c r="BD193" s="448"/>
      <c r="BE193" s="448"/>
      <c r="BF193" s="448"/>
      <c r="BG193" s="448"/>
      <c r="BH193" s="448"/>
      <c r="BI193" s="448"/>
      <c r="BJ193" s="448"/>
      <c r="BK193" s="448"/>
      <c r="BL193" s="448"/>
      <c r="BM193" s="448"/>
      <c r="BN193" s="448"/>
      <c r="BO193" s="448"/>
      <c r="BP193" s="448"/>
      <c r="BQ193" s="448"/>
      <c r="BR193" s="448"/>
      <c r="BS193" s="448"/>
      <c r="BT193" s="448"/>
      <c r="BU193" s="448"/>
      <c r="BV193" s="448"/>
      <c r="BW193" s="448"/>
      <c r="BX193" s="448"/>
      <c r="BY193" s="448"/>
      <c r="BZ193" s="449"/>
      <c r="CA193" s="1077" t="s">
        <v>41</v>
      </c>
      <c r="CB193" s="365"/>
      <c r="CC193" s="365"/>
      <c r="CD193" s="365"/>
      <c r="CE193" s="365"/>
      <c r="CF193" s="365"/>
      <c r="CG193" s="365"/>
      <c r="CH193" s="365"/>
      <c r="CI193" s="365"/>
      <c r="CJ193" s="365"/>
    </row>
    <row r="194" spans="1:88" s="136" customFormat="1" ht="26.25" customHeight="1">
      <c r="A194" s="426" t="s">
        <v>535</v>
      </c>
      <c r="B194" s="427"/>
      <c r="C194" s="427"/>
      <c r="D194" s="428"/>
      <c r="E194" s="447" t="s">
        <v>1</v>
      </c>
      <c r="F194" s="448"/>
      <c r="G194" s="448"/>
      <c r="H194" s="448"/>
      <c r="I194" s="448"/>
      <c r="J194" s="448"/>
      <c r="K194" s="448"/>
      <c r="L194" s="448"/>
      <c r="M194" s="448"/>
      <c r="N194" s="448"/>
      <c r="O194" s="448"/>
      <c r="P194" s="448"/>
      <c r="Q194" s="448"/>
      <c r="R194" s="448"/>
      <c r="S194" s="448"/>
      <c r="T194" s="448"/>
      <c r="U194" s="448"/>
      <c r="V194" s="448"/>
      <c r="W194" s="448"/>
      <c r="X194" s="448"/>
      <c r="Y194" s="448"/>
      <c r="Z194" s="448"/>
      <c r="AA194" s="448"/>
      <c r="AB194" s="448"/>
      <c r="AC194" s="448"/>
      <c r="AD194" s="448"/>
      <c r="AE194" s="448"/>
      <c r="AF194" s="448"/>
      <c r="AG194" s="448"/>
      <c r="AH194" s="448"/>
      <c r="AI194" s="448"/>
      <c r="AJ194" s="448"/>
      <c r="AK194" s="448"/>
      <c r="AL194" s="448"/>
      <c r="AM194" s="448"/>
      <c r="AN194" s="448"/>
      <c r="AO194" s="448"/>
      <c r="AP194" s="448"/>
      <c r="AQ194" s="448"/>
      <c r="AR194" s="448"/>
      <c r="AS194" s="448"/>
      <c r="AT194" s="448"/>
      <c r="AU194" s="448"/>
      <c r="AV194" s="448"/>
      <c r="AW194" s="448"/>
      <c r="AX194" s="448"/>
      <c r="AY194" s="448"/>
      <c r="AZ194" s="448"/>
      <c r="BA194" s="448"/>
      <c r="BB194" s="448"/>
      <c r="BC194" s="448"/>
      <c r="BD194" s="448"/>
      <c r="BE194" s="448"/>
      <c r="BF194" s="448"/>
      <c r="BG194" s="448"/>
      <c r="BH194" s="448"/>
      <c r="BI194" s="448"/>
      <c r="BJ194" s="448"/>
      <c r="BK194" s="448"/>
      <c r="BL194" s="448"/>
      <c r="BM194" s="448"/>
      <c r="BN194" s="448"/>
      <c r="BO194" s="448"/>
      <c r="BP194" s="448"/>
      <c r="BQ194" s="448"/>
      <c r="BR194" s="448"/>
      <c r="BS194" s="448"/>
      <c r="BT194" s="448"/>
      <c r="BU194" s="448"/>
      <c r="BV194" s="448"/>
      <c r="BW194" s="448"/>
      <c r="BX194" s="448"/>
      <c r="BY194" s="448"/>
      <c r="BZ194" s="449"/>
      <c r="CA194" s="1068" t="s">
        <v>3</v>
      </c>
      <c r="CB194" s="1069"/>
      <c r="CC194" s="1078"/>
      <c r="CD194" s="1078"/>
      <c r="CE194" s="1078"/>
      <c r="CF194" s="1078"/>
      <c r="CG194" s="1078"/>
      <c r="CH194" s="1078"/>
      <c r="CI194" s="1078"/>
      <c r="CJ194" s="1079"/>
    </row>
    <row r="195" spans="1:88" s="136" customFormat="1" ht="26.25" customHeight="1">
      <c r="A195" s="426" t="s">
        <v>536</v>
      </c>
      <c r="B195" s="427"/>
      <c r="C195" s="427"/>
      <c r="D195" s="428"/>
      <c r="E195" s="447" t="s">
        <v>2</v>
      </c>
      <c r="F195" s="448"/>
      <c r="G195" s="448"/>
      <c r="H195" s="448"/>
      <c r="I195" s="448"/>
      <c r="J195" s="448"/>
      <c r="K195" s="448"/>
      <c r="L195" s="448"/>
      <c r="M195" s="448"/>
      <c r="N195" s="448"/>
      <c r="O195" s="448"/>
      <c r="P195" s="448"/>
      <c r="Q195" s="448"/>
      <c r="R195" s="448"/>
      <c r="S195" s="448"/>
      <c r="T195" s="448"/>
      <c r="U195" s="448"/>
      <c r="V195" s="448"/>
      <c r="W195" s="448"/>
      <c r="X195" s="448"/>
      <c r="Y195" s="448"/>
      <c r="Z195" s="448"/>
      <c r="AA195" s="448"/>
      <c r="AB195" s="448"/>
      <c r="AC195" s="448"/>
      <c r="AD195" s="448"/>
      <c r="AE195" s="448"/>
      <c r="AF195" s="448"/>
      <c r="AG195" s="448"/>
      <c r="AH195" s="448"/>
      <c r="AI195" s="448"/>
      <c r="AJ195" s="448"/>
      <c r="AK195" s="448"/>
      <c r="AL195" s="448"/>
      <c r="AM195" s="448"/>
      <c r="AN195" s="448"/>
      <c r="AO195" s="448"/>
      <c r="AP195" s="448"/>
      <c r="AQ195" s="448"/>
      <c r="AR195" s="448"/>
      <c r="AS195" s="448"/>
      <c r="AT195" s="448"/>
      <c r="AU195" s="448"/>
      <c r="AV195" s="448"/>
      <c r="AW195" s="448"/>
      <c r="AX195" s="448"/>
      <c r="AY195" s="448"/>
      <c r="AZ195" s="448"/>
      <c r="BA195" s="448"/>
      <c r="BB195" s="448"/>
      <c r="BC195" s="448"/>
      <c r="BD195" s="448"/>
      <c r="BE195" s="448"/>
      <c r="BF195" s="448"/>
      <c r="BG195" s="448"/>
      <c r="BH195" s="448"/>
      <c r="BI195" s="448"/>
      <c r="BJ195" s="448"/>
      <c r="BK195" s="448"/>
      <c r="BL195" s="448"/>
      <c r="BM195" s="448"/>
      <c r="BN195" s="448"/>
      <c r="BO195" s="448"/>
      <c r="BP195" s="448"/>
      <c r="BQ195" s="448"/>
      <c r="BR195" s="448"/>
      <c r="BS195" s="448"/>
      <c r="BT195" s="448"/>
      <c r="BU195" s="448"/>
      <c r="BV195" s="448"/>
      <c r="BW195" s="448"/>
      <c r="BX195" s="448"/>
      <c r="BY195" s="448"/>
      <c r="BZ195" s="449"/>
      <c r="CA195" s="1068" t="s">
        <v>42</v>
      </c>
      <c r="CB195" s="1069"/>
      <c r="CC195" s="1078"/>
      <c r="CD195" s="1078"/>
      <c r="CE195" s="1078"/>
      <c r="CF195" s="1078"/>
      <c r="CG195" s="1078"/>
      <c r="CH195" s="1078"/>
      <c r="CI195" s="1078"/>
      <c r="CJ195" s="1079"/>
    </row>
    <row r="196" spans="1:88" s="136" customFormat="1" ht="38.25" customHeight="1">
      <c r="A196" s="426" t="s">
        <v>537</v>
      </c>
      <c r="B196" s="427"/>
      <c r="C196" s="427"/>
      <c r="D196" s="428"/>
      <c r="E196" s="447" t="s">
        <v>34</v>
      </c>
      <c r="F196" s="448"/>
      <c r="G196" s="448"/>
      <c r="H196" s="448"/>
      <c r="I196" s="448"/>
      <c r="J196" s="448"/>
      <c r="K196" s="448"/>
      <c r="L196" s="448"/>
      <c r="M196" s="448"/>
      <c r="N196" s="448"/>
      <c r="O196" s="448"/>
      <c r="P196" s="448"/>
      <c r="Q196" s="448"/>
      <c r="R196" s="448"/>
      <c r="S196" s="448"/>
      <c r="T196" s="448"/>
      <c r="U196" s="448"/>
      <c r="V196" s="448"/>
      <c r="W196" s="448"/>
      <c r="X196" s="448"/>
      <c r="Y196" s="448"/>
      <c r="Z196" s="448"/>
      <c r="AA196" s="448"/>
      <c r="AB196" s="448"/>
      <c r="AC196" s="448"/>
      <c r="AD196" s="448"/>
      <c r="AE196" s="448"/>
      <c r="AF196" s="448"/>
      <c r="AG196" s="448"/>
      <c r="AH196" s="448"/>
      <c r="AI196" s="448"/>
      <c r="AJ196" s="448"/>
      <c r="AK196" s="448"/>
      <c r="AL196" s="448"/>
      <c r="AM196" s="448"/>
      <c r="AN196" s="448"/>
      <c r="AO196" s="448"/>
      <c r="AP196" s="448"/>
      <c r="AQ196" s="448"/>
      <c r="AR196" s="448"/>
      <c r="AS196" s="448"/>
      <c r="AT196" s="448"/>
      <c r="AU196" s="448"/>
      <c r="AV196" s="448"/>
      <c r="AW196" s="448"/>
      <c r="AX196" s="448"/>
      <c r="AY196" s="448"/>
      <c r="AZ196" s="448"/>
      <c r="BA196" s="448"/>
      <c r="BB196" s="448"/>
      <c r="BC196" s="448"/>
      <c r="BD196" s="448"/>
      <c r="BE196" s="448"/>
      <c r="BF196" s="448"/>
      <c r="BG196" s="448"/>
      <c r="BH196" s="448"/>
      <c r="BI196" s="448"/>
      <c r="BJ196" s="448"/>
      <c r="BK196" s="448"/>
      <c r="BL196" s="448"/>
      <c r="BM196" s="448"/>
      <c r="BN196" s="448"/>
      <c r="BO196" s="448"/>
      <c r="BP196" s="448"/>
      <c r="BQ196" s="448"/>
      <c r="BR196" s="448"/>
      <c r="BS196" s="448"/>
      <c r="BT196" s="448"/>
      <c r="BU196" s="448"/>
      <c r="BV196" s="448"/>
      <c r="BW196" s="448"/>
      <c r="BX196" s="448"/>
      <c r="BY196" s="448"/>
      <c r="BZ196" s="449"/>
      <c r="CA196" s="1068" t="s">
        <v>4</v>
      </c>
      <c r="CB196" s="1069"/>
      <c r="CC196" s="1078"/>
      <c r="CD196" s="1078"/>
      <c r="CE196" s="1078"/>
      <c r="CF196" s="1078"/>
      <c r="CG196" s="1078"/>
      <c r="CH196" s="1078"/>
      <c r="CI196" s="1078"/>
      <c r="CJ196" s="1079"/>
    </row>
    <row r="197" spans="1:88" s="136" customFormat="1" ht="40.5" customHeight="1">
      <c r="A197" s="426" t="s">
        <v>538</v>
      </c>
      <c r="B197" s="427"/>
      <c r="C197" s="427"/>
      <c r="D197" s="428"/>
      <c r="E197" s="447" t="s">
        <v>36</v>
      </c>
      <c r="F197" s="448"/>
      <c r="G197" s="448"/>
      <c r="H197" s="448"/>
      <c r="I197" s="448"/>
      <c r="J197" s="448"/>
      <c r="K197" s="448"/>
      <c r="L197" s="448"/>
      <c r="M197" s="448"/>
      <c r="N197" s="448"/>
      <c r="O197" s="448"/>
      <c r="P197" s="448"/>
      <c r="Q197" s="448"/>
      <c r="R197" s="448"/>
      <c r="S197" s="448"/>
      <c r="T197" s="448"/>
      <c r="U197" s="448"/>
      <c r="V197" s="448"/>
      <c r="W197" s="448"/>
      <c r="X197" s="448"/>
      <c r="Y197" s="448"/>
      <c r="Z197" s="448"/>
      <c r="AA197" s="448"/>
      <c r="AB197" s="448"/>
      <c r="AC197" s="448"/>
      <c r="AD197" s="448"/>
      <c r="AE197" s="448"/>
      <c r="AF197" s="448"/>
      <c r="AG197" s="448"/>
      <c r="AH197" s="448"/>
      <c r="AI197" s="448"/>
      <c r="AJ197" s="448"/>
      <c r="AK197" s="448"/>
      <c r="AL197" s="448"/>
      <c r="AM197" s="448"/>
      <c r="AN197" s="448"/>
      <c r="AO197" s="448"/>
      <c r="AP197" s="448"/>
      <c r="AQ197" s="448"/>
      <c r="AR197" s="448"/>
      <c r="AS197" s="448"/>
      <c r="AT197" s="448"/>
      <c r="AU197" s="448"/>
      <c r="AV197" s="448"/>
      <c r="AW197" s="448"/>
      <c r="AX197" s="448"/>
      <c r="AY197" s="448"/>
      <c r="AZ197" s="448"/>
      <c r="BA197" s="448"/>
      <c r="BB197" s="448"/>
      <c r="BC197" s="448"/>
      <c r="BD197" s="448"/>
      <c r="BE197" s="448"/>
      <c r="BF197" s="448"/>
      <c r="BG197" s="448"/>
      <c r="BH197" s="448"/>
      <c r="BI197" s="448"/>
      <c r="BJ197" s="448"/>
      <c r="BK197" s="448"/>
      <c r="BL197" s="448"/>
      <c r="BM197" s="448"/>
      <c r="BN197" s="448"/>
      <c r="BO197" s="448"/>
      <c r="BP197" s="448"/>
      <c r="BQ197" s="448"/>
      <c r="BR197" s="448"/>
      <c r="BS197" s="448"/>
      <c r="BT197" s="448"/>
      <c r="BU197" s="448"/>
      <c r="BV197" s="448"/>
      <c r="BW197" s="448"/>
      <c r="BX197" s="448"/>
      <c r="BY197" s="448"/>
      <c r="BZ197" s="449"/>
      <c r="CA197" s="1068" t="s">
        <v>35</v>
      </c>
      <c r="CB197" s="1069"/>
      <c r="CC197" s="1070"/>
      <c r="CD197" s="1070"/>
      <c r="CE197" s="1070"/>
      <c r="CF197" s="1070"/>
      <c r="CG197" s="1070"/>
      <c r="CH197" s="1070"/>
      <c r="CI197" s="1070"/>
      <c r="CJ197" s="1071"/>
    </row>
    <row r="198" spans="1:88" s="136" customFormat="1" ht="30" customHeight="1">
      <c r="A198" s="426" t="s">
        <v>411</v>
      </c>
      <c r="B198" s="427"/>
      <c r="C198" s="427"/>
      <c r="D198" s="428"/>
      <c r="E198" s="447" t="s">
        <v>43</v>
      </c>
      <c r="F198" s="448"/>
      <c r="G198" s="448"/>
      <c r="H198" s="448"/>
      <c r="I198" s="448"/>
      <c r="J198" s="448"/>
      <c r="K198" s="448"/>
      <c r="L198" s="448"/>
      <c r="M198" s="448"/>
      <c r="N198" s="448"/>
      <c r="O198" s="448"/>
      <c r="P198" s="448"/>
      <c r="Q198" s="448"/>
      <c r="R198" s="448"/>
      <c r="S198" s="448"/>
      <c r="T198" s="448"/>
      <c r="U198" s="448"/>
      <c r="V198" s="448"/>
      <c r="W198" s="448"/>
      <c r="X198" s="448"/>
      <c r="Y198" s="448"/>
      <c r="Z198" s="448"/>
      <c r="AA198" s="448"/>
      <c r="AB198" s="448"/>
      <c r="AC198" s="448"/>
      <c r="AD198" s="448"/>
      <c r="AE198" s="448"/>
      <c r="AF198" s="448"/>
      <c r="AG198" s="448"/>
      <c r="AH198" s="448"/>
      <c r="AI198" s="448"/>
      <c r="AJ198" s="448"/>
      <c r="AK198" s="448"/>
      <c r="AL198" s="448"/>
      <c r="AM198" s="448"/>
      <c r="AN198" s="448"/>
      <c r="AO198" s="448"/>
      <c r="AP198" s="448"/>
      <c r="AQ198" s="448"/>
      <c r="AR198" s="448"/>
      <c r="AS198" s="448"/>
      <c r="AT198" s="448"/>
      <c r="AU198" s="448"/>
      <c r="AV198" s="448"/>
      <c r="AW198" s="448"/>
      <c r="AX198" s="448"/>
      <c r="AY198" s="448"/>
      <c r="AZ198" s="448"/>
      <c r="BA198" s="448"/>
      <c r="BB198" s="448"/>
      <c r="BC198" s="448"/>
      <c r="BD198" s="448"/>
      <c r="BE198" s="448"/>
      <c r="BF198" s="448"/>
      <c r="BG198" s="448"/>
      <c r="BH198" s="448"/>
      <c r="BI198" s="448"/>
      <c r="BJ198" s="448"/>
      <c r="BK198" s="448"/>
      <c r="BL198" s="448"/>
      <c r="BM198" s="448"/>
      <c r="BN198" s="448"/>
      <c r="BO198" s="448"/>
      <c r="BP198" s="448"/>
      <c r="BQ198" s="448"/>
      <c r="BR198" s="448"/>
      <c r="BS198" s="448"/>
      <c r="BT198" s="448"/>
      <c r="BU198" s="448"/>
      <c r="BV198" s="448"/>
      <c r="BW198" s="448"/>
      <c r="BX198" s="448"/>
      <c r="BY198" s="448"/>
      <c r="BZ198" s="449"/>
      <c r="CA198" s="1068" t="s">
        <v>109</v>
      </c>
      <c r="CB198" s="1069"/>
      <c r="CC198" s="1070"/>
      <c r="CD198" s="1070"/>
      <c r="CE198" s="1070"/>
      <c r="CF198" s="1070"/>
      <c r="CG198" s="1070"/>
      <c r="CH198" s="1070"/>
      <c r="CI198" s="1070"/>
      <c r="CJ198" s="1071"/>
    </row>
    <row r="199" spans="1:88" s="136" customFormat="1" ht="30" customHeight="1">
      <c r="A199" s="426" t="s">
        <v>412</v>
      </c>
      <c r="B199" s="427"/>
      <c r="C199" s="427"/>
      <c r="D199" s="428"/>
      <c r="E199" s="447" t="s">
        <v>44</v>
      </c>
      <c r="F199" s="448"/>
      <c r="G199" s="448"/>
      <c r="H199" s="448"/>
      <c r="I199" s="448"/>
      <c r="J199" s="448"/>
      <c r="K199" s="448"/>
      <c r="L199" s="448"/>
      <c r="M199" s="448"/>
      <c r="N199" s="448"/>
      <c r="O199" s="448"/>
      <c r="P199" s="448"/>
      <c r="Q199" s="448"/>
      <c r="R199" s="448"/>
      <c r="S199" s="448"/>
      <c r="T199" s="448"/>
      <c r="U199" s="448"/>
      <c r="V199" s="448"/>
      <c r="W199" s="448"/>
      <c r="X199" s="448"/>
      <c r="Y199" s="448"/>
      <c r="Z199" s="448"/>
      <c r="AA199" s="448"/>
      <c r="AB199" s="448"/>
      <c r="AC199" s="448"/>
      <c r="AD199" s="448"/>
      <c r="AE199" s="448"/>
      <c r="AF199" s="448"/>
      <c r="AG199" s="448"/>
      <c r="AH199" s="448"/>
      <c r="AI199" s="448"/>
      <c r="AJ199" s="448"/>
      <c r="AK199" s="448"/>
      <c r="AL199" s="448"/>
      <c r="AM199" s="448"/>
      <c r="AN199" s="448"/>
      <c r="AO199" s="448"/>
      <c r="AP199" s="448"/>
      <c r="AQ199" s="448"/>
      <c r="AR199" s="448"/>
      <c r="AS199" s="448"/>
      <c r="AT199" s="448"/>
      <c r="AU199" s="448"/>
      <c r="AV199" s="448"/>
      <c r="AW199" s="448"/>
      <c r="AX199" s="448"/>
      <c r="AY199" s="448"/>
      <c r="AZ199" s="448"/>
      <c r="BA199" s="448"/>
      <c r="BB199" s="448"/>
      <c r="BC199" s="448"/>
      <c r="BD199" s="448"/>
      <c r="BE199" s="448"/>
      <c r="BF199" s="448"/>
      <c r="BG199" s="448"/>
      <c r="BH199" s="448"/>
      <c r="BI199" s="448"/>
      <c r="BJ199" s="448"/>
      <c r="BK199" s="448"/>
      <c r="BL199" s="448"/>
      <c r="BM199" s="448"/>
      <c r="BN199" s="448"/>
      <c r="BO199" s="448"/>
      <c r="BP199" s="448"/>
      <c r="BQ199" s="448"/>
      <c r="BR199" s="448"/>
      <c r="BS199" s="448"/>
      <c r="BT199" s="448"/>
      <c r="BU199" s="448"/>
      <c r="BV199" s="448"/>
      <c r="BW199" s="448"/>
      <c r="BX199" s="448"/>
      <c r="BY199" s="448"/>
      <c r="BZ199" s="449"/>
      <c r="CA199" s="1072" t="s">
        <v>158</v>
      </c>
      <c r="CB199" s="1073"/>
      <c r="CC199" s="1073"/>
      <c r="CD199" s="1073"/>
      <c r="CE199" s="1073"/>
      <c r="CF199" s="1073"/>
      <c r="CG199" s="1073"/>
      <c r="CH199" s="1073"/>
      <c r="CI199" s="1073"/>
      <c r="CJ199" s="1073"/>
    </row>
    <row r="200" spans="1:88" s="136" customFormat="1" ht="30" customHeight="1">
      <c r="A200" s="426" t="s">
        <v>413</v>
      </c>
      <c r="B200" s="427"/>
      <c r="C200" s="427"/>
      <c r="D200" s="428"/>
      <c r="E200" s="447" t="s">
        <v>550</v>
      </c>
      <c r="F200" s="448"/>
      <c r="G200" s="448"/>
      <c r="H200" s="448"/>
      <c r="I200" s="448"/>
      <c r="J200" s="448"/>
      <c r="K200" s="448"/>
      <c r="L200" s="448"/>
      <c r="M200" s="448"/>
      <c r="N200" s="448"/>
      <c r="O200" s="448"/>
      <c r="P200" s="448"/>
      <c r="Q200" s="448"/>
      <c r="R200" s="448"/>
      <c r="S200" s="448"/>
      <c r="T200" s="448"/>
      <c r="U200" s="448"/>
      <c r="V200" s="448"/>
      <c r="W200" s="448"/>
      <c r="X200" s="448"/>
      <c r="Y200" s="448"/>
      <c r="Z200" s="448"/>
      <c r="AA200" s="448"/>
      <c r="AB200" s="448"/>
      <c r="AC200" s="448"/>
      <c r="AD200" s="448"/>
      <c r="AE200" s="448"/>
      <c r="AF200" s="448"/>
      <c r="AG200" s="448"/>
      <c r="AH200" s="448"/>
      <c r="AI200" s="448"/>
      <c r="AJ200" s="448"/>
      <c r="AK200" s="448"/>
      <c r="AL200" s="448"/>
      <c r="AM200" s="448"/>
      <c r="AN200" s="448"/>
      <c r="AO200" s="448"/>
      <c r="AP200" s="448"/>
      <c r="AQ200" s="448"/>
      <c r="AR200" s="448"/>
      <c r="AS200" s="448"/>
      <c r="AT200" s="448"/>
      <c r="AU200" s="448"/>
      <c r="AV200" s="448"/>
      <c r="AW200" s="448"/>
      <c r="AX200" s="448"/>
      <c r="AY200" s="448"/>
      <c r="AZ200" s="448"/>
      <c r="BA200" s="448"/>
      <c r="BB200" s="448"/>
      <c r="BC200" s="448"/>
      <c r="BD200" s="448"/>
      <c r="BE200" s="448"/>
      <c r="BF200" s="448"/>
      <c r="BG200" s="448"/>
      <c r="BH200" s="448"/>
      <c r="BI200" s="448"/>
      <c r="BJ200" s="448"/>
      <c r="BK200" s="448"/>
      <c r="BL200" s="448"/>
      <c r="BM200" s="448"/>
      <c r="BN200" s="448"/>
      <c r="BO200" s="448"/>
      <c r="BP200" s="448"/>
      <c r="BQ200" s="448"/>
      <c r="BR200" s="448"/>
      <c r="BS200" s="448"/>
      <c r="BT200" s="448"/>
      <c r="BU200" s="448"/>
      <c r="BV200" s="448"/>
      <c r="BW200" s="448"/>
      <c r="BX200" s="448"/>
      <c r="BY200" s="448"/>
      <c r="BZ200" s="449"/>
      <c r="CA200" s="1072" t="s">
        <v>200</v>
      </c>
      <c r="CB200" s="1073"/>
      <c r="CC200" s="1073"/>
      <c r="CD200" s="1073"/>
      <c r="CE200" s="1073"/>
      <c r="CF200" s="1073"/>
      <c r="CG200" s="1073"/>
      <c r="CH200" s="1073"/>
      <c r="CI200" s="1073"/>
      <c r="CJ200" s="1073"/>
    </row>
    <row r="201" spans="1:88" s="136" customFormat="1" ht="30" customHeight="1">
      <c r="A201" s="426" t="s">
        <v>414</v>
      </c>
      <c r="B201" s="427"/>
      <c r="C201" s="427"/>
      <c r="D201" s="428"/>
      <c r="E201" s="447" t="s">
        <v>5</v>
      </c>
      <c r="F201" s="448"/>
      <c r="G201" s="448"/>
      <c r="H201" s="448"/>
      <c r="I201" s="448"/>
      <c r="J201" s="448"/>
      <c r="K201" s="448"/>
      <c r="L201" s="448"/>
      <c r="M201" s="448"/>
      <c r="N201" s="448"/>
      <c r="O201" s="448"/>
      <c r="P201" s="448"/>
      <c r="Q201" s="448"/>
      <c r="R201" s="448"/>
      <c r="S201" s="448"/>
      <c r="T201" s="448"/>
      <c r="U201" s="448"/>
      <c r="V201" s="448"/>
      <c r="W201" s="448"/>
      <c r="X201" s="448"/>
      <c r="Y201" s="448"/>
      <c r="Z201" s="448"/>
      <c r="AA201" s="448"/>
      <c r="AB201" s="448"/>
      <c r="AC201" s="448"/>
      <c r="AD201" s="448"/>
      <c r="AE201" s="448"/>
      <c r="AF201" s="448"/>
      <c r="AG201" s="448"/>
      <c r="AH201" s="448"/>
      <c r="AI201" s="448"/>
      <c r="AJ201" s="448"/>
      <c r="AK201" s="448"/>
      <c r="AL201" s="448"/>
      <c r="AM201" s="448"/>
      <c r="AN201" s="448"/>
      <c r="AO201" s="448"/>
      <c r="AP201" s="448"/>
      <c r="AQ201" s="448"/>
      <c r="AR201" s="448"/>
      <c r="AS201" s="448"/>
      <c r="AT201" s="448"/>
      <c r="AU201" s="448"/>
      <c r="AV201" s="448"/>
      <c r="AW201" s="448"/>
      <c r="AX201" s="448"/>
      <c r="AY201" s="448"/>
      <c r="AZ201" s="448"/>
      <c r="BA201" s="448"/>
      <c r="BB201" s="448"/>
      <c r="BC201" s="448"/>
      <c r="BD201" s="448"/>
      <c r="BE201" s="448"/>
      <c r="BF201" s="448"/>
      <c r="BG201" s="448"/>
      <c r="BH201" s="448"/>
      <c r="BI201" s="448"/>
      <c r="BJ201" s="448"/>
      <c r="BK201" s="448"/>
      <c r="BL201" s="448"/>
      <c r="BM201" s="448"/>
      <c r="BN201" s="448"/>
      <c r="BO201" s="448"/>
      <c r="BP201" s="448"/>
      <c r="BQ201" s="448"/>
      <c r="BR201" s="448"/>
      <c r="BS201" s="448"/>
      <c r="BT201" s="448"/>
      <c r="BU201" s="448"/>
      <c r="BV201" s="448"/>
      <c r="BW201" s="448"/>
      <c r="BX201" s="448"/>
      <c r="BY201" s="448"/>
      <c r="BZ201" s="449"/>
      <c r="CA201" s="1072" t="s">
        <v>304</v>
      </c>
      <c r="CB201" s="1073"/>
      <c r="CC201" s="1073"/>
      <c r="CD201" s="1073"/>
      <c r="CE201" s="1073"/>
      <c r="CF201" s="1073"/>
      <c r="CG201" s="1073"/>
      <c r="CH201" s="1073"/>
      <c r="CI201" s="1073"/>
      <c r="CJ201" s="1073"/>
    </row>
    <row r="202" spans="1:88" s="136" customFormat="1" ht="29.25" customHeight="1">
      <c r="A202" s="426" t="s">
        <v>415</v>
      </c>
      <c r="B202" s="427"/>
      <c r="C202" s="427"/>
      <c r="D202" s="428"/>
      <c r="E202" s="447" t="s">
        <v>45</v>
      </c>
      <c r="F202" s="448"/>
      <c r="G202" s="448"/>
      <c r="H202" s="448"/>
      <c r="I202" s="448"/>
      <c r="J202" s="448"/>
      <c r="K202" s="448"/>
      <c r="L202" s="448"/>
      <c r="M202" s="448"/>
      <c r="N202" s="448"/>
      <c r="O202" s="448"/>
      <c r="P202" s="448"/>
      <c r="Q202" s="448"/>
      <c r="R202" s="448"/>
      <c r="S202" s="448"/>
      <c r="T202" s="448"/>
      <c r="U202" s="448"/>
      <c r="V202" s="448"/>
      <c r="W202" s="448"/>
      <c r="X202" s="448"/>
      <c r="Y202" s="448"/>
      <c r="Z202" s="448"/>
      <c r="AA202" s="448"/>
      <c r="AB202" s="448"/>
      <c r="AC202" s="448"/>
      <c r="AD202" s="448"/>
      <c r="AE202" s="448"/>
      <c r="AF202" s="448"/>
      <c r="AG202" s="448"/>
      <c r="AH202" s="448"/>
      <c r="AI202" s="448"/>
      <c r="AJ202" s="448"/>
      <c r="AK202" s="448"/>
      <c r="AL202" s="448"/>
      <c r="AM202" s="448"/>
      <c r="AN202" s="448"/>
      <c r="AO202" s="448"/>
      <c r="AP202" s="448"/>
      <c r="AQ202" s="448"/>
      <c r="AR202" s="448"/>
      <c r="AS202" s="448"/>
      <c r="AT202" s="448"/>
      <c r="AU202" s="448"/>
      <c r="AV202" s="448"/>
      <c r="AW202" s="448"/>
      <c r="AX202" s="448"/>
      <c r="AY202" s="448"/>
      <c r="AZ202" s="448"/>
      <c r="BA202" s="448"/>
      <c r="BB202" s="448"/>
      <c r="BC202" s="448"/>
      <c r="BD202" s="448"/>
      <c r="BE202" s="448"/>
      <c r="BF202" s="448"/>
      <c r="BG202" s="448"/>
      <c r="BH202" s="448"/>
      <c r="BI202" s="448"/>
      <c r="BJ202" s="448"/>
      <c r="BK202" s="448"/>
      <c r="BL202" s="448"/>
      <c r="BM202" s="448"/>
      <c r="BN202" s="448"/>
      <c r="BO202" s="448"/>
      <c r="BP202" s="448"/>
      <c r="BQ202" s="448"/>
      <c r="BR202" s="448"/>
      <c r="BS202" s="448"/>
      <c r="BT202" s="448"/>
      <c r="BU202" s="448"/>
      <c r="BV202" s="448"/>
      <c r="BW202" s="448"/>
      <c r="BX202" s="448"/>
      <c r="BY202" s="448"/>
      <c r="BZ202" s="449"/>
      <c r="CA202" s="447" t="s">
        <v>305</v>
      </c>
      <c r="CB202" s="365"/>
      <c r="CC202" s="365"/>
      <c r="CD202" s="365"/>
      <c r="CE202" s="365"/>
      <c r="CF202" s="365"/>
      <c r="CG202" s="365"/>
      <c r="CH202" s="365"/>
      <c r="CI202" s="365"/>
      <c r="CJ202" s="365"/>
    </row>
    <row r="203" spans="1:88" s="136" customFormat="1" ht="39.75" customHeight="1">
      <c r="A203" s="426" t="s">
        <v>416</v>
      </c>
      <c r="B203" s="427"/>
      <c r="C203" s="427"/>
      <c r="D203" s="428"/>
      <c r="E203" s="447" t="s">
        <v>46</v>
      </c>
      <c r="F203" s="448"/>
      <c r="G203" s="448"/>
      <c r="H203" s="448"/>
      <c r="I203" s="448"/>
      <c r="J203" s="448"/>
      <c r="K203" s="448"/>
      <c r="L203" s="448"/>
      <c r="M203" s="448"/>
      <c r="N203" s="448"/>
      <c r="O203" s="448"/>
      <c r="P203" s="448"/>
      <c r="Q203" s="448"/>
      <c r="R203" s="448"/>
      <c r="S203" s="448"/>
      <c r="T203" s="448"/>
      <c r="U203" s="448"/>
      <c r="V203" s="448"/>
      <c r="W203" s="448"/>
      <c r="X203" s="448"/>
      <c r="Y203" s="448"/>
      <c r="Z203" s="448"/>
      <c r="AA203" s="448"/>
      <c r="AB203" s="448"/>
      <c r="AC203" s="448"/>
      <c r="AD203" s="448"/>
      <c r="AE203" s="448"/>
      <c r="AF203" s="448"/>
      <c r="AG203" s="448"/>
      <c r="AH203" s="448"/>
      <c r="AI203" s="448"/>
      <c r="AJ203" s="448"/>
      <c r="AK203" s="448"/>
      <c r="AL203" s="448"/>
      <c r="AM203" s="448"/>
      <c r="AN203" s="448"/>
      <c r="AO203" s="448"/>
      <c r="AP203" s="448"/>
      <c r="AQ203" s="448"/>
      <c r="AR203" s="448"/>
      <c r="AS203" s="448"/>
      <c r="AT203" s="448"/>
      <c r="AU203" s="448"/>
      <c r="AV203" s="448"/>
      <c r="AW203" s="448"/>
      <c r="AX203" s="448"/>
      <c r="AY203" s="448"/>
      <c r="AZ203" s="448"/>
      <c r="BA203" s="448"/>
      <c r="BB203" s="448"/>
      <c r="BC203" s="448"/>
      <c r="BD203" s="448"/>
      <c r="BE203" s="448"/>
      <c r="BF203" s="448"/>
      <c r="BG203" s="448"/>
      <c r="BH203" s="448"/>
      <c r="BI203" s="448"/>
      <c r="BJ203" s="448"/>
      <c r="BK203" s="448"/>
      <c r="BL203" s="448"/>
      <c r="BM203" s="448"/>
      <c r="BN203" s="448"/>
      <c r="BO203" s="448"/>
      <c r="BP203" s="448"/>
      <c r="BQ203" s="448"/>
      <c r="BR203" s="448"/>
      <c r="BS203" s="448"/>
      <c r="BT203" s="448"/>
      <c r="BU203" s="448"/>
      <c r="BV203" s="448"/>
      <c r="BW203" s="448"/>
      <c r="BX203" s="448"/>
      <c r="BY203" s="448"/>
      <c r="BZ203" s="449"/>
      <c r="CA203" s="1077" t="s">
        <v>138</v>
      </c>
      <c r="CB203" s="365"/>
      <c r="CC203" s="365"/>
      <c r="CD203" s="365"/>
      <c r="CE203" s="365"/>
      <c r="CF203" s="365"/>
      <c r="CG203" s="365"/>
      <c r="CH203" s="365"/>
      <c r="CI203" s="365"/>
      <c r="CJ203" s="365"/>
    </row>
    <row r="204" spans="1:88" s="136" customFormat="1" ht="30" customHeight="1">
      <c r="A204" s="426" t="s">
        <v>417</v>
      </c>
      <c r="B204" s="427"/>
      <c r="C204" s="427"/>
      <c r="D204" s="428"/>
      <c r="E204" s="447" t="s">
        <v>6</v>
      </c>
      <c r="F204" s="448"/>
      <c r="G204" s="448"/>
      <c r="H204" s="448"/>
      <c r="I204" s="448"/>
      <c r="J204" s="448"/>
      <c r="K204" s="448"/>
      <c r="L204" s="448"/>
      <c r="M204" s="448"/>
      <c r="N204" s="448"/>
      <c r="O204" s="448"/>
      <c r="P204" s="448"/>
      <c r="Q204" s="448"/>
      <c r="R204" s="448"/>
      <c r="S204" s="448"/>
      <c r="T204" s="448"/>
      <c r="U204" s="448"/>
      <c r="V204" s="448"/>
      <c r="W204" s="448"/>
      <c r="X204" s="448"/>
      <c r="Y204" s="448"/>
      <c r="Z204" s="448"/>
      <c r="AA204" s="448"/>
      <c r="AB204" s="448"/>
      <c r="AC204" s="448"/>
      <c r="AD204" s="448"/>
      <c r="AE204" s="448"/>
      <c r="AF204" s="448"/>
      <c r="AG204" s="448"/>
      <c r="AH204" s="448"/>
      <c r="AI204" s="448"/>
      <c r="AJ204" s="448"/>
      <c r="AK204" s="448"/>
      <c r="AL204" s="448"/>
      <c r="AM204" s="448"/>
      <c r="AN204" s="448"/>
      <c r="AO204" s="448"/>
      <c r="AP204" s="448"/>
      <c r="AQ204" s="448"/>
      <c r="AR204" s="448"/>
      <c r="AS204" s="448"/>
      <c r="AT204" s="448"/>
      <c r="AU204" s="448"/>
      <c r="AV204" s="448"/>
      <c r="AW204" s="448"/>
      <c r="AX204" s="448"/>
      <c r="AY204" s="448"/>
      <c r="AZ204" s="448"/>
      <c r="BA204" s="448"/>
      <c r="BB204" s="448"/>
      <c r="BC204" s="448"/>
      <c r="BD204" s="448"/>
      <c r="BE204" s="448"/>
      <c r="BF204" s="448"/>
      <c r="BG204" s="448"/>
      <c r="BH204" s="448"/>
      <c r="BI204" s="448"/>
      <c r="BJ204" s="448"/>
      <c r="BK204" s="448"/>
      <c r="BL204" s="448"/>
      <c r="BM204" s="448"/>
      <c r="BN204" s="448"/>
      <c r="BO204" s="448"/>
      <c r="BP204" s="448"/>
      <c r="BQ204" s="448"/>
      <c r="BR204" s="448"/>
      <c r="BS204" s="448"/>
      <c r="BT204" s="448"/>
      <c r="BU204" s="448"/>
      <c r="BV204" s="448"/>
      <c r="BW204" s="448"/>
      <c r="BX204" s="448"/>
      <c r="BY204" s="448"/>
      <c r="BZ204" s="449"/>
      <c r="CA204" s="447" t="s">
        <v>202</v>
      </c>
      <c r="CB204" s="365"/>
      <c r="CC204" s="365"/>
      <c r="CD204" s="365"/>
      <c r="CE204" s="365"/>
      <c r="CF204" s="365"/>
      <c r="CG204" s="365"/>
      <c r="CH204" s="365"/>
      <c r="CI204" s="365"/>
      <c r="CJ204" s="365"/>
    </row>
    <row r="205" spans="1:88" s="136" customFormat="1" ht="38.25" customHeight="1">
      <c r="A205" s="426" t="s">
        <v>418</v>
      </c>
      <c r="B205" s="427"/>
      <c r="C205" s="427"/>
      <c r="D205" s="428"/>
      <c r="E205" s="447" t="s">
        <v>7</v>
      </c>
      <c r="F205" s="448"/>
      <c r="G205" s="448"/>
      <c r="H205" s="448"/>
      <c r="I205" s="448"/>
      <c r="J205" s="448"/>
      <c r="K205" s="448"/>
      <c r="L205" s="448"/>
      <c r="M205" s="448"/>
      <c r="N205" s="448"/>
      <c r="O205" s="448"/>
      <c r="P205" s="448"/>
      <c r="Q205" s="448"/>
      <c r="R205" s="448"/>
      <c r="S205" s="448"/>
      <c r="T205" s="448"/>
      <c r="U205" s="448"/>
      <c r="V205" s="448"/>
      <c r="W205" s="448"/>
      <c r="X205" s="448"/>
      <c r="Y205" s="448"/>
      <c r="Z205" s="448"/>
      <c r="AA205" s="448"/>
      <c r="AB205" s="448"/>
      <c r="AC205" s="448"/>
      <c r="AD205" s="448"/>
      <c r="AE205" s="448"/>
      <c r="AF205" s="448"/>
      <c r="AG205" s="448"/>
      <c r="AH205" s="448"/>
      <c r="AI205" s="448"/>
      <c r="AJ205" s="448"/>
      <c r="AK205" s="448"/>
      <c r="AL205" s="448"/>
      <c r="AM205" s="448"/>
      <c r="AN205" s="448"/>
      <c r="AO205" s="448"/>
      <c r="AP205" s="448"/>
      <c r="AQ205" s="448"/>
      <c r="AR205" s="448"/>
      <c r="AS205" s="448"/>
      <c r="AT205" s="448"/>
      <c r="AU205" s="448"/>
      <c r="AV205" s="448"/>
      <c r="AW205" s="448"/>
      <c r="AX205" s="448"/>
      <c r="AY205" s="448"/>
      <c r="AZ205" s="448"/>
      <c r="BA205" s="448"/>
      <c r="BB205" s="448"/>
      <c r="BC205" s="448"/>
      <c r="BD205" s="448"/>
      <c r="BE205" s="448"/>
      <c r="BF205" s="448"/>
      <c r="BG205" s="448"/>
      <c r="BH205" s="448"/>
      <c r="BI205" s="448"/>
      <c r="BJ205" s="448"/>
      <c r="BK205" s="448"/>
      <c r="BL205" s="448"/>
      <c r="BM205" s="448"/>
      <c r="BN205" s="448"/>
      <c r="BO205" s="448"/>
      <c r="BP205" s="448"/>
      <c r="BQ205" s="448"/>
      <c r="BR205" s="448"/>
      <c r="BS205" s="448"/>
      <c r="BT205" s="448"/>
      <c r="BU205" s="448"/>
      <c r="BV205" s="448"/>
      <c r="BW205" s="448"/>
      <c r="BX205" s="448"/>
      <c r="BY205" s="448"/>
      <c r="BZ205" s="449"/>
      <c r="CA205" s="1077" t="s">
        <v>203</v>
      </c>
      <c r="CB205" s="365"/>
      <c r="CC205" s="365"/>
      <c r="CD205" s="365"/>
      <c r="CE205" s="365"/>
      <c r="CF205" s="365"/>
      <c r="CG205" s="365"/>
      <c r="CH205" s="365"/>
      <c r="CI205" s="365"/>
      <c r="CJ205" s="365"/>
    </row>
    <row r="206" spans="1:88" s="136" customFormat="1" ht="30.75" customHeight="1">
      <c r="A206" s="426" t="s">
        <v>419</v>
      </c>
      <c r="B206" s="427"/>
      <c r="C206" s="427"/>
      <c r="D206" s="428"/>
      <c r="E206" s="447" t="s">
        <v>47</v>
      </c>
      <c r="F206" s="448"/>
      <c r="G206" s="448"/>
      <c r="H206" s="448"/>
      <c r="I206" s="448"/>
      <c r="J206" s="448"/>
      <c r="K206" s="448"/>
      <c r="L206" s="448"/>
      <c r="M206" s="448"/>
      <c r="N206" s="448"/>
      <c r="O206" s="448"/>
      <c r="P206" s="448"/>
      <c r="Q206" s="448"/>
      <c r="R206" s="448"/>
      <c r="S206" s="448"/>
      <c r="T206" s="448"/>
      <c r="U206" s="448"/>
      <c r="V206" s="448"/>
      <c r="W206" s="448"/>
      <c r="X206" s="448"/>
      <c r="Y206" s="448"/>
      <c r="Z206" s="448"/>
      <c r="AA206" s="448"/>
      <c r="AB206" s="448"/>
      <c r="AC206" s="448"/>
      <c r="AD206" s="448"/>
      <c r="AE206" s="448"/>
      <c r="AF206" s="448"/>
      <c r="AG206" s="448"/>
      <c r="AH206" s="448"/>
      <c r="AI206" s="448"/>
      <c r="AJ206" s="448"/>
      <c r="AK206" s="448"/>
      <c r="AL206" s="448"/>
      <c r="AM206" s="448"/>
      <c r="AN206" s="448"/>
      <c r="AO206" s="448"/>
      <c r="AP206" s="448"/>
      <c r="AQ206" s="448"/>
      <c r="AR206" s="448"/>
      <c r="AS206" s="448"/>
      <c r="AT206" s="448"/>
      <c r="AU206" s="448"/>
      <c r="AV206" s="448"/>
      <c r="AW206" s="448"/>
      <c r="AX206" s="448"/>
      <c r="AY206" s="448"/>
      <c r="AZ206" s="448"/>
      <c r="BA206" s="448"/>
      <c r="BB206" s="448"/>
      <c r="BC206" s="448"/>
      <c r="BD206" s="448"/>
      <c r="BE206" s="448"/>
      <c r="BF206" s="448"/>
      <c r="BG206" s="448"/>
      <c r="BH206" s="448"/>
      <c r="BI206" s="448"/>
      <c r="BJ206" s="448"/>
      <c r="BK206" s="448"/>
      <c r="BL206" s="448"/>
      <c r="BM206" s="448"/>
      <c r="BN206" s="448"/>
      <c r="BO206" s="448"/>
      <c r="BP206" s="448"/>
      <c r="BQ206" s="448"/>
      <c r="BR206" s="448"/>
      <c r="BS206" s="448"/>
      <c r="BT206" s="448"/>
      <c r="BU206" s="448"/>
      <c r="BV206" s="448"/>
      <c r="BW206" s="448"/>
      <c r="BX206" s="448"/>
      <c r="BY206" s="448"/>
      <c r="BZ206" s="449"/>
      <c r="CA206" s="447" t="s">
        <v>205</v>
      </c>
      <c r="CB206" s="365"/>
      <c r="CC206" s="365"/>
      <c r="CD206" s="365"/>
      <c r="CE206" s="365"/>
      <c r="CF206" s="365"/>
      <c r="CG206" s="365"/>
      <c r="CH206" s="365"/>
      <c r="CI206" s="365"/>
      <c r="CJ206" s="365"/>
    </row>
    <row r="207" spans="1:88" s="136" customFormat="1" ht="40.5" customHeight="1">
      <c r="A207" s="426" t="s">
        <v>420</v>
      </c>
      <c r="B207" s="427"/>
      <c r="C207" s="427"/>
      <c r="D207" s="428"/>
      <c r="E207" s="447" t="s">
        <v>48</v>
      </c>
      <c r="F207" s="448"/>
      <c r="G207" s="448"/>
      <c r="H207" s="448"/>
      <c r="I207" s="448"/>
      <c r="J207" s="448"/>
      <c r="K207" s="448"/>
      <c r="L207" s="448"/>
      <c r="M207" s="448"/>
      <c r="N207" s="448"/>
      <c r="O207" s="448"/>
      <c r="P207" s="448"/>
      <c r="Q207" s="448"/>
      <c r="R207" s="448"/>
      <c r="S207" s="448"/>
      <c r="T207" s="448"/>
      <c r="U207" s="448"/>
      <c r="V207" s="448"/>
      <c r="W207" s="448"/>
      <c r="X207" s="448"/>
      <c r="Y207" s="448"/>
      <c r="Z207" s="448"/>
      <c r="AA207" s="448"/>
      <c r="AB207" s="448"/>
      <c r="AC207" s="448"/>
      <c r="AD207" s="448"/>
      <c r="AE207" s="448"/>
      <c r="AF207" s="448"/>
      <c r="AG207" s="448"/>
      <c r="AH207" s="448"/>
      <c r="AI207" s="448"/>
      <c r="AJ207" s="448"/>
      <c r="AK207" s="448"/>
      <c r="AL207" s="448"/>
      <c r="AM207" s="448"/>
      <c r="AN207" s="448"/>
      <c r="AO207" s="448"/>
      <c r="AP207" s="448"/>
      <c r="AQ207" s="448"/>
      <c r="AR207" s="448"/>
      <c r="AS207" s="448"/>
      <c r="AT207" s="448"/>
      <c r="AU207" s="448"/>
      <c r="AV207" s="448"/>
      <c r="AW207" s="448"/>
      <c r="AX207" s="448"/>
      <c r="AY207" s="448"/>
      <c r="AZ207" s="448"/>
      <c r="BA207" s="448"/>
      <c r="BB207" s="448"/>
      <c r="BC207" s="448"/>
      <c r="BD207" s="448"/>
      <c r="BE207" s="448"/>
      <c r="BF207" s="448"/>
      <c r="BG207" s="448"/>
      <c r="BH207" s="448"/>
      <c r="BI207" s="448"/>
      <c r="BJ207" s="448"/>
      <c r="BK207" s="448"/>
      <c r="BL207" s="448"/>
      <c r="BM207" s="448"/>
      <c r="BN207" s="448"/>
      <c r="BO207" s="448"/>
      <c r="BP207" s="448"/>
      <c r="BQ207" s="448"/>
      <c r="BR207" s="448"/>
      <c r="BS207" s="448"/>
      <c r="BT207" s="448"/>
      <c r="BU207" s="448"/>
      <c r="BV207" s="448"/>
      <c r="BW207" s="448"/>
      <c r="BX207" s="448"/>
      <c r="BY207" s="448"/>
      <c r="BZ207" s="449"/>
      <c r="CA207" s="1077" t="s">
        <v>206</v>
      </c>
      <c r="CB207" s="365"/>
      <c r="CC207" s="365"/>
      <c r="CD207" s="365"/>
      <c r="CE207" s="365"/>
      <c r="CF207" s="365"/>
      <c r="CG207" s="365"/>
      <c r="CH207" s="365"/>
      <c r="CI207" s="365"/>
      <c r="CJ207" s="365"/>
    </row>
    <row r="208" spans="1:88" s="136" customFormat="1" ht="40.5" customHeight="1">
      <c r="A208" s="426" t="s">
        <v>421</v>
      </c>
      <c r="B208" s="427"/>
      <c r="C208" s="427"/>
      <c r="D208" s="428"/>
      <c r="E208" s="447" t="s">
        <v>49</v>
      </c>
      <c r="F208" s="448"/>
      <c r="G208" s="448"/>
      <c r="H208" s="448"/>
      <c r="I208" s="448"/>
      <c r="J208" s="448"/>
      <c r="K208" s="448"/>
      <c r="L208" s="448"/>
      <c r="M208" s="448"/>
      <c r="N208" s="448"/>
      <c r="O208" s="448"/>
      <c r="P208" s="448"/>
      <c r="Q208" s="448"/>
      <c r="R208" s="448"/>
      <c r="S208" s="448"/>
      <c r="T208" s="448"/>
      <c r="U208" s="448"/>
      <c r="V208" s="448"/>
      <c r="W208" s="448"/>
      <c r="X208" s="448"/>
      <c r="Y208" s="448"/>
      <c r="Z208" s="448"/>
      <c r="AA208" s="448"/>
      <c r="AB208" s="448"/>
      <c r="AC208" s="448"/>
      <c r="AD208" s="448"/>
      <c r="AE208" s="448"/>
      <c r="AF208" s="448"/>
      <c r="AG208" s="448"/>
      <c r="AH208" s="448"/>
      <c r="AI208" s="448"/>
      <c r="AJ208" s="448"/>
      <c r="AK208" s="448"/>
      <c r="AL208" s="448"/>
      <c r="AM208" s="448"/>
      <c r="AN208" s="448"/>
      <c r="AO208" s="448"/>
      <c r="AP208" s="448"/>
      <c r="AQ208" s="448"/>
      <c r="AR208" s="448"/>
      <c r="AS208" s="448"/>
      <c r="AT208" s="448"/>
      <c r="AU208" s="448"/>
      <c r="AV208" s="448"/>
      <c r="AW208" s="448"/>
      <c r="AX208" s="448"/>
      <c r="AY208" s="448"/>
      <c r="AZ208" s="448"/>
      <c r="BA208" s="448"/>
      <c r="BB208" s="448"/>
      <c r="BC208" s="448"/>
      <c r="BD208" s="448"/>
      <c r="BE208" s="448"/>
      <c r="BF208" s="448"/>
      <c r="BG208" s="448"/>
      <c r="BH208" s="448"/>
      <c r="BI208" s="448"/>
      <c r="BJ208" s="448"/>
      <c r="BK208" s="448"/>
      <c r="BL208" s="448"/>
      <c r="BM208" s="448"/>
      <c r="BN208" s="448"/>
      <c r="BO208" s="448"/>
      <c r="BP208" s="448"/>
      <c r="BQ208" s="448"/>
      <c r="BR208" s="448"/>
      <c r="BS208" s="448"/>
      <c r="BT208" s="448"/>
      <c r="BU208" s="448"/>
      <c r="BV208" s="448"/>
      <c r="BW208" s="448"/>
      <c r="BX208" s="448"/>
      <c r="BY208" s="448"/>
      <c r="BZ208" s="449"/>
      <c r="CA208" s="1077" t="s">
        <v>295</v>
      </c>
      <c r="CB208" s="365"/>
      <c r="CC208" s="365"/>
      <c r="CD208" s="365"/>
      <c r="CE208" s="365"/>
      <c r="CF208" s="365"/>
      <c r="CG208" s="365"/>
      <c r="CH208" s="365"/>
      <c r="CI208" s="365"/>
      <c r="CJ208" s="365"/>
    </row>
    <row r="209" spans="1:88" s="136" customFormat="1" ht="30.75" customHeight="1">
      <c r="A209" s="426" t="s">
        <v>422</v>
      </c>
      <c r="B209" s="427"/>
      <c r="C209" s="427"/>
      <c r="D209" s="428"/>
      <c r="E209" s="447" t="s">
        <v>50</v>
      </c>
      <c r="F209" s="448"/>
      <c r="G209" s="448"/>
      <c r="H209" s="448"/>
      <c r="I209" s="448"/>
      <c r="J209" s="448"/>
      <c r="K209" s="448"/>
      <c r="L209" s="448"/>
      <c r="M209" s="448"/>
      <c r="N209" s="448"/>
      <c r="O209" s="448"/>
      <c r="P209" s="448"/>
      <c r="Q209" s="448"/>
      <c r="R209" s="448"/>
      <c r="S209" s="448"/>
      <c r="T209" s="448"/>
      <c r="U209" s="448"/>
      <c r="V209" s="448"/>
      <c r="W209" s="448"/>
      <c r="X209" s="448"/>
      <c r="Y209" s="448"/>
      <c r="Z209" s="448"/>
      <c r="AA209" s="448"/>
      <c r="AB209" s="448"/>
      <c r="AC209" s="448"/>
      <c r="AD209" s="448"/>
      <c r="AE209" s="448"/>
      <c r="AF209" s="448"/>
      <c r="AG209" s="448"/>
      <c r="AH209" s="448"/>
      <c r="AI209" s="448"/>
      <c r="AJ209" s="448"/>
      <c r="AK209" s="448"/>
      <c r="AL209" s="448"/>
      <c r="AM209" s="448"/>
      <c r="AN209" s="448"/>
      <c r="AO209" s="448"/>
      <c r="AP209" s="448"/>
      <c r="AQ209" s="448"/>
      <c r="AR209" s="448"/>
      <c r="AS209" s="448"/>
      <c r="AT209" s="448"/>
      <c r="AU209" s="448"/>
      <c r="AV209" s="448"/>
      <c r="AW209" s="448"/>
      <c r="AX209" s="448"/>
      <c r="AY209" s="448"/>
      <c r="AZ209" s="448"/>
      <c r="BA209" s="448"/>
      <c r="BB209" s="448"/>
      <c r="BC209" s="448"/>
      <c r="BD209" s="448"/>
      <c r="BE209" s="448"/>
      <c r="BF209" s="448"/>
      <c r="BG209" s="448"/>
      <c r="BH209" s="448"/>
      <c r="BI209" s="448"/>
      <c r="BJ209" s="448"/>
      <c r="BK209" s="448"/>
      <c r="BL209" s="448"/>
      <c r="BM209" s="448"/>
      <c r="BN209" s="448"/>
      <c r="BO209" s="448"/>
      <c r="BP209" s="448"/>
      <c r="BQ209" s="448"/>
      <c r="BR209" s="448"/>
      <c r="BS209" s="448"/>
      <c r="BT209" s="448"/>
      <c r="BU209" s="448"/>
      <c r="BV209" s="448"/>
      <c r="BW209" s="448"/>
      <c r="BX209" s="448"/>
      <c r="BY209" s="448"/>
      <c r="BZ209" s="449"/>
      <c r="CA209" s="447" t="s">
        <v>295</v>
      </c>
      <c r="CB209" s="365"/>
      <c r="CC209" s="365"/>
      <c r="CD209" s="365"/>
      <c r="CE209" s="365"/>
      <c r="CF209" s="365"/>
      <c r="CG209" s="365"/>
      <c r="CH209" s="365"/>
      <c r="CI209" s="365"/>
      <c r="CJ209" s="365"/>
    </row>
    <row r="210" spans="1:88" s="136" customFormat="1" ht="40.5" customHeight="1">
      <c r="A210" s="426" t="s">
        <v>546</v>
      </c>
      <c r="B210" s="427"/>
      <c r="C210" s="427"/>
      <c r="D210" s="428"/>
      <c r="E210" s="447" t="s">
        <v>51</v>
      </c>
      <c r="F210" s="448"/>
      <c r="G210" s="448"/>
      <c r="H210" s="448"/>
      <c r="I210" s="448"/>
      <c r="J210" s="448"/>
      <c r="K210" s="448"/>
      <c r="L210" s="448"/>
      <c r="M210" s="448"/>
      <c r="N210" s="448"/>
      <c r="O210" s="448"/>
      <c r="P210" s="448"/>
      <c r="Q210" s="448"/>
      <c r="R210" s="448"/>
      <c r="S210" s="448"/>
      <c r="T210" s="448"/>
      <c r="U210" s="448"/>
      <c r="V210" s="448"/>
      <c r="W210" s="448"/>
      <c r="X210" s="448"/>
      <c r="Y210" s="448"/>
      <c r="Z210" s="448"/>
      <c r="AA210" s="448"/>
      <c r="AB210" s="448"/>
      <c r="AC210" s="448"/>
      <c r="AD210" s="448"/>
      <c r="AE210" s="448"/>
      <c r="AF210" s="448"/>
      <c r="AG210" s="448"/>
      <c r="AH210" s="448"/>
      <c r="AI210" s="448"/>
      <c r="AJ210" s="448"/>
      <c r="AK210" s="448"/>
      <c r="AL210" s="448"/>
      <c r="AM210" s="448"/>
      <c r="AN210" s="448"/>
      <c r="AO210" s="448"/>
      <c r="AP210" s="448"/>
      <c r="AQ210" s="448"/>
      <c r="AR210" s="448"/>
      <c r="AS210" s="448"/>
      <c r="AT210" s="448"/>
      <c r="AU210" s="448"/>
      <c r="AV210" s="448"/>
      <c r="AW210" s="448"/>
      <c r="AX210" s="448"/>
      <c r="AY210" s="448"/>
      <c r="AZ210" s="448"/>
      <c r="BA210" s="448"/>
      <c r="BB210" s="448"/>
      <c r="BC210" s="448"/>
      <c r="BD210" s="448"/>
      <c r="BE210" s="448"/>
      <c r="BF210" s="448"/>
      <c r="BG210" s="448"/>
      <c r="BH210" s="448"/>
      <c r="BI210" s="448"/>
      <c r="BJ210" s="448"/>
      <c r="BK210" s="448"/>
      <c r="BL210" s="448"/>
      <c r="BM210" s="448"/>
      <c r="BN210" s="448"/>
      <c r="BO210" s="448"/>
      <c r="BP210" s="448"/>
      <c r="BQ210" s="448"/>
      <c r="BR210" s="448"/>
      <c r="BS210" s="448"/>
      <c r="BT210" s="448"/>
      <c r="BU210" s="448"/>
      <c r="BV210" s="448"/>
      <c r="BW210" s="448"/>
      <c r="BX210" s="448"/>
      <c r="BY210" s="448"/>
      <c r="BZ210" s="449"/>
      <c r="CA210" s="447" t="s">
        <v>488</v>
      </c>
      <c r="CB210" s="365"/>
      <c r="CC210" s="365"/>
      <c r="CD210" s="365"/>
      <c r="CE210" s="365"/>
      <c r="CF210" s="365"/>
      <c r="CG210" s="365"/>
      <c r="CH210" s="365"/>
      <c r="CI210" s="365"/>
      <c r="CJ210" s="365"/>
    </row>
    <row r="211" spans="1:88" s="136" customFormat="1" ht="30.75" customHeight="1">
      <c r="A211" s="426" t="s">
        <v>547</v>
      </c>
      <c r="B211" s="427"/>
      <c r="C211" s="427"/>
      <c r="D211" s="428"/>
      <c r="E211" s="447" t="s">
        <v>52</v>
      </c>
      <c r="F211" s="448"/>
      <c r="G211" s="448"/>
      <c r="H211" s="448"/>
      <c r="I211" s="448"/>
      <c r="J211" s="448"/>
      <c r="K211" s="448"/>
      <c r="L211" s="448"/>
      <c r="M211" s="448"/>
      <c r="N211" s="448"/>
      <c r="O211" s="448"/>
      <c r="P211" s="448"/>
      <c r="Q211" s="448"/>
      <c r="R211" s="448"/>
      <c r="S211" s="448"/>
      <c r="T211" s="448"/>
      <c r="U211" s="448"/>
      <c r="V211" s="448"/>
      <c r="W211" s="448"/>
      <c r="X211" s="448"/>
      <c r="Y211" s="448"/>
      <c r="Z211" s="448"/>
      <c r="AA211" s="448"/>
      <c r="AB211" s="448"/>
      <c r="AC211" s="448"/>
      <c r="AD211" s="448"/>
      <c r="AE211" s="448"/>
      <c r="AF211" s="448"/>
      <c r="AG211" s="448"/>
      <c r="AH211" s="448"/>
      <c r="AI211" s="448"/>
      <c r="AJ211" s="448"/>
      <c r="AK211" s="448"/>
      <c r="AL211" s="448"/>
      <c r="AM211" s="448"/>
      <c r="AN211" s="448"/>
      <c r="AO211" s="448"/>
      <c r="AP211" s="448"/>
      <c r="AQ211" s="448"/>
      <c r="AR211" s="448"/>
      <c r="AS211" s="448"/>
      <c r="AT211" s="448"/>
      <c r="AU211" s="448"/>
      <c r="AV211" s="448"/>
      <c r="AW211" s="448"/>
      <c r="AX211" s="448"/>
      <c r="AY211" s="448"/>
      <c r="AZ211" s="448"/>
      <c r="BA211" s="448"/>
      <c r="BB211" s="448"/>
      <c r="BC211" s="448"/>
      <c r="BD211" s="448"/>
      <c r="BE211" s="448"/>
      <c r="BF211" s="448"/>
      <c r="BG211" s="448"/>
      <c r="BH211" s="448"/>
      <c r="BI211" s="448"/>
      <c r="BJ211" s="448"/>
      <c r="BK211" s="448"/>
      <c r="BL211" s="448"/>
      <c r="BM211" s="448"/>
      <c r="BN211" s="448"/>
      <c r="BO211" s="448"/>
      <c r="BP211" s="448"/>
      <c r="BQ211" s="448"/>
      <c r="BR211" s="448"/>
      <c r="BS211" s="448"/>
      <c r="BT211" s="448"/>
      <c r="BU211" s="448"/>
      <c r="BV211" s="448"/>
      <c r="BW211" s="448"/>
      <c r="BX211" s="448"/>
      <c r="BY211" s="448"/>
      <c r="BZ211" s="449"/>
      <c r="CA211" s="447" t="s">
        <v>489</v>
      </c>
      <c r="CB211" s="365"/>
      <c r="CC211" s="365"/>
      <c r="CD211" s="365"/>
      <c r="CE211" s="365"/>
      <c r="CF211" s="365"/>
      <c r="CG211" s="365"/>
      <c r="CH211" s="365"/>
      <c r="CI211" s="365"/>
      <c r="CJ211" s="365"/>
    </row>
    <row r="212" spans="1:88" s="136" customFormat="1" ht="41.25" customHeight="1">
      <c r="A212" s="426" t="s">
        <v>548</v>
      </c>
      <c r="B212" s="427"/>
      <c r="C212" s="427"/>
      <c r="D212" s="428"/>
      <c r="E212" s="447" t="s">
        <v>53</v>
      </c>
      <c r="F212" s="448"/>
      <c r="G212" s="448"/>
      <c r="H212" s="448"/>
      <c r="I212" s="448"/>
      <c r="J212" s="448"/>
      <c r="K212" s="448"/>
      <c r="L212" s="448"/>
      <c r="M212" s="448"/>
      <c r="N212" s="448"/>
      <c r="O212" s="448"/>
      <c r="P212" s="448"/>
      <c r="Q212" s="448"/>
      <c r="R212" s="448"/>
      <c r="S212" s="448"/>
      <c r="T212" s="448"/>
      <c r="U212" s="448"/>
      <c r="V212" s="448"/>
      <c r="W212" s="448"/>
      <c r="X212" s="448"/>
      <c r="Y212" s="448"/>
      <c r="Z212" s="448"/>
      <c r="AA212" s="448"/>
      <c r="AB212" s="448"/>
      <c r="AC212" s="448"/>
      <c r="AD212" s="448"/>
      <c r="AE212" s="448"/>
      <c r="AF212" s="448"/>
      <c r="AG212" s="448"/>
      <c r="AH212" s="448"/>
      <c r="AI212" s="448"/>
      <c r="AJ212" s="448"/>
      <c r="AK212" s="448"/>
      <c r="AL212" s="448"/>
      <c r="AM212" s="448"/>
      <c r="AN212" s="448"/>
      <c r="AO212" s="448"/>
      <c r="AP212" s="448"/>
      <c r="AQ212" s="448"/>
      <c r="AR212" s="448"/>
      <c r="AS212" s="448"/>
      <c r="AT212" s="448"/>
      <c r="AU212" s="448"/>
      <c r="AV212" s="448"/>
      <c r="AW212" s="448"/>
      <c r="AX212" s="448"/>
      <c r="AY212" s="448"/>
      <c r="AZ212" s="448"/>
      <c r="BA212" s="448"/>
      <c r="BB212" s="448"/>
      <c r="BC212" s="448"/>
      <c r="BD212" s="448"/>
      <c r="BE212" s="448"/>
      <c r="BF212" s="448"/>
      <c r="BG212" s="448"/>
      <c r="BH212" s="448"/>
      <c r="BI212" s="448"/>
      <c r="BJ212" s="448"/>
      <c r="BK212" s="448"/>
      <c r="BL212" s="448"/>
      <c r="BM212" s="448"/>
      <c r="BN212" s="448"/>
      <c r="BO212" s="448"/>
      <c r="BP212" s="448"/>
      <c r="BQ212" s="448"/>
      <c r="BR212" s="448"/>
      <c r="BS212" s="448"/>
      <c r="BT212" s="448"/>
      <c r="BU212" s="448"/>
      <c r="BV212" s="448"/>
      <c r="BW212" s="448"/>
      <c r="BX212" s="448"/>
      <c r="BY212" s="448"/>
      <c r="BZ212" s="449"/>
      <c r="CA212" s="447" t="s">
        <v>490</v>
      </c>
      <c r="CB212" s="365"/>
      <c r="CC212" s="365"/>
      <c r="CD212" s="365"/>
      <c r="CE212" s="365"/>
      <c r="CF212" s="365"/>
      <c r="CG212" s="365"/>
      <c r="CH212" s="365"/>
      <c r="CI212" s="365"/>
      <c r="CJ212" s="365"/>
    </row>
    <row r="213" spans="1:88" s="136" customFormat="1" ht="30.75" customHeight="1">
      <c r="A213" s="426" t="s">
        <v>549</v>
      </c>
      <c r="B213" s="427"/>
      <c r="C213" s="427"/>
      <c r="D213" s="428"/>
      <c r="E213" s="447" t="s">
        <v>54</v>
      </c>
      <c r="F213" s="448"/>
      <c r="G213" s="448"/>
      <c r="H213" s="448"/>
      <c r="I213" s="448"/>
      <c r="J213" s="448"/>
      <c r="K213" s="448"/>
      <c r="L213" s="448"/>
      <c r="M213" s="448"/>
      <c r="N213" s="448"/>
      <c r="O213" s="448"/>
      <c r="P213" s="448"/>
      <c r="Q213" s="448"/>
      <c r="R213" s="448"/>
      <c r="S213" s="448"/>
      <c r="T213" s="448"/>
      <c r="U213" s="448"/>
      <c r="V213" s="448"/>
      <c r="W213" s="448"/>
      <c r="X213" s="448"/>
      <c r="Y213" s="448"/>
      <c r="Z213" s="448"/>
      <c r="AA213" s="448"/>
      <c r="AB213" s="448"/>
      <c r="AC213" s="448"/>
      <c r="AD213" s="448"/>
      <c r="AE213" s="448"/>
      <c r="AF213" s="448"/>
      <c r="AG213" s="448"/>
      <c r="AH213" s="448"/>
      <c r="AI213" s="448"/>
      <c r="AJ213" s="448"/>
      <c r="AK213" s="448"/>
      <c r="AL213" s="448"/>
      <c r="AM213" s="448"/>
      <c r="AN213" s="448"/>
      <c r="AO213" s="448"/>
      <c r="AP213" s="448"/>
      <c r="AQ213" s="448"/>
      <c r="AR213" s="448"/>
      <c r="AS213" s="448"/>
      <c r="AT213" s="448"/>
      <c r="AU213" s="448"/>
      <c r="AV213" s="448"/>
      <c r="AW213" s="448"/>
      <c r="AX213" s="448"/>
      <c r="AY213" s="448"/>
      <c r="AZ213" s="448"/>
      <c r="BA213" s="448"/>
      <c r="BB213" s="448"/>
      <c r="BC213" s="448"/>
      <c r="BD213" s="448"/>
      <c r="BE213" s="448"/>
      <c r="BF213" s="448"/>
      <c r="BG213" s="448"/>
      <c r="BH213" s="448"/>
      <c r="BI213" s="448"/>
      <c r="BJ213" s="448"/>
      <c r="BK213" s="448"/>
      <c r="BL213" s="448"/>
      <c r="BM213" s="448"/>
      <c r="BN213" s="448"/>
      <c r="BO213" s="448"/>
      <c r="BP213" s="448"/>
      <c r="BQ213" s="448"/>
      <c r="BR213" s="448"/>
      <c r="BS213" s="448"/>
      <c r="BT213" s="448"/>
      <c r="BU213" s="448"/>
      <c r="BV213" s="448"/>
      <c r="BW213" s="448"/>
      <c r="BX213" s="448"/>
      <c r="BY213" s="448"/>
      <c r="BZ213" s="449"/>
      <c r="CA213" s="447" t="s">
        <v>494</v>
      </c>
      <c r="CB213" s="365"/>
      <c r="CC213" s="365"/>
      <c r="CD213" s="365"/>
      <c r="CE213" s="365"/>
      <c r="CF213" s="365"/>
      <c r="CG213" s="365"/>
      <c r="CH213" s="365"/>
      <c r="CI213" s="365"/>
      <c r="CJ213" s="365"/>
    </row>
    <row r="214" spans="1:88" s="136" customFormat="1" ht="30.75" customHeight="1">
      <c r="A214" s="426" t="s">
        <v>423</v>
      </c>
      <c r="B214" s="427"/>
      <c r="C214" s="427"/>
      <c r="D214" s="428"/>
      <c r="E214" s="447" t="s">
        <v>8</v>
      </c>
      <c r="F214" s="448"/>
      <c r="G214" s="448"/>
      <c r="H214" s="448"/>
      <c r="I214" s="448"/>
      <c r="J214" s="448"/>
      <c r="K214" s="448"/>
      <c r="L214" s="448"/>
      <c r="M214" s="448"/>
      <c r="N214" s="448"/>
      <c r="O214" s="448"/>
      <c r="P214" s="448"/>
      <c r="Q214" s="448"/>
      <c r="R214" s="448"/>
      <c r="S214" s="448"/>
      <c r="T214" s="448"/>
      <c r="U214" s="448"/>
      <c r="V214" s="448"/>
      <c r="W214" s="448"/>
      <c r="X214" s="448"/>
      <c r="Y214" s="448"/>
      <c r="Z214" s="448"/>
      <c r="AA214" s="448"/>
      <c r="AB214" s="448"/>
      <c r="AC214" s="448"/>
      <c r="AD214" s="448"/>
      <c r="AE214" s="448"/>
      <c r="AF214" s="448"/>
      <c r="AG214" s="448"/>
      <c r="AH214" s="448"/>
      <c r="AI214" s="448"/>
      <c r="AJ214" s="448"/>
      <c r="AK214" s="448"/>
      <c r="AL214" s="448"/>
      <c r="AM214" s="448"/>
      <c r="AN214" s="448"/>
      <c r="AO214" s="448"/>
      <c r="AP214" s="448"/>
      <c r="AQ214" s="448"/>
      <c r="AR214" s="448"/>
      <c r="AS214" s="448"/>
      <c r="AT214" s="448"/>
      <c r="AU214" s="448"/>
      <c r="AV214" s="448"/>
      <c r="AW214" s="448"/>
      <c r="AX214" s="448"/>
      <c r="AY214" s="448"/>
      <c r="AZ214" s="448"/>
      <c r="BA214" s="448"/>
      <c r="BB214" s="448"/>
      <c r="BC214" s="448"/>
      <c r="BD214" s="448"/>
      <c r="BE214" s="448"/>
      <c r="BF214" s="448"/>
      <c r="BG214" s="448"/>
      <c r="BH214" s="448"/>
      <c r="BI214" s="448"/>
      <c r="BJ214" s="448"/>
      <c r="BK214" s="448"/>
      <c r="BL214" s="448"/>
      <c r="BM214" s="448"/>
      <c r="BN214" s="448"/>
      <c r="BO214" s="448"/>
      <c r="BP214" s="448"/>
      <c r="BQ214" s="448"/>
      <c r="BR214" s="448"/>
      <c r="BS214" s="448"/>
      <c r="BT214" s="448"/>
      <c r="BU214" s="448"/>
      <c r="BV214" s="448"/>
      <c r="BW214" s="448"/>
      <c r="BX214" s="448"/>
      <c r="BY214" s="448"/>
      <c r="BZ214" s="449"/>
      <c r="CA214" s="1077" t="s">
        <v>518</v>
      </c>
      <c r="CB214" s="365"/>
      <c r="CC214" s="365"/>
      <c r="CD214" s="365"/>
      <c r="CE214" s="365"/>
      <c r="CF214" s="365"/>
      <c r="CG214" s="365"/>
      <c r="CH214" s="365"/>
      <c r="CI214" s="365"/>
      <c r="CJ214" s="365"/>
    </row>
    <row r="215" spans="1:88" s="136" customFormat="1" ht="40.5" customHeight="1">
      <c r="A215" s="426" t="s">
        <v>424</v>
      </c>
      <c r="B215" s="427"/>
      <c r="C215" s="427"/>
      <c r="D215" s="428"/>
      <c r="E215" s="447" t="s">
        <v>532</v>
      </c>
      <c r="F215" s="448"/>
      <c r="G215" s="448"/>
      <c r="H215" s="448"/>
      <c r="I215" s="448"/>
      <c r="J215" s="448"/>
      <c r="K215" s="448"/>
      <c r="L215" s="448"/>
      <c r="M215" s="448"/>
      <c r="N215" s="448"/>
      <c r="O215" s="448"/>
      <c r="P215" s="448"/>
      <c r="Q215" s="448"/>
      <c r="R215" s="448"/>
      <c r="S215" s="448"/>
      <c r="T215" s="448"/>
      <c r="U215" s="448"/>
      <c r="V215" s="448"/>
      <c r="W215" s="448"/>
      <c r="X215" s="448"/>
      <c r="Y215" s="448"/>
      <c r="Z215" s="448"/>
      <c r="AA215" s="448"/>
      <c r="AB215" s="448"/>
      <c r="AC215" s="448"/>
      <c r="AD215" s="448"/>
      <c r="AE215" s="448"/>
      <c r="AF215" s="448"/>
      <c r="AG215" s="448"/>
      <c r="AH215" s="448"/>
      <c r="AI215" s="448"/>
      <c r="AJ215" s="448"/>
      <c r="AK215" s="448"/>
      <c r="AL215" s="448"/>
      <c r="AM215" s="448"/>
      <c r="AN215" s="448"/>
      <c r="AO215" s="448"/>
      <c r="AP215" s="448"/>
      <c r="AQ215" s="448"/>
      <c r="AR215" s="448"/>
      <c r="AS215" s="448"/>
      <c r="AT215" s="448"/>
      <c r="AU215" s="448"/>
      <c r="AV215" s="448"/>
      <c r="AW215" s="448"/>
      <c r="AX215" s="448"/>
      <c r="AY215" s="448"/>
      <c r="AZ215" s="448"/>
      <c r="BA215" s="448"/>
      <c r="BB215" s="448"/>
      <c r="BC215" s="448"/>
      <c r="BD215" s="448"/>
      <c r="BE215" s="448"/>
      <c r="BF215" s="448"/>
      <c r="BG215" s="448"/>
      <c r="BH215" s="448"/>
      <c r="BI215" s="448"/>
      <c r="BJ215" s="448"/>
      <c r="BK215" s="448"/>
      <c r="BL215" s="448"/>
      <c r="BM215" s="448"/>
      <c r="BN215" s="448"/>
      <c r="BO215" s="448"/>
      <c r="BP215" s="448"/>
      <c r="BQ215" s="448"/>
      <c r="BR215" s="448"/>
      <c r="BS215" s="448"/>
      <c r="BT215" s="448"/>
      <c r="BU215" s="448"/>
      <c r="BV215" s="448"/>
      <c r="BW215" s="448"/>
      <c r="BX215" s="448"/>
      <c r="BY215" s="448"/>
      <c r="BZ215" s="449"/>
      <c r="CA215" s="447" t="s">
        <v>518</v>
      </c>
      <c r="CB215" s="365"/>
      <c r="CC215" s="365"/>
      <c r="CD215" s="365"/>
      <c r="CE215" s="365"/>
      <c r="CF215" s="365"/>
      <c r="CG215" s="365"/>
      <c r="CH215" s="365"/>
      <c r="CI215" s="365"/>
      <c r="CJ215" s="365"/>
    </row>
    <row r="216" spans="1:88" s="136" customFormat="1" ht="25.5" customHeight="1">
      <c r="A216" s="426" t="s">
        <v>425</v>
      </c>
      <c r="B216" s="427"/>
      <c r="C216" s="427"/>
      <c r="D216" s="428"/>
      <c r="E216" s="447" t="s">
        <v>9</v>
      </c>
      <c r="F216" s="448"/>
      <c r="G216" s="448"/>
      <c r="H216" s="448"/>
      <c r="I216" s="448"/>
      <c r="J216" s="448"/>
      <c r="K216" s="448"/>
      <c r="L216" s="448"/>
      <c r="M216" s="448"/>
      <c r="N216" s="448"/>
      <c r="O216" s="448"/>
      <c r="P216" s="448"/>
      <c r="Q216" s="448"/>
      <c r="R216" s="448"/>
      <c r="S216" s="448"/>
      <c r="T216" s="448"/>
      <c r="U216" s="448"/>
      <c r="V216" s="448"/>
      <c r="W216" s="448"/>
      <c r="X216" s="448"/>
      <c r="Y216" s="448"/>
      <c r="Z216" s="448"/>
      <c r="AA216" s="448"/>
      <c r="AB216" s="448"/>
      <c r="AC216" s="448"/>
      <c r="AD216" s="448"/>
      <c r="AE216" s="448"/>
      <c r="AF216" s="448"/>
      <c r="AG216" s="448"/>
      <c r="AH216" s="448"/>
      <c r="AI216" s="448"/>
      <c r="AJ216" s="448"/>
      <c r="AK216" s="448"/>
      <c r="AL216" s="448"/>
      <c r="AM216" s="448"/>
      <c r="AN216" s="448"/>
      <c r="AO216" s="448"/>
      <c r="AP216" s="448"/>
      <c r="AQ216" s="448"/>
      <c r="AR216" s="448"/>
      <c r="AS216" s="448"/>
      <c r="AT216" s="448"/>
      <c r="AU216" s="448"/>
      <c r="AV216" s="448"/>
      <c r="AW216" s="448"/>
      <c r="AX216" s="448"/>
      <c r="AY216" s="448"/>
      <c r="AZ216" s="448"/>
      <c r="BA216" s="448"/>
      <c r="BB216" s="448"/>
      <c r="BC216" s="448"/>
      <c r="BD216" s="448"/>
      <c r="BE216" s="448"/>
      <c r="BF216" s="448"/>
      <c r="BG216" s="448"/>
      <c r="BH216" s="448"/>
      <c r="BI216" s="448"/>
      <c r="BJ216" s="448"/>
      <c r="BK216" s="448"/>
      <c r="BL216" s="448"/>
      <c r="BM216" s="448"/>
      <c r="BN216" s="448"/>
      <c r="BO216" s="448"/>
      <c r="BP216" s="448"/>
      <c r="BQ216" s="448"/>
      <c r="BR216" s="448"/>
      <c r="BS216" s="448"/>
      <c r="BT216" s="448"/>
      <c r="BU216" s="448"/>
      <c r="BV216" s="448"/>
      <c r="BW216" s="448"/>
      <c r="BX216" s="448"/>
      <c r="BY216" s="448"/>
      <c r="BZ216" s="449"/>
      <c r="CA216" s="429" t="s">
        <v>233</v>
      </c>
      <c r="CB216" s="365"/>
      <c r="CC216" s="365"/>
      <c r="CD216" s="365"/>
      <c r="CE216" s="365"/>
      <c r="CF216" s="365"/>
      <c r="CG216" s="365"/>
      <c r="CH216" s="365"/>
      <c r="CI216" s="365"/>
      <c r="CJ216" s="365"/>
    </row>
    <row r="217" spans="1:88" s="136" customFormat="1" ht="24" customHeight="1">
      <c r="A217" s="426" t="s">
        <v>426</v>
      </c>
      <c r="B217" s="427"/>
      <c r="C217" s="427"/>
      <c r="D217" s="428"/>
      <c r="E217" s="447" t="s">
        <v>10</v>
      </c>
      <c r="F217" s="448"/>
      <c r="G217" s="448"/>
      <c r="H217" s="448"/>
      <c r="I217" s="448"/>
      <c r="J217" s="448"/>
      <c r="K217" s="448"/>
      <c r="L217" s="448"/>
      <c r="M217" s="448"/>
      <c r="N217" s="448"/>
      <c r="O217" s="448"/>
      <c r="P217" s="448"/>
      <c r="Q217" s="448"/>
      <c r="R217" s="448"/>
      <c r="S217" s="448"/>
      <c r="T217" s="448"/>
      <c r="U217" s="448"/>
      <c r="V217" s="448"/>
      <c r="W217" s="448"/>
      <c r="X217" s="448"/>
      <c r="Y217" s="448"/>
      <c r="Z217" s="448"/>
      <c r="AA217" s="448"/>
      <c r="AB217" s="448"/>
      <c r="AC217" s="448"/>
      <c r="AD217" s="448"/>
      <c r="AE217" s="448"/>
      <c r="AF217" s="448"/>
      <c r="AG217" s="448"/>
      <c r="AH217" s="448"/>
      <c r="AI217" s="448"/>
      <c r="AJ217" s="448"/>
      <c r="AK217" s="448"/>
      <c r="AL217" s="448"/>
      <c r="AM217" s="448"/>
      <c r="AN217" s="448"/>
      <c r="AO217" s="448"/>
      <c r="AP217" s="448"/>
      <c r="AQ217" s="448"/>
      <c r="AR217" s="448"/>
      <c r="AS217" s="448"/>
      <c r="AT217" s="448"/>
      <c r="AU217" s="448"/>
      <c r="AV217" s="448"/>
      <c r="AW217" s="448"/>
      <c r="AX217" s="448"/>
      <c r="AY217" s="448"/>
      <c r="AZ217" s="448"/>
      <c r="BA217" s="448"/>
      <c r="BB217" s="448"/>
      <c r="BC217" s="448"/>
      <c r="BD217" s="448"/>
      <c r="BE217" s="448"/>
      <c r="BF217" s="448"/>
      <c r="BG217" s="448"/>
      <c r="BH217" s="448"/>
      <c r="BI217" s="448"/>
      <c r="BJ217" s="448"/>
      <c r="BK217" s="448"/>
      <c r="BL217" s="448"/>
      <c r="BM217" s="448"/>
      <c r="BN217" s="448"/>
      <c r="BO217" s="448"/>
      <c r="BP217" s="448"/>
      <c r="BQ217" s="448"/>
      <c r="BR217" s="448"/>
      <c r="BS217" s="448"/>
      <c r="BT217" s="448"/>
      <c r="BU217" s="448"/>
      <c r="BV217" s="448"/>
      <c r="BW217" s="448"/>
      <c r="BX217" s="448"/>
      <c r="BY217" s="448"/>
      <c r="BZ217" s="449"/>
      <c r="CA217" s="1074" t="s">
        <v>234</v>
      </c>
      <c r="CB217" s="365"/>
      <c r="CC217" s="365"/>
      <c r="CD217" s="365"/>
      <c r="CE217" s="365"/>
      <c r="CF217" s="365"/>
      <c r="CG217" s="365"/>
      <c r="CH217" s="365"/>
      <c r="CI217" s="365"/>
      <c r="CJ217" s="365"/>
    </row>
    <row r="218" spans="1:88" s="136" customFormat="1" ht="22.5" customHeight="1">
      <c r="A218" s="426" t="s">
        <v>427</v>
      </c>
      <c r="B218" s="427"/>
      <c r="C218" s="427"/>
      <c r="D218" s="428"/>
      <c r="E218" s="447" t="s">
        <v>11</v>
      </c>
      <c r="F218" s="448"/>
      <c r="G218" s="448"/>
      <c r="H218" s="448"/>
      <c r="I218" s="448"/>
      <c r="J218" s="448"/>
      <c r="K218" s="448"/>
      <c r="L218" s="448"/>
      <c r="M218" s="448"/>
      <c r="N218" s="448"/>
      <c r="O218" s="448"/>
      <c r="P218" s="448"/>
      <c r="Q218" s="448"/>
      <c r="R218" s="448"/>
      <c r="S218" s="448"/>
      <c r="T218" s="448"/>
      <c r="U218" s="448"/>
      <c r="V218" s="448"/>
      <c r="W218" s="448"/>
      <c r="X218" s="448"/>
      <c r="Y218" s="448"/>
      <c r="Z218" s="448"/>
      <c r="AA218" s="448"/>
      <c r="AB218" s="448"/>
      <c r="AC218" s="448"/>
      <c r="AD218" s="448"/>
      <c r="AE218" s="448"/>
      <c r="AF218" s="448"/>
      <c r="AG218" s="448"/>
      <c r="AH218" s="448"/>
      <c r="AI218" s="448"/>
      <c r="AJ218" s="448"/>
      <c r="AK218" s="448"/>
      <c r="AL218" s="448"/>
      <c r="AM218" s="448"/>
      <c r="AN218" s="448"/>
      <c r="AO218" s="448"/>
      <c r="AP218" s="448"/>
      <c r="AQ218" s="448"/>
      <c r="AR218" s="448"/>
      <c r="AS218" s="448"/>
      <c r="AT218" s="448"/>
      <c r="AU218" s="448"/>
      <c r="AV218" s="448"/>
      <c r="AW218" s="448"/>
      <c r="AX218" s="448"/>
      <c r="AY218" s="448"/>
      <c r="AZ218" s="448"/>
      <c r="BA218" s="448"/>
      <c r="BB218" s="448"/>
      <c r="BC218" s="448"/>
      <c r="BD218" s="448"/>
      <c r="BE218" s="448"/>
      <c r="BF218" s="448"/>
      <c r="BG218" s="448"/>
      <c r="BH218" s="448"/>
      <c r="BI218" s="448"/>
      <c r="BJ218" s="448"/>
      <c r="BK218" s="448"/>
      <c r="BL218" s="448"/>
      <c r="BM218" s="448"/>
      <c r="BN218" s="448"/>
      <c r="BO218" s="448"/>
      <c r="BP218" s="448"/>
      <c r="BQ218" s="448"/>
      <c r="BR218" s="448"/>
      <c r="BS218" s="448"/>
      <c r="BT218" s="448"/>
      <c r="BU218" s="448"/>
      <c r="BV218" s="448"/>
      <c r="BW218" s="448"/>
      <c r="BX218" s="448"/>
      <c r="BY218" s="448"/>
      <c r="BZ218" s="449"/>
      <c r="CA218" s="429" t="s">
        <v>236</v>
      </c>
      <c r="CB218" s="365"/>
      <c r="CC218" s="365"/>
      <c r="CD218" s="365"/>
      <c r="CE218" s="365"/>
      <c r="CF218" s="365"/>
      <c r="CG218" s="365"/>
      <c r="CH218" s="365"/>
      <c r="CI218" s="365"/>
      <c r="CJ218" s="365"/>
    </row>
    <row r="219" spans="1:88" s="136" customFormat="1" ht="30.75" customHeight="1">
      <c r="A219" s="426" t="s">
        <v>428</v>
      </c>
      <c r="B219" s="427"/>
      <c r="C219" s="427"/>
      <c r="D219" s="428"/>
      <c r="E219" s="447" t="s">
        <v>55</v>
      </c>
      <c r="F219" s="448"/>
      <c r="G219" s="448"/>
      <c r="H219" s="448"/>
      <c r="I219" s="448"/>
      <c r="J219" s="448"/>
      <c r="K219" s="448"/>
      <c r="L219" s="448"/>
      <c r="M219" s="448"/>
      <c r="N219" s="448"/>
      <c r="O219" s="448"/>
      <c r="P219" s="448"/>
      <c r="Q219" s="448"/>
      <c r="R219" s="448"/>
      <c r="S219" s="448"/>
      <c r="T219" s="448"/>
      <c r="U219" s="448"/>
      <c r="V219" s="448"/>
      <c r="W219" s="448"/>
      <c r="X219" s="448"/>
      <c r="Y219" s="448"/>
      <c r="Z219" s="448"/>
      <c r="AA219" s="448"/>
      <c r="AB219" s="448"/>
      <c r="AC219" s="448"/>
      <c r="AD219" s="448"/>
      <c r="AE219" s="448"/>
      <c r="AF219" s="448"/>
      <c r="AG219" s="448"/>
      <c r="AH219" s="448"/>
      <c r="AI219" s="448"/>
      <c r="AJ219" s="448"/>
      <c r="AK219" s="448"/>
      <c r="AL219" s="448"/>
      <c r="AM219" s="448"/>
      <c r="AN219" s="448"/>
      <c r="AO219" s="448"/>
      <c r="AP219" s="448"/>
      <c r="AQ219" s="448"/>
      <c r="AR219" s="448"/>
      <c r="AS219" s="448"/>
      <c r="AT219" s="448"/>
      <c r="AU219" s="448"/>
      <c r="AV219" s="448"/>
      <c r="AW219" s="448"/>
      <c r="AX219" s="448"/>
      <c r="AY219" s="448"/>
      <c r="AZ219" s="448"/>
      <c r="BA219" s="448"/>
      <c r="BB219" s="448"/>
      <c r="BC219" s="448"/>
      <c r="BD219" s="448"/>
      <c r="BE219" s="448"/>
      <c r="BF219" s="448"/>
      <c r="BG219" s="448"/>
      <c r="BH219" s="448"/>
      <c r="BI219" s="448"/>
      <c r="BJ219" s="448"/>
      <c r="BK219" s="448"/>
      <c r="BL219" s="448"/>
      <c r="BM219" s="448"/>
      <c r="BN219" s="448"/>
      <c r="BO219" s="448"/>
      <c r="BP219" s="448"/>
      <c r="BQ219" s="448"/>
      <c r="BR219" s="448"/>
      <c r="BS219" s="448"/>
      <c r="BT219" s="448"/>
      <c r="BU219" s="448"/>
      <c r="BV219" s="448"/>
      <c r="BW219" s="448"/>
      <c r="BX219" s="448"/>
      <c r="BY219" s="448"/>
      <c r="BZ219" s="449"/>
      <c r="CA219" s="429" t="s">
        <v>237</v>
      </c>
      <c r="CB219" s="365"/>
      <c r="CC219" s="365"/>
      <c r="CD219" s="365"/>
      <c r="CE219" s="365"/>
      <c r="CF219" s="365"/>
      <c r="CG219" s="365"/>
      <c r="CH219" s="365"/>
      <c r="CI219" s="365"/>
      <c r="CJ219" s="365"/>
    </row>
    <row r="220" spans="1:88" s="136" customFormat="1" ht="30" customHeight="1">
      <c r="A220" s="426" t="s">
        <v>429</v>
      </c>
      <c r="B220" s="427"/>
      <c r="C220" s="427"/>
      <c r="D220" s="428"/>
      <c r="E220" s="447" t="s">
        <v>56</v>
      </c>
      <c r="F220" s="448"/>
      <c r="G220" s="448"/>
      <c r="H220" s="448"/>
      <c r="I220" s="448"/>
      <c r="J220" s="448"/>
      <c r="K220" s="448"/>
      <c r="L220" s="448"/>
      <c r="M220" s="448"/>
      <c r="N220" s="448"/>
      <c r="O220" s="448"/>
      <c r="P220" s="448"/>
      <c r="Q220" s="448"/>
      <c r="R220" s="448"/>
      <c r="S220" s="448"/>
      <c r="T220" s="448"/>
      <c r="U220" s="448"/>
      <c r="V220" s="448"/>
      <c r="W220" s="448"/>
      <c r="X220" s="448"/>
      <c r="Y220" s="448"/>
      <c r="Z220" s="448"/>
      <c r="AA220" s="448"/>
      <c r="AB220" s="448"/>
      <c r="AC220" s="448"/>
      <c r="AD220" s="448"/>
      <c r="AE220" s="448"/>
      <c r="AF220" s="448"/>
      <c r="AG220" s="448"/>
      <c r="AH220" s="448"/>
      <c r="AI220" s="448"/>
      <c r="AJ220" s="448"/>
      <c r="AK220" s="448"/>
      <c r="AL220" s="448"/>
      <c r="AM220" s="448"/>
      <c r="AN220" s="448"/>
      <c r="AO220" s="448"/>
      <c r="AP220" s="448"/>
      <c r="AQ220" s="448"/>
      <c r="AR220" s="448"/>
      <c r="AS220" s="448"/>
      <c r="AT220" s="448"/>
      <c r="AU220" s="448"/>
      <c r="AV220" s="448"/>
      <c r="AW220" s="448"/>
      <c r="AX220" s="448"/>
      <c r="AY220" s="448"/>
      <c r="AZ220" s="448"/>
      <c r="BA220" s="448"/>
      <c r="BB220" s="448"/>
      <c r="BC220" s="448"/>
      <c r="BD220" s="448"/>
      <c r="BE220" s="448"/>
      <c r="BF220" s="448"/>
      <c r="BG220" s="448"/>
      <c r="BH220" s="448"/>
      <c r="BI220" s="448"/>
      <c r="BJ220" s="448"/>
      <c r="BK220" s="448"/>
      <c r="BL220" s="448"/>
      <c r="BM220" s="448"/>
      <c r="BN220" s="448"/>
      <c r="BO220" s="448"/>
      <c r="BP220" s="448"/>
      <c r="BQ220" s="448"/>
      <c r="BR220" s="448"/>
      <c r="BS220" s="448"/>
      <c r="BT220" s="448"/>
      <c r="BU220" s="448"/>
      <c r="BV220" s="448"/>
      <c r="BW220" s="448"/>
      <c r="BX220" s="448"/>
      <c r="BY220" s="448"/>
      <c r="BZ220" s="449"/>
      <c r="CA220" s="429" t="s">
        <v>238</v>
      </c>
      <c r="CB220" s="365"/>
      <c r="CC220" s="365"/>
      <c r="CD220" s="365"/>
      <c r="CE220" s="365"/>
      <c r="CF220" s="365"/>
      <c r="CG220" s="365"/>
      <c r="CH220" s="365"/>
      <c r="CI220" s="365"/>
      <c r="CJ220" s="365"/>
    </row>
    <row r="221" spans="1:88" s="136" customFormat="1" ht="30" customHeight="1">
      <c r="A221" s="426" t="s">
        <v>430</v>
      </c>
      <c r="B221" s="427"/>
      <c r="C221" s="427"/>
      <c r="D221" s="428"/>
      <c r="E221" s="447" t="s">
        <v>12</v>
      </c>
      <c r="F221" s="448"/>
      <c r="G221" s="448"/>
      <c r="H221" s="448"/>
      <c r="I221" s="448"/>
      <c r="J221" s="448"/>
      <c r="K221" s="448"/>
      <c r="L221" s="448"/>
      <c r="M221" s="448"/>
      <c r="N221" s="448"/>
      <c r="O221" s="448"/>
      <c r="P221" s="448"/>
      <c r="Q221" s="448"/>
      <c r="R221" s="448"/>
      <c r="S221" s="448"/>
      <c r="T221" s="448"/>
      <c r="U221" s="448"/>
      <c r="V221" s="448"/>
      <c r="W221" s="448"/>
      <c r="X221" s="448"/>
      <c r="Y221" s="448"/>
      <c r="Z221" s="448"/>
      <c r="AA221" s="448"/>
      <c r="AB221" s="448"/>
      <c r="AC221" s="448"/>
      <c r="AD221" s="448"/>
      <c r="AE221" s="448"/>
      <c r="AF221" s="448"/>
      <c r="AG221" s="448"/>
      <c r="AH221" s="448"/>
      <c r="AI221" s="448"/>
      <c r="AJ221" s="448"/>
      <c r="AK221" s="448"/>
      <c r="AL221" s="448"/>
      <c r="AM221" s="448"/>
      <c r="AN221" s="448"/>
      <c r="AO221" s="448"/>
      <c r="AP221" s="448"/>
      <c r="AQ221" s="448"/>
      <c r="AR221" s="448"/>
      <c r="AS221" s="448"/>
      <c r="AT221" s="448"/>
      <c r="AU221" s="448"/>
      <c r="AV221" s="448"/>
      <c r="AW221" s="448"/>
      <c r="AX221" s="448"/>
      <c r="AY221" s="448"/>
      <c r="AZ221" s="448"/>
      <c r="BA221" s="448"/>
      <c r="BB221" s="448"/>
      <c r="BC221" s="448"/>
      <c r="BD221" s="448"/>
      <c r="BE221" s="448"/>
      <c r="BF221" s="448"/>
      <c r="BG221" s="448"/>
      <c r="BH221" s="448"/>
      <c r="BI221" s="448"/>
      <c r="BJ221" s="448"/>
      <c r="BK221" s="448"/>
      <c r="BL221" s="448"/>
      <c r="BM221" s="448"/>
      <c r="BN221" s="448"/>
      <c r="BO221" s="448"/>
      <c r="BP221" s="448"/>
      <c r="BQ221" s="448"/>
      <c r="BR221" s="448"/>
      <c r="BS221" s="448"/>
      <c r="BT221" s="448"/>
      <c r="BU221" s="448"/>
      <c r="BV221" s="448"/>
      <c r="BW221" s="448"/>
      <c r="BX221" s="448"/>
      <c r="BY221" s="448"/>
      <c r="BZ221" s="449"/>
      <c r="CA221" s="429" t="s">
        <v>239</v>
      </c>
      <c r="CB221" s="365"/>
      <c r="CC221" s="365"/>
      <c r="CD221" s="365"/>
      <c r="CE221" s="365"/>
      <c r="CF221" s="365"/>
      <c r="CG221" s="365"/>
      <c r="CH221" s="365"/>
      <c r="CI221" s="365"/>
      <c r="CJ221" s="365"/>
    </row>
    <row r="222" spans="1:88" s="136" customFormat="1" ht="26.25" customHeight="1" thickBot="1">
      <c r="A222" s="426" t="s">
        <v>431</v>
      </c>
      <c r="B222" s="427"/>
      <c r="C222" s="427"/>
      <c r="D222" s="428"/>
      <c r="E222" s="447" t="s">
        <v>612</v>
      </c>
      <c r="F222" s="448"/>
      <c r="G222" s="448"/>
      <c r="H222" s="448"/>
      <c r="I222" s="448"/>
      <c r="J222" s="448"/>
      <c r="K222" s="448"/>
      <c r="L222" s="448"/>
      <c r="M222" s="448"/>
      <c r="N222" s="448"/>
      <c r="O222" s="448"/>
      <c r="P222" s="448"/>
      <c r="Q222" s="448"/>
      <c r="R222" s="448"/>
      <c r="S222" s="448"/>
      <c r="T222" s="448"/>
      <c r="U222" s="448"/>
      <c r="V222" s="448"/>
      <c r="W222" s="448"/>
      <c r="X222" s="448"/>
      <c r="Y222" s="448"/>
      <c r="Z222" s="448"/>
      <c r="AA222" s="448"/>
      <c r="AB222" s="448"/>
      <c r="AC222" s="448"/>
      <c r="AD222" s="448"/>
      <c r="AE222" s="448"/>
      <c r="AF222" s="448"/>
      <c r="AG222" s="448"/>
      <c r="AH222" s="448"/>
      <c r="AI222" s="448"/>
      <c r="AJ222" s="448"/>
      <c r="AK222" s="448"/>
      <c r="AL222" s="448"/>
      <c r="AM222" s="448"/>
      <c r="AN222" s="448"/>
      <c r="AO222" s="448"/>
      <c r="AP222" s="448"/>
      <c r="AQ222" s="448"/>
      <c r="AR222" s="448"/>
      <c r="AS222" s="448"/>
      <c r="AT222" s="448"/>
      <c r="AU222" s="448"/>
      <c r="AV222" s="448"/>
      <c r="AW222" s="448"/>
      <c r="AX222" s="448"/>
      <c r="AY222" s="448"/>
      <c r="AZ222" s="448"/>
      <c r="BA222" s="448"/>
      <c r="BB222" s="448"/>
      <c r="BC222" s="448"/>
      <c r="BD222" s="448"/>
      <c r="BE222" s="448"/>
      <c r="BF222" s="448"/>
      <c r="BG222" s="448"/>
      <c r="BH222" s="448"/>
      <c r="BI222" s="448"/>
      <c r="BJ222" s="448"/>
      <c r="BK222" s="448"/>
      <c r="BL222" s="448"/>
      <c r="BM222" s="448"/>
      <c r="BN222" s="448"/>
      <c r="BO222" s="448"/>
      <c r="BP222" s="448"/>
      <c r="BQ222" s="448"/>
      <c r="BR222" s="448"/>
      <c r="BS222" s="448"/>
      <c r="BT222" s="448"/>
      <c r="BU222" s="448"/>
      <c r="BV222" s="448"/>
      <c r="BW222" s="448"/>
      <c r="BX222" s="448"/>
      <c r="BY222" s="448"/>
      <c r="BZ222" s="449"/>
      <c r="CA222" s="1084" t="s">
        <v>239</v>
      </c>
      <c r="CB222" s="1085"/>
      <c r="CC222" s="1086"/>
      <c r="CD222" s="1086"/>
      <c r="CE222" s="1086"/>
      <c r="CF222" s="1086"/>
      <c r="CG222" s="1086"/>
      <c r="CH222" s="1086"/>
      <c r="CI222" s="1086"/>
      <c r="CJ222" s="1087"/>
    </row>
    <row r="223" spans="1:88" s="136" customFormat="1" ht="30" customHeight="1">
      <c r="A223" s="426" t="s">
        <v>432</v>
      </c>
      <c r="B223" s="427"/>
      <c r="C223" s="427"/>
      <c r="D223" s="428"/>
      <c r="E223" s="447" t="s">
        <v>13</v>
      </c>
      <c r="F223" s="448"/>
      <c r="G223" s="448"/>
      <c r="H223" s="448"/>
      <c r="I223" s="448"/>
      <c r="J223" s="448"/>
      <c r="K223" s="448"/>
      <c r="L223" s="448"/>
      <c r="M223" s="448"/>
      <c r="N223" s="448"/>
      <c r="O223" s="448"/>
      <c r="P223" s="448"/>
      <c r="Q223" s="448"/>
      <c r="R223" s="448"/>
      <c r="S223" s="448"/>
      <c r="T223" s="448"/>
      <c r="U223" s="448"/>
      <c r="V223" s="448"/>
      <c r="W223" s="448"/>
      <c r="X223" s="448"/>
      <c r="Y223" s="448"/>
      <c r="Z223" s="448"/>
      <c r="AA223" s="448"/>
      <c r="AB223" s="448"/>
      <c r="AC223" s="448"/>
      <c r="AD223" s="448"/>
      <c r="AE223" s="448"/>
      <c r="AF223" s="448"/>
      <c r="AG223" s="448"/>
      <c r="AH223" s="448"/>
      <c r="AI223" s="448"/>
      <c r="AJ223" s="448"/>
      <c r="AK223" s="448"/>
      <c r="AL223" s="448"/>
      <c r="AM223" s="448"/>
      <c r="AN223" s="448"/>
      <c r="AO223" s="448"/>
      <c r="AP223" s="448"/>
      <c r="AQ223" s="448"/>
      <c r="AR223" s="448"/>
      <c r="AS223" s="448"/>
      <c r="AT223" s="448"/>
      <c r="AU223" s="448"/>
      <c r="AV223" s="448"/>
      <c r="AW223" s="448"/>
      <c r="AX223" s="448"/>
      <c r="AY223" s="448"/>
      <c r="AZ223" s="448"/>
      <c r="BA223" s="448"/>
      <c r="BB223" s="448"/>
      <c r="BC223" s="448"/>
      <c r="BD223" s="448"/>
      <c r="BE223" s="448"/>
      <c r="BF223" s="448"/>
      <c r="BG223" s="448"/>
      <c r="BH223" s="448"/>
      <c r="BI223" s="448"/>
      <c r="BJ223" s="448"/>
      <c r="BK223" s="448"/>
      <c r="BL223" s="448"/>
      <c r="BM223" s="448"/>
      <c r="BN223" s="448"/>
      <c r="BO223" s="448"/>
      <c r="BP223" s="448"/>
      <c r="BQ223" s="448"/>
      <c r="BR223" s="448"/>
      <c r="BS223" s="448"/>
      <c r="BT223" s="448"/>
      <c r="BU223" s="448"/>
      <c r="BV223" s="448"/>
      <c r="BW223" s="448"/>
      <c r="BX223" s="448"/>
      <c r="BY223" s="448"/>
      <c r="BZ223" s="449"/>
      <c r="CA223" s="1088" t="s">
        <v>240</v>
      </c>
      <c r="CB223" s="1089"/>
      <c r="CC223" s="1090"/>
      <c r="CD223" s="1090"/>
      <c r="CE223" s="1090"/>
      <c r="CF223" s="1090"/>
      <c r="CG223" s="1090"/>
      <c r="CH223" s="1090"/>
      <c r="CI223" s="1090"/>
      <c r="CJ223" s="1091"/>
    </row>
    <row r="224" spans="1:88" s="136" customFormat="1" ht="30" customHeight="1">
      <c r="A224" s="426" t="s">
        <v>433</v>
      </c>
      <c r="B224" s="427"/>
      <c r="C224" s="427"/>
      <c r="D224" s="428"/>
      <c r="E224" s="447" t="s">
        <v>58</v>
      </c>
      <c r="F224" s="448"/>
      <c r="G224" s="448"/>
      <c r="H224" s="448"/>
      <c r="I224" s="448"/>
      <c r="J224" s="448"/>
      <c r="K224" s="448"/>
      <c r="L224" s="448"/>
      <c r="M224" s="448"/>
      <c r="N224" s="448"/>
      <c r="O224" s="448"/>
      <c r="P224" s="448"/>
      <c r="Q224" s="448"/>
      <c r="R224" s="448"/>
      <c r="S224" s="448"/>
      <c r="T224" s="448"/>
      <c r="U224" s="448"/>
      <c r="V224" s="448"/>
      <c r="W224" s="448"/>
      <c r="X224" s="448"/>
      <c r="Y224" s="448"/>
      <c r="Z224" s="448"/>
      <c r="AA224" s="448"/>
      <c r="AB224" s="448"/>
      <c r="AC224" s="448"/>
      <c r="AD224" s="448"/>
      <c r="AE224" s="448"/>
      <c r="AF224" s="448"/>
      <c r="AG224" s="448"/>
      <c r="AH224" s="448"/>
      <c r="AI224" s="448"/>
      <c r="AJ224" s="448"/>
      <c r="AK224" s="448"/>
      <c r="AL224" s="448"/>
      <c r="AM224" s="448"/>
      <c r="AN224" s="448"/>
      <c r="AO224" s="448"/>
      <c r="AP224" s="448"/>
      <c r="AQ224" s="448"/>
      <c r="AR224" s="448"/>
      <c r="AS224" s="448"/>
      <c r="AT224" s="448"/>
      <c r="AU224" s="448"/>
      <c r="AV224" s="448"/>
      <c r="AW224" s="448"/>
      <c r="AX224" s="448"/>
      <c r="AY224" s="448"/>
      <c r="AZ224" s="448"/>
      <c r="BA224" s="448"/>
      <c r="BB224" s="448"/>
      <c r="BC224" s="448"/>
      <c r="BD224" s="448"/>
      <c r="BE224" s="448"/>
      <c r="BF224" s="448"/>
      <c r="BG224" s="448"/>
      <c r="BH224" s="448"/>
      <c r="BI224" s="448"/>
      <c r="BJ224" s="448"/>
      <c r="BK224" s="448"/>
      <c r="BL224" s="448"/>
      <c r="BM224" s="448"/>
      <c r="BN224" s="448"/>
      <c r="BO224" s="448"/>
      <c r="BP224" s="448"/>
      <c r="BQ224" s="448"/>
      <c r="BR224" s="448"/>
      <c r="BS224" s="448"/>
      <c r="BT224" s="448"/>
      <c r="BU224" s="448"/>
      <c r="BV224" s="448"/>
      <c r="BW224" s="448"/>
      <c r="BX224" s="448"/>
      <c r="BY224" s="448"/>
      <c r="BZ224" s="449"/>
      <c r="CA224" s="447" t="s">
        <v>241</v>
      </c>
      <c r="CB224" s="365"/>
      <c r="CC224" s="365"/>
      <c r="CD224" s="365"/>
      <c r="CE224" s="365"/>
      <c r="CF224" s="365"/>
      <c r="CG224" s="365"/>
      <c r="CH224" s="365"/>
      <c r="CI224" s="365"/>
      <c r="CJ224" s="365"/>
    </row>
    <row r="225" spans="1:88" s="136" customFormat="1" ht="41.25" customHeight="1">
      <c r="A225" s="426" t="s">
        <v>434</v>
      </c>
      <c r="B225" s="427"/>
      <c r="C225" s="427"/>
      <c r="D225" s="428"/>
      <c r="E225" s="447" t="s">
        <v>14</v>
      </c>
      <c r="F225" s="448"/>
      <c r="G225" s="448"/>
      <c r="H225" s="448"/>
      <c r="I225" s="448"/>
      <c r="J225" s="448"/>
      <c r="K225" s="448"/>
      <c r="L225" s="448"/>
      <c r="M225" s="448"/>
      <c r="N225" s="448"/>
      <c r="O225" s="448"/>
      <c r="P225" s="448"/>
      <c r="Q225" s="448"/>
      <c r="R225" s="448"/>
      <c r="S225" s="448"/>
      <c r="T225" s="448"/>
      <c r="U225" s="448"/>
      <c r="V225" s="448"/>
      <c r="W225" s="448"/>
      <c r="X225" s="448"/>
      <c r="Y225" s="448"/>
      <c r="Z225" s="448"/>
      <c r="AA225" s="448"/>
      <c r="AB225" s="448"/>
      <c r="AC225" s="448"/>
      <c r="AD225" s="448"/>
      <c r="AE225" s="448"/>
      <c r="AF225" s="448"/>
      <c r="AG225" s="448"/>
      <c r="AH225" s="448"/>
      <c r="AI225" s="448"/>
      <c r="AJ225" s="448"/>
      <c r="AK225" s="448"/>
      <c r="AL225" s="448"/>
      <c r="AM225" s="448"/>
      <c r="AN225" s="448"/>
      <c r="AO225" s="448"/>
      <c r="AP225" s="448"/>
      <c r="AQ225" s="448"/>
      <c r="AR225" s="448"/>
      <c r="AS225" s="448"/>
      <c r="AT225" s="448"/>
      <c r="AU225" s="448"/>
      <c r="AV225" s="448"/>
      <c r="AW225" s="448"/>
      <c r="AX225" s="448"/>
      <c r="AY225" s="448"/>
      <c r="AZ225" s="448"/>
      <c r="BA225" s="448"/>
      <c r="BB225" s="448"/>
      <c r="BC225" s="448"/>
      <c r="BD225" s="448"/>
      <c r="BE225" s="448"/>
      <c r="BF225" s="448"/>
      <c r="BG225" s="448"/>
      <c r="BH225" s="448"/>
      <c r="BI225" s="448"/>
      <c r="BJ225" s="448"/>
      <c r="BK225" s="448"/>
      <c r="BL225" s="448"/>
      <c r="BM225" s="448"/>
      <c r="BN225" s="448"/>
      <c r="BO225" s="448"/>
      <c r="BP225" s="448"/>
      <c r="BQ225" s="448"/>
      <c r="BR225" s="448"/>
      <c r="BS225" s="448"/>
      <c r="BT225" s="448"/>
      <c r="BU225" s="448"/>
      <c r="BV225" s="448"/>
      <c r="BW225" s="448"/>
      <c r="BX225" s="448"/>
      <c r="BY225" s="448"/>
      <c r="BZ225" s="449"/>
      <c r="CA225" s="447" t="s">
        <v>57</v>
      </c>
      <c r="CB225" s="365"/>
      <c r="CC225" s="365"/>
      <c r="CD225" s="365"/>
      <c r="CE225" s="365"/>
      <c r="CF225" s="365"/>
      <c r="CG225" s="365"/>
      <c r="CH225" s="365"/>
      <c r="CI225" s="365"/>
      <c r="CJ225" s="365"/>
    </row>
    <row r="226" spans="1:88" s="136" customFormat="1" ht="26.25" customHeight="1">
      <c r="A226" s="426" t="s">
        <v>435</v>
      </c>
      <c r="B226" s="427"/>
      <c r="C226" s="427"/>
      <c r="D226" s="428"/>
      <c r="E226" s="447" t="s">
        <v>15</v>
      </c>
      <c r="F226" s="448"/>
      <c r="G226" s="448"/>
      <c r="H226" s="448"/>
      <c r="I226" s="448"/>
      <c r="J226" s="448"/>
      <c r="K226" s="448"/>
      <c r="L226" s="448"/>
      <c r="M226" s="448"/>
      <c r="N226" s="448"/>
      <c r="O226" s="448"/>
      <c r="P226" s="448"/>
      <c r="Q226" s="448"/>
      <c r="R226" s="448"/>
      <c r="S226" s="448"/>
      <c r="T226" s="448"/>
      <c r="U226" s="448"/>
      <c r="V226" s="448"/>
      <c r="W226" s="448"/>
      <c r="X226" s="448"/>
      <c r="Y226" s="448"/>
      <c r="Z226" s="448"/>
      <c r="AA226" s="448"/>
      <c r="AB226" s="448"/>
      <c r="AC226" s="448"/>
      <c r="AD226" s="448"/>
      <c r="AE226" s="448"/>
      <c r="AF226" s="448"/>
      <c r="AG226" s="448"/>
      <c r="AH226" s="448"/>
      <c r="AI226" s="448"/>
      <c r="AJ226" s="448"/>
      <c r="AK226" s="448"/>
      <c r="AL226" s="448"/>
      <c r="AM226" s="448"/>
      <c r="AN226" s="448"/>
      <c r="AO226" s="448"/>
      <c r="AP226" s="448"/>
      <c r="AQ226" s="448"/>
      <c r="AR226" s="448"/>
      <c r="AS226" s="448"/>
      <c r="AT226" s="448"/>
      <c r="AU226" s="448"/>
      <c r="AV226" s="448"/>
      <c r="AW226" s="448"/>
      <c r="AX226" s="448"/>
      <c r="AY226" s="448"/>
      <c r="AZ226" s="448"/>
      <c r="BA226" s="448"/>
      <c r="BB226" s="448"/>
      <c r="BC226" s="448"/>
      <c r="BD226" s="448"/>
      <c r="BE226" s="448"/>
      <c r="BF226" s="448"/>
      <c r="BG226" s="448"/>
      <c r="BH226" s="448"/>
      <c r="BI226" s="448"/>
      <c r="BJ226" s="448"/>
      <c r="BK226" s="448"/>
      <c r="BL226" s="448"/>
      <c r="BM226" s="448"/>
      <c r="BN226" s="448"/>
      <c r="BO226" s="448"/>
      <c r="BP226" s="448"/>
      <c r="BQ226" s="448"/>
      <c r="BR226" s="448"/>
      <c r="BS226" s="448"/>
      <c r="BT226" s="448"/>
      <c r="BU226" s="448"/>
      <c r="BV226" s="448"/>
      <c r="BW226" s="448"/>
      <c r="BX226" s="448"/>
      <c r="BY226" s="448"/>
      <c r="BZ226" s="449"/>
      <c r="CA226" s="447" t="s">
        <v>242</v>
      </c>
      <c r="CB226" s="365"/>
      <c r="CC226" s="365"/>
      <c r="CD226" s="365"/>
      <c r="CE226" s="365"/>
      <c r="CF226" s="365"/>
      <c r="CG226" s="365"/>
      <c r="CH226" s="365"/>
      <c r="CI226" s="365"/>
      <c r="CJ226" s="365"/>
    </row>
    <row r="227" spans="1:88" s="136" customFormat="1" ht="30" customHeight="1">
      <c r="A227" s="426" t="s">
        <v>436</v>
      </c>
      <c r="B227" s="427"/>
      <c r="C227" s="427"/>
      <c r="D227" s="428"/>
      <c r="E227" s="447" t="s">
        <v>59</v>
      </c>
      <c r="F227" s="448"/>
      <c r="G227" s="448"/>
      <c r="H227" s="448"/>
      <c r="I227" s="448"/>
      <c r="J227" s="448"/>
      <c r="K227" s="448"/>
      <c r="L227" s="448"/>
      <c r="M227" s="448"/>
      <c r="N227" s="448"/>
      <c r="O227" s="448"/>
      <c r="P227" s="448"/>
      <c r="Q227" s="448"/>
      <c r="R227" s="448"/>
      <c r="S227" s="448"/>
      <c r="T227" s="448"/>
      <c r="U227" s="448"/>
      <c r="V227" s="448"/>
      <c r="W227" s="448"/>
      <c r="X227" s="448"/>
      <c r="Y227" s="448"/>
      <c r="Z227" s="448"/>
      <c r="AA227" s="448"/>
      <c r="AB227" s="448"/>
      <c r="AC227" s="448"/>
      <c r="AD227" s="448"/>
      <c r="AE227" s="448"/>
      <c r="AF227" s="448"/>
      <c r="AG227" s="448"/>
      <c r="AH227" s="448"/>
      <c r="AI227" s="448"/>
      <c r="AJ227" s="448"/>
      <c r="AK227" s="448"/>
      <c r="AL227" s="448"/>
      <c r="AM227" s="448"/>
      <c r="AN227" s="448"/>
      <c r="AO227" s="448"/>
      <c r="AP227" s="448"/>
      <c r="AQ227" s="448"/>
      <c r="AR227" s="448"/>
      <c r="AS227" s="448"/>
      <c r="AT227" s="448"/>
      <c r="AU227" s="448"/>
      <c r="AV227" s="448"/>
      <c r="AW227" s="448"/>
      <c r="AX227" s="448"/>
      <c r="AY227" s="448"/>
      <c r="AZ227" s="448"/>
      <c r="BA227" s="448"/>
      <c r="BB227" s="448"/>
      <c r="BC227" s="448"/>
      <c r="BD227" s="448"/>
      <c r="BE227" s="448"/>
      <c r="BF227" s="448"/>
      <c r="BG227" s="448"/>
      <c r="BH227" s="448"/>
      <c r="BI227" s="448"/>
      <c r="BJ227" s="448"/>
      <c r="BK227" s="448"/>
      <c r="BL227" s="448"/>
      <c r="BM227" s="448"/>
      <c r="BN227" s="448"/>
      <c r="BO227" s="448"/>
      <c r="BP227" s="448"/>
      <c r="BQ227" s="448"/>
      <c r="BR227" s="448"/>
      <c r="BS227" s="448"/>
      <c r="BT227" s="448"/>
      <c r="BU227" s="448"/>
      <c r="BV227" s="448"/>
      <c r="BW227" s="448"/>
      <c r="BX227" s="448"/>
      <c r="BY227" s="448"/>
      <c r="BZ227" s="449"/>
      <c r="CA227" s="447" t="s">
        <v>243</v>
      </c>
      <c r="CB227" s="365"/>
      <c r="CC227" s="365"/>
      <c r="CD227" s="365"/>
      <c r="CE227" s="365"/>
      <c r="CF227" s="365"/>
      <c r="CG227" s="365"/>
      <c r="CH227" s="365"/>
      <c r="CI227" s="365"/>
      <c r="CJ227" s="365"/>
    </row>
    <row r="228" spans="1:88" s="136" customFormat="1" ht="41.25" customHeight="1">
      <c r="A228" s="426" t="s">
        <v>437</v>
      </c>
      <c r="B228" s="427"/>
      <c r="C228" s="427"/>
      <c r="D228" s="428"/>
      <c r="E228" s="447" t="s">
        <v>16</v>
      </c>
      <c r="F228" s="448"/>
      <c r="G228" s="448"/>
      <c r="H228" s="448"/>
      <c r="I228" s="448"/>
      <c r="J228" s="448"/>
      <c r="K228" s="448"/>
      <c r="L228" s="448"/>
      <c r="M228" s="448"/>
      <c r="N228" s="448"/>
      <c r="O228" s="448"/>
      <c r="P228" s="448"/>
      <c r="Q228" s="448"/>
      <c r="R228" s="448"/>
      <c r="S228" s="448"/>
      <c r="T228" s="448"/>
      <c r="U228" s="448"/>
      <c r="V228" s="448"/>
      <c r="W228" s="448"/>
      <c r="X228" s="448"/>
      <c r="Y228" s="448"/>
      <c r="Z228" s="448"/>
      <c r="AA228" s="448"/>
      <c r="AB228" s="448"/>
      <c r="AC228" s="448"/>
      <c r="AD228" s="448"/>
      <c r="AE228" s="448"/>
      <c r="AF228" s="448"/>
      <c r="AG228" s="448"/>
      <c r="AH228" s="448"/>
      <c r="AI228" s="448"/>
      <c r="AJ228" s="448"/>
      <c r="AK228" s="448"/>
      <c r="AL228" s="448"/>
      <c r="AM228" s="448"/>
      <c r="AN228" s="448"/>
      <c r="AO228" s="448"/>
      <c r="AP228" s="448"/>
      <c r="AQ228" s="448"/>
      <c r="AR228" s="448"/>
      <c r="AS228" s="448"/>
      <c r="AT228" s="448"/>
      <c r="AU228" s="448"/>
      <c r="AV228" s="448"/>
      <c r="AW228" s="448"/>
      <c r="AX228" s="448"/>
      <c r="AY228" s="448"/>
      <c r="AZ228" s="448"/>
      <c r="BA228" s="448"/>
      <c r="BB228" s="448"/>
      <c r="BC228" s="448"/>
      <c r="BD228" s="448"/>
      <c r="BE228" s="448"/>
      <c r="BF228" s="448"/>
      <c r="BG228" s="448"/>
      <c r="BH228" s="448"/>
      <c r="BI228" s="448"/>
      <c r="BJ228" s="448"/>
      <c r="BK228" s="448"/>
      <c r="BL228" s="448"/>
      <c r="BM228" s="448"/>
      <c r="BN228" s="448"/>
      <c r="BO228" s="448"/>
      <c r="BP228" s="448"/>
      <c r="BQ228" s="448"/>
      <c r="BR228" s="448"/>
      <c r="BS228" s="448"/>
      <c r="BT228" s="448"/>
      <c r="BU228" s="448"/>
      <c r="BV228" s="448"/>
      <c r="BW228" s="448"/>
      <c r="BX228" s="448"/>
      <c r="BY228" s="448"/>
      <c r="BZ228" s="449"/>
      <c r="CA228" s="447" t="s">
        <v>244</v>
      </c>
      <c r="CB228" s="365"/>
      <c r="CC228" s="365"/>
      <c r="CD228" s="365"/>
      <c r="CE228" s="365"/>
      <c r="CF228" s="365"/>
      <c r="CG228" s="365"/>
      <c r="CH228" s="365"/>
      <c r="CI228" s="365"/>
      <c r="CJ228" s="365"/>
    </row>
    <row r="229" spans="1:88" s="136" customFormat="1" ht="30.75" customHeight="1">
      <c r="A229" s="426" t="s">
        <v>438</v>
      </c>
      <c r="B229" s="427"/>
      <c r="C229" s="427"/>
      <c r="D229" s="428"/>
      <c r="E229" s="447" t="s">
        <v>17</v>
      </c>
      <c r="F229" s="448"/>
      <c r="G229" s="448"/>
      <c r="H229" s="448"/>
      <c r="I229" s="448"/>
      <c r="J229" s="448"/>
      <c r="K229" s="448"/>
      <c r="L229" s="448"/>
      <c r="M229" s="448"/>
      <c r="N229" s="448"/>
      <c r="O229" s="448"/>
      <c r="P229" s="448"/>
      <c r="Q229" s="448"/>
      <c r="R229" s="448"/>
      <c r="S229" s="448"/>
      <c r="T229" s="448"/>
      <c r="U229" s="448"/>
      <c r="V229" s="448"/>
      <c r="W229" s="448"/>
      <c r="X229" s="448"/>
      <c r="Y229" s="448"/>
      <c r="Z229" s="448"/>
      <c r="AA229" s="448"/>
      <c r="AB229" s="448"/>
      <c r="AC229" s="448"/>
      <c r="AD229" s="448"/>
      <c r="AE229" s="448"/>
      <c r="AF229" s="448"/>
      <c r="AG229" s="448"/>
      <c r="AH229" s="448"/>
      <c r="AI229" s="448"/>
      <c r="AJ229" s="448"/>
      <c r="AK229" s="448"/>
      <c r="AL229" s="448"/>
      <c r="AM229" s="448"/>
      <c r="AN229" s="448"/>
      <c r="AO229" s="448"/>
      <c r="AP229" s="448"/>
      <c r="AQ229" s="448"/>
      <c r="AR229" s="448"/>
      <c r="AS229" s="448"/>
      <c r="AT229" s="448"/>
      <c r="AU229" s="448"/>
      <c r="AV229" s="448"/>
      <c r="AW229" s="448"/>
      <c r="AX229" s="448"/>
      <c r="AY229" s="448"/>
      <c r="AZ229" s="448"/>
      <c r="BA229" s="448"/>
      <c r="BB229" s="448"/>
      <c r="BC229" s="448"/>
      <c r="BD229" s="448"/>
      <c r="BE229" s="448"/>
      <c r="BF229" s="448"/>
      <c r="BG229" s="448"/>
      <c r="BH229" s="448"/>
      <c r="BI229" s="448"/>
      <c r="BJ229" s="448"/>
      <c r="BK229" s="448"/>
      <c r="BL229" s="448"/>
      <c r="BM229" s="448"/>
      <c r="BN229" s="448"/>
      <c r="BO229" s="448"/>
      <c r="BP229" s="448"/>
      <c r="BQ229" s="448"/>
      <c r="BR229" s="448"/>
      <c r="BS229" s="448"/>
      <c r="BT229" s="448"/>
      <c r="BU229" s="448"/>
      <c r="BV229" s="448"/>
      <c r="BW229" s="448"/>
      <c r="BX229" s="448"/>
      <c r="BY229" s="448"/>
      <c r="BZ229" s="449"/>
      <c r="CA229" s="447" t="s">
        <v>245</v>
      </c>
      <c r="CB229" s="365"/>
      <c r="CC229" s="365"/>
      <c r="CD229" s="365"/>
      <c r="CE229" s="365"/>
      <c r="CF229" s="365"/>
      <c r="CG229" s="365"/>
      <c r="CH229" s="365"/>
      <c r="CI229" s="365"/>
      <c r="CJ229" s="365"/>
    </row>
    <row r="230" spans="1:88" s="136" customFormat="1" ht="30.75" customHeight="1">
      <c r="A230" s="426" t="s">
        <v>439</v>
      </c>
      <c r="B230" s="427"/>
      <c r="C230" s="427"/>
      <c r="D230" s="428"/>
      <c r="E230" s="447" t="s">
        <v>18</v>
      </c>
      <c r="F230" s="448"/>
      <c r="G230" s="448"/>
      <c r="H230" s="448"/>
      <c r="I230" s="448"/>
      <c r="J230" s="448"/>
      <c r="K230" s="448"/>
      <c r="L230" s="448"/>
      <c r="M230" s="448"/>
      <c r="N230" s="448"/>
      <c r="O230" s="448"/>
      <c r="P230" s="448"/>
      <c r="Q230" s="448"/>
      <c r="R230" s="448"/>
      <c r="S230" s="448"/>
      <c r="T230" s="448"/>
      <c r="U230" s="448"/>
      <c r="V230" s="448"/>
      <c r="W230" s="448"/>
      <c r="X230" s="448"/>
      <c r="Y230" s="448"/>
      <c r="Z230" s="448"/>
      <c r="AA230" s="448"/>
      <c r="AB230" s="448"/>
      <c r="AC230" s="448"/>
      <c r="AD230" s="448"/>
      <c r="AE230" s="448"/>
      <c r="AF230" s="448"/>
      <c r="AG230" s="448"/>
      <c r="AH230" s="448"/>
      <c r="AI230" s="448"/>
      <c r="AJ230" s="448"/>
      <c r="AK230" s="448"/>
      <c r="AL230" s="448"/>
      <c r="AM230" s="448"/>
      <c r="AN230" s="448"/>
      <c r="AO230" s="448"/>
      <c r="AP230" s="448"/>
      <c r="AQ230" s="448"/>
      <c r="AR230" s="448"/>
      <c r="AS230" s="448"/>
      <c r="AT230" s="448"/>
      <c r="AU230" s="448"/>
      <c r="AV230" s="448"/>
      <c r="AW230" s="448"/>
      <c r="AX230" s="448"/>
      <c r="AY230" s="448"/>
      <c r="AZ230" s="448"/>
      <c r="BA230" s="448"/>
      <c r="BB230" s="448"/>
      <c r="BC230" s="448"/>
      <c r="BD230" s="448"/>
      <c r="BE230" s="448"/>
      <c r="BF230" s="448"/>
      <c r="BG230" s="448"/>
      <c r="BH230" s="448"/>
      <c r="BI230" s="448"/>
      <c r="BJ230" s="448"/>
      <c r="BK230" s="448"/>
      <c r="BL230" s="448"/>
      <c r="BM230" s="448"/>
      <c r="BN230" s="448"/>
      <c r="BO230" s="448"/>
      <c r="BP230" s="448"/>
      <c r="BQ230" s="448"/>
      <c r="BR230" s="448"/>
      <c r="BS230" s="448"/>
      <c r="BT230" s="448"/>
      <c r="BU230" s="448"/>
      <c r="BV230" s="448"/>
      <c r="BW230" s="448"/>
      <c r="BX230" s="448"/>
      <c r="BY230" s="448"/>
      <c r="BZ230" s="449"/>
      <c r="CA230" s="447" t="s">
        <v>310</v>
      </c>
      <c r="CB230" s="365"/>
      <c r="CC230" s="365"/>
      <c r="CD230" s="365"/>
      <c r="CE230" s="365"/>
      <c r="CF230" s="365"/>
      <c r="CG230" s="365"/>
      <c r="CH230" s="365"/>
      <c r="CI230" s="365"/>
      <c r="CJ230" s="365"/>
    </row>
    <row r="231" spans="1:88" s="136" customFormat="1" ht="41.25" customHeight="1">
      <c r="A231" s="426" t="s">
        <v>440</v>
      </c>
      <c r="B231" s="427"/>
      <c r="C231" s="427"/>
      <c r="D231" s="428"/>
      <c r="E231" s="447" t="s">
        <v>551</v>
      </c>
      <c r="F231" s="448"/>
      <c r="G231" s="448"/>
      <c r="H231" s="448"/>
      <c r="I231" s="448"/>
      <c r="J231" s="448"/>
      <c r="K231" s="448"/>
      <c r="L231" s="448"/>
      <c r="M231" s="448"/>
      <c r="N231" s="448"/>
      <c r="O231" s="448"/>
      <c r="P231" s="448"/>
      <c r="Q231" s="448"/>
      <c r="R231" s="448"/>
      <c r="S231" s="448"/>
      <c r="T231" s="448"/>
      <c r="U231" s="448"/>
      <c r="V231" s="448"/>
      <c r="W231" s="448"/>
      <c r="X231" s="448"/>
      <c r="Y231" s="448"/>
      <c r="Z231" s="448"/>
      <c r="AA231" s="448"/>
      <c r="AB231" s="448"/>
      <c r="AC231" s="448"/>
      <c r="AD231" s="448"/>
      <c r="AE231" s="448"/>
      <c r="AF231" s="448"/>
      <c r="AG231" s="448"/>
      <c r="AH231" s="448"/>
      <c r="AI231" s="448"/>
      <c r="AJ231" s="448"/>
      <c r="AK231" s="448"/>
      <c r="AL231" s="448"/>
      <c r="AM231" s="448"/>
      <c r="AN231" s="448"/>
      <c r="AO231" s="448"/>
      <c r="AP231" s="448"/>
      <c r="AQ231" s="448"/>
      <c r="AR231" s="448"/>
      <c r="AS231" s="448"/>
      <c r="AT231" s="448"/>
      <c r="AU231" s="448"/>
      <c r="AV231" s="448"/>
      <c r="AW231" s="448"/>
      <c r="AX231" s="448"/>
      <c r="AY231" s="448"/>
      <c r="AZ231" s="448"/>
      <c r="BA231" s="448"/>
      <c r="BB231" s="448"/>
      <c r="BC231" s="448"/>
      <c r="BD231" s="448"/>
      <c r="BE231" s="448"/>
      <c r="BF231" s="448"/>
      <c r="BG231" s="448"/>
      <c r="BH231" s="448"/>
      <c r="BI231" s="448"/>
      <c r="BJ231" s="448"/>
      <c r="BK231" s="448"/>
      <c r="BL231" s="448"/>
      <c r="BM231" s="448"/>
      <c r="BN231" s="448"/>
      <c r="BO231" s="448"/>
      <c r="BP231" s="448"/>
      <c r="BQ231" s="448"/>
      <c r="BR231" s="448"/>
      <c r="BS231" s="448"/>
      <c r="BT231" s="448"/>
      <c r="BU231" s="448"/>
      <c r="BV231" s="448"/>
      <c r="BW231" s="448"/>
      <c r="BX231" s="448"/>
      <c r="BY231" s="448"/>
      <c r="BZ231" s="449"/>
      <c r="CA231" s="447" t="s">
        <v>247</v>
      </c>
      <c r="CB231" s="365"/>
      <c r="CC231" s="365"/>
      <c r="CD231" s="365"/>
      <c r="CE231" s="365"/>
      <c r="CF231" s="365"/>
      <c r="CG231" s="365"/>
      <c r="CH231" s="365"/>
      <c r="CI231" s="365"/>
      <c r="CJ231" s="365"/>
    </row>
    <row r="232" spans="1:88" s="136" customFormat="1" ht="30" customHeight="1">
      <c r="A232" s="426" t="s">
        <v>441</v>
      </c>
      <c r="B232" s="427"/>
      <c r="C232" s="427"/>
      <c r="D232" s="428"/>
      <c r="E232" s="447" t="s">
        <v>60</v>
      </c>
      <c r="F232" s="448"/>
      <c r="G232" s="448"/>
      <c r="H232" s="448"/>
      <c r="I232" s="448"/>
      <c r="J232" s="448"/>
      <c r="K232" s="448"/>
      <c r="L232" s="448"/>
      <c r="M232" s="448"/>
      <c r="N232" s="448"/>
      <c r="O232" s="448"/>
      <c r="P232" s="448"/>
      <c r="Q232" s="448"/>
      <c r="R232" s="448"/>
      <c r="S232" s="448"/>
      <c r="T232" s="448"/>
      <c r="U232" s="448"/>
      <c r="V232" s="448"/>
      <c r="W232" s="448"/>
      <c r="X232" s="448"/>
      <c r="Y232" s="448"/>
      <c r="Z232" s="448"/>
      <c r="AA232" s="448"/>
      <c r="AB232" s="448"/>
      <c r="AC232" s="448"/>
      <c r="AD232" s="448"/>
      <c r="AE232" s="448"/>
      <c r="AF232" s="448"/>
      <c r="AG232" s="448"/>
      <c r="AH232" s="448"/>
      <c r="AI232" s="448"/>
      <c r="AJ232" s="448"/>
      <c r="AK232" s="448"/>
      <c r="AL232" s="448"/>
      <c r="AM232" s="448"/>
      <c r="AN232" s="448"/>
      <c r="AO232" s="448"/>
      <c r="AP232" s="448"/>
      <c r="AQ232" s="448"/>
      <c r="AR232" s="448"/>
      <c r="AS232" s="448"/>
      <c r="AT232" s="448"/>
      <c r="AU232" s="448"/>
      <c r="AV232" s="448"/>
      <c r="AW232" s="448"/>
      <c r="AX232" s="448"/>
      <c r="AY232" s="448"/>
      <c r="AZ232" s="448"/>
      <c r="BA232" s="448"/>
      <c r="BB232" s="448"/>
      <c r="BC232" s="448"/>
      <c r="BD232" s="448"/>
      <c r="BE232" s="448"/>
      <c r="BF232" s="448"/>
      <c r="BG232" s="448"/>
      <c r="BH232" s="448"/>
      <c r="BI232" s="448"/>
      <c r="BJ232" s="448"/>
      <c r="BK232" s="448"/>
      <c r="BL232" s="448"/>
      <c r="BM232" s="448"/>
      <c r="BN232" s="448"/>
      <c r="BO232" s="448"/>
      <c r="BP232" s="448"/>
      <c r="BQ232" s="448"/>
      <c r="BR232" s="448"/>
      <c r="BS232" s="448"/>
      <c r="BT232" s="448"/>
      <c r="BU232" s="448"/>
      <c r="BV232" s="448"/>
      <c r="BW232" s="448"/>
      <c r="BX232" s="448"/>
      <c r="BY232" s="448"/>
      <c r="BZ232" s="449"/>
      <c r="CA232" s="447" t="s">
        <v>248</v>
      </c>
      <c r="CB232" s="365"/>
      <c r="CC232" s="365"/>
      <c r="CD232" s="365"/>
      <c r="CE232" s="365"/>
      <c r="CF232" s="365"/>
      <c r="CG232" s="365"/>
      <c r="CH232" s="365"/>
      <c r="CI232" s="365"/>
      <c r="CJ232" s="365"/>
    </row>
    <row r="233" spans="1:88" s="136" customFormat="1" ht="27.75" customHeight="1">
      <c r="A233" s="426" t="s">
        <v>442</v>
      </c>
      <c r="B233" s="427"/>
      <c r="C233" s="427"/>
      <c r="D233" s="428"/>
      <c r="E233" s="447" t="s">
        <v>19</v>
      </c>
      <c r="F233" s="448"/>
      <c r="G233" s="448"/>
      <c r="H233" s="448"/>
      <c r="I233" s="448"/>
      <c r="J233" s="448"/>
      <c r="K233" s="448"/>
      <c r="L233" s="448"/>
      <c r="M233" s="448"/>
      <c r="N233" s="448"/>
      <c r="O233" s="448"/>
      <c r="P233" s="448"/>
      <c r="Q233" s="448"/>
      <c r="R233" s="448"/>
      <c r="S233" s="448"/>
      <c r="T233" s="448"/>
      <c r="U233" s="448"/>
      <c r="V233" s="448"/>
      <c r="W233" s="448"/>
      <c r="X233" s="448"/>
      <c r="Y233" s="448"/>
      <c r="Z233" s="448"/>
      <c r="AA233" s="448"/>
      <c r="AB233" s="448"/>
      <c r="AC233" s="448"/>
      <c r="AD233" s="448"/>
      <c r="AE233" s="448"/>
      <c r="AF233" s="448"/>
      <c r="AG233" s="448"/>
      <c r="AH233" s="448"/>
      <c r="AI233" s="448"/>
      <c r="AJ233" s="448"/>
      <c r="AK233" s="448"/>
      <c r="AL233" s="448"/>
      <c r="AM233" s="448"/>
      <c r="AN233" s="448"/>
      <c r="AO233" s="448"/>
      <c r="AP233" s="448"/>
      <c r="AQ233" s="448"/>
      <c r="AR233" s="448"/>
      <c r="AS233" s="448"/>
      <c r="AT233" s="448"/>
      <c r="AU233" s="448"/>
      <c r="AV233" s="448"/>
      <c r="AW233" s="448"/>
      <c r="AX233" s="448"/>
      <c r="AY233" s="448"/>
      <c r="AZ233" s="448"/>
      <c r="BA233" s="448"/>
      <c r="BB233" s="448"/>
      <c r="BC233" s="448"/>
      <c r="BD233" s="448"/>
      <c r="BE233" s="448"/>
      <c r="BF233" s="448"/>
      <c r="BG233" s="448"/>
      <c r="BH233" s="448"/>
      <c r="BI233" s="448"/>
      <c r="BJ233" s="448"/>
      <c r="BK233" s="448"/>
      <c r="BL233" s="448"/>
      <c r="BM233" s="448"/>
      <c r="BN233" s="448"/>
      <c r="BO233" s="448"/>
      <c r="BP233" s="448"/>
      <c r="BQ233" s="448"/>
      <c r="BR233" s="448"/>
      <c r="BS233" s="448"/>
      <c r="BT233" s="448"/>
      <c r="BU233" s="448"/>
      <c r="BV233" s="448"/>
      <c r="BW233" s="448"/>
      <c r="BX233" s="448"/>
      <c r="BY233" s="448"/>
      <c r="BZ233" s="449"/>
      <c r="CA233" s="447" t="s">
        <v>249</v>
      </c>
      <c r="CB233" s="365"/>
      <c r="CC233" s="365"/>
      <c r="CD233" s="365"/>
      <c r="CE233" s="365"/>
      <c r="CF233" s="365"/>
      <c r="CG233" s="365"/>
      <c r="CH233" s="365"/>
      <c r="CI233" s="365"/>
      <c r="CJ233" s="365"/>
    </row>
    <row r="234" spans="1:88" s="136" customFormat="1" ht="39.75" customHeight="1">
      <c r="A234" s="426" t="s">
        <v>443</v>
      </c>
      <c r="B234" s="427"/>
      <c r="C234" s="427"/>
      <c r="D234" s="428"/>
      <c r="E234" s="447" t="s">
        <v>61</v>
      </c>
      <c r="F234" s="448"/>
      <c r="G234" s="448"/>
      <c r="H234" s="448"/>
      <c r="I234" s="448"/>
      <c r="J234" s="448"/>
      <c r="K234" s="448"/>
      <c r="L234" s="448"/>
      <c r="M234" s="448"/>
      <c r="N234" s="448"/>
      <c r="O234" s="448"/>
      <c r="P234" s="448"/>
      <c r="Q234" s="448"/>
      <c r="R234" s="448"/>
      <c r="S234" s="448"/>
      <c r="T234" s="448"/>
      <c r="U234" s="448"/>
      <c r="V234" s="448"/>
      <c r="W234" s="448"/>
      <c r="X234" s="448"/>
      <c r="Y234" s="448"/>
      <c r="Z234" s="448"/>
      <c r="AA234" s="448"/>
      <c r="AB234" s="448"/>
      <c r="AC234" s="448"/>
      <c r="AD234" s="448"/>
      <c r="AE234" s="448"/>
      <c r="AF234" s="448"/>
      <c r="AG234" s="448"/>
      <c r="AH234" s="448"/>
      <c r="AI234" s="448"/>
      <c r="AJ234" s="448"/>
      <c r="AK234" s="448"/>
      <c r="AL234" s="448"/>
      <c r="AM234" s="448"/>
      <c r="AN234" s="448"/>
      <c r="AO234" s="448"/>
      <c r="AP234" s="448"/>
      <c r="AQ234" s="448"/>
      <c r="AR234" s="448"/>
      <c r="AS234" s="448"/>
      <c r="AT234" s="448"/>
      <c r="AU234" s="448"/>
      <c r="AV234" s="448"/>
      <c r="AW234" s="448"/>
      <c r="AX234" s="448"/>
      <c r="AY234" s="448"/>
      <c r="AZ234" s="448"/>
      <c r="BA234" s="448"/>
      <c r="BB234" s="448"/>
      <c r="BC234" s="448"/>
      <c r="BD234" s="448"/>
      <c r="BE234" s="448"/>
      <c r="BF234" s="448"/>
      <c r="BG234" s="448"/>
      <c r="BH234" s="448"/>
      <c r="BI234" s="448"/>
      <c r="BJ234" s="448"/>
      <c r="BK234" s="448"/>
      <c r="BL234" s="448"/>
      <c r="BM234" s="448"/>
      <c r="BN234" s="448"/>
      <c r="BO234" s="448"/>
      <c r="BP234" s="448"/>
      <c r="BQ234" s="448"/>
      <c r="BR234" s="448"/>
      <c r="BS234" s="448"/>
      <c r="BT234" s="448"/>
      <c r="BU234" s="448"/>
      <c r="BV234" s="448"/>
      <c r="BW234" s="448"/>
      <c r="BX234" s="448"/>
      <c r="BY234" s="448"/>
      <c r="BZ234" s="449"/>
      <c r="CA234" s="447" t="s">
        <v>249</v>
      </c>
      <c r="CB234" s="365"/>
      <c r="CC234" s="365"/>
      <c r="CD234" s="365"/>
      <c r="CE234" s="365"/>
      <c r="CF234" s="365"/>
      <c r="CG234" s="365"/>
      <c r="CH234" s="365"/>
      <c r="CI234" s="365"/>
      <c r="CJ234" s="365"/>
    </row>
    <row r="235" spans="1:88" s="136" customFormat="1" ht="26.25" customHeight="1">
      <c r="A235" s="426" t="s">
        <v>444</v>
      </c>
      <c r="B235" s="427"/>
      <c r="C235" s="427"/>
      <c r="D235" s="428"/>
      <c r="E235" s="447" t="s">
        <v>20</v>
      </c>
      <c r="F235" s="448"/>
      <c r="G235" s="448"/>
      <c r="H235" s="448"/>
      <c r="I235" s="448"/>
      <c r="J235" s="448"/>
      <c r="K235" s="448"/>
      <c r="L235" s="448"/>
      <c r="M235" s="448"/>
      <c r="N235" s="448"/>
      <c r="O235" s="448"/>
      <c r="P235" s="448"/>
      <c r="Q235" s="448"/>
      <c r="R235" s="448"/>
      <c r="S235" s="448"/>
      <c r="T235" s="448"/>
      <c r="U235" s="448"/>
      <c r="V235" s="448"/>
      <c r="W235" s="448"/>
      <c r="X235" s="448"/>
      <c r="Y235" s="448"/>
      <c r="Z235" s="448"/>
      <c r="AA235" s="448"/>
      <c r="AB235" s="448"/>
      <c r="AC235" s="448"/>
      <c r="AD235" s="448"/>
      <c r="AE235" s="448"/>
      <c r="AF235" s="448"/>
      <c r="AG235" s="448"/>
      <c r="AH235" s="448"/>
      <c r="AI235" s="448"/>
      <c r="AJ235" s="448"/>
      <c r="AK235" s="448"/>
      <c r="AL235" s="448"/>
      <c r="AM235" s="448"/>
      <c r="AN235" s="448"/>
      <c r="AO235" s="448"/>
      <c r="AP235" s="448"/>
      <c r="AQ235" s="448"/>
      <c r="AR235" s="448"/>
      <c r="AS235" s="448"/>
      <c r="AT235" s="448"/>
      <c r="AU235" s="448"/>
      <c r="AV235" s="448"/>
      <c r="AW235" s="448"/>
      <c r="AX235" s="448"/>
      <c r="AY235" s="448"/>
      <c r="AZ235" s="448"/>
      <c r="BA235" s="448"/>
      <c r="BB235" s="448"/>
      <c r="BC235" s="448"/>
      <c r="BD235" s="448"/>
      <c r="BE235" s="448"/>
      <c r="BF235" s="448"/>
      <c r="BG235" s="448"/>
      <c r="BH235" s="448"/>
      <c r="BI235" s="448"/>
      <c r="BJ235" s="448"/>
      <c r="BK235" s="448"/>
      <c r="BL235" s="448"/>
      <c r="BM235" s="448"/>
      <c r="BN235" s="448"/>
      <c r="BO235" s="448"/>
      <c r="BP235" s="448"/>
      <c r="BQ235" s="448"/>
      <c r="BR235" s="448"/>
      <c r="BS235" s="448"/>
      <c r="BT235" s="448"/>
      <c r="BU235" s="448"/>
      <c r="BV235" s="448"/>
      <c r="BW235" s="448"/>
      <c r="BX235" s="448"/>
      <c r="BY235" s="448"/>
      <c r="BZ235" s="449"/>
      <c r="CA235" s="447" t="s">
        <v>250</v>
      </c>
      <c r="CB235" s="365"/>
      <c r="CC235" s="365"/>
      <c r="CD235" s="365"/>
      <c r="CE235" s="365"/>
      <c r="CF235" s="365"/>
      <c r="CG235" s="365"/>
      <c r="CH235" s="365"/>
      <c r="CI235" s="365"/>
      <c r="CJ235" s="365"/>
    </row>
    <row r="236" spans="1:88" s="136" customFormat="1" ht="30" customHeight="1">
      <c r="A236" s="426" t="s">
        <v>445</v>
      </c>
      <c r="B236" s="427"/>
      <c r="C236" s="427"/>
      <c r="D236" s="428"/>
      <c r="E236" s="447" t="s">
        <v>21</v>
      </c>
      <c r="F236" s="448"/>
      <c r="G236" s="448"/>
      <c r="H236" s="448"/>
      <c r="I236" s="448"/>
      <c r="J236" s="448"/>
      <c r="K236" s="448"/>
      <c r="L236" s="448"/>
      <c r="M236" s="448"/>
      <c r="N236" s="448"/>
      <c r="O236" s="448"/>
      <c r="P236" s="448"/>
      <c r="Q236" s="448"/>
      <c r="R236" s="448"/>
      <c r="S236" s="448"/>
      <c r="T236" s="448"/>
      <c r="U236" s="448"/>
      <c r="V236" s="448"/>
      <c r="W236" s="448"/>
      <c r="X236" s="448"/>
      <c r="Y236" s="448"/>
      <c r="Z236" s="448"/>
      <c r="AA236" s="448"/>
      <c r="AB236" s="448"/>
      <c r="AC236" s="448"/>
      <c r="AD236" s="448"/>
      <c r="AE236" s="448"/>
      <c r="AF236" s="448"/>
      <c r="AG236" s="448"/>
      <c r="AH236" s="448"/>
      <c r="AI236" s="448"/>
      <c r="AJ236" s="448"/>
      <c r="AK236" s="448"/>
      <c r="AL236" s="448"/>
      <c r="AM236" s="448"/>
      <c r="AN236" s="448"/>
      <c r="AO236" s="448"/>
      <c r="AP236" s="448"/>
      <c r="AQ236" s="448"/>
      <c r="AR236" s="448"/>
      <c r="AS236" s="448"/>
      <c r="AT236" s="448"/>
      <c r="AU236" s="448"/>
      <c r="AV236" s="448"/>
      <c r="AW236" s="448"/>
      <c r="AX236" s="448"/>
      <c r="AY236" s="448"/>
      <c r="AZ236" s="448"/>
      <c r="BA236" s="448"/>
      <c r="BB236" s="448"/>
      <c r="BC236" s="448"/>
      <c r="BD236" s="448"/>
      <c r="BE236" s="448"/>
      <c r="BF236" s="448"/>
      <c r="BG236" s="448"/>
      <c r="BH236" s="448"/>
      <c r="BI236" s="448"/>
      <c r="BJ236" s="448"/>
      <c r="BK236" s="448"/>
      <c r="BL236" s="448"/>
      <c r="BM236" s="448"/>
      <c r="BN236" s="448"/>
      <c r="BO236" s="448"/>
      <c r="BP236" s="448"/>
      <c r="BQ236" s="448"/>
      <c r="BR236" s="448"/>
      <c r="BS236" s="448"/>
      <c r="BT236" s="448"/>
      <c r="BU236" s="448"/>
      <c r="BV236" s="448"/>
      <c r="BW236" s="448"/>
      <c r="BX236" s="448"/>
      <c r="BY236" s="448"/>
      <c r="BZ236" s="449"/>
      <c r="CA236" s="447" t="s">
        <v>251</v>
      </c>
      <c r="CB236" s="365"/>
      <c r="CC236" s="365"/>
      <c r="CD236" s="365"/>
      <c r="CE236" s="365"/>
      <c r="CF236" s="365"/>
      <c r="CG236" s="365"/>
      <c r="CH236" s="365"/>
      <c r="CI236" s="365"/>
      <c r="CJ236" s="365"/>
    </row>
    <row r="237" spans="1:88" s="136" customFormat="1" ht="30.75" customHeight="1">
      <c r="A237" s="426" t="s">
        <v>446</v>
      </c>
      <c r="B237" s="427"/>
      <c r="C237" s="427"/>
      <c r="D237" s="428"/>
      <c r="E237" s="447" t="s">
        <v>22</v>
      </c>
      <c r="F237" s="448"/>
      <c r="G237" s="448"/>
      <c r="H237" s="448"/>
      <c r="I237" s="448"/>
      <c r="J237" s="448"/>
      <c r="K237" s="448"/>
      <c r="L237" s="448"/>
      <c r="M237" s="448"/>
      <c r="N237" s="448"/>
      <c r="O237" s="448"/>
      <c r="P237" s="448"/>
      <c r="Q237" s="448"/>
      <c r="R237" s="448"/>
      <c r="S237" s="448"/>
      <c r="T237" s="448"/>
      <c r="U237" s="448"/>
      <c r="V237" s="448"/>
      <c r="W237" s="448"/>
      <c r="X237" s="448"/>
      <c r="Y237" s="448"/>
      <c r="Z237" s="448"/>
      <c r="AA237" s="448"/>
      <c r="AB237" s="448"/>
      <c r="AC237" s="448"/>
      <c r="AD237" s="448"/>
      <c r="AE237" s="448"/>
      <c r="AF237" s="448"/>
      <c r="AG237" s="448"/>
      <c r="AH237" s="448"/>
      <c r="AI237" s="448"/>
      <c r="AJ237" s="448"/>
      <c r="AK237" s="448"/>
      <c r="AL237" s="448"/>
      <c r="AM237" s="448"/>
      <c r="AN237" s="448"/>
      <c r="AO237" s="448"/>
      <c r="AP237" s="448"/>
      <c r="AQ237" s="448"/>
      <c r="AR237" s="448"/>
      <c r="AS237" s="448"/>
      <c r="AT237" s="448"/>
      <c r="AU237" s="448"/>
      <c r="AV237" s="448"/>
      <c r="AW237" s="448"/>
      <c r="AX237" s="448"/>
      <c r="AY237" s="448"/>
      <c r="AZ237" s="448"/>
      <c r="BA237" s="448"/>
      <c r="BB237" s="448"/>
      <c r="BC237" s="448"/>
      <c r="BD237" s="448"/>
      <c r="BE237" s="448"/>
      <c r="BF237" s="448"/>
      <c r="BG237" s="448"/>
      <c r="BH237" s="448"/>
      <c r="BI237" s="448"/>
      <c r="BJ237" s="448"/>
      <c r="BK237" s="448"/>
      <c r="BL237" s="448"/>
      <c r="BM237" s="448"/>
      <c r="BN237" s="448"/>
      <c r="BO237" s="448"/>
      <c r="BP237" s="448"/>
      <c r="BQ237" s="448"/>
      <c r="BR237" s="448"/>
      <c r="BS237" s="448"/>
      <c r="BT237" s="448"/>
      <c r="BU237" s="448"/>
      <c r="BV237" s="448"/>
      <c r="BW237" s="448"/>
      <c r="BX237" s="448"/>
      <c r="BY237" s="448"/>
      <c r="BZ237" s="449"/>
      <c r="CA237" s="447" t="s">
        <v>252</v>
      </c>
      <c r="CB237" s="365"/>
      <c r="CC237" s="365"/>
      <c r="CD237" s="365"/>
      <c r="CE237" s="365"/>
      <c r="CF237" s="365"/>
      <c r="CG237" s="365"/>
      <c r="CH237" s="365"/>
      <c r="CI237" s="365"/>
      <c r="CJ237" s="365"/>
    </row>
    <row r="238" spans="1:88" s="136" customFormat="1" ht="30.75" customHeight="1">
      <c r="A238" s="426" t="s">
        <v>447</v>
      </c>
      <c r="B238" s="427"/>
      <c r="C238" s="427"/>
      <c r="D238" s="428"/>
      <c r="E238" s="470" t="s">
        <v>62</v>
      </c>
      <c r="F238" s="471"/>
      <c r="G238" s="471"/>
      <c r="H238" s="471"/>
      <c r="I238" s="471"/>
      <c r="J238" s="471"/>
      <c r="K238" s="471"/>
      <c r="L238" s="471"/>
      <c r="M238" s="471"/>
      <c r="N238" s="471"/>
      <c r="O238" s="471"/>
      <c r="P238" s="471"/>
      <c r="Q238" s="471"/>
      <c r="R238" s="471"/>
      <c r="S238" s="471"/>
      <c r="T238" s="471"/>
      <c r="U238" s="471"/>
      <c r="V238" s="471"/>
      <c r="W238" s="471"/>
      <c r="X238" s="471"/>
      <c r="Y238" s="471"/>
      <c r="Z238" s="471"/>
      <c r="AA238" s="471"/>
      <c r="AB238" s="471"/>
      <c r="AC238" s="471"/>
      <c r="AD238" s="471"/>
      <c r="AE238" s="471"/>
      <c r="AF238" s="471"/>
      <c r="AG238" s="471"/>
      <c r="AH238" s="471"/>
      <c r="AI238" s="471"/>
      <c r="AJ238" s="471"/>
      <c r="AK238" s="471"/>
      <c r="AL238" s="471"/>
      <c r="AM238" s="471"/>
      <c r="AN238" s="471"/>
      <c r="AO238" s="471"/>
      <c r="AP238" s="471"/>
      <c r="AQ238" s="471"/>
      <c r="AR238" s="471"/>
      <c r="AS238" s="471"/>
      <c r="AT238" s="471"/>
      <c r="AU238" s="471"/>
      <c r="AV238" s="471"/>
      <c r="AW238" s="471"/>
      <c r="AX238" s="471"/>
      <c r="AY238" s="471"/>
      <c r="AZ238" s="471"/>
      <c r="BA238" s="471"/>
      <c r="BB238" s="471"/>
      <c r="BC238" s="471"/>
      <c r="BD238" s="471"/>
      <c r="BE238" s="471"/>
      <c r="BF238" s="471"/>
      <c r="BG238" s="471"/>
      <c r="BH238" s="471"/>
      <c r="BI238" s="471"/>
      <c r="BJ238" s="471"/>
      <c r="BK238" s="471"/>
      <c r="BL238" s="471"/>
      <c r="BM238" s="471"/>
      <c r="BN238" s="471"/>
      <c r="BO238" s="471"/>
      <c r="BP238" s="471"/>
      <c r="BQ238" s="471"/>
      <c r="BR238" s="471"/>
      <c r="BS238" s="471"/>
      <c r="BT238" s="471"/>
      <c r="BU238" s="471"/>
      <c r="BV238" s="471"/>
      <c r="BW238" s="471"/>
      <c r="BX238" s="471"/>
      <c r="BY238" s="471"/>
      <c r="BZ238" s="472"/>
      <c r="CA238" s="447" t="s">
        <v>311</v>
      </c>
      <c r="CB238" s="365"/>
      <c r="CC238" s="365"/>
      <c r="CD238" s="365"/>
      <c r="CE238" s="365"/>
      <c r="CF238" s="365"/>
      <c r="CG238" s="365"/>
      <c r="CH238" s="365"/>
      <c r="CI238" s="365"/>
      <c r="CJ238" s="365"/>
    </row>
    <row r="239" spans="1:88" s="136" customFormat="1" ht="30.75" customHeight="1">
      <c r="A239" s="426" t="s">
        <v>539</v>
      </c>
      <c r="B239" s="427"/>
      <c r="C239" s="427"/>
      <c r="D239" s="428"/>
      <c r="E239" s="447" t="s">
        <v>23</v>
      </c>
      <c r="F239" s="448"/>
      <c r="G239" s="448"/>
      <c r="H239" s="448"/>
      <c r="I239" s="448"/>
      <c r="J239" s="448"/>
      <c r="K239" s="448"/>
      <c r="L239" s="448"/>
      <c r="M239" s="448"/>
      <c r="N239" s="448"/>
      <c r="O239" s="448"/>
      <c r="P239" s="448"/>
      <c r="Q239" s="448"/>
      <c r="R239" s="448"/>
      <c r="S239" s="448"/>
      <c r="T239" s="448"/>
      <c r="U239" s="448"/>
      <c r="V239" s="448"/>
      <c r="W239" s="448"/>
      <c r="X239" s="448"/>
      <c r="Y239" s="448"/>
      <c r="Z239" s="448"/>
      <c r="AA239" s="448"/>
      <c r="AB239" s="448"/>
      <c r="AC239" s="448"/>
      <c r="AD239" s="448"/>
      <c r="AE239" s="448"/>
      <c r="AF239" s="448"/>
      <c r="AG239" s="448"/>
      <c r="AH239" s="448"/>
      <c r="AI239" s="448"/>
      <c r="AJ239" s="448"/>
      <c r="AK239" s="448"/>
      <c r="AL239" s="448"/>
      <c r="AM239" s="448"/>
      <c r="AN239" s="448"/>
      <c r="AO239" s="448"/>
      <c r="AP239" s="448"/>
      <c r="AQ239" s="448"/>
      <c r="AR239" s="448"/>
      <c r="AS239" s="448"/>
      <c r="AT239" s="448"/>
      <c r="AU239" s="448"/>
      <c r="AV239" s="448"/>
      <c r="AW239" s="448"/>
      <c r="AX239" s="448"/>
      <c r="AY239" s="448"/>
      <c r="AZ239" s="448"/>
      <c r="BA239" s="448"/>
      <c r="BB239" s="448"/>
      <c r="BC239" s="448"/>
      <c r="BD239" s="448"/>
      <c r="BE239" s="448"/>
      <c r="BF239" s="448"/>
      <c r="BG239" s="448"/>
      <c r="BH239" s="448"/>
      <c r="BI239" s="448"/>
      <c r="BJ239" s="448"/>
      <c r="BK239" s="448"/>
      <c r="BL239" s="448"/>
      <c r="BM239" s="448"/>
      <c r="BN239" s="448"/>
      <c r="BO239" s="448"/>
      <c r="BP239" s="448"/>
      <c r="BQ239" s="448"/>
      <c r="BR239" s="448"/>
      <c r="BS239" s="448"/>
      <c r="BT239" s="448"/>
      <c r="BU239" s="448"/>
      <c r="BV239" s="448"/>
      <c r="BW239" s="448"/>
      <c r="BX239" s="448"/>
      <c r="BY239" s="448"/>
      <c r="BZ239" s="449"/>
      <c r="CA239" s="447" t="s">
        <v>502</v>
      </c>
      <c r="CB239" s="365"/>
      <c r="CC239" s="365"/>
      <c r="CD239" s="365"/>
      <c r="CE239" s="365"/>
      <c r="CF239" s="365"/>
      <c r="CG239" s="365"/>
      <c r="CH239" s="365"/>
      <c r="CI239" s="365"/>
      <c r="CJ239" s="365"/>
    </row>
    <row r="240" spans="1:88" s="136" customFormat="1" ht="30.75" customHeight="1">
      <c r="A240" s="426" t="s">
        <v>540</v>
      </c>
      <c r="B240" s="427"/>
      <c r="C240" s="427"/>
      <c r="D240" s="428"/>
      <c r="E240" s="447" t="s">
        <v>24</v>
      </c>
      <c r="F240" s="448"/>
      <c r="G240" s="448"/>
      <c r="H240" s="448"/>
      <c r="I240" s="448"/>
      <c r="J240" s="448"/>
      <c r="K240" s="448"/>
      <c r="L240" s="448"/>
      <c r="M240" s="448"/>
      <c r="N240" s="448"/>
      <c r="O240" s="448"/>
      <c r="P240" s="448"/>
      <c r="Q240" s="448"/>
      <c r="R240" s="448"/>
      <c r="S240" s="448"/>
      <c r="T240" s="448"/>
      <c r="U240" s="448"/>
      <c r="V240" s="448"/>
      <c r="W240" s="448"/>
      <c r="X240" s="448"/>
      <c r="Y240" s="448"/>
      <c r="Z240" s="448"/>
      <c r="AA240" s="448"/>
      <c r="AB240" s="448"/>
      <c r="AC240" s="448"/>
      <c r="AD240" s="448"/>
      <c r="AE240" s="448"/>
      <c r="AF240" s="448"/>
      <c r="AG240" s="448"/>
      <c r="AH240" s="448"/>
      <c r="AI240" s="448"/>
      <c r="AJ240" s="448"/>
      <c r="AK240" s="448"/>
      <c r="AL240" s="448"/>
      <c r="AM240" s="448"/>
      <c r="AN240" s="448"/>
      <c r="AO240" s="448"/>
      <c r="AP240" s="448"/>
      <c r="AQ240" s="448"/>
      <c r="AR240" s="448"/>
      <c r="AS240" s="448"/>
      <c r="AT240" s="448"/>
      <c r="AU240" s="448"/>
      <c r="AV240" s="448"/>
      <c r="AW240" s="448"/>
      <c r="AX240" s="448"/>
      <c r="AY240" s="448"/>
      <c r="AZ240" s="448"/>
      <c r="BA240" s="448"/>
      <c r="BB240" s="448"/>
      <c r="BC240" s="448"/>
      <c r="BD240" s="448"/>
      <c r="BE240" s="448"/>
      <c r="BF240" s="448"/>
      <c r="BG240" s="448"/>
      <c r="BH240" s="448"/>
      <c r="BI240" s="448"/>
      <c r="BJ240" s="448"/>
      <c r="BK240" s="448"/>
      <c r="BL240" s="448"/>
      <c r="BM240" s="448"/>
      <c r="BN240" s="448"/>
      <c r="BO240" s="448"/>
      <c r="BP240" s="448"/>
      <c r="BQ240" s="448"/>
      <c r="BR240" s="448"/>
      <c r="BS240" s="448"/>
      <c r="BT240" s="448"/>
      <c r="BU240" s="448"/>
      <c r="BV240" s="448"/>
      <c r="BW240" s="448"/>
      <c r="BX240" s="448"/>
      <c r="BY240" s="448"/>
      <c r="BZ240" s="449"/>
      <c r="CA240" s="1077" t="s">
        <v>503</v>
      </c>
      <c r="CB240" s="365"/>
      <c r="CC240" s="365"/>
      <c r="CD240" s="365"/>
      <c r="CE240" s="365"/>
      <c r="CF240" s="365"/>
      <c r="CG240" s="365"/>
      <c r="CH240" s="365"/>
      <c r="CI240" s="365"/>
      <c r="CJ240" s="365"/>
    </row>
    <row r="241" spans="1:88" s="136" customFormat="1" ht="30.75" customHeight="1">
      <c r="A241" s="426" t="s">
        <v>541</v>
      </c>
      <c r="B241" s="427"/>
      <c r="C241" s="427"/>
      <c r="D241" s="428"/>
      <c r="E241" s="447" t="s">
        <v>63</v>
      </c>
      <c r="F241" s="448"/>
      <c r="G241" s="448"/>
      <c r="H241" s="448"/>
      <c r="I241" s="448"/>
      <c r="J241" s="448"/>
      <c r="K241" s="448"/>
      <c r="L241" s="448"/>
      <c r="M241" s="448"/>
      <c r="N241" s="448"/>
      <c r="O241" s="448"/>
      <c r="P241" s="448"/>
      <c r="Q241" s="448"/>
      <c r="R241" s="448"/>
      <c r="S241" s="448"/>
      <c r="T241" s="448"/>
      <c r="U241" s="448"/>
      <c r="V241" s="448"/>
      <c r="W241" s="448"/>
      <c r="X241" s="448"/>
      <c r="Y241" s="448"/>
      <c r="Z241" s="448"/>
      <c r="AA241" s="448"/>
      <c r="AB241" s="448"/>
      <c r="AC241" s="448"/>
      <c r="AD241" s="448"/>
      <c r="AE241" s="448"/>
      <c r="AF241" s="448"/>
      <c r="AG241" s="448"/>
      <c r="AH241" s="448"/>
      <c r="AI241" s="448"/>
      <c r="AJ241" s="448"/>
      <c r="AK241" s="448"/>
      <c r="AL241" s="448"/>
      <c r="AM241" s="448"/>
      <c r="AN241" s="448"/>
      <c r="AO241" s="448"/>
      <c r="AP241" s="448"/>
      <c r="AQ241" s="448"/>
      <c r="AR241" s="448"/>
      <c r="AS241" s="448"/>
      <c r="AT241" s="448"/>
      <c r="AU241" s="448"/>
      <c r="AV241" s="448"/>
      <c r="AW241" s="448"/>
      <c r="AX241" s="448"/>
      <c r="AY241" s="448"/>
      <c r="AZ241" s="448"/>
      <c r="BA241" s="448"/>
      <c r="BB241" s="448"/>
      <c r="BC241" s="448"/>
      <c r="BD241" s="448"/>
      <c r="BE241" s="448"/>
      <c r="BF241" s="448"/>
      <c r="BG241" s="448"/>
      <c r="BH241" s="448"/>
      <c r="BI241" s="448"/>
      <c r="BJ241" s="448"/>
      <c r="BK241" s="448"/>
      <c r="BL241" s="448"/>
      <c r="BM241" s="448"/>
      <c r="BN241" s="448"/>
      <c r="BO241" s="448"/>
      <c r="BP241" s="448"/>
      <c r="BQ241" s="448"/>
      <c r="BR241" s="448"/>
      <c r="BS241" s="448"/>
      <c r="BT241" s="448"/>
      <c r="BU241" s="448"/>
      <c r="BV241" s="448"/>
      <c r="BW241" s="448"/>
      <c r="BX241" s="448"/>
      <c r="BY241" s="448"/>
      <c r="BZ241" s="449"/>
      <c r="CA241" s="447" t="s">
        <v>504</v>
      </c>
      <c r="CB241" s="365"/>
      <c r="CC241" s="365"/>
      <c r="CD241" s="365"/>
      <c r="CE241" s="365"/>
      <c r="CF241" s="365"/>
      <c r="CG241" s="365"/>
      <c r="CH241" s="365"/>
      <c r="CI241" s="365"/>
      <c r="CJ241" s="365"/>
    </row>
    <row r="242" spans="1:88" s="136" customFormat="1" ht="41.25" customHeight="1">
      <c r="A242" s="426" t="s">
        <v>542</v>
      </c>
      <c r="B242" s="427"/>
      <c r="C242" s="427"/>
      <c r="D242" s="428"/>
      <c r="E242" s="447" t="s">
        <v>25</v>
      </c>
      <c r="F242" s="448"/>
      <c r="G242" s="448"/>
      <c r="H242" s="448"/>
      <c r="I242" s="448"/>
      <c r="J242" s="448"/>
      <c r="K242" s="448"/>
      <c r="L242" s="448"/>
      <c r="M242" s="448"/>
      <c r="N242" s="448"/>
      <c r="O242" s="448"/>
      <c r="P242" s="448"/>
      <c r="Q242" s="448"/>
      <c r="R242" s="448"/>
      <c r="S242" s="448"/>
      <c r="T242" s="448"/>
      <c r="U242" s="448"/>
      <c r="V242" s="448"/>
      <c r="W242" s="448"/>
      <c r="X242" s="448"/>
      <c r="Y242" s="448"/>
      <c r="Z242" s="448"/>
      <c r="AA242" s="448"/>
      <c r="AB242" s="448"/>
      <c r="AC242" s="448"/>
      <c r="AD242" s="448"/>
      <c r="AE242" s="448"/>
      <c r="AF242" s="448"/>
      <c r="AG242" s="448"/>
      <c r="AH242" s="448"/>
      <c r="AI242" s="448"/>
      <c r="AJ242" s="448"/>
      <c r="AK242" s="448"/>
      <c r="AL242" s="448"/>
      <c r="AM242" s="448"/>
      <c r="AN242" s="448"/>
      <c r="AO242" s="448"/>
      <c r="AP242" s="448"/>
      <c r="AQ242" s="448"/>
      <c r="AR242" s="448"/>
      <c r="AS242" s="448"/>
      <c r="AT242" s="448"/>
      <c r="AU242" s="448"/>
      <c r="AV242" s="448"/>
      <c r="AW242" s="448"/>
      <c r="AX242" s="448"/>
      <c r="AY242" s="448"/>
      <c r="AZ242" s="448"/>
      <c r="BA242" s="448"/>
      <c r="BB242" s="448"/>
      <c r="BC242" s="448"/>
      <c r="BD242" s="448"/>
      <c r="BE242" s="448"/>
      <c r="BF242" s="448"/>
      <c r="BG242" s="448"/>
      <c r="BH242" s="448"/>
      <c r="BI242" s="448"/>
      <c r="BJ242" s="448"/>
      <c r="BK242" s="448"/>
      <c r="BL242" s="448"/>
      <c r="BM242" s="448"/>
      <c r="BN242" s="448"/>
      <c r="BO242" s="448"/>
      <c r="BP242" s="448"/>
      <c r="BQ242" s="448"/>
      <c r="BR242" s="448"/>
      <c r="BS242" s="448"/>
      <c r="BT242" s="448"/>
      <c r="BU242" s="448"/>
      <c r="BV242" s="448"/>
      <c r="BW242" s="448"/>
      <c r="BX242" s="448"/>
      <c r="BY242" s="448"/>
      <c r="BZ242" s="449"/>
      <c r="CA242" s="447" t="s">
        <v>65</v>
      </c>
      <c r="CB242" s="365"/>
      <c r="CC242" s="365"/>
      <c r="CD242" s="365"/>
      <c r="CE242" s="365"/>
      <c r="CF242" s="365"/>
      <c r="CG242" s="365"/>
      <c r="CH242" s="365"/>
      <c r="CI242" s="365"/>
      <c r="CJ242" s="365"/>
    </row>
    <row r="243" spans="1:88" s="136" customFormat="1" ht="33" customHeight="1">
      <c r="A243" s="426" t="s">
        <v>543</v>
      </c>
      <c r="B243" s="427"/>
      <c r="C243" s="427"/>
      <c r="D243" s="428"/>
      <c r="E243" s="447" t="s">
        <v>64</v>
      </c>
      <c r="F243" s="448"/>
      <c r="G243" s="448"/>
      <c r="H243" s="448"/>
      <c r="I243" s="448"/>
      <c r="J243" s="448"/>
      <c r="K243" s="448"/>
      <c r="L243" s="448"/>
      <c r="M243" s="448"/>
      <c r="N243" s="448"/>
      <c r="O243" s="448"/>
      <c r="P243" s="448"/>
      <c r="Q243" s="448"/>
      <c r="R243" s="448"/>
      <c r="S243" s="448"/>
      <c r="T243" s="448"/>
      <c r="U243" s="448"/>
      <c r="V243" s="448"/>
      <c r="W243" s="448"/>
      <c r="X243" s="448"/>
      <c r="Y243" s="448"/>
      <c r="Z243" s="448"/>
      <c r="AA243" s="448"/>
      <c r="AB243" s="448"/>
      <c r="AC243" s="448"/>
      <c r="AD243" s="448"/>
      <c r="AE243" s="448"/>
      <c r="AF243" s="448"/>
      <c r="AG243" s="448"/>
      <c r="AH243" s="448"/>
      <c r="AI243" s="448"/>
      <c r="AJ243" s="448"/>
      <c r="AK243" s="448"/>
      <c r="AL243" s="448"/>
      <c r="AM243" s="448"/>
      <c r="AN243" s="448"/>
      <c r="AO243" s="448"/>
      <c r="AP243" s="448"/>
      <c r="AQ243" s="448"/>
      <c r="AR243" s="448"/>
      <c r="AS243" s="448"/>
      <c r="AT243" s="448"/>
      <c r="AU243" s="448"/>
      <c r="AV243" s="448"/>
      <c r="AW243" s="448"/>
      <c r="AX243" s="448"/>
      <c r="AY243" s="448"/>
      <c r="AZ243" s="448"/>
      <c r="BA243" s="448"/>
      <c r="BB243" s="448"/>
      <c r="BC243" s="448"/>
      <c r="BD243" s="448"/>
      <c r="BE243" s="448"/>
      <c r="BF243" s="448"/>
      <c r="BG243" s="448"/>
      <c r="BH243" s="448"/>
      <c r="BI243" s="448"/>
      <c r="BJ243" s="448"/>
      <c r="BK243" s="448"/>
      <c r="BL243" s="448"/>
      <c r="BM243" s="448"/>
      <c r="BN243" s="448"/>
      <c r="BO243" s="448"/>
      <c r="BP243" s="448"/>
      <c r="BQ243" s="448"/>
      <c r="BR243" s="448"/>
      <c r="BS243" s="448"/>
      <c r="BT243" s="448"/>
      <c r="BU243" s="448"/>
      <c r="BV243" s="448"/>
      <c r="BW243" s="448"/>
      <c r="BX243" s="448"/>
      <c r="BY243" s="448"/>
      <c r="BZ243" s="449"/>
      <c r="CA243" s="447" t="s">
        <v>511</v>
      </c>
      <c r="CB243" s="365"/>
      <c r="CC243" s="365"/>
      <c r="CD243" s="365"/>
      <c r="CE243" s="365"/>
      <c r="CF243" s="365"/>
      <c r="CG243" s="365"/>
      <c r="CH243" s="365"/>
      <c r="CI243" s="365"/>
      <c r="CJ243" s="365"/>
    </row>
    <row r="244" spans="1:88" s="136" customFormat="1" ht="30.75" customHeight="1">
      <c r="A244" s="426" t="s">
        <v>544</v>
      </c>
      <c r="B244" s="427"/>
      <c r="C244" s="427"/>
      <c r="D244" s="428"/>
      <c r="E244" s="447" t="s">
        <v>26</v>
      </c>
      <c r="F244" s="448"/>
      <c r="G244" s="448"/>
      <c r="H244" s="448"/>
      <c r="I244" s="448"/>
      <c r="J244" s="448"/>
      <c r="K244" s="448"/>
      <c r="L244" s="448"/>
      <c r="M244" s="448"/>
      <c r="N244" s="448"/>
      <c r="O244" s="448"/>
      <c r="P244" s="448"/>
      <c r="Q244" s="448"/>
      <c r="R244" s="448"/>
      <c r="S244" s="448"/>
      <c r="T244" s="448"/>
      <c r="U244" s="448"/>
      <c r="V244" s="448"/>
      <c r="W244" s="448"/>
      <c r="X244" s="448"/>
      <c r="Y244" s="448"/>
      <c r="Z244" s="448"/>
      <c r="AA244" s="448"/>
      <c r="AB244" s="448"/>
      <c r="AC244" s="448"/>
      <c r="AD244" s="448"/>
      <c r="AE244" s="448"/>
      <c r="AF244" s="448"/>
      <c r="AG244" s="448"/>
      <c r="AH244" s="448"/>
      <c r="AI244" s="448"/>
      <c r="AJ244" s="448"/>
      <c r="AK244" s="448"/>
      <c r="AL244" s="448"/>
      <c r="AM244" s="448"/>
      <c r="AN244" s="448"/>
      <c r="AO244" s="448"/>
      <c r="AP244" s="448"/>
      <c r="AQ244" s="448"/>
      <c r="AR244" s="448"/>
      <c r="AS244" s="448"/>
      <c r="AT244" s="448"/>
      <c r="AU244" s="448"/>
      <c r="AV244" s="448"/>
      <c r="AW244" s="448"/>
      <c r="AX244" s="448"/>
      <c r="AY244" s="448"/>
      <c r="AZ244" s="448"/>
      <c r="BA244" s="448"/>
      <c r="BB244" s="448"/>
      <c r="BC244" s="448"/>
      <c r="BD244" s="448"/>
      <c r="BE244" s="448"/>
      <c r="BF244" s="448"/>
      <c r="BG244" s="448"/>
      <c r="BH244" s="448"/>
      <c r="BI244" s="448"/>
      <c r="BJ244" s="448"/>
      <c r="BK244" s="448"/>
      <c r="BL244" s="448"/>
      <c r="BM244" s="448"/>
      <c r="BN244" s="448"/>
      <c r="BO244" s="448"/>
      <c r="BP244" s="448"/>
      <c r="BQ244" s="448"/>
      <c r="BR244" s="448"/>
      <c r="BS244" s="448"/>
      <c r="BT244" s="448"/>
      <c r="BU244" s="448"/>
      <c r="BV244" s="448"/>
      <c r="BW244" s="448"/>
      <c r="BX244" s="448"/>
      <c r="BY244" s="448"/>
      <c r="BZ244" s="449"/>
      <c r="CA244" s="447" t="s">
        <v>517</v>
      </c>
      <c r="CB244" s="365"/>
      <c r="CC244" s="365"/>
      <c r="CD244" s="365"/>
      <c r="CE244" s="365"/>
      <c r="CF244" s="365"/>
      <c r="CG244" s="365"/>
      <c r="CH244" s="365"/>
      <c r="CI244" s="365"/>
      <c r="CJ244" s="365"/>
    </row>
    <row r="245" spans="1:88" s="136" customFormat="1" ht="41.25" customHeight="1" thickBot="1">
      <c r="A245" s="436" t="s">
        <v>545</v>
      </c>
      <c r="B245" s="437"/>
      <c r="C245" s="437"/>
      <c r="D245" s="438"/>
      <c r="E245" s="439" t="s">
        <v>68</v>
      </c>
      <c r="F245" s="440"/>
      <c r="G245" s="440"/>
      <c r="H245" s="440"/>
      <c r="I245" s="440"/>
      <c r="J245" s="440"/>
      <c r="K245" s="440"/>
      <c r="L245" s="440"/>
      <c r="M245" s="440"/>
      <c r="N245" s="440"/>
      <c r="O245" s="440"/>
      <c r="P245" s="440"/>
      <c r="Q245" s="440"/>
      <c r="R245" s="440"/>
      <c r="S245" s="440"/>
      <c r="T245" s="440"/>
      <c r="U245" s="440"/>
      <c r="V245" s="440"/>
      <c r="W245" s="440"/>
      <c r="X245" s="440"/>
      <c r="Y245" s="440"/>
      <c r="Z245" s="440"/>
      <c r="AA245" s="440"/>
      <c r="AB245" s="440"/>
      <c r="AC245" s="440"/>
      <c r="AD245" s="440"/>
      <c r="AE245" s="440"/>
      <c r="AF245" s="440"/>
      <c r="AG245" s="440"/>
      <c r="AH245" s="440"/>
      <c r="AI245" s="440"/>
      <c r="AJ245" s="440"/>
      <c r="AK245" s="440"/>
      <c r="AL245" s="440"/>
      <c r="AM245" s="440"/>
      <c r="AN245" s="440"/>
      <c r="AO245" s="440"/>
      <c r="AP245" s="440"/>
      <c r="AQ245" s="440"/>
      <c r="AR245" s="440"/>
      <c r="AS245" s="440"/>
      <c r="AT245" s="440"/>
      <c r="AU245" s="440"/>
      <c r="AV245" s="440"/>
      <c r="AW245" s="440"/>
      <c r="AX245" s="440"/>
      <c r="AY245" s="440"/>
      <c r="AZ245" s="440"/>
      <c r="BA245" s="440"/>
      <c r="BB245" s="440"/>
      <c r="BC245" s="440"/>
      <c r="BD245" s="440"/>
      <c r="BE245" s="440"/>
      <c r="BF245" s="440"/>
      <c r="BG245" s="440"/>
      <c r="BH245" s="440"/>
      <c r="BI245" s="440"/>
      <c r="BJ245" s="440"/>
      <c r="BK245" s="440"/>
      <c r="BL245" s="440"/>
      <c r="BM245" s="440"/>
      <c r="BN245" s="440"/>
      <c r="BO245" s="440"/>
      <c r="BP245" s="440"/>
      <c r="BQ245" s="440"/>
      <c r="BR245" s="440"/>
      <c r="BS245" s="440"/>
      <c r="BT245" s="440"/>
      <c r="BU245" s="440"/>
      <c r="BV245" s="440"/>
      <c r="BW245" s="440"/>
      <c r="BX245" s="440"/>
      <c r="BY245" s="440"/>
      <c r="BZ245" s="441"/>
      <c r="CA245" s="439" t="s">
        <v>505</v>
      </c>
      <c r="CB245" s="361"/>
      <c r="CC245" s="361"/>
      <c r="CD245" s="361"/>
      <c r="CE245" s="361"/>
      <c r="CF245" s="361"/>
      <c r="CG245" s="361"/>
      <c r="CH245" s="361"/>
      <c r="CI245" s="361"/>
      <c r="CJ245" s="361"/>
    </row>
    <row r="246" spans="1:83" s="136" customFormat="1" ht="30" customHeight="1">
      <c r="A246" s="198"/>
      <c r="B246" s="198"/>
      <c r="C246" s="198"/>
      <c r="D246" s="198"/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199"/>
      <c r="AB246" s="199"/>
      <c r="AC246" s="199"/>
      <c r="AD246" s="199"/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199"/>
      <c r="AO246" s="199"/>
      <c r="AP246" s="199"/>
      <c r="AQ246" s="199"/>
      <c r="AR246" s="199"/>
      <c r="AS246" s="199"/>
      <c r="AT246" s="199"/>
      <c r="AU246" s="199"/>
      <c r="AV246" s="199"/>
      <c r="AW246" s="199"/>
      <c r="AX246" s="199"/>
      <c r="AY246" s="199"/>
      <c r="AZ246" s="199"/>
      <c r="BA246" s="199"/>
      <c r="BB246" s="199"/>
      <c r="BC246" s="199"/>
      <c r="BD246" s="199"/>
      <c r="BE246" s="199"/>
      <c r="BF246" s="199"/>
      <c r="BG246" s="199"/>
      <c r="BH246" s="199"/>
      <c r="BI246" s="199"/>
      <c r="BJ246" s="199"/>
      <c r="BK246" s="199"/>
      <c r="BL246" s="199"/>
      <c r="BM246" s="199"/>
      <c r="BN246" s="199"/>
      <c r="BO246" s="199"/>
      <c r="BP246" s="199"/>
      <c r="BQ246" s="199"/>
      <c r="BR246" s="199"/>
      <c r="BS246" s="199"/>
      <c r="BT246" s="199"/>
      <c r="BU246" s="199"/>
      <c r="BV246" s="199"/>
      <c r="BW246" s="199"/>
      <c r="BX246" s="199"/>
      <c r="BY246" s="199"/>
      <c r="BZ246" s="199"/>
      <c r="CA246" s="199"/>
      <c r="CB246" s="199"/>
      <c r="CC246" s="199"/>
      <c r="CD246" s="199"/>
      <c r="CE246" s="199"/>
    </row>
    <row r="247" spans="1:83" s="136" customFormat="1" ht="30" customHeight="1">
      <c r="A247" s="198"/>
      <c r="B247" s="198"/>
      <c r="C247" s="198"/>
      <c r="D247" s="198"/>
      <c r="E247" s="199"/>
      <c r="F247" s="199"/>
      <c r="G247" s="1033" t="s">
        <v>530</v>
      </c>
      <c r="H247" s="1034"/>
      <c r="I247" s="1034"/>
      <c r="J247" s="1034"/>
      <c r="K247" s="1034"/>
      <c r="L247" s="1034"/>
      <c r="M247" s="1034"/>
      <c r="N247" s="1034"/>
      <c r="O247" s="1034"/>
      <c r="P247" s="1034"/>
      <c r="Q247" s="1034"/>
      <c r="R247" s="1034"/>
      <c r="S247" s="1034"/>
      <c r="T247" s="1034"/>
      <c r="U247" s="1034"/>
      <c r="V247" s="1034"/>
      <c r="W247" s="1034"/>
      <c r="X247" s="1034"/>
      <c r="Y247" s="1034"/>
      <c r="Z247" s="1034"/>
      <c r="AA247" s="1034"/>
      <c r="AB247" s="1034"/>
      <c r="AC247" s="1034"/>
      <c r="AD247" s="1034"/>
      <c r="AE247" s="1034"/>
      <c r="AF247" s="1034"/>
      <c r="AG247" s="1034"/>
      <c r="AH247" s="1034"/>
      <c r="AI247" s="1034"/>
      <c r="AJ247" s="1034"/>
      <c r="AK247" s="1034"/>
      <c r="AL247" s="1034"/>
      <c r="AM247" s="1034"/>
      <c r="AN247" s="1034"/>
      <c r="AO247" s="1034"/>
      <c r="AP247" s="1034"/>
      <c r="AQ247" s="1034"/>
      <c r="AR247" s="1034"/>
      <c r="AS247" s="1034"/>
      <c r="AT247" s="1034"/>
      <c r="AU247" s="1034"/>
      <c r="AV247" s="1034"/>
      <c r="AW247" s="1034"/>
      <c r="AX247" s="1034"/>
      <c r="AY247" s="1034"/>
      <c r="AZ247" s="1034"/>
      <c r="BA247" s="1034"/>
      <c r="BB247" s="1034"/>
      <c r="BC247" s="1034"/>
      <c r="BD247" s="1034"/>
      <c r="BE247" s="1034"/>
      <c r="BF247" s="1034"/>
      <c r="BG247" s="1034"/>
      <c r="BH247" s="1034"/>
      <c r="BI247" s="1034"/>
      <c r="BJ247" s="1034"/>
      <c r="BK247" s="1034"/>
      <c r="BL247" s="1034"/>
      <c r="BM247" s="1034"/>
      <c r="BN247" s="1034"/>
      <c r="BO247" s="1034"/>
      <c r="BP247" s="1034"/>
      <c r="BQ247" s="1034"/>
      <c r="BR247" s="199"/>
      <c r="BS247" s="199"/>
      <c r="BT247" s="199"/>
      <c r="BU247" s="199"/>
      <c r="BV247" s="199"/>
      <c r="BW247" s="199"/>
      <c r="BX247" s="199"/>
      <c r="BY247" s="199"/>
      <c r="BZ247" s="199"/>
      <c r="CA247" s="199"/>
      <c r="CB247" s="199"/>
      <c r="CC247" s="199"/>
      <c r="CD247" s="199"/>
      <c r="CE247" s="199"/>
    </row>
    <row r="248" spans="2:73" s="106" customFormat="1" ht="66" customHeight="1">
      <c r="B248" s="105"/>
      <c r="C248" s="102"/>
      <c r="E248" s="104"/>
      <c r="F248" s="104"/>
      <c r="G248" s="104"/>
      <c r="H248" s="104"/>
      <c r="I248" s="104"/>
      <c r="J248" s="1097" t="s">
        <v>69</v>
      </c>
      <c r="K248" s="1098"/>
      <c r="L248" s="1098"/>
      <c r="M248" s="1098"/>
      <c r="N248" s="1098"/>
      <c r="O248" s="1098"/>
      <c r="P248" s="1098"/>
      <c r="Q248" s="1098"/>
      <c r="R248" s="1098"/>
      <c r="S248" s="1098"/>
      <c r="T248" s="1098"/>
      <c r="U248" s="1098"/>
      <c r="V248" s="1098"/>
      <c r="W248" s="1098"/>
      <c r="X248" s="1098"/>
      <c r="Y248" s="1098"/>
      <c r="Z248" s="1098"/>
      <c r="AA248" s="1098"/>
      <c r="AB248" s="1098"/>
      <c r="AC248" s="1098"/>
      <c r="AD248" s="1098"/>
      <c r="AE248" s="1098"/>
      <c r="AF248" s="1098"/>
      <c r="AG248" s="1098"/>
      <c r="AH248" s="1098"/>
      <c r="AI248" s="1098"/>
      <c r="AJ248" s="1098"/>
      <c r="AK248" s="1098"/>
      <c r="AL248" s="1098"/>
      <c r="AM248" s="1098"/>
      <c r="AN248" s="1098"/>
      <c r="AO248" s="1098"/>
      <c r="AP248" s="1098"/>
      <c r="AQ248" s="1098"/>
      <c r="AR248" s="1098"/>
      <c r="AS248" s="1098"/>
      <c r="AT248" s="1098"/>
      <c r="AU248" s="1098"/>
      <c r="AV248" s="1098"/>
      <c r="AW248" s="1098"/>
      <c r="AX248" s="1098"/>
      <c r="AY248" s="1098"/>
      <c r="AZ248" s="1098"/>
      <c r="BA248" s="1098"/>
      <c r="BB248" s="1098"/>
      <c r="BC248" s="1098"/>
      <c r="BD248" s="1098"/>
      <c r="BE248" s="1098"/>
      <c r="BF248" s="1098"/>
      <c r="BG248" s="1098"/>
      <c r="BH248" s="1098"/>
      <c r="BI248" s="1098"/>
      <c r="BJ248" s="1098"/>
      <c r="BK248" s="138"/>
      <c r="BL248" s="138"/>
      <c r="BM248" s="138"/>
      <c r="BS248" s="138"/>
      <c r="BT248" s="138"/>
      <c r="BU248" s="138"/>
    </row>
    <row r="249" spans="2:39" s="106" customFormat="1" ht="21.75" customHeight="1">
      <c r="B249" s="105"/>
      <c r="C249" s="103"/>
      <c r="D249" s="104"/>
      <c r="E249" s="104"/>
      <c r="F249" s="104"/>
      <c r="G249" s="104"/>
      <c r="H249" s="104"/>
      <c r="I249" s="104"/>
      <c r="J249" s="1099" t="s">
        <v>70</v>
      </c>
      <c r="K249" s="1098"/>
      <c r="L249" s="1098"/>
      <c r="M249" s="1098"/>
      <c r="N249" s="1098"/>
      <c r="O249" s="1098"/>
      <c r="P249" s="1098"/>
      <c r="Q249" s="1098"/>
      <c r="R249" s="1098"/>
      <c r="S249" s="1098"/>
      <c r="T249" s="1098"/>
      <c r="U249" s="1098"/>
      <c r="V249" s="1098"/>
      <c r="W249" s="1098"/>
      <c r="X249" s="1098"/>
      <c r="Y249" s="1098"/>
      <c r="Z249" s="1098"/>
      <c r="AA249" s="1098"/>
      <c r="AB249" s="1098"/>
      <c r="AC249" s="1098"/>
      <c r="AD249" s="1098"/>
      <c r="AE249" s="1098"/>
      <c r="AF249" s="1098"/>
      <c r="AG249" s="1098"/>
      <c r="AH249" s="1098"/>
      <c r="AI249" s="1098"/>
      <c r="AJ249" s="1098"/>
      <c r="AK249" s="1098"/>
      <c r="AL249" s="1098"/>
      <c r="AM249" s="1098"/>
    </row>
    <row r="250" spans="2:62" s="106" customFormat="1" ht="63.75" customHeight="1">
      <c r="B250" s="105"/>
      <c r="C250" s="103"/>
      <c r="D250" s="104"/>
      <c r="E250" s="104"/>
      <c r="F250" s="104"/>
      <c r="G250" s="104"/>
      <c r="H250" s="104"/>
      <c r="I250" s="104"/>
      <c r="J250" s="1035" t="s">
        <v>71</v>
      </c>
      <c r="K250" s="1036"/>
      <c r="L250" s="1036"/>
      <c r="M250" s="1036"/>
      <c r="N250" s="1036"/>
      <c r="O250" s="1036"/>
      <c r="P250" s="1036"/>
      <c r="Q250" s="1036"/>
      <c r="R250" s="1036"/>
      <c r="S250" s="1036"/>
      <c r="T250" s="1036"/>
      <c r="U250" s="1036"/>
      <c r="V250" s="1036"/>
      <c r="W250" s="1036"/>
      <c r="X250" s="1036"/>
      <c r="Y250" s="1036"/>
      <c r="Z250" s="1036"/>
      <c r="AA250" s="1036"/>
      <c r="AB250" s="1036"/>
      <c r="AC250" s="1036"/>
      <c r="AD250" s="1036"/>
      <c r="AE250" s="1036"/>
      <c r="AF250" s="1036"/>
      <c r="AG250" s="1036"/>
      <c r="AH250" s="1036"/>
      <c r="AI250" s="1036"/>
      <c r="AJ250" s="1036"/>
      <c r="AK250" s="1036"/>
      <c r="AL250" s="1036"/>
      <c r="AM250" s="1036"/>
      <c r="AN250" s="1036"/>
      <c r="AO250" s="1036"/>
      <c r="AP250" s="1036"/>
      <c r="AQ250" s="1036"/>
      <c r="AR250" s="1036"/>
      <c r="AS250" s="1036"/>
      <c r="AT250" s="1036"/>
      <c r="AU250" s="1036"/>
      <c r="AV250" s="1036"/>
      <c r="AW250" s="1036"/>
      <c r="AX250" s="1036"/>
      <c r="AY250" s="1036"/>
      <c r="AZ250" s="1036"/>
      <c r="BA250" s="1036"/>
      <c r="BB250" s="1036"/>
      <c r="BC250" s="1036"/>
      <c r="BD250" s="1036"/>
      <c r="BE250" s="1036"/>
      <c r="BF250" s="1036"/>
      <c r="BG250" s="1036"/>
      <c r="BH250" s="1036"/>
      <c r="BI250" s="1036"/>
      <c r="BJ250" s="1036"/>
    </row>
    <row r="251" spans="2:62" s="106" customFormat="1" ht="29.25" customHeight="1">
      <c r="B251" s="105"/>
      <c r="C251" s="103"/>
      <c r="D251" s="104"/>
      <c r="E251" s="104"/>
      <c r="F251" s="104"/>
      <c r="G251" s="104"/>
      <c r="H251" s="104"/>
      <c r="I251" s="1046" t="s">
        <v>72</v>
      </c>
      <c r="J251" s="588"/>
      <c r="K251" s="588"/>
      <c r="L251" s="588"/>
      <c r="M251" s="588"/>
      <c r="N251" s="588"/>
      <c r="O251" s="588"/>
      <c r="P251" s="588"/>
      <c r="Q251" s="588"/>
      <c r="R251" s="588"/>
      <c r="S251" s="588"/>
      <c r="T251" s="588"/>
      <c r="U251" s="588"/>
      <c r="V251" s="588"/>
      <c r="W251" s="588"/>
      <c r="X251" s="588"/>
      <c r="Y251" s="588"/>
      <c r="Z251" s="588"/>
      <c r="AA251" s="588"/>
      <c r="AB251" s="588"/>
      <c r="AC251" s="588"/>
      <c r="AD251" s="588"/>
      <c r="AE251" s="588"/>
      <c r="AF251" s="588"/>
      <c r="AG251" s="588"/>
      <c r="AH251" s="588"/>
      <c r="AI251" s="588"/>
      <c r="AJ251" s="588"/>
      <c r="AK251" s="588"/>
      <c r="AL251" s="588"/>
      <c r="AM251" s="588"/>
      <c r="AN251" s="588"/>
      <c r="AO251" s="588"/>
      <c r="AP251" s="588"/>
      <c r="AQ251" s="588"/>
      <c r="AR251" s="588"/>
      <c r="AS251" s="588"/>
      <c r="AT251" s="588"/>
      <c r="AU251" s="588"/>
      <c r="AV251" s="588"/>
      <c r="AW251" s="588"/>
      <c r="AX251" s="588"/>
      <c r="AY251" s="588"/>
      <c r="AZ251" s="588"/>
      <c r="BA251" s="588"/>
      <c r="BB251" s="588"/>
      <c r="BC251" s="588"/>
      <c r="BD251" s="588"/>
      <c r="BE251" s="588"/>
      <c r="BF251" s="588"/>
      <c r="BG251" s="588"/>
      <c r="BH251" s="588"/>
      <c r="BI251" s="588"/>
      <c r="BJ251" s="588"/>
    </row>
    <row r="252" spans="2:60" s="106" customFormat="1" ht="22.5" customHeight="1">
      <c r="B252" s="105"/>
      <c r="C252" s="103"/>
      <c r="D252" s="104"/>
      <c r="E252" s="104"/>
      <c r="F252" s="104"/>
      <c r="G252" s="104"/>
      <c r="H252" s="104"/>
      <c r="I252" s="104"/>
      <c r="J252" s="1046"/>
      <c r="K252" s="1046"/>
      <c r="L252" s="1046"/>
      <c r="M252" s="1046"/>
      <c r="N252" s="1046"/>
      <c r="O252" s="1046"/>
      <c r="P252" s="1046"/>
      <c r="Q252" s="1046"/>
      <c r="R252" s="1046"/>
      <c r="S252" s="1046"/>
      <c r="T252" s="1046"/>
      <c r="U252" s="1046"/>
      <c r="V252" s="1046"/>
      <c r="W252" s="1046"/>
      <c r="X252" s="1046"/>
      <c r="Y252" s="1046"/>
      <c r="Z252" s="1046"/>
      <c r="AA252" s="1046"/>
      <c r="AB252" s="1046"/>
      <c r="AC252" s="1046"/>
      <c r="AD252" s="1046"/>
      <c r="AE252" s="1046"/>
      <c r="AF252" s="1046"/>
      <c r="AG252" s="1046"/>
      <c r="AH252" s="1046"/>
      <c r="AI252" s="1046"/>
      <c r="AJ252" s="1046"/>
      <c r="AK252" s="1046"/>
      <c r="AL252" s="1046"/>
      <c r="AM252" s="1046"/>
      <c r="AN252" s="1046"/>
      <c r="AO252" s="1046"/>
      <c r="AP252" s="1046"/>
      <c r="AQ252" s="1046"/>
      <c r="AR252" s="1046"/>
      <c r="AS252" s="1046"/>
      <c r="AT252" s="1046"/>
      <c r="AU252" s="1046"/>
      <c r="AV252" s="1046"/>
      <c r="AW252" s="1046"/>
      <c r="AX252" s="1046"/>
      <c r="AY252" s="1046"/>
      <c r="AZ252" s="1046"/>
      <c r="BA252" s="1046"/>
      <c r="BB252" s="1046"/>
      <c r="BC252" s="1046"/>
      <c r="BD252" s="1046"/>
      <c r="BE252" s="1046"/>
      <c r="BF252" s="1046"/>
      <c r="BG252" s="1046"/>
      <c r="BH252" s="1046"/>
    </row>
    <row r="253" spans="2:60" s="106" customFormat="1" ht="11.25" customHeight="1">
      <c r="B253" s="105"/>
      <c r="C253" s="103"/>
      <c r="D253" s="104"/>
      <c r="E253" s="104"/>
      <c r="F253" s="104"/>
      <c r="G253" s="104"/>
      <c r="H253" s="104"/>
      <c r="I253" s="104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</row>
    <row r="254" spans="2:3" s="106" customFormat="1" ht="23.25" customHeight="1">
      <c r="B254" s="105"/>
      <c r="C254" s="103"/>
    </row>
    <row r="255" spans="4:73" s="30" customFormat="1" ht="29.25" customHeight="1">
      <c r="D255" s="157" t="s">
        <v>526</v>
      </c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8"/>
      <c r="V255" s="188"/>
      <c r="W255" s="186"/>
      <c r="X255" s="186"/>
      <c r="Y255" s="186"/>
      <c r="Z255" s="186"/>
      <c r="AA255" s="186"/>
      <c r="AB255" s="186"/>
      <c r="AC255" s="186"/>
      <c r="AD255" s="186"/>
      <c r="AE255" s="186"/>
      <c r="AF255" s="186"/>
      <c r="AG255" s="186"/>
      <c r="AH255" s="189"/>
      <c r="AI255" s="136"/>
      <c r="AJ255" s="186"/>
      <c r="AK255" s="186"/>
      <c r="AL255" s="186"/>
      <c r="AM255" s="157" t="s">
        <v>526</v>
      </c>
      <c r="AN255" s="186"/>
      <c r="AO255" s="186"/>
      <c r="AP255" s="186"/>
      <c r="AQ255" s="186"/>
      <c r="AR255" s="186"/>
      <c r="AS255" s="186"/>
      <c r="AT255" s="186"/>
      <c r="AU255" s="186"/>
      <c r="AV255" s="186"/>
      <c r="AW255" s="186"/>
      <c r="AX255" s="186"/>
      <c r="AY255" s="186"/>
      <c r="AZ255" s="186"/>
      <c r="BA255" s="186"/>
      <c r="BB255" s="186"/>
      <c r="BC255" s="186"/>
      <c r="BD255" s="186"/>
      <c r="BE255" s="186"/>
      <c r="BF255" s="186"/>
      <c r="BG255" s="186"/>
      <c r="BH255" s="186"/>
      <c r="BI255" s="186"/>
      <c r="BJ255" s="186"/>
      <c r="BK255" s="186"/>
      <c r="BL255" s="186"/>
      <c r="BM255" s="186"/>
      <c r="BS255" s="106"/>
      <c r="BT255" s="106"/>
      <c r="BU255" s="106"/>
    </row>
    <row r="256" spans="4:65" s="30" customFormat="1" ht="19.5" customHeight="1">
      <c r="D256" s="1048" t="s">
        <v>529</v>
      </c>
      <c r="E256" s="1048"/>
      <c r="F256" s="1048"/>
      <c r="G256" s="1048"/>
      <c r="H256" s="1048"/>
      <c r="I256" s="1048"/>
      <c r="J256" s="1048"/>
      <c r="K256" s="1048"/>
      <c r="L256" s="1048"/>
      <c r="M256" s="1048"/>
      <c r="N256" s="1048"/>
      <c r="O256" s="1048"/>
      <c r="P256" s="1048"/>
      <c r="Q256" s="1048"/>
      <c r="R256" s="1048"/>
      <c r="S256" s="1048"/>
      <c r="T256" s="1048"/>
      <c r="U256" s="1048"/>
      <c r="V256" s="1048"/>
      <c r="W256" s="1048"/>
      <c r="X256" s="1048"/>
      <c r="Y256" s="1048"/>
      <c r="Z256" s="1048"/>
      <c r="AA256" s="1048"/>
      <c r="AB256" s="1048"/>
      <c r="AC256" s="1048"/>
      <c r="AD256" s="1048"/>
      <c r="AE256" s="1048"/>
      <c r="AF256" s="1048"/>
      <c r="AG256" s="186"/>
      <c r="AH256" s="189"/>
      <c r="AI256" s="186"/>
      <c r="AJ256" s="186"/>
      <c r="AK256" s="186"/>
      <c r="AL256" s="186"/>
      <c r="AM256" s="1033" t="s">
        <v>527</v>
      </c>
      <c r="AN256" s="1033"/>
      <c r="AO256" s="1033"/>
      <c r="AP256" s="1033"/>
      <c r="AQ256" s="1033"/>
      <c r="AR256" s="1033"/>
      <c r="AS256" s="1033"/>
      <c r="AT256" s="1033"/>
      <c r="AU256" s="1033"/>
      <c r="AV256" s="1033"/>
      <c r="AW256" s="1033"/>
      <c r="AX256" s="1033"/>
      <c r="AY256" s="1033"/>
      <c r="AZ256" s="1033"/>
      <c r="BA256" s="1033"/>
      <c r="BB256" s="1033"/>
      <c r="BC256" s="1033"/>
      <c r="BD256" s="1033"/>
      <c r="BE256" s="1033"/>
      <c r="BF256" s="1033"/>
      <c r="BG256" s="1033"/>
      <c r="BH256" s="1033"/>
      <c r="BI256" s="1033"/>
      <c r="BJ256" s="1033"/>
      <c r="BK256" s="1033"/>
      <c r="BL256" s="1033"/>
      <c r="BM256" s="1033"/>
    </row>
    <row r="257" spans="4:73" s="26" customFormat="1" ht="19.5" customHeight="1">
      <c r="D257" s="1048"/>
      <c r="E257" s="1048"/>
      <c r="F257" s="1048"/>
      <c r="G257" s="1048"/>
      <c r="H257" s="1048"/>
      <c r="I257" s="1048"/>
      <c r="J257" s="1048"/>
      <c r="K257" s="1048"/>
      <c r="L257" s="1048"/>
      <c r="M257" s="1048"/>
      <c r="N257" s="1048"/>
      <c r="O257" s="1048"/>
      <c r="P257" s="1048"/>
      <c r="Q257" s="1048"/>
      <c r="R257" s="1048"/>
      <c r="S257" s="1048"/>
      <c r="T257" s="1048"/>
      <c r="U257" s="1048"/>
      <c r="V257" s="1048"/>
      <c r="W257" s="1048"/>
      <c r="X257" s="1048"/>
      <c r="Y257" s="1048"/>
      <c r="Z257" s="1048"/>
      <c r="AA257" s="1048"/>
      <c r="AB257" s="1048"/>
      <c r="AC257" s="1048"/>
      <c r="AD257" s="1048"/>
      <c r="AE257" s="1048"/>
      <c r="AF257" s="1048"/>
      <c r="AG257" s="186"/>
      <c r="AH257" s="189"/>
      <c r="AI257" s="186"/>
      <c r="AJ257" s="186"/>
      <c r="AK257" s="186"/>
      <c r="AL257" s="186"/>
      <c r="AM257" s="1033"/>
      <c r="AN257" s="1033"/>
      <c r="AO257" s="1033"/>
      <c r="AP257" s="1033"/>
      <c r="AQ257" s="1033"/>
      <c r="AR257" s="1033"/>
      <c r="AS257" s="1033"/>
      <c r="AT257" s="1033"/>
      <c r="AU257" s="1033"/>
      <c r="AV257" s="1033"/>
      <c r="AW257" s="1033"/>
      <c r="AX257" s="1033"/>
      <c r="AY257" s="1033"/>
      <c r="AZ257" s="1033"/>
      <c r="BA257" s="1033"/>
      <c r="BB257" s="1033"/>
      <c r="BC257" s="1033"/>
      <c r="BD257" s="1033"/>
      <c r="BE257" s="1033"/>
      <c r="BF257" s="1033"/>
      <c r="BG257" s="1033"/>
      <c r="BH257" s="1033"/>
      <c r="BI257" s="1033"/>
      <c r="BJ257" s="1033"/>
      <c r="BK257" s="1033"/>
      <c r="BL257" s="1033"/>
      <c r="BM257" s="1033"/>
      <c r="BS257" s="30"/>
      <c r="BT257" s="30"/>
      <c r="BU257" s="30"/>
    </row>
    <row r="258" spans="4:65" s="26" customFormat="1" ht="19.5" customHeight="1">
      <c r="D258" s="1029"/>
      <c r="E258" s="1029"/>
      <c r="F258" s="1029"/>
      <c r="G258" s="1029"/>
      <c r="H258" s="1029"/>
      <c r="I258" s="1029"/>
      <c r="J258" s="186"/>
      <c r="K258" s="1082" t="s">
        <v>528</v>
      </c>
      <c r="L258" s="1082"/>
      <c r="M258" s="1082"/>
      <c r="N258" s="1082"/>
      <c r="O258" s="1082"/>
      <c r="P258" s="1082"/>
      <c r="Q258" s="1082"/>
      <c r="R258" s="1082"/>
      <c r="S258" s="1083"/>
      <c r="T258" s="1083"/>
      <c r="U258" s="1083"/>
      <c r="V258" s="1083"/>
      <c r="W258" s="1083"/>
      <c r="X258" s="186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9"/>
      <c r="AI258" s="186"/>
      <c r="AJ258" s="186"/>
      <c r="AK258" s="186"/>
      <c r="AL258" s="186"/>
      <c r="AM258" s="1029"/>
      <c r="AN258" s="1029"/>
      <c r="AO258" s="1029"/>
      <c r="AP258" s="1029"/>
      <c r="AQ258" s="1029"/>
      <c r="AR258" s="1029"/>
      <c r="AS258" s="187"/>
      <c r="AT258" s="1029" t="s">
        <v>30</v>
      </c>
      <c r="AU258" s="1029"/>
      <c r="AV258" s="1029"/>
      <c r="AW258" s="1029"/>
      <c r="AX258" s="1029"/>
      <c r="AY258" s="1029"/>
      <c r="AZ258" s="187"/>
      <c r="BA258" s="187"/>
      <c r="BB258" s="187"/>
      <c r="BC258" s="187"/>
      <c r="BD258" s="187"/>
      <c r="BE258" s="187"/>
      <c r="BF258" s="187"/>
      <c r="BG258" s="187"/>
      <c r="BH258" s="187"/>
      <c r="BI258" s="187"/>
      <c r="BJ258" s="187"/>
      <c r="BK258" s="187"/>
      <c r="BL258" s="187"/>
      <c r="BM258" s="187"/>
    </row>
    <row r="259" spans="4:65" s="26" customFormat="1" ht="19.5" customHeight="1">
      <c r="D259" s="278" t="s">
        <v>28</v>
      </c>
      <c r="E259" s="186"/>
      <c r="F259" s="186"/>
      <c r="G259" s="186"/>
      <c r="H259" s="186"/>
      <c r="I259" s="186"/>
      <c r="J259" s="186"/>
      <c r="K259" s="191"/>
      <c r="L259" s="186"/>
      <c r="M259" s="186"/>
      <c r="N259" s="186"/>
      <c r="O259" s="186"/>
      <c r="P259" s="186"/>
      <c r="Q259" s="186"/>
      <c r="R259" s="186"/>
      <c r="S259" s="186"/>
      <c r="T259" s="186"/>
      <c r="U259" s="188"/>
      <c r="V259" s="188"/>
      <c r="W259" s="186"/>
      <c r="X259" s="186"/>
      <c r="Y259" s="186"/>
      <c r="Z259" s="186"/>
      <c r="AA259" s="186"/>
      <c r="AB259" s="186"/>
      <c r="AC259" s="186"/>
      <c r="AD259" s="186"/>
      <c r="AE259" s="186"/>
      <c r="AF259" s="186"/>
      <c r="AG259" s="186"/>
      <c r="AH259" s="189"/>
      <c r="AI259" s="186"/>
      <c r="AJ259" s="186"/>
      <c r="AK259" s="186"/>
      <c r="AL259" s="186"/>
      <c r="AM259" s="1032"/>
      <c r="AN259" s="1032"/>
      <c r="AO259" s="1032"/>
      <c r="AP259" s="1032"/>
      <c r="AQ259" s="1032"/>
      <c r="AR259" s="1032"/>
      <c r="AS259" s="186"/>
      <c r="AT259" s="192"/>
      <c r="AU259" s="192"/>
      <c r="AV259" s="192"/>
      <c r="AW259" s="192"/>
      <c r="AX259" s="192"/>
      <c r="AY259" s="192"/>
      <c r="AZ259" s="186"/>
      <c r="BA259" s="186"/>
      <c r="BB259" s="186"/>
      <c r="BC259" s="186"/>
      <c r="BD259" s="186"/>
      <c r="BE259" s="186"/>
      <c r="BF259" s="186"/>
      <c r="BG259" s="186"/>
      <c r="BH259" s="186"/>
      <c r="BI259" s="186"/>
      <c r="BJ259" s="186"/>
      <c r="BK259" s="186"/>
      <c r="BL259" s="186"/>
      <c r="BM259" s="186"/>
    </row>
    <row r="260" spans="4:65" s="26" customFormat="1" ht="19.5" customHeight="1">
      <c r="D260" s="1029"/>
      <c r="E260" s="1029"/>
      <c r="F260" s="1029"/>
      <c r="G260" s="1029"/>
      <c r="H260" s="1029"/>
      <c r="I260" s="1029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8"/>
      <c r="V260" s="188"/>
      <c r="W260" s="186"/>
      <c r="X260" s="186"/>
      <c r="Y260" s="186"/>
      <c r="Z260" s="186"/>
      <c r="AA260" s="186"/>
      <c r="AB260" s="186"/>
      <c r="AC260" s="186"/>
      <c r="AD260" s="186"/>
      <c r="AE260" s="186"/>
      <c r="AF260" s="186"/>
      <c r="AG260" s="186"/>
      <c r="AH260" s="189"/>
      <c r="AI260" s="186"/>
      <c r="AJ260" s="186"/>
      <c r="AK260" s="186"/>
      <c r="AL260" s="186"/>
      <c r="AM260" s="1029"/>
      <c r="AN260" s="1029"/>
      <c r="AO260" s="1029"/>
      <c r="AP260" s="1029"/>
      <c r="AQ260" s="1029"/>
      <c r="AR260" s="1029"/>
      <c r="AS260" s="186"/>
      <c r="AT260" s="136"/>
      <c r="AU260" s="136"/>
      <c r="AV260" s="136"/>
      <c r="AW260" s="136"/>
      <c r="AX260" s="136"/>
      <c r="AY260" s="136"/>
      <c r="AZ260" s="186"/>
      <c r="BA260" s="186"/>
      <c r="BB260" s="186"/>
      <c r="BC260" s="186"/>
      <c r="BD260" s="186"/>
      <c r="BE260" s="186"/>
      <c r="BF260" s="186"/>
      <c r="BG260" s="186"/>
      <c r="BH260" s="186"/>
      <c r="BI260" s="186"/>
      <c r="BJ260" s="186"/>
      <c r="BK260" s="186"/>
      <c r="BL260" s="186"/>
      <c r="BM260" s="186"/>
    </row>
    <row r="261" spans="4:73" s="26" customFormat="1" ht="19.5" customHeight="1">
      <c r="D261" s="1032"/>
      <c r="E261" s="1032"/>
      <c r="F261" s="1032"/>
      <c r="G261" s="1032"/>
      <c r="H261" s="1032"/>
      <c r="I261" s="1032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8"/>
      <c r="V261" s="188"/>
      <c r="W261" s="186"/>
      <c r="X261" s="186"/>
      <c r="Y261" s="186"/>
      <c r="Z261" s="186"/>
      <c r="AA261" s="186"/>
      <c r="AB261" s="186"/>
      <c r="AC261" s="186"/>
      <c r="AD261" s="186"/>
      <c r="AE261" s="186"/>
      <c r="AF261" s="186"/>
      <c r="AG261" s="186"/>
      <c r="AH261" s="189"/>
      <c r="AI261" s="186"/>
      <c r="AJ261" s="186"/>
      <c r="AK261" s="186"/>
      <c r="AL261" s="186"/>
      <c r="AM261" s="1032"/>
      <c r="AN261" s="1032"/>
      <c r="AO261" s="1032"/>
      <c r="AP261" s="1032"/>
      <c r="AQ261" s="1032"/>
      <c r="AR261" s="1032"/>
      <c r="AS261" s="186"/>
      <c r="AT261" s="186"/>
      <c r="AU261" s="186"/>
      <c r="AV261" s="186"/>
      <c r="AW261" s="186"/>
      <c r="AX261" s="186"/>
      <c r="AY261" s="186"/>
      <c r="AZ261" s="186"/>
      <c r="BA261" s="186"/>
      <c r="BB261" s="186"/>
      <c r="BC261" s="186"/>
      <c r="BD261" s="186"/>
      <c r="BE261" s="186"/>
      <c r="BF261" s="186"/>
      <c r="BG261" s="186"/>
      <c r="BH261" s="186"/>
      <c r="BI261" s="186"/>
      <c r="BJ261" s="186"/>
      <c r="BK261" s="186"/>
      <c r="BL261" s="186"/>
      <c r="BM261" s="186"/>
      <c r="BS261" s="103"/>
      <c r="BT261" s="103"/>
      <c r="BU261" s="103"/>
    </row>
    <row r="262" spans="4:73" s="26" customFormat="1" ht="40.5" customHeight="1">
      <c r="D262" s="1081" t="s">
        <v>27</v>
      </c>
      <c r="E262" s="1081"/>
      <c r="F262" s="1081"/>
      <c r="G262" s="1081"/>
      <c r="H262" s="1081"/>
      <c r="I262" s="1081"/>
      <c r="J262" s="1081"/>
      <c r="K262" s="1081"/>
      <c r="L262" s="1081"/>
      <c r="M262" s="1081"/>
      <c r="N262" s="1081"/>
      <c r="O262" s="1081"/>
      <c r="P262" s="1081"/>
      <c r="Q262" s="1081"/>
      <c r="R262" s="1081"/>
      <c r="S262" s="1081"/>
      <c r="T262" s="1081"/>
      <c r="U262" s="1081"/>
      <c r="V262" s="1081"/>
      <c r="W262" s="1081"/>
      <c r="X262" s="1081"/>
      <c r="Y262" s="1081"/>
      <c r="Z262" s="1081"/>
      <c r="AA262" s="1081"/>
      <c r="AB262" s="1081"/>
      <c r="AC262" s="1081"/>
      <c r="AD262" s="1081"/>
      <c r="AE262" s="1081"/>
      <c r="AF262" s="1081"/>
      <c r="AG262" s="186"/>
      <c r="AH262" s="189"/>
      <c r="AI262" s="186"/>
      <c r="AJ262" s="186"/>
      <c r="AK262" s="186"/>
      <c r="AL262" s="186"/>
      <c r="AM262" s="1033" t="s">
        <v>73</v>
      </c>
      <c r="AN262" s="1033"/>
      <c r="AO262" s="1033"/>
      <c r="AP262" s="1033"/>
      <c r="AQ262" s="1033"/>
      <c r="AR262" s="1033"/>
      <c r="AS262" s="1033"/>
      <c r="AT262" s="1033"/>
      <c r="AU262" s="1033"/>
      <c r="AV262" s="1033"/>
      <c r="AW262" s="1033"/>
      <c r="AX262" s="1033"/>
      <c r="AY262" s="1033"/>
      <c r="AZ262" s="1033"/>
      <c r="BA262" s="1033"/>
      <c r="BB262" s="1033"/>
      <c r="BC262" s="1033"/>
      <c r="BD262" s="1080"/>
      <c r="BE262" s="1080"/>
      <c r="BF262" s="1080"/>
      <c r="BG262" s="1080"/>
      <c r="BH262" s="1080"/>
      <c r="BI262" s="1080"/>
      <c r="BJ262" s="1080"/>
      <c r="BK262" s="1080"/>
      <c r="BL262" s="186"/>
      <c r="BM262" s="187"/>
      <c r="BS262" s="103"/>
      <c r="BT262" s="103"/>
      <c r="BU262" s="103"/>
    </row>
    <row r="263" spans="4:73" s="26" customFormat="1" ht="19.5" customHeight="1">
      <c r="D263" s="136"/>
      <c r="E263" s="186"/>
      <c r="F263" s="186"/>
      <c r="G263" s="186"/>
      <c r="H263" s="186"/>
      <c r="I263" s="186"/>
      <c r="J263" s="186"/>
      <c r="K263" s="186"/>
      <c r="L263" s="1050"/>
      <c r="M263" s="1050"/>
      <c r="N263" s="1050"/>
      <c r="O263" s="1050"/>
      <c r="P263" s="1050"/>
      <c r="Q263" s="1050"/>
      <c r="R263" s="1050"/>
      <c r="S263" s="1050"/>
      <c r="T263" s="1050"/>
      <c r="U263" s="1050"/>
      <c r="V263" s="1050"/>
      <c r="W263" s="1050"/>
      <c r="X263" s="1050"/>
      <c r="Y263" s="1050"/>
      <c r="Z263" s="1050"/>
      <c r="AA263" s="1050"/>
      <c r="AB263" s="1050"/>
      <c r="AC263" s="1050"/>
      <c r="AD263" s="1050"/>
      <c r="AE263" s="1050"/>
      <c r="AF263" s="1050"/>
      <c r="AG263" s="186"/>
      <c r="AH263" s="189"/>
      <c r="AI263" s="186"/>
      <c r="AJ263" s="186"/>
      <c r="AK263" s="186"/>
      <c r="AL263" s="186"/>
      <c r="AM263" s="1033"/>
      <c r="AN263" s="1033"/>
      <c r="AO263" s="1033"/>
      <c r="AP263" s="1033"/>
      <c r="AQ263" s="1033"/>
      <c r="AR263" s="1033"/>
      <c r="AS263" s="1033"/>
      <c r="AT263" s="1033"/>
      <c r="AU263" s="1033"/>
      <c r="AV263" s="1033"/>
      <c r="AW263" s="1033"/>
      <c r="AX263" s="1033"/>
      <c r="AY263" s="1033"/>
      <c r="AZ263" s="1033"/>
      <c r="BA263" s="1033"/>
      <c r="BB263" s="1033"/>
      <c r="BC263" s="1033"/>
      <c r="BD263" s="1080"/>
      <c r="BE263" s="1080"/>
      <c r="BF263" s="1080"/>
      <c r="BG263" s="1080"/>
      <c r="BH263" s="1080"/>
      <c r="BI263" s="1080"/>
      <c r="BJ263" s="1080"/>
      <c r="BK263" s="1080"/>
      <c r="BL263" s="186"/>
      <c r="BM263" s="187"/>
      <c r="BS263" s="103"/>
      <c r="BT263" s="103"/>
      <c r="BU263" s="103"/>
    </row>
    <row r="264" spans="4:73" s="26" customFormat="1" ht="19.5" customHeight="1">
      <c r="D264" s="1029"/>
      <c r="E264" s="1029"/>
      <c r="F264" s="1029"/>
      <c r="G264" s="1029"/>
      <c r="H264" s="1029"/>
      <c r="I264" s="1029"/>
      <c r="J264" s="186"/>
      <c r="K264" s="1082" t="s">
        <v>587</v>
      </c>
      <c r="L264" s="1082"/>
      <c r="M264" s="1082"/>
      <c r="N264" s="1082"/>
      <c r="O264" s="1082"/>
      <c r="P264" s="1082"/>
      <c r="Q264" s="1082"/>
      <c r="R264" s="1082"/>
      <c r="S264" s="1083"/>
      <c r="T264" s="1083"/>
      <c r="U264" s="1083"/>
      <c r="V264" s="1083"/>
      <c r="W264" s="1083"/>
      <c r="X264" s="189"/>
      <c r="Y264" s="189"/>
      <c r="Z264" s="189"/>
      <c r="AA264" s="189"/>
      <c r="AB264" s="186"/>
      <c r="AC264" s="186"/>
      <c r="AD264" s="186"/>
      <c r="AE264" s="186"/>
      <c r="AF264" s="186"/>
      <c r="AG264" s="186"/>
      <c r="AH264" s="189"/>
      <c r="AI264" s="186"/>
      <c r="AJ264" s="186"/>
      <c r="AK264" s="186"/>
      <c r="AL264" s="186"/>
      <c r="AM264" s="190"/>
      <c r="AN264" s="190"/>
      <c r="AO264" s="190"/>
      <c r="AP264" s="190"/>
      <c r="AQ264" s="190"/>
      <c r="AR264" s="190"/>
      <c r="AS264" s="186"/>
      <c r="AT264" s="190"/>
      <c r="AU264" s="1029" t="s">
        <v>33</v>
      </c>
      <c r="AV264" s="1029"/>
      <c r="AW264" s="1029"/>
      <c r="AX264" s="1029"/>
      <c r="AY264" s="1029"/>
      <c r="AZ264" s="186"/>
      <c r="BA264" s="186"/>
      <c r="BB264" s="186"/>
      <c r="BC264" s="186"/>
      <c r="BD264" s="186"/>
      <c r="BE264" s="186"/>
      <c r="BF264" s="186"/>
      <c r="BG264" s="186"/>
      <c r="BH264" s="186"/>
      <c r="BI264" s="186"/>
      <c r="BJ264" s="186"/>
      <c r="BK264" s="186"/>
      <c r="BL264" s="186"/>
      <c r="BM264" s="187"/>
      <c r="BS264" s="103"/>
      <c r="BT264" s="103"/>
      <c r="BU264" s="103"/>
    </row>
    <row r="265" spans="4:73" s="26" customFormat="1" ht="19.5" customHeight="1">
      <c r="D265" s="278" t="s">
        <v>29</v>
      </c>
      <c r="E265" s="186"/>
      <c r="F265" s="186"/>
      <c r="G265" s="186"/>
      <c r="H265" s="186"/>
      <c r="I265" s="186"/>
      <c r="J265" s="186"/>
      <c r="K265" s="191"/>
      <c r="L265" s="186"/>
      <c r="M265" s="186"/>
      <c r="N265" s="186"/>
      <c r="O265" s="186"/>
      <c r="P265" s="186"/>
      <c r="Q265" s="186"/>
      <c r="R265" s="186"/>
      <c r="S265" s="186"/>
      <c r="T265" s="186"/>
      <c r="U265" s="188"/>
      <c r="V265" s="188"/>
      <c r="W265" s="186"/>
      <c r="X265" s="186"/>
      <c r="Y265" s="186"/>
      <c r="Z265" s="186"/>
      <c r="AA265" s="186"/>
      <c r="AB265" s="186"/>
      <c r="AC265" s="186"/>
      <c r="AD265" s="186"/>
      <c r="AE265" s="186"/>
      <c r="AF265" s="186"/>
      <c r="AG265" s="186"/>
      <c r="AH265" s="189"/>
      <c r="AI265" s="186"/>
      <c r="AJ265" s="186"/>
      <c r="AK265" s="186"/>
      <c r="AL265" s="186"/>
      <c r="AM265" s="278" t="s">
        <v>31</v>
      </c>
      <c r="AN265" s="186"/>
      <c r="AO265" s="186"/>
      <c r="AP265" s="186"/>
      <c r="AQ265" s="186"/>
      <c r="AR265" s="186"/>
      <c r="AS265" s="186"/>
      <c r="AT265" s="192"/>
      <c r="AU265" s="192"/>
      <c r="AV265" s="192"/>
      <c r="AW265" s="192"/>
      <c r="AX265" s="192"/>
      <c r="AY265" s="192"/>
      <c r="AZ265" s="186"/>
      <c r="BA265" s="186"/>
      <c r="BB265" s="186"/>
      <c r="BC265" s="186"/>
      <c r="BD265" s="186"/>
      <c r="BE265" s="186"/>
      <c r="BF265" s="186"/>
      <c r="BG265" s="186"/>
      <c r="BH265" s="186"/>
      <c r="BI265" s="186"/>
      <c r="BJ265" s="186"/>
      <c r="BK265" s="186"/>
      <c r="BL265" s="186"/>
      <c r="BM265" s="186"/>
      <c r="BS265" s="103"/>
      <c r="BT265" s="103"/>
      <c r="BU265" s="103"/>
    </row>
    <row r="266" spans="4:73" s="26" customFormat="1" ht="19.5" customHeight="1">
      <c r="D266" s="1029"/>
      <c r="E266" s="1029"/>
      <c r="F266" s="1029"/>
      <c r="G266" s="1029"/>
      <c r="H266" s="1029"/>
      <c r="I266" s="1029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8"/>
      <c r="V266" s="188"/>
      <c r="W266" s="186"/>
      <c r="X266" s="186"/>
      <c r="Y266" s="186"/>
      <c r="Z266" s="186"/>
      <c r="AA266" s="186"/>
      <c r="AB266" s="186"/>
      <c r="AC266" s="186"/>
      <c r="AD266" s="186"/>
      <c r="AE266" s="186"/>
      <c r="AF266" s="186"/>
      <c r="AG266" s="186"/>
      <c r="AH266" s="189"/>
      <c r="AI266" s="186"/>
      <c r="AJ266" s="186"/>
      <c r="AK266" s="186"/>
      <c r="AL266" s="186"/>
      <c r="AM266" s="190"/>
      <c r="AN266" s="190"/>
      <c r="AO266" s="190"/>
      <c r="AP266" s="190"/>
      <c r="AQ266" s="190"/>
      <c r="AR266" s="190"/>
      <c r="AS266" s="186"/>
      <c r="AT266" s="186"/>
      <c r="AU266" s="186"/>
      <c r="AV266" s="186"/>
      <c r="AW266" s="186"/>
      <c r="AX266" s="186"/>
      <c r="AY266" s="186"/>
      <c r="AZ266" s="186"/>
      <c r="BA266" s="186"/>
      <c r="BB266" s="186"/>
      <c r="BC266" s="186"/>
      <c r="BD266" s="186"/>
      <c r="BE266" s="186"/>
      <c r="BF266" s="186"/>
      <c r="BG266" s="186"/>
      <c r="BH266" s="186"/>
      <c r="BI266" s="186"/>
      <c r="BJ266" s="186"/>
      <c r="BK266" s="186"/>
      <c r="BL266" s="186"/>
      <c r="BM266" s="186"/>
      <c r="BS266" s="103"/>
      <c r="BT266" s="103"/>
      <c r="BU266" s="103"/>
    </row>
    <row r="267" spans="4:71" s="26" customFormat="1" ht="19.5" customHeight="1">
      <c r="D267" s="1032"/>
      <c r="E267" s="1032"/>
      <c r="F267" s="1032"/>
      <c r="G267" s="1032"/>
      <c r="H267" s="1032"/>
      <c r="I267" s="1032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8"/>
      <c r="V267" s="188"/>
      <c r="W267" s="186"/>
      <c r="X267" s="186"/>
      <c r="Y267" s="186"/>
      <c r="Z267" s="186"/>
      <c r="AA267" s="186"/>
      <c r="AB267" s="186"/>
      <c r="AC267" s="186"/>
      <c r="AD267" s="186"/>
      <c r="AE267" s="186"/>
      <c r="AF267" s="186"/>
      <c r="AG267" s="186"/>
      <c r="AH267" s="189"/>
      <c r="AI267" s="186"/>
      <c r="AJ267" s="186"/>
      <c r="AK267" s="186"/>
      <c r="AL267" s="186"/>
      <c r="AM267" s="1032"/>
      <c r="AN267" s="1032"/>
      <c r="AO267" s="1032"/>
      <c r="AP267" s="1032"/>
      <c r="AQ267" s="1032"/>
      <c r="AR267" s="1032"/>
      <c r="AS267" s="186"/>
      <c r="AT267" s="186"/>
      <c r="AU267" s="186"/>
      <c r="AV267" s="186"/>
      <c r="AW267" s="186"/>
      <c r="AX267" s="186"/>
      <c r="AY267" s="186"/>
      <c r="AZ267" s="186"/>
      <c r="BA267" s="186"/>
      <c r="BB267" s="186"/>
      <c r="BC267" s="186"/>
      <c r="BD267" s="186"/>
      <c r="BE267" s="186"/>
      <c r="BF267" s="186"/>
      <c r="BG267" s="186"/>
      <c r="BH267" s="186"/>
      <c r="BI267" s="186"/>
      <c r="BJ267" s="186"/>
      <c r="BK267" s="186"/>
      <c r="BL267" s="186"/>
      <c r="BM267" s="186"/>
      <c r="BS267" s="27"/>
    </row>
    <row r="268" spans="4:71" s="26" customFormat="1" ht="19.5" customHeight="1">
      <c r="D268" s="1033" t="s">
        <v>533</v>
      </c>
      <c r="E268" s="1033"/>
      <c r="F268" s="1033"/>
      <c r="G268" s="1033"/>
      <c r="H268" s="1033"/>
      <c r="I268" s="1033"/>
      <c r="J268" s="1033"/>
      <c r="K268" s="1033"/>
      <c r="L268" s="1033"/>
      <c r="M268" s="1033"/>
      <c r="N268" s="1033"/>
      <c r="O268" s="1033"/>
      <c r="P268" s="1033"/>
      <c r="Q268" s="1033"/>
      <c r="R268" s="1033"/>
      <c r="S268" s="1033"/>
      <c r="T268" s="1033"/>
      <c r="U268" s="1033"/>
      <c r="V268" s="1033"/>
      <c r="W268" s="1033"/>
      <c r="X268" s="1033"/>
      <c r="Y268" s="1033"/>
      <c r="Z268" s="1033"/>
      <c r="AA268" s="136"/>
      <c r="AB268" s="136"/>
      <c r="AC268" s="136"/>
      <c r="AD268" s="136"/>
      <c r="AE268" s="136"/>
      <c r="AF268" s="136"/>
      <c r="AG268" s="186"/>
      <c r="AH268" s="189"/>
      <c r="AI268" s="186"/>
      <c r="AJ268" s="186"/>
      <c r="AK268" s="186"/>
      <c r="AL268" s="186"/>
      <c r="AM268" s="1037" t="s">
        <v>32</v>
      </c>
      <c r="AN268" s="1037"/>
      <c r="AO268" s="1037"/>
      <c r="AP268" s="1037"/>
      <c r="AQ268" s="1037"/>
      <c r="AR268" s="1037"/>
      <c r="AS268" s="1037"/>
      <c r="AT268" s="1037"/>
      <c r="AU268" s="1037"/>
      <c r="AV268" s="1037"/>
      <c r="AW268" s="1037"/>
      <c r="AX268" s="1037"/>
      <c r="AY268" s="1037"/>
      <c r="AZ268" s="1037"/>
      <c r="BA268" s="1037"/>
      <c r="BB268" s="1037"/>
      <c r="BC268" s="1037"/>
      <c r="BD268" s="1037"/>
      <c r="BE268" s="1037"/>
      <c r="BF268" s="1037"/>
      <c r="BG268" s="186"/>
      <c r="BH268" s="186"/>
      <c r="BI268" s="186"/>
      <c r="BJ268" s="186"/>
      <c r="BK268" s="186"/>
      <c r="BL268" s="186"/>
      <c r="BM268" s="186"/>
      <c r="BS268" s="27"/>
    </row>
    <row r="269" spans="4:71" s="26" customFormat="1" ht="27" customHeight="1">
      <c r="D269" s="1048"/>
      <c r="E269" s="1048"/>
      <c r="F269" s="1048"/>
      <c r="G269" s="1048"/>
      <c r="H269" s="1048"/>
      <c r="I269" s="1048"/>
      <c r="J269" s="1096"/>
      <c r="K269" s="1096"/>
      <c r="L269" s="1096"/>
      <c r="M269" s="1096"/>
      <c r="N269" s="1096"/>
      <c r="O269" s="1096"/>
      <c r="P269" s="1096"/>
      <c r="Q269" s="1096"/>
      <c r="R269" s="1096"/>
      <c r="S269" s="1096"/>
      <c r="T269" s="1096"/>
      <c r="U269" s="1096"/>
      <c r="V269" s="1096"/>
      <c r="W269" s="1096"/>
      <c r="X269" s="1096"/>
      <c r="Y269" s="1096"/>
      <c r="Z269" s="1096"/>
      <c r="AA269" s="1096"/>
      <c r="AB269" s="1096"/>
      <c r="AC269" s="1096"/>
      <c r="AD269" s="1096"/>
      <c r="AE269" s="1096"/>
      <c r="AF269" s="193"/>
      <c r="AG269" s="186"/>
      <c r="AH269" s="189"/>
      <c r="AI269" s="186"/>
      <c r="AJ269" s="186"/>
      <c r="AK269" s="186"/>
      <c r="AL269" s="186"/>
      <c r="AM269" s="1029"/>
      <c r="AN269" s="1029"/>
      <c r="AO269" s="1029"/>
      <c r="AP269" s="1029"/>
      <c r="AQ269" s="1029"/>
      <c r="AR269" s="1029"/>
      <c r="AS269" s="186"/>
      <c r="AT269" s="1029"/>
      <c r="AU269" s="1029"/>
      <c r="AV269" s="1029"/>
      <c r="AW269" s="1029"/>
      <c r="AX269" s="1029"/>
      <c r="AY269" s="1029"/>
      <c r="AZ269" s="186"/>
      <c r="BA269" s="186"/>
      <c r="BB269" s="186"/>
      <c r="BC269" s="186"/>
      <c r="BD269" s="186"/>
      <c r="BE269" s="186"/>
      <c r="BF269" s="186"/>
      <c r="BG269" s="186"/>
      <c r="BH269" s="186"/>
      <c r="BI269" s="186"/>
      <c r="BJ269" s="186"/>
      <c r="BK269" s="186"/>
      <c r="BL269" s="186"/>
      <c r="BM269" s="186"/>
      <c r="BS269" s="27"/>
    </row>
    <row r="270" spans="4:71" s="26" customFormat="1" ht="19.5" customHeight="1">
      <c r="D270" s="1051" t="s">
        <v>613</v>
      </c>
      <c r="E270" s="1051"/>
      <c r="F270" s="1051"/>
      <c r="G270" s="1051"/>
      <c r="H270" s="1051"/>
      <c r="I270" s="1051"/>
      <c r="J270" s="1052"/>
      <c r="K270" s="1052"/>
      <c r="L270" s="1052"/>
      <c r="M270" s="1052"/>
      <c r="N270" s="1052"/>
      <c r="O270" s="1052"/>
      <c r="P270" s="1052"/>
      <c r="Q270" s="1052"/>
      <c r="R270" s="1052"/>
      <c r="S270" s="1052"/>
      <c r="T270" s="1052"/>
      <c r="U270" s="1052"/>
      <c r="V270" s="1052"/>
      <c r="W270" s="1052"/>
      <c r="X270" s="1052"/>
      <c r="Y270" s="1052"/>
      <c r="Z270" s="1052"/>
      <c r="AA270" s="1052"/>
      <c r="AB270" s="1052"/>
      <c r="AC270" s="1052"/>
      <c r="AD270" s="1052"/>
      <c r="AE270" s="1052"/>
      <c r="AF270" s="193"/>
      <c r="AG270" s="186"/>
      <c r="AH270" s="189"/>
      <c r="AI270" s="186"/>
      <c r="AJ270" s="186"/>
      <c r="AK270" s="186"/>
      <c r="AL270" s="186"/>
      <c r="AM270" s="1032"/>
      <c r="AN270" s="1032"/>
      <c r="AO270" s="1032"/>
      <c r="AP270" s="1032"/>
      <c r="AQ270" s="1032"/>
      <c r="AR270" s="1032"/>
      <c r="AS270" s="186"/>
      <c r="AT270" s="191"/>
      <c r="AU270" s="186"/>
      <c r="AV270" s="186"/>
      <c r="AW270" s="186"/>
      <c r="AX270" s="186"/>
      <c r="AY270" s="186"/>
      <c r="AZ270" s="186"/>
      <c r="BA270" s="186"/>
      <c r="BB270" s="186"/>
      <c r="BC270" s="186"/>
      <c r="BD270" s="186"/>
      <c r="BE270" s="186"/>
      <c r="BF270" s="186"/>
      <c r="BG270" s="186"/>
      <c r="BH270" s="186"/>
      <c r="BI270" s="186"/>
      <c r="BJ270" s="186"/>
      <c r="BK270" s="186"/>
      <c r="BL270" s="186"/>
      <c r="BM270" s="186"/>
      <c r="BS270" s="27"/>
    </row>
    <row r="271" spans="3:71" s="26" customFormat="1" ht="19.5" customHeight="1">
      <c r="C271" s="27"/>
      <c r="D271" s="1050"/>
      <c r="E271" s="1050"/>
      <c r="F271" s="1050"/>
      <c r="G271" s="1050"/>
      <c r="H271" s="1050"/>
      <c r="I271" s="1050"/>
      <c r="J271" s="194"/>
      <c r="K271" s="194"/>
      <c r="L271" s="194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86"/>
      <c r="AH271" s="189"/>
      <c r="AI271" s="186"/>
      <c r="AJ271" s="186"/>
      <c r="AK271" s="186"/>
      <c r="AL271" s="186"/>
      <c r="AM271" s="1029"/>
      <c r="AN271" s="1029"/>
      <c r="AO271" s="1029"/>
      <c r="AP271" s="1029"/>
      <c r="AQ271" s="1029"/>
      <c r="AR271" s="1029"/>
      <c r="AS271" s="186"/>
      <c r="AT271" s="186"/>
      <c r="AU271" s="186"/>
      <c r="AV271" s="186"/>
      <c r="AW271" s="186"/>
      <c r="AX271" s="186"/>
      <c r="AY271" s="186"/>
      <c r="AZ271" s="186"/>
      <c r="BA271" s="186"/>
      <c r="BB271" s="186"/>
      <c r="BC271" s="186"/>
      <c r="BD271" s="136"/>
      <c r="BE271" s="136"/>
      <c r="BF271" s="136"/>
      <c r="BG271" s="186"/>
      <c r="BH271" s="186"/>
      <c r="BI271" s="186"/>
      <c r="BJ271" s="136"/>
      <c r="BK271" s="136"/>
      <c r="BL271" s="136"/>
      <c r="BM271" s="136"/>
      <c r="BS271" s="27"/>
    </row>
    <row r="272" spans="4:71" s="26" customFormat="1" ht="19.5" customHeight="1">
      <c r="D272" s="1059"/>
      <c r="E272" s="1059"/>
      <c r="F272" s="1059"/>
      <c r="G272" s="1059"/>
      <c r="H272" s="1059"/>
      <c r="I272" s="1059"/>
      <c r="J272" s="194"/>
      <c r="K272" s="194"/>
      <c r="L272" s="194"/>
      <c r="M272" s="193"/>
      <c r="N272" s="193"/>
      <c r="O272" s="193"/>
      <c r="P272" s="193"/>
      <c r="Q272" s="193"/>
      <c r="R272" s="193"/>
      <c r="S272" s="193"/>
      <c r="T272" s="193"/>
      <c r="U272" s="193"/>
      <c r="V272" s="193"/>
      <c r="W272" s="193"/>
      <c r="X272" s="193"/>
      <c r="Y272" s="193"/>
      <c r="Z272" s="193"/>
      <c r="AA272" s="193"/>
      <c r="AB272" s="193"/>
      <c r="AC272" s="193"/>
      <c r="AD272" s="193"/>
      <c r="AE272" s="193"/>
      <c r="AF272" s="193"/>
      <c r="AG272" s="186"/>
      <c r="AH272" s="189"/>
      <c r="AI272" s="186"/>
      <c r="AJ272" s="186"/>
      <c r="AK272" s="186"/>
      <c r="AL272" s="186"/>
      <c r="AM272" s="1032"/>
      <c r="AN272" s="1032"/>
      <c r="AO272" s="1032"/>
      <c r="AP272" s="1032"/>
      <c r="AQ272" s="1032"/>
      <c r="AR272" s="1032"/>
      <c r="AS272" s="186"/>
      <c r="AT272" s="186"/>
      <c r="AU272" s="186"/>
      <c r="AV272" s="186"/>
      <c r="AW272" s="186"/>
      <c r="AX272" s="186"/>
      <c r="AY272" s="186"/>
      <c r="AZ272" s="186"/>
      <c r="BA272" s="186"/>
      <c r="BB272" s="186"/>
      <c r="BC272" s="186"/>
      <c r="BD272" s="136"/>
      <c r="BE272" s="136"/>
      <c r="BF272" s="136"/>
      <c r="BG272" s="186"/>
      <c r="BH272" s="186"/>
      <c r="BI272" s="186"/>
      <c r="BJ272" s="136"/>
      <c r="BK272" s="136"/>
      <c r="BL272" s="136"/>
      <c r="BM272" s="136"/>
      <c r="BS272" s="27"/>
    </row>
    <row r="273" spans="4:73" s="31" customFormat="1" ht="19.5" customHeight="1" hidden="1">
      <c r="D273" s="1033"/>
      <c r="E273" s="1033"/>
      <c r="F273" s="1033"/>
      <c r="G273" s="1033"/>
      <c r="H273" s="1033"/>
      <c r="I273" s="1033"/>
      <c r="J273" s="1033"/>
      <c r="K273" s="1033"/>
      <c r="L273" s="1033"/>
      <c r="M273" s="1033"/>
      <c r="N273" s="1033"/>
      <c r="O273" s="1033"/>
      <c r="P273" s="1033"/>
      <c r="Q273" s="1033"/>
      <c r="R273" s="1033"/>
      <c r="S273" s="1033"/>
      <c r="T273" s="1033"/>
      <c r="U273" s="1033"/>
      <c r="V273" s="1033"/>
      <c r="W273" s="1033"/>
      <c r="X273" s="1033"/>
      <c r="Y273" s="1033"/>
      <c r="Z273" s="1033"/>
      <c r="AA273" s="187"/>
      <c r="AB273" s="187"/>
      <c r="AC273" s="187"/>
      <c r="AD273" s="187"/>
      <c r="AE273" s="187"/>
      <c r="AF273" s="187"/>
      <c r="AG273" s="195"/>
      <c r="AH273" s="195"/>
      <c r="AI273" s="195"/>
      <c r="AJ273" s="195"/>
      <c r="AK273" s="195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36"/>
      <c r="BH273" s="136"/>
      <c r="BI273" s="136"/>
      <c r="BJ273" s="136"/>
      <c r="BK273" s="136"/>
      <c r="BL273" s="136"/>
      <c r="BM273" s="136"/>
      <c r="BS273" s="27"/>
      <c r="BT273" s="26"/>
      <c r="BU273" s="26"/>
    </row>
    <row r="274" spans="4:73" s="31" customFormat="1" ht="19.5" customHeight="1" hidden="1">
      <c r="D274" s="1048"/>
      <c r="E274" s="1048"/>
      <c r="F274" s="1048"/>
      <c r="G274" s="1048"/>
      <c r="H274" s="1048"/>
      <c r="I274" s="1048"/>
      <c r="J274" s="1048"/>
      <c r="K274" s="1048"/>
      <c r="L274" s="1048"/>
      <c r="M274" s="1048"/>
      <c r="N274" s="1048"/>
      <c r="O274" s="1048"/>
      <c r="P274" s="1048"/>
      <c r="Q274" s="1048"/>
      <c r="R274" s="1048"/>
      <c r="S274" s="1048"/>
      <c r="T274" s="1048"/>
      <c r="U274" s="1048"/>
      <c r="V274" s="1048"/>
      <c r="W274" s="1048"/>
      <c r="X274" s="1048"/>
      <c r="Y274" s="1048"/>
      <c r="Z274" s="1048"/>
      <c r="AA274" s="1048"/>
      <c r="AB274" s="1048"/>
      <c r="AC274" s="1048"/>
      <c r="AD274" s="1048"/>
      <c r="AE274" s="1048"/>
      <c r="AF274" s="1048"/>
      <c r="AG274" s="195"/>
      <c r="AH274" s="191"/>
      <c r="AI274" s="191"/>
      <c r="AJ274" s="191"/>
      <c r="AK274" s="191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136"/>
      <c r="BF274" s="136"/>
      <c r="BG274" s="136"/>
      <c r="BH274" s="136"/>
      <c r="BI274" s="136"/>
      <c r="BJ274" s="136"/>
      <c r="BK274" s="136"/>
      <c r="BL274" s="136"/>
      <c r="BM274" s="136"/>
      <c r="BS274" s="139"/>
      <c r="BT274" s="139"/>
      <c r="BU274" s="139"/>
    </row>
    <row r="275" spans="4:73" s="31" customFormat="1" ht="19.5" customHeight="1" hidden="1">
      <c r="D275" s="1049"/>
      <c r="E275" s="1049"/>
      <c r="F275" s="1049"/>
      <c r="G275" s="1049"/>
      <c r="H275" s="1049"/>
      <c r="I275" s="1049"/>
      <c r="J275" s="1049"/>
      <c r="K275" s="1049"/>
      <c r="L275" s="1049"/>
      <c r="M275" s="1049"/>
      <c r="N275" s="1049"/>
      <c r="O275" s="1049"/>
      <c r="P275" s="1049"/>
      <c r="Q275" s="1049"/>
      <c r="R275" s="1049"/>
      <c r="S275" s="1049"/>
      <c r="T275" s="1049"/>
      <c r="U275" s="1049"/>
      <c r="V275" s="1049"/>
      <c r="W275" s="1049"/>
      <c r="X275" s="1049"/>
      <c r="Y275" s="1049"/>
      <c r="Z275" s="1049"/>
      <c r="AA275" s="1049"/>
      <c r="AB275" s="1049"/>
      <c r="AC275" s="1049"/>
      <c r="AD275" s="1049"/>
      <c r="AE275" s="1049"/>
      <c r="AF275" s="1049"/>
      <c r="AG275" s="191"/>
      <c r="AH275" s="191"/>
      <c r="AI275" s="191"/>
      <c r="AJ275" s="191"/>
      <c r="AK275" s="191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  <c r="AZ275" s="136"/>
      <c r="BA275" s="136"/>
      <c r="BB275" s="136"/>
      <c r="BC275" s="136"/>
      <c r="BD275" s="136"/>
      <c r="BE275" s="136"/>
      <c r="BF275" s="136"/>
      <c r="BG275" s="136"/>
      <c r="BH275" s="136"/>
      <c r="BI275" s="136"/>
      <c r="BJ275" s="136"/>
      <c r="BK275" s="136"/>
      <c r="BL275" s="136"/>
      <c r="BM275" s="136"/>
      <c r="BS275" s="139"/>
      <c r="BT275" s="139"/>
      <c r="BU275" s="139"/>
    </row>
    <row r="276" spans="4:88" ht="19.5" customHeight="1" hidden="1">
      <c r="D276" s="1047"/>
      <c r="E276" s="1047"/>
      <c r="F276" s="1047"/>
      <c r="G276" s="1047"/>
      <c r="H276" s="1047"/>
      <c r="I276" s="1047"/>
      <c r="J276" s="1047"/>
      <c r="K276" s="1047"/>
      <c r="L276" s="1047"/>
      <c r="M276" s="1047"/>
      <c r="N276" s="1047"/>
      <c r="O276" s="1047"/>
      <c r="P276" s="1047"/>
      <c r="Q276" s="1047"/>
      <c r="R276" s="1047"/>
      <c r="S276" s="1047"/>
      <c r="T276" s="1047"/>
      <c r="U276" s="1047"/>
      <c r="V276" s="1047"/>
      <c r="W276" s="1047"/>
      <c r="X276" s="1047"/>
      <c r="Y276" s="1047"/>
      <c r="Z276" s="1047"/>
      <c r="AA276" s="1047"/>
      <c r="AB276" s="1047"/>
      <c r="AC276" s="1047"/>
      <c r="AD276" s="1047"/>
      <c r="AE276" s="1047"/>
      <c r="AF276" s="191"/>
      <c r="AG276" s="191"/>
      <c r="AH276" s="191"/>
      <c r="AI276" s="191"/>
      <c r="AJ276" s="191"/>
      <c r="AK276" s="191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  <c r="BB276" s="136"/>
      <c r="BC276" s="136"/>
      <c r="BD276" s="136"/>
      <c r="BE276" s="136"/>
      <c r="BF276" s="136"/>
      <c r="BG276" s="136"/>
      <c r="BH276" s="136"/>
      <c r="BI276" s="136"/>
      <c r="BJ276" s="136"/>
      <c r="BK276" s="136"/>
      <c r="BL276" s="136"/>
      <c r="BM276" s="136"/>
      <c r="BS276" s="139"/>
      <c r="BT276" s="139"/>
      <c r="BU276" s="139"/>
      <c r="CF276" s="25"/>
      <c r="CG276" s="25"/>
      <c r="CH276" s="25"/>
      <c r="CI276" s="25"/>
      <c r="CJ276" s="25"/>
    </row>
    <row r="277" spans="4:65" ht="19.5" customHeight="1" hidden="1"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7"/>
      <c r="V277" s="137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  <c r="BI277" s="136"/>
      <c r="BJ277" s="136"/>
      <c r="BK277" s="136"/>
      <c r="BL277" s="136"/>
      <c r="BM277" s="136"/>
    </row>
    <row r="278" ht="12.75" hidden="1"/>
    <row r="279" spans="4:67" s="136" customFormat="1" ht="35.25" customHeight="1">
      <c r="D279" s="1033"/>
      <c r="E279" s="1033"/>
      <c r="F279" s="1033"/>
      <c r="G279" s="1033"/>
      <c r="H279" s="1033"/>
      <c r="I279" s="1033"/>
      <c r="J279" s="1033"/>
      <c r="K279" s="1033"/>
      <c r="L279" s="1033"/>
      <c r="M279" s="1033"/>
      <c r="N279" s="1033"/>
      <c r="O279" s="1033"/>
      <c r="P279" s="1033"/>
      <c r="Q279" s="1033"/>
      <c r="R279" s="1033"/>
      <c r="S279" s="1033"/>
      <c r="T279" s="1033"/>
      <c r="U279" s="1033"/>
      <c r="V279" s="1033"/>
      <c r="W279" s="1033"/>
      <c r="X279" s="1033"/>
      <c r="Y279" s="1033"/>
      <c r="Z279" s="1033"/>
      <c r="BL279" s="196"/>
      <c r="BM279" s="196"/>
      <c r="BN279" s="196"/>
      <c r="BO279" s="196"/>
    </row>
    <row r="280" spans="4:67" s="136" customFormat="1" ht="31.5" customHeight="1">
      <c r="D280" s="1047"/>
      <c r="E280" s="1047"/>
      <c r="F280" s="1047"/>
      <c r="G280" s="1047"/>
      <c r="H280" s="1047"/>
      <c r="I280" s="1047"/>
      <c r="J280" s="1047"/>
      <c r="K280" s="1047"/>
      <c r="L280" s="1047"/>
      <c r="M280" s="1047"/>
      <c r="N280" s="1047"/>
      <c r="O280" s="1047"/>
      <c r="P280" s="1047"/>
      <c r="Q280" s="1047"/>
      <c r="R280" s="1047"/>
      <c r="S280" s="1047"/>
      <c r="T280" s="1047"/>
      <c r="U280" s="1047"/>
      <c r="V280" s="1047"/>
      <c r="W280" s="1047"/>
      <c r="X280" s="1047"/>
      <c r="Y280" s="1047"/>
      <c r="Z280" s="1047"/>
      <c r="AA280" s="1047"/>
      <c r="AB280" s="1047"/>
      <c r="AC280" s="1047"/>
      <c r="AD280" s="1047"/>
      <c r="AE280" s="1047"/>
      <c r="BL280" s="196"/>
      <c r="BM280" s="196"/>
      <c r="BN280" s="196"/>
      <c r="BO280" s="196"/>
    </row>
    <row r="281" spans="2:36" ht="23.25">
      <c r="B281" s="213"/>
      <c r="C281" s="214"/>
      <c r="D281" s="197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</row>
    <row r="282" spans="2:36" ht="23.25">
      <c r="B282" s="213"/>
      <c r="C282" s="214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97"/>
    </row>
    <row r="283" spans="2:36" ht="23.25">
      <c r="B283" s="213"/>
      <c r="C283" s="214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</row>
    <row r="284" spans="2:36" ht="23.25">
      <c r="B284" s="213"/>
      <c r="C284" s="214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</row>
    <row r="285" spans="2:36" ht="23.25">
      <c r="B285" s="213"/>
      <c r="C285" s="214"/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  <c r="AJ285" s="197"/>
    </row>
    <row r="286" spans="2:36" ht="23.25">
      <c r="B286" s="215"/>
      <c r="C286" s="214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197"/>
      <c r="AG286" s="197"/>
      <c r="AH286" s="197"/>
      <c r="AI286" s="197"/>
      <c r="AJ286" s="197"/>
    </row>
    <row r="287" spans="2:36" ht="23.25">
      <c r="B287" s="213"/>
      <c r="C287" s="213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7"/>
      <c r="AJ287" s="197"/>
    </row>
    <row r="288" spans="2:36" ht="23.25">
      <c r="B288" s="213"/>
      <c r="C288" s="214"/>
      <c r="D288" s="197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197"/>
    </row>
    <row r="289" spans="2:36" ht="23.25">
      <c r="B289" s="213"/>
      <c r="C289" s="214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7"/>
      <c r="AJ289" s="197"/>
    </row>
    <row r="290" spans="2:36" ht="23.25">
      <c r="B290" s="213"/>
      <c r="C290" s="214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</row>
    <row r="291" spans="2:36" ht="23.25">
      <c r="B291" s="213"/>
      <c r="C291" s="214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</row>
    <row r="292" spans="2:36" ht="23.25">
      <c r="B292" s="213"/>
      <c r="C292" s="213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</row>
    <row r="293" spans="2:36" ht="23.25">
      <c r="B293" s="213"/>
      <c r="C293" s="214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  <c r="AH293" s="197"/>
      <c r="AI293" s="197"/>
      <c r="AJ293" s="197"/>
    </row>
    <row r="294" spans="2:36" ht="23.25">
      <c r="B294" s="213"/>
      <c r="C294" s="214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</row>
    <row r="295" spans="2:36" ht="23.25">
      <c r="B295" s="216"/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</row>
    <row r="296" spans="2:36" ht="23.25">
      <c r="B296" s="216"/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</row>
    <row r="297" spans="2:36" ht="23.25">
      <c r="B297" s="216"/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7"/>
    </row>
    <row r="298" spans="2:36" ht="23.25">
      <c r="B298" s="216"/>
      <c r="C298" s="197"/>
      <c r="D298" s="197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</row>
    <row r="299" spans="2:36" ht="23.25">
      <c r="B299" s="216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</row>
    <row r="300" spans="2:36" ht="23.25">
      <c r="B300" s="197"/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</row>
  </sheetData>
  <sheetProtection/>
  <mergeCells count="3232">
    <mergeCell ref="L263:AF263"/>
    <mergeCell ref="D260:I260"/>
    <mergeCell ref="BK12:BS12"/>
    <mergeCell ref="K264:W264"/>
    <mergeCell ref="D268:Z268"/>
    <mergeCell ref="D269:AE269"/>
    <mergeCell ref="D266:I266"/>
    <mergeCell ref="D267:I267"/>
    <mergeCell ref="J248:BJ248"/>
    <mergeCell ref="J249:AM249"/>
    <mergeCell ref="CA244:CJ244"/>
    <mergeCell ref="CA245:CJ245"/>
    <mergeCell ref="B162:U162"/>
    <mergeCell ref="B161:U161"/>
    <mergeCell ref="AJ161:AK161"/>
    <mergeCell ref="AH161:AI161"/>
    <mergeCell ref="AN161:AO161"/>
    <mergeCell ref="AR161:AS161"/>
    <mergeCell ref="CA240:CJ240"/>
    <mergeCell ref="CA241:CJ241"/>
    <mergeCell ref="CA242:CJ242"/>
    <mergeCell ref="CA243:CJ243"/>
    <mergeCell ref="CA236:CJ236"/>
    <mergeCell ref="CA237:CJ237"/>
    <mergeCell ref="CA238:CJ238"/>
    <mergeCell ref="CA239:CJ239"/>
    <mergeCell ref="CA232:CJ232"/>
    <mergeCell ref="CA233:CJ233"/>
    <mergeCell ref="CA234:CJ234"/>
    <mergeCell ref="CA235:CJ235"/>
    <mergeCell ref="CA228:CJ228"/>
    <mergeCell ref="CA229:CJ229"/>
    <mergeCell ref="CA230:CJ230"/>
    <mergeCell ref="CA231:CJ231"/>
    <mergeCell ref="CA224:CJ224"/>
    <mergeCell ref="CA225:CJ225"/>
    <mergeCell ref="CA226:CJ226"/>
    <mergeCell ref="CA227:CJ227"/>
    <mergeCell ref="CA222:CJ222"/>
    <mergeCell ref="CA223:CJ223"/>
    <mergeCell ref="E244:BZ244"/>
    <mergeCell ref="E235:BZ235"/>
    <mergeCell ref="E228:BZ228"/>
    <mergeCell ref="E229:BZ229"/>
    <mergeCell ref="E226:BZ226"/>
    <mergeCell ref="E227:BZ227"/>
    <mergeCell ref="E231:BZ231"/>
    <mergeCell ref="I251:BJ251"/>
    <mergeCell ref="AM262:BK263"/>
    <mergeCell ref="AU264:AY264"/>
    <mergeCell ref="D264:I264"/>
    <mergeCell ref="D256:AF257"/>
    <mergeCell ref="AM256:BM257"/>
    <mergeCell ref="D258:I258"/>
    <mergeCell ref="D261:I261"/>
    <mergeCell ref="D262:AF262"/>
    <mergeCell ref="K258:W258"/>
    <mergeCell ref="CA218:CJ218"/>
    <mergeCell ref="CA219:CJ219"/>
    <mergeCell ref="CA220:CJ220"/>
    <mergeCell ref="CA221:CJ221"/>
    <mergeCell ref="CA214:CJ214"/>
    <mergeCell ref="CA215:CJ215"/>
    <mergeCell ref="CA216:CJ216"/>
    <mergeCell ref="CA217:CJ217"/>
    <mergeCell ref="CA210:CJ210"/>
    <mergeCell ref="CA211:CJ211"/>
    <mergeCell ref="CA212:CJ212"/>
    <mergeCell ref="CA213:CJ213"/>
    <mergeCell ref="CA206:CJ206"/>
    <mergeCell ref="CA207:CJ207"/>
    <mergeCell ref="CA208:CJ208"/>
    <mergeCell ref="CA209:CJ209"/>
    <mergeCell ref="CA182:CI182"/>
    <mergeCell ref="CA183:CI183"/>
    <mergeCell ref="CA184:CI184"/>
    <mergeCell ref="CA185:CJ185"/>
    <mergeCell ref="CA197:CJ197"/>
    <mergeCell ref="A197:D197"/>
    <mergeCell ref="E197:BZ197"/>
    <mergeCell ref="CA190:CJ190"/>
    <mergeCell ref="CA191:CJ191"/>
    <mergeCell ref="CA192:CJ192"/>
    <mergeCell ref="CA195:CJ195"/>
    <mergeCell ref="CA196:CJ196"/>
    <mergeCell ref="A192:D192"/>
    <mergeCell ref="A190:D190"/>
    <mergeCell ref="A191:D191"/>
    <mergeCell ref="A195:D195"/>
    <mergeCell ref="E195:BZ195"/>
    <mergeCell ref="A196:D196"/>
    <mergeCell ref="A188:D188"/>
    <mergeCell ref="A189:D189"/>
    <mergeCell ref="CA188:CJ188"/>
    <mergeCell ref="CA189:CJ189"/>
    <mergeCell ref="CA181:CI181"/>
    <mergeCell ref="CA179:CI179"/>
    <mergeCell ref="E189:BZ189"/>
    <mergeCell ref="A184:D184"/>
    <mergeCell ref="A185:D185"/>
    <mergeCell ref="E184:BZ184"/>
    <mergeCell ref="CA177:CI177"/>
    <mergeCell ref="CA180:CI180"/>
    <mergeCell ref="CA204:CJ204"/>
    <mergeCell ref="CA205:CJ205"/>
    <mergeCell ref="CA200:CJ200"/>
    <mergeCell ref="CA201:CJ201"/>
    <mergeCell ref="CA202:CJ202"/>
    <mergeCell ref="CA203:CJ203"/>
    <mergeCell ref="CA193:CJ193"/>
    <mergeCell ref="CA194:CJ194"/>
    <mergeCell ref="CD33:CD38"/>
    <mergeCell ref="AH29:CD29"/>
    <mergeCell ref="BW30:CD30"/>
    <mergeCell ref="CA31:CD31"/>
    <mergeCell ref="CA32:CD32"/>
    <mergeCell ref="BZ33:BZ38"/>
    <mergeCell ref="D272:I272"/>
    <mergeCell ref="AM272:AR272"/>
    <mergeCell ref="BP161:BQ161"/>
    <mergeCell ref="BT161:BU161"/>
    <mergeCell ref="BX161:BY161"/>
    <mergeCell ref="CA174:CI174"/>
    <mergeCell ref="CA198:CJ198"/>
    <mergeCell ref="CA199:CJ199"/>
    <mergeCell ref="CA176:CI176"/>
    <mergeCell ref="CA175:CI175"/>
    <mergeCell ref="AV161:AW161"/>
    <mergeCell ref="AZ161:BA161"/>
    <mergeCell ref="CF125:CJ126"/>
    <mergeCell ref="CF130:CJ131"/>
    <mergeCell ref="CF136:CJ137"/>
    <mergeCell ref="CF144:CJ145"/>
    <mergeCell ref="D280:AE280"/>
    <mergeCell ref="D279:Z279"/>
    <mergeCell ref="D274:AF274"/>
    <mergeCell ref="D275:AF275"/>
    <mergeCell ref="D276:AE276"/>
    <mergeCell ref="AM270:AR270"/>
    <mergeCell ref="D271:I271"/>
    <mergeCell ref="AM271:AR271"/>
    <mergeCell ref="D270:AE270"/>
    <mergeCell ref="D273:Z273"/>
    <mergeCell ref="AM268:BF268"/>
    <mergeCell ref="AM269:AR269"/>
    <mergeCell ref="AT269:AY269"/>
    <mergeCell ref="CF51:CJ66"/>
    <mergeCell ref="AM267:AR267"/>
    <mergeCell ref="AM261:AR261"/>
    <mergeCell ref="AM258:AR258"/>
    <mergeCell ref="AT258:AY258"/>
    <mergeCell ref="CA173:CJ173"/>
    <mergeCell ref="CA178:CI178"/>
    <mergeCell ref="A223:D223"/>
    <mergeCell ref="E223:BZ223"/>
    <mergeCell ref="A221:D221"/>
    <mergeCell ref="A222:D222"/>
    <mergeCell ref="A239:D239"/>
    <mergeCell ref="A240:D240"/>
    <mergeCell ref="E239:BZ239"/>
    <mergeCell ref="E240:BZ240"/>
    <mergeCell ref="E221:BZ221"/>
    <mergeCell ref="E222:BZ222"/>
    <mergeCell ref="A241:D241"/>
    <mergeCell ref="A242:D242"/>
    <mergeCell ref="AM259:AR259"/>
    <mergeCell ref="E241:BZ241"/>
    <mergeCell ref="E242:BZ242"/>
    <mergeCell ref="G247:BQ247"/>
    <mergeCell ref="A243:D243"/>
    <mergeCell ref="E243:BZ243"/>
    <mergeCell ref="A244:D244"/>
    <mergeCell ref="J250:BJ250"/>
    <mergeCell ref="CF160:CJ160"/>
    <mergeCell ref="BL160:BM160"/>
    <mergeCell ref="AM260:AR260"/>
    <mergeCell ref="E191:BZ191"/>
    <mergeCell ref="E188:BZ188"/>
    <mergeCell ref="E190:BZ190"/>
    <mergeCell ref="BD161:BE161"/>
    <mergeCell ref="BH161:BI161"/>
    <mergeCell ref="BL161:BM161"/>
    <mergeCell ref="J252:BH252"/>
    <mergeCell ref="BP160:BQ160"/>
    <mergeCell ref="AV160:AW160"/>
    <mergeCell ref="AZ160:BA160"/>
    <mergeCell ref="BD160:BE160"/>
    <mergeCell ref="BH160:BI160"/>
    <mergeCell ref="BX160:BY160"/>
    <mergeCell ref="CF159:CJ159"/>
    <mergeCell ref="B160:C160"/>
    <mergeCell ref="D160:Q160"/>
    <mergeCell ref="R160:S160"/>
    <mergeCell ref="T160:U160"/>
    <mergeCell ref="V160:W160"/>
    <mergeCell ref="X160:Y160"/>
    <mergeCell ref="Z160:AA160"/>
    <mergeCell ref="AD160:AE160"/>
    <mergeCell ref="BT160:BU160"/>
    <mergeCell ref="BH159:BI159"/>
    <mergeCell ref="BL159:BM159"/>
    <mergeCell ref="BP159:BQ159"/>
    <mergeCell ref="BT159:BU159"/>
    <mergeCell ref="BT158:BU158"/>
    <mergeCell ref="BX158:BY158"/>
    <mergeCell ref="BL158:BM158"/>
    <mergeCell ref="BP158:BQ158"/>
    <mergeCell ref="BX159:BY159"/>
    <mergeCell ref="CF158:CJ158"/>
    <mergeCell ref="B159:C159"/>
    <mergeCell ref="D159:Q159"/>
    <mergeCell ref="R159:S159"/>
    <mergeCell ref="T159:U159"/>
    <mergeCell ref="V159:W159"/>
    <mergeCell ref="X159:Y159"/>
    <mergeCell ref="Z159:AA159"/>
    <mergeCell ref="AN159:AO159"/>
    <mergeCell ref="AR159:AS159"/>
    <mergeCell ref="BT146:BU146"/>
    <mergeCell ref="BX146:BY146"/>
    <mergeCell ref="CF146:CJ146"/>
    <mergeCell ref="B158:C158"/>
    <mergeCell ref="D158:Q158"/>
    <mergeCell ref="R158:S158"/>
    <mergeCell ref="T158:U158"/>
    <mergeCell ref="V158:W158"/>
    <mergeCell ref="X158:Y158"/>
    <mergeCell ref="AF158:AG158"/>
    <mergeCell ref="BD146:BE146"/>
    <mergeCell ref="BH146:BI146"/>
    <mergeCell ref="BL146:BM146"/>
    <mergeCell ref="BP146:BQ146"/>
    <mergeCell ref="AN146:AO146"/>
    <mergeCell ref="AR146:AS146"/>
    <mergeCell ref="AV146:AW146"/>
    <mergeCell ref="AZ146:BA146"/>
    <mergeCell ref="X146:Y146"/>
    <mergeCell ref="Z146:AA146"/>
    <mergeCell ref="AB146:AC146"/>
    <mergeCell ref="B146:C146"/>
    <mergeCell ref="D146:Q146"/>
    <mergeCell ref="R146:S146"/>
    <mergeCell ref="T146:U146"/>
    <mergeCell ref="BP145:BQ145"/>
    <mergeCell ref="BT145:BU145"/>
    <mergeCell ref="AF145:AG145"/>
    <mergeCell ref="AH145:AI145"/>
    <mergeCell ref="AN145:AO145"/>
    <mergeCell ref="AR145:AS145"/>
    <mergeCell ref="AV145:AW145"/>
    <mergeCell ref="AZ145:BA145"/>
    <mergeCell ref="BD145:BE145"/>
    <mergeCell ref="B145:C145"/>
    <mergeCell ref="D145:Q145"/>
    <mergeCell ref="R145:S145"/>
    <mergeCell ref="T145:U145"/>
    <mergeCell ref="BX144:BY144"/>
    <mergeCell ref="V145:W145"/>
    <mergeCell ref="X145:Y145"/>
    <mergeCell ref="Z145:AA145"/>
    <mergeCell ref="AB145:AC145"/>
    <mergeCell ref="BX145:BY145"/>
    <mergeCell ref="BH145:BI145"/>
    <mergeCell ref="BH144:BI144"/>
    <mergeCell ref="BL144:BM144"/>
    <mergeCell ref="BP144:BQ144"/>
    <mergeCell ref="BT144:BU144"/>
    <mergeCell ref="AR144:AS144"/>
    <mergeCell ref="AV144:AW144"/>
    <mergeCell ref="AZ144:BA144"/>
    <mergeCell ref="BD144:BE144"/>
    <mergeCell ref="BL145:BM145"/>
    <mergeCell ref="BX143:BY143"/>
    <mergeCell ref="CF143:CJ143"/>
    <mergeCell ref="D144:Q144"/>
    <mergeCell ref="R144:S144"/>
    <mergeCell ref="T144:U144"/>
    <mergeCell ref="V144:W144"/>
    <mergeCell ref="AN143:AO143"/>
    <mergeCell ref="X144:Y144"/>
    <mergeCell ref="Z144:AA144"/>
    <mergeCell ref="AB144:AC144"/>
    <mergeCell ref="BD143:BE143"/>
    <mergeCell ref="BL143:BM143"/>
    <mergeCell ref="BP143:BQ143"/>
    <mergeCell ref="BT143:BU143"/>
    <mergeCell ref="X143:Y143"/>
    <mergeCell ref="BH143:BI143"/>
    <mergeCell ref="Z143:AA143"/>
    <mergeCell ref="AB143:AC143"/>
    <mergeCell ref="AD143:AE143"/>
    <mergeCell ref="AF143:AG143"/>
    <mergeCell ref="AR143:AS143"/>
    <mergeCell ref="AV143:AW143"/>
    <mergeCell ref="AZ143:BA143"/>
    <mergeCell ref="D143:Q143"/>
    <mergeCell ref="R143:S143"/>
    <mergeCell ref="T143:U143"/>
    <mergeCell ref="V143:W143"/>
    <mergeCell ref="BT142:BU142"/>
    <mergeCell ref="BX142:BY142"/>
    <mergeCell ref="BD142:BE142"/>
    <mergeCell ref="B143:C144"/>
    <mergeCell ref="BH142:BI142"/>
    <mergeCell ref="BL142:BM142"/>
    <mergeCell ref="BP142:BQ142"/>
    <mergeCell ref="X142:Y142"/>
    <mergeCell ref="Z142:AA142"/>
    <mergeCell ref="AB142:AC142"/>
    <mergeCell ref="AR142:AS142"/>
    <mergeCell ref="AV142:AW142"/>
    <mergeCell ref="AZ142:BA142"/>
    <mergeCell ref="BD141:BE141"/>
    <mergeCell ref="B141:C141"/>
    <mergeCell ref="D141:Q141"/>
    <mergeCell ref="R141:S141"/>
    <mergeCell ref="Z141:AA141"/>
    <mergeCell ref="B142:C142"/>
    <mergeCell ref="D142:Q142"/>
    <mergeCell ref="R142:S142"/>
    <mergeCell ref="T142:U142"/>
    <mergeCell ref="T141:U141"/>
    <mergeCell ref="CF140:CJ140"/>
    <mergeCell ref="AH141:AI141"/>
    <mergeCell ref="AJ141:AK141"/>
    <mergeCell ref="AR141:AS141"/>
    <mergeCell ref="AV141:AW141"/>
    <mergeCell ref="AZ141:BA141"/>
    <mergeCell ref="AN141:AO141"/>
    <mergeCell ref="BP141:BQ141"/>
    <mergeCell ref="BH140:BI140"/>
    <mergeCell ref="BX141:BY141"/>
    <mergeCell ref="BL140:BM140"/>
    <mergeCell ref="BP140:BQ140"/>
    <mergeCell ref="BT140:BU140"/>
    <mergeCell ref="BX140:BY140"/>
    <mergeCell ref="BL141:BM141"/>
    <mergeCell ref="BT141:BU141"/>
    <mergeCell ref="BH141:BI141"/>
    <mergeCell ref="AR140:AS140"/>
    <mergeCell ref="AV140:AW140"/>
    <mergeCell ref="AZ140:BA140"/>
    <mergeCell ref="BD140:BE140"/>
    <mergeCell ref="BP139:BQ139"/>
    <mergeCell ref="BT139:BU139"/>
    <mergeCell ref="BH139:BI139"/>
    <mergeCell ref="BL139:BM139"/>
    <mergeCell ref="BX139:BY139"/>
    <mergeCell ref="D140:Q140"/>
    <mergeCell ref="R140:S140"/>
    <mergeCell ref="T140:U140"/>
    <mergeCell ref="V140:W140"/>
    <mergeCell ref="Z140:AA140"/>
    <mergeCell ref="AB140:AC140"/>
    <mergeCell ref="AD140:AE140"/>
    <mergeCell ref="AZ139:BA139"/>
    <mergeCell ref="BD139:BE139"/>
    <mergeCell ref="AD139:AE139"/>
    <mergeCell ref="AF139:AG139"/>
    <mergeCell ref="AH139:AI139"/>
    <mergeCell ref="AN139:AO139"/>
    <mergeCell ref="B139:C140"/>
    <mergeCell ref="BH138:BI138"/>
    <mergeCell ref="D139:Q139"/>
    <mergeCell ref="R139:S139"/>
    <mergeCell ref="AH140:AI140"/>
    <mergeCell ref="AJ139:AK139"/>
    <mergeCell ref="AF138:AG138"/>
    <mergeCell ref="AH138:AI138"/>
    <mergeCell ref="BL138:BM138"/>
    <mergeCell ref="BP138:BQ138"/>
    <mergeCell ref="X138:Y138"/>
    <mergeCell ref="Z138:AA138"/>
    <mergeCell ref="AB138:AC138"/>
    <mergeCell ref="AD138:AE138"/>
    <mergeCell ref="AR138:AS138"/>
    <mergeCell ref="AV138:AW138"/>
    <mergeCell ref="BD137:BE137"/>
    <mergeCell ref="BH137:BI137"/>
    <mergeCell ref="BT138:BU138"/>
    <mergeCell ref="BX138:BY138"/>
    <mergeCell ref="AZ138:BA138"/>
    <mergeCell ref="BD138:BE138"/>
    <mergeCell ref="B138:C138"/>
    <mergeCell ref="D138:Q138"/>
    <mergeCell ref="R138:S138"/>
    <mergeCell ref="T138:U138"/>
    <mergeCell ref="Z137:AA137"/>
    <mergeCell ref="AB137:AC137"/>
    <mergeCell ref="BT136:BU136"/>
    <mergeCell ref="BL136:BM136"/>
    <mergeCell ref="AD136:AE136"/>
    <mergeCell ref="AF136:AG136"/>
    <mergeCell ref="AR136:AS136"/>
    <mergeCell ref="X137:Y137"/>
    <mergeCell ref="AR137:AS137"/>
    <mergeCell ref="AV137:AW137"/>
    <mergeCell ref="AD137:AE137"/>
    <mergeCell ref="BL137:BM137"/>
    <mergeCell ref="BH136:BI136"/>
    <mergeCell ref="D137:Q137"/>
    <mergeCell ref="R137:S137"/>
    <mergeCell ref="T137:U137"/>
    <mergeCell ref="V137:W137"/>
    <mergeCell ref="BP136:BQ136"/>
    <mergeCell ref="Z136:AA136"/>
    <mergeCell ref="BX136:BY136"/>
    <mergeCell ref="AH137:AI137"/>
    <mergeCell ref="AJ137:AK137"/>
    <mergeCell ref="AZ137:BA137"/>
    <mergeCell ref="BP137:BQ137"/>
    <mergeCell ref="BT137:BU137"/>
    <mergeCell ref="BX137:BY137"/>
    <mergeCell ref="AZ136:BA136"/>
    <mergeCell ref="BD136:BE136"/>
    <mergeCell ref="AD134:AE134"/>
    <mergeCell ref="AV136:AW136"/>
    <mergeCell ref="BP135:BQ135"/>
    <mergeCell ref="BT135:BU135"/>
    <mergeCell ref="BX135:BY135"/>
    <mergeCell ref="D136:Q136"/>
    <mergeCell ref="R136:S136"/>
    <mergeCell ref="T136:U136"/>
    <mergeCell ref="V136:W136"/>
    <mergeCell ref="X136:Y136"/>
    <mergeCell ref="AZ135:BA135"/>
    <mergeCell ref="BD135:BE135"/>
    <mergeCell ref="BH135:BI135"/>
    <mergeCell ref="BL135:BM135"/>
    <mergeCell ref="BT134:BU134"/>
    <mergeCell ref="BH134:BI134"/>
    <mergeCell ref="BL134:BM134"/>
    <mergeCell ref="BP134:BQ134"/>
    <mergeCell ref="R135:S135"/>
    <mergeCell ref="T135:U135"/>
    <mergeCell ref="V135:W135"/>
    <mergeCell ref="X135:Y135"/>
    <mergeCell ref="Z135:AA135"/>
    <mergeCell ref="AB135:AC135"/>
    <mergeCell ref="AR134:AS134"/>
    <mergeCell ref="AV134:AW134"/>
    <mergeCell ref="AZ134:BA134"/>
    <mergeCell ref="BT133:BU133"/>
    <mergeCell ref="BX133:BY133"/>
    <mergeCell ref="CF133:CJ133"/>
    <mergeCell ref="BX134:BY134"/>
    <mergeCell ref="CF134:CJ134"/>
    <mergeCell ref="BD134:BE134"/>
    <mergeCell ref="T133:U133"/>
    <mergeCell ref="Z133:AA133"/>
    <mergeCell ref="AB133:AC133"/>
    <mergeCell ref="AH133:AI133"/>
    <mergeCell ref="D134:Q134"/>
    <mergeCell ref="R134:S134"/>
    <mergeCell ref="T134:U134"/>
    <mergeCell ref="V134:W134"/>
    <mergeCell ref="Z134:AA134"/>
    <mergeCell ref="AF134:AG134"/>
    <mergeCell ref="BT92:BU92"/>
    <mergeCell ref="BX92:BY92"/>
    <mergeCell ref="B147:C147"/>
    <mergeCell ref="D147:Q147"/>
    <mergeCell ref="R147:S147"/>
    <mergeCell ref="T147:U147"/>
    <mergeCell ref="BD147:BE147"/>
    <mergeCell ref="BH147:BI147"/>
    <mergeCell ref="BL147:BM147"/>
    <mergeCell ref="BP147:BQ147"/>
    <mergeCell ref="BD92:BE92"/>
    <mergeCell ref="BH92:BI92"/>
    <mergeCell ref="BL92:BM92"/>
    <mergeCell ref="BP92:BQ92"/>
    <mergeCell ref="AN92:AO92"/>
    <mergeCell ref="AR92:AS92"/>
    <mergeCell ref="AV92:AW92"/>
    <mergeCell ref="AZ92:BA92"/>
    <mergeCell ref="BT91:BU91"/>
    <mergeCell ref="BX91:BY91"/>
    <mergeCell ref="B92:C92"/>
    <mergeCell ref="D92:Q92"/>
    <mergeCell ref="R92:S92"/>
    <mergeCell ref="T92:U92"/>
    <mergeCell ref="X92:Y92"/>
    <mergeCell ref="Z92:AA92"/>
    <mergeCell ref="AD92:AE92"/>
    <mergeCell ref="AF92:AG92"/>
    <mergeCell ref="BD91:BE91"/>
    <mergeCell ref="BH91:BI91"/>
    <mergeCell ref="BL91:BM91"/>
    <mergeCell ref="BP91:BQ91"/>
    <mergeCell ref="AN91:AO91"/>
    <mergeCell ref="AR91:AS91"/>
    <mergeCell ref="AV91:AW91"/>
    <mergeCell ref="AZ91:BA91"/>
    <mergeCell ref="BX90:BY90"/>
    <mergeCell ref="B91:C91"/>
    <mergeCell ref="D91:Q91"/>
    <mergeCell ref="R91:S91"/>
    <mergeCell ref="T91:U91"/>
    <mergeCell ref="X91:Y91"/>
    <mergeCell ref="Z91:AA91"/>
    <mergeCell ref="AD91:AE91"/>
    <mergeCell ref="AF91:AG91"/>
    <mergeCell ref="AH91:AI91"/>
    <mergeCell ref="BD90:BE90"/>
    <mergeCell ref="BL90:BM90"/>
    <mergeCell ref="BP90:BQ90"/>
    <mergeCell ref="BT90:BU90"/>
    <mergeCell ref="AN90:AO90"/>
    <mergeCell ref="AR90:AS90"/>
    <mergeCell ref="AV90:AW90"/>
    <mergeCell ref="AZ90:BA90"/>
    <mergeCell ref="X90:Y90"/>
    <mergeCell ref="Z90:AA90"/>
    <mergeCell ref="AF90:AG90"/>
    <mergeCell ref="AH90:AI90"/>
    <mergeCell ref="AD90:AE90"/>
    <mergeCell ref="B90:C90"/>
    <mergeCell ref="D90:Q90"/>
    <mergeCell ref="R90:S90"/>
    <mergeCell ref="T90:U90"/>
    <mergeCell ref="BT89:BU89"/>
    <mergeCell ref="BX89:BY89"/>
    <mergeCell ref="BP89:BQ89"/>
    <mergeCell ref="AV89:AW89"/>
    <mergeCell ref="AZ89:BA89"/>
    <mergeCell ref="BD89:BE89"/>
    <mergeCell ref="BH89:BI89"/>
    <mergeCell ref="X89:Y89"/>
    <mergeCell ref="AB89:AC89"/>
    <mergeCell ref="AD89:AE89"/>
    <mergeCell ref="AF89:AG89"/>
    <mergeCell ref="Z89:AA89"/>
    <mergeCell ref="BL89:BM89"/>
    <mergeCell ref="B89:C89"/>
    <mergeCell ref="D89:Q89"/>
    <mergeCell ref="R89:S89"/>
    <mergeCell ref="T89:U89"/>
    <mergeCell ref="BD88:BE88"/>
    <mergeCell ref="BL88:BM88"/>
    <mergeCell ref="AH89:AI89"/>
    <mergeCell ref="AJ89:AK89"/>
    <mergeCell ref="AN89:AO89"/>
    <mergeCell ref="AR89:AS89"/>
    <mergeCell ref="BT88:BU88"/>
    <mergeCell ref="BX88:BY88"/>
    <mergeCell ref="AD88:AE88"/>
    <mergeCell ref="AR88:AS88"/>
    <mergeCell ref="AZ88:BA88"/>
    <mergeCell ref="AV88:AW88"/>
    <mergeCell ref="BT87:BU87"/>
    <mergeCell ref="BX87:BY87"/>
    <mergeCell ref="B88:C88"/>
    <mergeCell ref="D88:Q88"/>
    <mergeCell ref="R88:S88"/>
    <mergeCell ref="T88:U88"/>
    <mergeCell ref="X88:Y88"/>
    <mergeCell ref="AF88:AG88"/>
    <mergeCell ref="AH88:AI88"/>
    <mergeCell ref="AJ88:AK88"/>
    <mergeCell ref="AN87:AO87"/>
    <mergeCell ref="AR87:AS87"/>
    <mergeCell ref="AZ87:BA87"/>
    <mergeCell ref="AV87:AW87"/>
    <mergeCell ref="B87:C87"/>
    <mergeCell ref="D87:Q87"/>
    <mergeCell ref="R87:S87"/>
    <mergeCell ref="T87:U87"/>
    <mergeCell ref="BX86:BY86"/>
    <mergeCell ref="AR86:AS86"/>
    <mergeCell ref="AZ86:BA86"/>
    <mergeCell ref="AV86:AW86"/>
    <mergeCell ref="BD86:BE86"/>
    <mergeCell ref="BH86:BI86"/>
    <mergeCell ref="BT85:BU85"/>
    <mergeCell ref="B85:C85"/>
    <mergeCell ref="D85:Q85"/>
    <mergeCell ref="R85:S85"/>
    <mergeCell ref="T85:U85"/>
    <mergeCell ref="BL86:BM86"/>
    <mergeCell ref="BP86:BQ86"/>
    <mergeCell ref="BT86:BU86"/>
    <mergeCell ref="AR85:AS85"/>
    <mergeCell ref="AZ85:BA85"/>
    <mergeCell ref="BD85:BE85"/>
    <mergeCell ref="AV85:AW85"/>
    <mergeCell ref="BH85:BI85"/>
    <mergeCell ref="B86:C86"/>
    <mergeCell ref="D86:Q86"/>
    <mergeCell ref="R86:S86"/>
    <mergeCell ref="T86:U86"/>
    <mergeCell ref="CF154:CJ154"/>
    <mergeCell ref="CF155:CJ155"/>
    <mergeCell ref="CF156:CJ156"/>
    <mergeCell ref="CF157:CJ157"/>
    <mergeCell ref="CF151:CJ151"/>
    <mergeCell ref="CF152:CJ152"/>
    <mergeCell ref="CF150:CJ150"/>
    <mergeCell ref="CF153:CJ153"/>
    <mergeCell ref="CF132:CJ132"/>
    <mergeCell ref="CF148:CJ148"/>
    <mergeCell ref="CF149:CJ149"/>
    <mergeCell ref="CF135:CJ135"/>
    <mergeCell ref="CF141:CJ141"/>
    <mergeCell ref="CF147:CJ147"/>
    <mergeCell ref="CF138:CJ138"/>
    <mergeCell ref="CF139:CJ139"/>
    <mergeCell ref="CF142:CJ142"/>
    <mergeCell ref="CF121:CJ121"/>
    <mergeCell ref="CF122:CJ122"/>
    <mergeCell ref="CF123:CJ123"/>
    <mergeCell ref="CF124:CJ124"/>
    <mergeCell ref="CF117:CJ117"/>
    <mergeCell ref="CF118:CJ118"/>
    <mergeCell ref="CF119:CJ119"/>
    <mergeCell ref="CF120:CJ120"/>
    <mergeCell ref="CF113:CJ113"/>
    <mergeCell ref="CF114:CJ114"/>
    <mergeCell ref="CF115:CJ115"/>
    <mergeCell ref="CF116:CJ116"/>
    <mergeCell ref="CF109:CJ109"/>
    <mergeCell ref="CF110:CJ110"/>
    <mergeCell ref="CF111:CJ111"/>
    <mergeCell ref="CF112:CJ112"/>
    <mergeCell ref="CF106:CJ106"/>
    <mergeCell ref="CF107:CJ107"/>
    <mergeCell ref="CF103:CJ103"/>
    <mergeCell ref="CF108:CJ108"/>
    <mergeCell ref="CF101:CJ101"/>
    <mergeCell ref="CF102:CJ102"/>
    <mergeCell ref="CF104:CJ104"/>
    <mergeCell ref="CF105:CJ105"/>
    <mergeCell ref="CF91:CJ91"/>
    <mergeCell ref="CF92:CJ92"/>
    <mergeCell ref="CF97:CJ97"/>
    <mergeCell ref="CF98:CJ98"/>
    <mergeCell ref="CF100:CJ100"/>
    <mergeCell ref="CF99:CJ99"/>
    <mergeCell ref="CF95:CJ95"/>
    <mergeCell ref="CF96:CJ96"/>
    <mergeCell ref="CF83:CJ83"/>
    <mergeCell ref="CF84:CJ84"/>
    <mergeCell ref="CF93:CJ93"/>
    <mergeCell ref="CF94:CJ94"/>
    <mergeCell ref="CF88:CJ88"/>
    <mergeCell ref="CF85:CJ85"/>
    <mergeCell ref="CF86:CJ86"/>
    <mergeCell ref="CF87:CJ87"/>
    <mergeCell ref="CF89:CJ89"/>
    <mergeCell ref="CF90:CJ90"/>
    <mergeCell ref="CF78:CJ78"/>
    <mergeCell ref="CF79:CJ79"/>
    <mergeCell ref="CF82:CJ82"/>
    <mergeCell ref="CF81:CJ81"/>
    <mergeCell ref="CF80:CJ80"/>
    <mergeCell ref="CF74:CJ74"/>
    <mergeCell ref="CF75:CJ75"/>
    <mergeCell ref="CF76:CJ76"/>
    <mergeCell ref="CF77:CJ77"/>
    <mergeCell ref="CF70:CJ70"/>
    <mergeCell ref="CF71:CJ71"/>
    <mergeCell ref="CF72:CJ72"/>
    <mergeCell ref="CF73:CJ73"/>
    <mergeCell ref="B98:C98"/>
    <mergeCell ref="D98:Q98"/>
    <mergeCell ref="R98:S98"/>
    <mergeCell ref="T98:U98"/>
    <mergeCell ref="BT98:BU98"/>
    <mergeCell ref="AZ98:BA98"/>
    <mergeCell ref="Z147:AA147"/>
    <mergeCell ref="AD147:AE147"/>
    <mergeCell ref="AZ99:BA99"/>
    <mergeCell ref="BD99:BE99"/>
    <mergeCell ref="AF99:AG99"/>
    <mergeCell ref="AN133:AO133"/>
    <mergeCell ref="AV133:AW133"/>
    <mergeCell ref="Z105:AA105"/>
    <mergeCell ref="Z102:AA102"/>
    <mergeCell ref="AH134:AI134"/>
    <mergeCell ref="A219:D219"/>
    <mergeCell ref="A220:D220"/>
    <mergeCell ref="E219:BZ219"/>
    <mergeCell ref="E220:BZ220"/>
    <mergeCell ref="A217:D217"/>
    <mergeCell ref="A218:D218"/>
    <mergeCell ref="E217:BZ217"/>
    <mergeCell ref="E218:BZ218"/>
    <mergeCell ref="A215:D215"/>
    <mergeCell ref="A216:D216"/>
    <mergeCell ref="E215:BZ215"/>
    <mergeCell ref="E216:BZ216"/>
    <mergeCell ref="A209:D209"/>
    <mergeCell ref="A214:D214"/>
    <mergeCell ref="E209:BZ209"/>
    <mergeCell ref="E214:BZ214"/>
    <mergeCell ref="E211:BZ211"/>
    <mergeCell ref="E212:BZ212"/>
    <mergeCell ref="E210:BZ210"/>
    <mergeCell ref="E213:BZ213"/>
    <mergeCell ref="A210:D210"/>
    <mergeCell ref="A211:D211"/>
    <mergeCell ref="A207:D207"/>
    <mergeCell ref="A208:D208"/>
    <mergeCell ref="E207:BZ207"/>
    <mergeCell ref="E208:BZ208"/>
    <mergeCell ref="A205:D205"/>
    <mergeCell ref="A206:D206"/>
    <mergeCell ref="E205:BZ205"/>
    <mergeCell ref="E206:BZ206"/>
    <mergeCell ref="A203:D203"/>
    <mergeCell ref="A204:D204"/>
    <mergeCell ref="E203:BZ203"/>
    <mergeCell ref="E204:BZ204"/>
    <mergeCell ref="E202:BZ202"/>
    <mergeCell ref="E192:BZ192"/>
    <mergeCell ref="E198:BZ198"/>
    <mergeCell ref="A193:D193"/>
    <mergeCell ref="E193:BZ193"/>
    <mergeCell ref="A194:D194"/>
    <mergeCell ref="E194:BZ194"/>
    <mergeCell ref="E185:BZ185"/>
    <mergeCell ref="A181:D181"/>
    <mergeCell ref="E181:BZ181"/>
    <mergeCell ref="A182:D182"/>
    <mergeCell ref="A183:D183"/>
    <mergeCell ref="E182:BZ182"/>
    <mergeCell ref="E183:BZ183"/>
    <mergeCell ref="A180:D180"/>
    <mergeCell ref="E180:BZ180"/>
    <mergeCell ref="E179:BZ179"/>
    <mergeCell ref="A177:D177"/>
    <mergeCell ref="A178:D178"/>
    <mergeCell ref="BW166:BZ166"/>
    <mergeCell ref="E177:BZ177"/>
    <mergeCell ref="E178:BZ178"/>
    <mergeCell ref="A179:D179"/>
    <mergeCell ref="BC166:BF166"/>
    <mergeCell ref="BS166:BV166"/>
    <mergeCell ref="BK166:BN166"/>
    <mergeCell ref="BO166:BR166"/>
    <mergeCell ref="A174:D174"/>
    <mergeCell ref="W170:Y170"/>
    <mergeCell ref="AT170:AV170"/>
    <mergeCell ref="AN170:AP170"/>
    <mergeCell ref="AN171:AP171"/>
    <mergeCell ref="AQ171:AS171"/>
    <mergeCell ref="AT171:AV171"/>
    <mergeCell ref="V165:W165"/>
    <mergeCell ref="V164:W164"/>
    <mergeCell ref="U170:V170"/>
    <mergeCell ref="A173:D173"/>
    <mergeCell ref="V161:W161"/>
    <mergeCell ref="X161:Y161"/>
    <mergeCell ref="X162:Y162"/>
    <mergeCell ref="Q168:T168"/>
    <mergeCell ref="Z162:AA162"/>
    <mergeCell ref="Z161:AA161"/>
    <mergeCell ref="AH158:AI158"/>
    <mergeCell ref="AJ158:AK158"/>
    <mergeCell ref="AF160:AG160"/>
    <mergeCell ref="AZ147:BA147"/>
    <mergeCell ref="AR147:AS147"/>
    <mergeCell ref="AF148:AG148"/>
    <mergeCell ref="AV147:AW147"/>
    <mergeCell ref="AN158:AO158"/>
    <mergeCell ref="AZ168:BB168"/>
    <mergeCell ref="V166:W166"/>
    <mergeCell ref="B167:Y167"/>
    <mergeCell ref="B168:P168"/>
    <mergeCell ref="W168:Y168"/>
    <mergeCell ref="AN168:AP168"/>
    <mergeCell ref="AQ166:AT166"/>
    <mergeCell ref="U168:V168"/>
    <mergeCell ref="AY166:BB166"/>
    <mergeCell ref="AW168:AY168"/>
    <mergeCell ref="AH98:AI98"/>
    <mergeCell ref="AJ99:AK99"/>
    <mergeCell ref="AH99:AI99"/>
    <mergeCell ref="A175:D175"/>
    <mergeCell ref="Q169:T169"/>
    <mergeCell ref="Q170:T170"/>
    <mergeCell ref="Q171:T171"/>
    <mergeCell ref="E175:BZ175"/>
    <mergeCell ref="W171:Y171"/>
    <mergeCell ref="U171:V171"/>
    <mergeCell ref="AR98:AS98"/>
    <mergeCell ref="AV98:AW98"/>
    <mergeCell ref="AQ165:AT165"/>
    <mergeCell ref="AU165:AX165"/>
    <mergeCell ref="AR133:AS133"/>
    <mergeCell ref="AU163:AX163"/>
    <mergeCell ref="AR135:AS135"/>
    <mergeCell ref="AV135:AW135"/>
    <mergeCell ref="AR139:AS139"/>
    <mergeCell ref="AV139:AW139"/>
    <mergeCell ref="Z121:AA121"/>
    <mergeCell ref="AF104:AG104"/>
    <mergeCell ref="AF101:AG101"/>
    <mergeCell ref="AF102:AG102"/>
    <mergeCell ref="Z118:AA118"/>
    <mergeCell ref="AD118:AE118"/>
    <mergeCell ref="AD104:AE104"/>
    <mergeCell ref="Z107:AA107"/>
    <mergeCell ref="AD112:AE112"/>
    <mergeCell ref="AD74:AE74"/>
    <mergeCell ref="T79:U79"/>
    <mergeCell ref="T122:U122"/>
    <mergeCell ref="AD122:AE122"/>
    <mergeCell ref="V119:W119"/>
    <mergeCell ref="X122:Y122"/>
    <mergeCell ref="Z120:AA120"/>
    <mergeCell ref="AD85:AE85"/>
    <mergeCell ref="AD86:AE86"/>
    <mergeCell ref="V85:W85"/>
    <mergeCell ref="Z76:AA76"/>
    <mergeCell ref="AF75:AG75"/>
    <mergeCell ref="Z82:AA82"/>
    <mergeCell ref="AB84:AC84"/>
    <mergeCell ref="AD77:AE77"/>
    <mergeCell ref="AD76:AE76"/>
    <mergeCell ref="AB77:AC77"/>
    <mergeCell ref="AF77:AG77"/>
    <mergeCell ref="AD80:AE80"/>
    <mergeCell ref="AD75:AE75"/>
    <mergeCell ref="R76:S76"/>
    <mergeCell ref="T75:U75"/>
    <mergeCell ref="B74:C75"/>
    <mergeCell ref="B77:C77"/>
    <mergeCell ref="D77:Q77"/>
    <mergeCell ref="R77:S77"/>
    <mergeCell ref="T77:U77"/>
    <mergeCell ref="D75:Q75"/>
    <mergeCell ref="T27:AS27"/>
    <mergeCell ref="AH74:AI74"/>
    <mergeCell ref="V74:W74"/>
    <mergeCell ref="X74:Y74"/>
    <mergeCell ref="AF73:AG73"/>
    <mergeCell ref="AH41:AI41"/>
    <mergeCell ref="AH33:AI38"/>
    <mergeCell ref="AH39:AI39"/>
    <mergeCell ref="Z73:AA73"/>
    <mergeCell ref="Z74:AA74"/>
    <mergeCell ref="AY31:BB31"/>
    <mergeCell ref="AY32:BB32"/>
    <mergeCell ref="AX33:AX38"/>
    <mergeCell ref="BB33:BB38"/>
    <mergeCell ref="AU31:AX31"/>
    <mergeCell ref="B46:C46"/>
    <mergeCell ref="B29:C38"/>
    <mergeCell ref="D41:Q41"/>
    <mergeCell ref="Z30:AG30"/>
    <mergeCell ref="AJ40:AK40"/>
    <mergeCell ref="D39:Q39"/>
    <mergeCell ref="B42:C42"/>
    <mergeCell ref="D52:Q52"/>
    <mergeCell ref="D68:Q68"/>
    <mergeCell ref="D55:Q55"/>
    <mergeCell ref="D54:Q54"/>
    <mergeCell ref="B47:C47"/>
    <mergeCell ref="D46:Q46"/>
    <mergeCell ref="B49:C49"/>
    <mergeCell ref="D49:Q49"/>
    <mergeCell ref="B80:C80"/>
    <mergeCell ref="B69:C69"/>
    <mergeCell ref="B70:C70"/>
    <mergeCell ref="B45:C45"/>
    <mergeCell ref="B40:C40"/>
    <mergeCell ref="D40:Q40"/>
    <mergeCell ref="B54:C54"/>
    <mergeCell ref="B53:C53"/>
    <mergeCell ref="B48:C48"/>
    <mergeCell ref="B76:C76"/>
    <mergeCell ref="D42:Q42"/>
    <mergeCell ref="D45:Q45"/>
    <mergeCell ref="B67:C68"/>
    <mergeCell ref="B44:C44"/>
    <mergeCell ref="D44:Q44"/>
    <mergeCell ref="D43:Q43"/>
    <mergeCell ref="D48:Q48"/>
    <mergeCell ref="R45:S45"/>
    <mergeCell ref="R43:S43"/>
    <mergeCell ref="R40:S40"/>
    <mergeCell ref="AD105:AE105"/>
    <mergeCell ref="R44:S44"/>
    <mergeCell ref="V76:W76"/>
    <mergeCell ref="AB103:AC103"/>
    <mergeCell ref="Z104:AA104"/>
    <mergeCell ref="T101:U101"/>
    <mergeCell ref="AR51:AS51"/>
    <mergeCell ref="AF113:AG113"/>
    <mergeCell ref="AF114:AG114"/>
    <mergeCell ref="AF106:AG106"/>
    <mergeCell ref="AD109:AE109"/>
    <mergeCell ref="AF111:AG111"/>
    <mergeCell ref="AD111:AE111"/>
    <mergeCell ref="AH114:AI114"/>
    <mergeCell ref="AF76:AG76"/>
    <mergeCell ref="AH62:AI62"/>
    <mergeCell ref="AU32:AX32"/>
    <mergeCell ref="AR33:AS38"/>
    <mergeCell ref="AQ32:AT32"/>
    <mergeCell ref="AP33:AP38"/>
    <mergeCell ref="AM33:AM38"/>
    <mergeCell ref="AL33:AL38"/>
    <mergeCell ref="AH32:AL32"/>
    <mergeCell ref="AQ33:AQ38"/>
    <mergeCell ref="AH40:AI40"/>
    <mergeCell ref="AM31:AP31"/>
    <mergeCell ref="AU33:AU38"/>
    <mergeCell ref="AV40:AW40"/>
    <mergeCell ref="AQ31:AT31"/>
    <mergeCell ref="AR39:AS39"/>
    <mergeCell ref="AV39:AW39"/>
    <mergeCell ref="AT33:AT38"/>
    <mergeCell ref="AV33:AW38"/>
    <mergeCell ref="AR40:AS40"/>
    <mergeCell ref="D101:Q101"/>
    <mergeCell ref="D94:Q94"/>
    <mergeCell ref="R97:S97"/>
    <mergeCell ref="R80:S80"/>
    <mergeCell ref="D95:Q95"/>
    <mergeCell ref="R83:S83"/>
    <mergeCell ref="D81:Q81"/>
    <mergeCell ref="D97:Q97"/>
    <mergeCell ref="R39:S39"/>
    <mergeCell ref="Z122:AA122"/>
    <mergeCell ref="X101:Y101"/>
    <mergeCell ref="X43:Y43"/>
    <mergeCell ref="R79:S79"/>
    <mergeCell ref="Z110:AA110"/>
    <mergeCell ref="V114:W114"/>
    <mergeCell ref="Z77:AA77"/>
    <mergeCell ref="X77:Y77"/>
    <mergeCell ref="T73:U73"/>
    <mergeCell ref="B123:C123"/>
    <mergeCell ref="D123:Q123"/>
    <mergeCell ref="B105:C105"/>
    <mergeCell ref="B107:C107"/>
    <mergeCell ref="D119:Q119"/>
    <mergeCell ref="B100:C100"/>
    <mergeCell ref="D102:Q102"/>
    <mergeCell ref="D104:Q104"/>
    <mergeCell ref="D106:Q106"/>
    <mergeCell ref="D122:Q122"/>
    <mergeCell ref="B122:C122"/>
    <mergeCell ref="T78:U78"/>
    <mergeCell ref="T74:U74"/>
    <mergeCell ref="T76:U76"/>
    <mergeCell ref="X76:Y76"/>
    <mergeCell ref="V78:W78"/>
    <mergeCell ref="V75:W75"/>
    <mergeCell ref="X75:Y75"/>
    <mergeCell ref="V77:W77"/>
    <mergeCell ref="R107:S107"/>
    <mergeCell ref="Z87:AA87"/>
    <mergeCell ref="AB87:AC87"/>
    <mergeCell ref="X86:Y86"/>
    <mergeCell ref="X87:Y87"/>
    <mergeCell ref="X79:Y79"/>
    <mergeCell ref="X80:Y80"/>
    <mergeCell ref="Z83:AA83"/>
    <mergeCell ref="Z81:AA81"/>
    <mergeCell ref="X85:Y85"/>
    <mergeCell ref="X95:Y95"/>
    <mergeCell ref="AD101:AE101"/>
    <mergeCell ref="Z101:AA101"/>
    <mergeCell ref="AD99:AE99"/>
    <mergeCell ref="AD98:AE98"/>
    <mergeCell ref="T123:U123"/>
    <mergeCell ref="T118:U118"/>
    <mergeCell ref="T120:U120"/>
    <mergeCell ref="V120:W120"/>
    <mergeCell ref="V118:W118"/>
    <mergeCell ref="R119:S119"/>
    <mergeCell ref="D107:Q107"/>
    <mergeCell ref="R108:S108"/>
    <mergeCell ref="D108:Q108"/>
    <mergeCell ref="T108:U108"/>
    <mergeCell ref="T109:U109"/>
    <mergeCell ref="D114:Q114"/>
    <mergeCell ref="R114:S114"/>
    <mergeCell ref="D117:Q117"/>
    <mergeCell ref="T124:U124"/>
    <mergeCell ref="B125:C126"/>
    <mergeCell ref="D125:Q125"/>
    <mergeCell ref="R125:S125"/>
    <mergeCell ref="T125:U125"/>
    <mergeCell ref="T126:U126"/>
    <mergeCell ref="D124:Q124"/>
    <mergeCell ref="R123:S123"/>
    <mergeCell ref="R102:S102"/>
    <mergeCell ref="R105:S105"/>
    <mergeCell ref="R122:S122"/>
    <mergeCell ref="R118:S118"/>
    <mergeCell ref="R115:S115"/>
    <mergeCell ref="R116:S116"/>
    <mergeCell ref="R111:S111"/>
    <mergeCell ref="R109:S109"/>
    <mergeCell ref="R117:S117"/>
    <mergeCell ref="D121:Q121"/>
    <mergeCell ref="B148:C148"/>
    <mergeCell ref="B124:C124"/>
    <mergeCell ref="B130:C131"/>
    <mergeCell ref="D130:Q130"/>
    <mergeCell ref="D132:Q132"/>
    <mergeCell ref="B132:C132"/>
    <mergeCell ref="D131:Q131"/>
    <mergeCell ref="B135:C135"/>
    <mergeCell ref="D135:Q135"/>
    <mergeCell ref="B133:C133"/>
    <mergeCell ref="B134:C134"/>
    <mergeCell ref="D115:Q115"/>
    <mergeCell ref="B121:C121"/>
    <mergeCell ref="B115:C115"/>
    <mergeCell ref="B119:C120"/>
    <mergeCell ref="D120:Q120"/>
    <mergeCell ref="D118:Q118"/>
    <mergeCell ref="D116:Q116"/>
    <mergeCell ref="D133:Q133"/>
    <mergeCell ref="B112:C112"/>
    <mergeCell ref="B113:C113"/>
    <mergeCell ref="B114:C114"/>
    <mergeCell ref="B118:C118"/>
    <mergeCell ref="B116:C116"/>
    <mergeCell ref="B117:C117"/>
    <mergeCell ref="T117:U117"/>
    <mergeCell ref="V117:W117"/>
    <mergeCell ref="Z112:AA112"/>
    <mergeCell ref="Z106:AA106"/>
    <mergeCell ref="V116:W116"/>
    <mergeCell ref="X115:Y115"/>
    <mergeCell ref="T115:U115"/>
    <mergeCell ref="T116:U116"/>
    <mergeCell ref="Z108:AA108"/>
    <mergeCell ref="Z109:AA109"/>
    <mergeCell ref="Z114:AA114"/>
    <mergeCell ref="AD117:AE117"/>
    <mergeCell ref="AB114:AC114"/>
    <mergeCell ref="AB115:AC115"/>
    <mergeCell ref="AD116:AE116"/>
    <mergeCell ref="Z116:AA116"/>
    <mergeCell ref="Z115:AA115"/>
    <mergeCell ref="AD114:AE114"/>
    <mergeCell ref="Z117:AA117"/>
    <mergeCell ref="AB116:AC116"/>
    <mergeCell ref="AQ163:AT163"/>
    <mergeCell ref="AM164:AP164"/>
    <mergeCell ref="AQ164:AT164"/>
    <mergeCell ref="AD115:AE115"/>
    <mergeCell ref="AF115:AG115"/>
    <mergeCell ref="AH144:AI144"/>
    <mergeCell ref="AD141:AE141"/>
    <mergeCell ref="AF141:AG141"/>
    <mergeCell ref="AD144:AE144"/>
    <mergeCell ref="AF144:AG144"/>
    <mergeCell ref="AF147:AG147"/>
    <mergeCell ref="AH147:AI147"/>
    <mergeCell ref="AF126:AG126"/>
    <mergeCell ref="AH123:AI123"/>
    <mergeCell ref="AH126:AI126"/>
    <mergeCell ref="AF120:AG120"/>
    <mergeCell ref="AF121:AG121"/>
    <mergeCell ref="AF131:AG131"/>
    <mergeCell ref="AF137:AG137"/>
    <mergeCell ref="AH135:AI135"/>
    <mergeCell ref="AD121:AE121"/>
    <mergeCell ref="AD162:AE162"/>
    <mergeCell ref="AF162:AG162"/>
    <mergeCell ref="AD123:AE123"/>
    <mergeCell ref="AF123:AG123"/>
    <mergeCell ref="AD135:AE135"/>
    <mergeCell ref="AF135:AG135"/>
    <mergeCell ref="AD132:AE132"/>
    <mergeCell ref="AD133:AE133"/>
    <mergeCell ref="AF133:AG133"/>
    <mergeCell ref="AR160:AS160"/>
    <mergeCell ref="AD159:AE159"/>
    <mergeCell ref="R152:S152"/>
    <mergeCell ref="T149:U149"/>
    <mergeCell ref="T152:U152"/>
    <mergeCell ref="T150:U150"/>
    <mergeCell ref="R154:S154"/>
    <mergeCell ref="T154:U154"/>
    <mergeCell ref="X155:Y155"/>
    <mergeCell ref="Z155:AA155"/>
    <mergeCell ref="AF150:AG150"/>
    <mergeCell ref="AF154:AG154"/>
    <mergeCell ref="AF152:AG152"/>
    <mergeCell ref="AD151:AE151"/>
    <mergeCell ref="Z152:AA152"/>
    <mergeCell ref="AF153:AG153"/>
    <mergeCell ref="AD150:AE150"/>
    <mergeCell ref="AF151:AG151"/>
    <mergeCell ref="AD152:AE152"/>
    <mergeCell ref="BW162:BZ162"/>
    <mergeCell ref="BS162:BV162"/>
    <mergeCell ref="AY162:BB162"/>
    <mergeCell ref="BG163:BJ163"/>
    <mergeCell ref="BC162:BF162"/>
    <mergeCell ref="AY163:BB163"/>
    <mergeCell ref="BC163:BF163"/>
    <mergeCell ref="BG162:BJ162"/>
    <mergeCell ref="BW165:BZ165"/>
    <mergeCell ref="BS165:BV165"/>
    <mergeCell ref="BW164:BZ164"/>
    <mergeCell ref="BS163:BV163"/>
    <mergeCell ref="BW163:BZ163"/>
    <mergeCell ref="BS164:BV164"/>
    <mergeCell ref="D154:Q154"/>
    <mergeCell ref="D155:Q155"/>
    <mergeCell ref="D156:Q156"/>
    <mergeCell ref="R155:S155"/>
    <mergeCell ref="BD87:BE87"/>
    <mergeCell ref="BH41:BI41"/>
    <mergeCell ref="BD44:BE44"/>
    <mergeCell ref="BH44:BI44"/>
    <mergeCell ref="BH87:BI87"/>
    <mergeCell ref="BH88:BI88"/>
    <mergeCell ref="AJ160:AK160"/>
    <mergeCell ref="AN160:AO160"/>
    <mergeCell ref="AD153:AE153"/>
    <mergeCell ref="AD154:AE154"/>
    <mergeCell ref="AD155:AE155"/>
    <mergeCell ref="AF155:AG155"/>
    <mergeCell ref="AH159:AI159"/>
    <mergeCell ref="AD158:AE158"/>
    <mergeCell ref="AH160:AI160"/>
    <mergeCell ref="AJ157:AK157"/>
    <mergeCell ref="BX98:BY98"/>
    <mergeCell ref="BG32:BJ32"/>
    <mergeCell ref="BD46:BE46"/>
    <mergeCell ref="BH46:BI46"/>
    <mergeCell ref="BC32:BF32"/>
    <mergeCell ref="BD40:BE40"/>
    <mergeCell ref="BF33:BF38"/>
    <mergeCell ref="BC33:BC38"/>
    <mergeCell ref="BD41:BE41"/>
    <mergeCell ref="BG33:BG38"/>
    <mergeCell ref="BW31:BZ31"/>
    <mergeCell ref="BS31:BV31"/>
    <mergeCell ref="BG31:BJ31"/>
    <mergeCell ref="BS32:BV32"/>
    <mergeCell ref="BS33:BS38"/>
    <mergeCell ref="BH90:BI90"/>
    <mergeCell ref="BW32:BZ32"/>
    <mergeCell ref="BX85:BY85"/>
    <mergeCell ref="BL85:BM85"/>
    <mergeCell ref="BP85:BQ85"/>
    <mergeCell ref="BH99:BI99"/>
    <mergeCell ref="BD98:BE98"/>
    <mergeCell ref="BH100:BI100"/>
    <mergeCell ref="BH102:BI102"/>
    <mergeCell ref="BH98:BI98"/>
    <mergeCell ref="AF78:AG78"/>
    <mergeCell ref="AF80:AG80"/>
    <mergeCell ref="AF85:AG85"/>
    <mergeCell ref="AF86:AG86"/>
    <mergeCell ref="AF84:AG84"/>
    <mergeCell ref="AF132:AG132"/>
    <mergeCell ref="AF109:AG109"/>
    <mergeCell ref="AF130:AG130"/>
    <mergeCell ref="AF108:AG108"/>
    <mergeCell ref="AF119:AG119"/>
    <mergeCell ref="AF122:AG122"/>
    <mergeCell ref="AF117:AG117"/>
    <mergeCell ref="AF116:AG116"/>
    <mergeCell ref="AF118:AG118"/>
    <mergeCell ref="AF124:AG124"/>
    <mergeCell ref="AD126:AE126"/>
    <mergeCell ref="AD125:AE125"/>
    <mergeCell ref="AF149:AG149"/>
    <mergeCell ref="AF140:AG140"/>
    <mergeCell ref="AF142:AG142"/>
    <mergeCell ref="AD142:AE142"/>
    <mergeCell ref="AD148:AE148"/>
    <mergeCell ref="AD146:AE146"/>
    <mergeCell ref="AF125:AG125"/>
    <mergeCell ref="AF146:AG146"/>
    <mergeCell ref="R132:S132"/>
    <mergeCell ref="R121:S121"/>
    <mergeCell ref="R120:S120"/>
    <mergeCell ref="R153:S153"/>
    <mergeCell ref="R124:S124"/>
    <mergeCell ref="R148:S148"/>
    <mergeCell ref="R151:S151"/>
    <mergeCell ref="R149:S149"/>
    <mergeCell ref="AD124:AE124"/>
    <mergeCell ref="T151:U151"/>
    <mergeCell ref="R150:S150"/>
    <mergeCell ref="R133:S133"/>
    <mergeCell ref="V39:W39"/>
    <mergeCell ref="R131:S131"/>
    <mergeCell ref="R112:S112"/>
    <mergeCell ref="R113:S113"/>
    <mergeCell ref="T106:U106"/>
    <mergeCell ref="T114:U114"/>
    <mergeCell ref="T113:U113"/>
    <mergeCell ref="X140:Y140"/>
    <mergeCell ref="V141:W141"/>
    <mergeCell ref="V107:W107"/>
    <mergeCell ref="V108:W108"/>
    <mergeCell ref="Z151:AA151"/>
    <mergeCell ref="Z126:AA126"/>
    <mergeCell ref="V149:W149"/>
    <mergeCell ref="Z149:AA149"/>
    <mergeCell ref="V112:W112"/>
    <mergeCell ref="Z150:AA150"/>
    <mergeCell ref="X151:Y151"/>
    <mergeCell ref="X152:Y152"/>
    <mergeCell ref="Z113:AA113"/>
    <mergeCell ref="X114:Y114"/>
    <mergeCell ref="T132:U132"/>
    <mergeCell ref="X126:Y126"/>
    <mergeCell ref="X148:Y148"/>
    <mergeCell ref="V126:W126"/>
    <mergeCell ref="X132:Y132"/>
    <mergeCell ref="T139:U139"/>
    <mergeCell ref="Z153:AA153"/>
    <mergeCell ref="T153:U153"/>
    <mergeCell ref="V154:W154"/>
    <mergeCell ref="X154:Y154"/>
    <mergeCell ref="Z154:AA154"/>
    <mergeCell ref="X153:Y153"/>
    <mergeCell ref="X116:Y116"/>
    <mergeCell ref="V115:W115"/>
    <mergeCell ref="V150:W150"/>
    <mergeCell ref="V133:W133"/>
    <mergeCell ref="X133:Y133"/>
    <mergeCell ref="X150:Y150"/>
    <mergeCell ref="V147:W147"/>
    <mergeCell ref="X147:Y147"/>
    <mergeCell ref="X149:Y149"/>
    <mergeCell ref="X141:Y141"/>
    <mergeCell ref="V113:W113"/>
    <mergeCell ref="V121:W121"/>
    <mergeCell ref="V148:W148"/>
    <mergeCell ref="X134:Y134"/>
    <mergeCell ref="V138:W138"/>
    <mergeCell ref="V139:W139"/>
    <mergeCell ref="X139:Y139"/>
    <mergeCell ref="X120:Y120"/>
    <mergeCell ref="X118:Y118"/>
    <mergeCell ref="X117:Y117"/>
    <mergeCell ref="V111:W111"/>
    <mergeCell ref="X102:Y102"/>
    <mergeCell ref="V105:W105"/>
    <mergeCell ref="X124:Y124"/>
    <mergeCell ref="V122:W122"/>
    <mergeCell ref="X104:Y104"/>
    <mergeCell ref="V123:W123"/>
    <mergeCell ref="X110:Y110"/>
    <mergeCell ref="X106:Y106"/>
    <mergeCell ref="X108:Y108"/>
    <mergeCell ref="R156:S156"/>
    <mergeCell ref="AB160:AC160"/>
    <mergeCell ref="Z158:AA158"/>
    <mergeCell ref="AD78:AE78"/>
    <mergeCell ref="V96:W96"/>
    <mergeCell ref="Z95:AA95"/>
    <mergeCell ref="X121:Y121"/>
    <mergeCell ref="AD120:AE120"/>
    <mergeCell ref="AD113:AE113"/>
    <mergeCell ref="AD107:AE107"/>
    <mergeCell ref="Z124:AA124"/>
    <mergeCell ref="Z148:AA148"/>
    <mergeCell ref="Z132:AA132"/>
    <mergeCell ref="Z131:AA131"/>
    <mergeCell ref="Z139:AA139"/>
    <mergeCell ref="AF105:AG105"/>
    <mergeCell ref="AB118:AC118"/>
    <mergeCell ref="AB119:AC119"/>
    <mergeCell ref="AD106:AE106"/>
    <mergeCell ref="Z123:AA123"/>
    <mergeCell ref="AB155:AC155"/>
    <mergeCell ref="AF156:AG156"/>
    <mergeCell ref="AB132:AC132"/>
    <mergeCell ref="AB131:AC131"/>
    <mergeCell ref="AD131:AE131"/>
    <mergeCell ref="AD156:AE156"/>
    <mergeCell ref="AB150:AC150"/>
    <mergeCell ref="AB153:AC153"/>
    <mergeCell ref="AB152:AC152"/>
    <mergeCell ref="AD145:AE145"/>
    <mergeCell ref="Z100:AA100"/>
    <mergeCell ref="Z99:AA99"/>
    <mergeCell ref="AF95:AG95"/>
    <mergeCell ref="Z80:AA80"/>
    <mergeCell ref="AD97:AE97"/>
    <mergeCell ref="AF83:AG83"/>
    <mergeCell ref="AF87:AG87"/>
    <mergeCell ref="AF98:AG98"/>
    <mergeCell ref="Z88:AA88"/>
    <mergeCell ref="AB88:AC88"/>
    <mergeCell ref="T110:U110"/>
    <mergeCell ref="B96:C96"/>
    <mergeCell ref="T99:U99"/>
    <mergeCell ref="R126:S126"/>
    <mergeCell ref="R130:S130"/>
    <mergeCell ref="T111:U111"/>
    <mergeCell ref="T119:U119"/>
    <mergeCell ref="T121:U121"/>
    <mergeCell ref="T112:U112"/>
    <mergeCell ref="T130:U130"/>
    <mergeCell ref="D157:Q157"/>
    <mergeCell ref="B154:C154"/>
    <mergeCell ref="B155:C155"/>
    <mergeCell ref="B39:C39"/>
    <mergeCell ref="B41:C41"/>
    <mergeCell ref="B43:C43"/>
    <mergeCell ref="B94:C94"/>
    <mergeCell ref="B78:C78"/>
    <mergeCell ref="B83:C83"/>
    <mergeCell ref="D150:Q150"/>
    <mergeCell ref="B152:C152"/>
    <mergeCell ref="B153:C153"/>
    <mergeCell ref="D151:Q151"/>
    <mergeCell ref="D152:Q152"/>
    <mergeCell ref="D153:Q153"/>
    <mergeCell ref="B149:C149"/>
    <mergeCell ref="B150:C150"/>
    <mergeCell ref="B151:C151"/>
    <mergeCell ref="V151:W151"/>
    <mergeCell ref="V125:W125"/>
    <mergeCell ref="V130:W130"/>
    <mergeCell ref="V152:W152"/>
    <mergeCell ref="V146:W146"/>
    <mergeCell ref="D149:Q149"/>
    <mergeCell ref="D148:Q148"/>
    <mergeCell ref="D126:Q126"/>
    <mergeCell ref="V142:W142"/>
    <mergeCell ref="T148:U148"/>
    <mergeCell ref="T105:U105"/>
    <mergeCell ref="X107:Y107"/>
    <mergeCell ref="V106:W106"/>
    <mergeCell ref="V102:W102"/>
    <mergeCell ref="V104:W104"/>
    <mergeCell ref="B157:C157"/>
    <mergeCell ref="B156:C156"/>
    <mergeCell ref="V124:W124"/>
    <mergeCell ref="V132:W132"/>
    <mergeCell ref="V153:W153"/>
    <mergeCell ref="X100:Y100"/>
    <mergeCell ref="V99:W99"/>
    <mergeCell ref="V100:W100"/>
    <mergeCell ref="X99:Y99"/>
    <mergeCell ref="V97:W97"/>
    <mergeCell ref="T102:U102"/>
    <mergeCell ref="T97:U97"/>
    <mergeCell ref="T100:U100"/>
    <mergeCell ref="V98:W98"/>
    <mergeCell ref="T80:U80"/>
    <mergeCell ref="T95:U95"/>
    <mergeCell ref="V95:W95"/>
    <mergeCell ref="V83:W83"/>
    <mergeCell ref="V94:W94"/>
    <mergeCell ref="V86:W86"/>
    <mergeCell ref="V87:W87"/>
    <mergeCell ref="V80:W80"/>
    <mergeCell ref="X94:Y94"/>
    <mergeCell ref="AD108:AE108"/>
    <mergeCell ref="AF97:AG97"/>
    <mergeCell ref="AF100:AG100"/>
    <mergeCell ref="AD94:AE94"/>
    <mergeCell ref="AF96:AG96"/>
    <mergeCell ref="AB94:AC94"/>
    <mergeCell ref="AB95:AC95"/>
    <mergeCell ref="AB96:AC96"/>
    <mergeCell ref="AB108:AC108"/>
    <mergeCell ref="AD95:AE95"/>
    <mergeCell ref="Z130:AA130"/>
    <mergeCell ref="Z111:AA111"/>
    <mergeCell ref="Z119:AA119"/>
    <mergeCell ref="Z125:AA125"/>
    <mergeCell ref="AD96:AE96"/>
    <mergeCell ref="AD119:AE119"/>
    <mergeCell ref="X112:Y112"/>
    <mergeCell ref="X125:Y125"/>
    <mergeCell ref="X123:Y123"/>
    <mergeCell ref="X113:Y113"/>
    <mergeCell ref="X119:Y119"/>
    <mergeCell ref="R157:S157"/>
    <mergeCell ref="X131:Y131"/>
    <mergeCell ref="T131:U131"/>
    <mergeCell ref="V131:W131"/>
    <mergeCell ref="T157:U157"/>
    <mergeCell ref="V157:W157"/>
    <mergeCell ref="T155:U155"/>
    <mergeCell ref="V155:W155"/>
    <mergeCell ref="T156:U156"/>
    <mergeCell ref="V156:W156"/>
    <mergeCell ref="R99:S99"/>
    <mergeCell ref="R100:S100"/>
    <mergeCell ref="T104:U104"/>
    <mergeCell ref="V101:W101"/>
    <mergeCell ref="T107:U107"/>
    <mergeCell ref="D100:Q100"/>
    <mergeCell ref="D113:Q113"/>
    <mergeCell ref="D110:Q110"/>
    <mergeCell ref="D109:Q109"/>
    <mergeCell ref="R110:S110"/>
    <mergeCell ref="D111:Q111"/>
    <mergeCell ref="D112:Q112"/>
    <mergeCell ref="R104:S104"/>
    <mergeCell ref="R101:S101"/>
    <mergeCell ref="D105:Q105"/>
    <mergeCell ref="D99:Q99"/>
    <mergeCell ref="D29:Q38"/>
    <mergeCell ref="R48:S48"/>
    <mergeCell ref="T48:U48"/>
    <mergeCell ref="T39:U39"/>
    <mergeCell ref="T43:U43"/>
    <mergeCell ref="T42:U42"/>
    <mergeCell ref="T46:U46"/>
    <mergeCell ref="R41:S41"/>
    <mergeCell ref="T40:U40"/>
    <mergeCell ref="AF79:AG79"/>
    <mergeCell ref="AD39:AE39"/>
    <mergeCell ref="T44:U44"/>
    <mergeCell ref="V44:W44"/>
    <mergeCell ref="T68:U68"/>
    <mergeCell ref="AD73:AE73"/>
    <mergeCell ref="Z78:AA78"/>
    <mergeCell ref="AD79:AE79"/>
    <mergeCell ref="AB70:AC70"/>
    <mergeCell ref="X78:Y78"/>
    <mergeCell ref="Z39:AA39"/>
    <mergeCell ref="R96:S96"/>
    <mergeCell ref="T96:U96"/>
    <mergeCell ref="X96:Y96"/>
    <mergeCell ref="AD44:AE44"/>
    <mergeCell ref="AD81:AE81"/>
    <mergeCell ref="AD84:AE84"/>
    <mergeCell ref="Z75:AA75"/>
    <mergeCell ref="AD45:AE45"/>
    <mergeCell ref="X44:Y44"/>
    <mergeCell ref="D96:Q96"/>
    <mergeCell ref="V40:W40"/>
    <mergeCell ref="D93:Q93"/>
    <mergeCell ref="D67:Q67"/>
    <mergeCell ref="R95:S95"/>
    <mergeCell ref="R42:S42"/>
    <mergeCell ref="V45:W45"/>
    <mergeCell ref="T47:U47"/>
    <mergeCell ref="D47:Q47"/>
    <mergeCell ref="T45:U45"/>
    <mergeCell ref="AH50:AI50"/>
    <mergeCell ref="AH80:AI80"/>
    <mergeCell ref="AH45:AI45"/>
    <mergeCell ref="AH47:AI47"/>
    <mergeCell ref="AH54:AI54"/>
    <mergeCell ref="AH55:AI55"/>
    <mergeCell ref="AH59:AI59"/>
    <mergeCell ref="AH60:AI60"/>
    <mergeCell ref="AH63:AI63"/>
    <mergeCell ref="AF39:AG39"/>
    <mergeCell ref="AH53:AI53"/>
    <mergeCell ref="AH81:AI81"/>
    <mergeCell ref="AH43:AI43"/>
    <mergeCell ref="AH44:AI44"/>
    <mergeCell ref="AH78:AI78"/>
    <mergeCell ref="AF74:AG74"/>
    <mergeCell ref="AH76:AI76"/>
    <mergeCell ref="AH75:AI75"/>
    <mergeCell ref="AH77:AI77"/>
    <mergeCell ref="AH109:AI109"/>
    <mergeCell ref="AH100:AI100"/>
    <mergeCell ref="AH110:AI110"/>
    <mergeCell ref="AH113:AI113"/>
    <mergeCell ref="AH105:AI105"/>
    <mergeCell ref="AH112:AI112"/>
    <mergeCell ref="AH102:AI102"/>
    <mergeCell ref="AH106:AI106"/>
    <mergeCell ref="AH104:AI104"/>
    <mergeCell ref="AJ159:AK159"/>
    <mergeCell ref="AH150:AI150"/>
    <mergeCell ref="AJ143:AK143"/>
    <mergeCell ref="AH146:AI146"/>
    <mergeCell ref="AH153:AI153"/>
    <mergeCell ref="AJ119:AK119"/>
    <mergeCell ref="AJ138:AK138"/>
    <mergeCell ref="AH143:AI143"/>
    <mergeCell ref="AH157:AI157"/>
    <mergeCell ref="AJ149:AK149"/>
    <mergeCell ref="AH148:AI148"/>
    <mergeCell ref="AH111:AI111"/>
    <mergeCell ref="AH124:AI124"/>
    <mergeCell ref="AJ123:AK123"/>
    <mergeCell ref="AJ113:AK113"/>
    <mergeCell ref="AJ114:AK114"/>
    <mergeCell ref="AH142:AI142"/>
    <mergeCell ref="AJ142:AK142"/>
    <mergeCell ref="AJ116:AK116"/>
    <mergeCell ref="AJ118:AK118"/>
    <mergeCell ref="AH115:AI115"/>
    <mergeCell ref="AH79:AI79"/>
    <mergeCell ref="AH136:AI136"/>
    <mergeCell ref="AH122:AI122"/>
    <mergeCell ref="AH92:AI92"/>
    <mergeCell ref="AH130:AI130"/>
    <mergeCell ref="AH131:AI131"/>
    <mergeCell ref="AH125:AI125"/>
    <mergeCell ref="AH116:AI116"/>
    <mergeCell ref="AH108:AI108"/>
    <mergeCell ref="AH107:AI107"/>
    <mergeCell ref="CF68:CJ68"/>
    <mergeCell ref="CF69:CJ69"/>
    <mergeCell ref="AH94:AI94"/>
    <mergeCell ref="AH82:AI82"/>
    <mergeCell ref="AH84:AI84"/>
    <mergeCell ref="AH83:AI83"/>
    <mergeCell ref="AJ115:AK115"/>
    <mergeCell ref="CF29:CJ38"/>
    <mergeCell ref="AY30:BF30"/>
    <mergeCell ref="AY33:AY38"/>
    <mergeCell ref="CF40:CJ40"/>
    <mergeCell ref="CF39:CJ39"/>
    <mergeCell ref="BH54:BI54"/>
    <mergeCell ref="BT40:BU40"/>
    <mergeCell ref="BX40:BY40"/>
    <mergeCell ref="CF41:CJ41"/>
    <mergeCell ref="BX39:BY39"/>
    <mergeCell ref="AD53:AE53"/>
    <mergeCell ref="CF42:CJ42"/>
    <mergeCell ref="AH152:AI152"/>
    <mergeCell ref="AH151:AI151"/>
    <mergeCell ref="AH70:AI70"/>
    <mergeCell ref="AH46:AI46"/>
    <mergeCell ref="AH48:AI48"/>
    <mergeCell ref="AH117:AI117"/>
    <mergeCell ref="AH93:AI93"/>
    <mergeCell ref="AH132:AI132"/>
    <mergeCell ref="AD82:AE82"/>
    <mergeCell ref="AH121:AI121"/>
    <mergeCell ref="AH95:AI95"/>
    <mergeCell ref="AH97:AI97"/>
    <mergeCell ref="AH96:AI96"/>
    <mergeCell ref="AH119:AI119"/>
    <mergeCell ref="AH120:AI120"/>
    <mergeCell ref="AH101:AI101"/>
    <mergeCell ref="AH118:AI118"/>
    <mergeCell ref="AD87:AE87"/>
    <mergeCell ref="V43:W43"/>
    <mergeCell ref="V42:W42"/>
    <mergeCell ref="AB42:AC42"/>
    <mergeCell ref="AF45:AG45"/>
    <mergeCell ref="Z42:AA42"/>
    <mergeCell ref="AF43:AG43"/>
    <mergeCell ref="Z45:AA45"/>
    <mergeCell ref="AB45:AC45"/>
    <mergeCell ref="Z44:AA44"/>
    <mergeCell ref="Z41:AA41"/>
    <mergeCell ref="AD41:AE41"/>
    <mergeCell ref="X42:Y42"/>
    <mergeCell ref="AF49:AG49"/>
    <mergeCell ref="AH49:AI49"/>
    <mergeCell ref="AF48:AG48"/>
    <mergeCell ref="AH42:AI42"/>
    <mergeCell ref="AF44:AG44"/>
    <mergeCell ref="AF46:AG46"/>
    <mergeCell ref="AD46:AE46"/>
    <mergeCell ref="AF47:AG47"/>
    <mergeCell ref="Z40:AA40"/>
    <mergeCell ref="AD40:AE40"/>
    <mergeCell ref="AF40:AG40"/>
    <mergeCell ref="AB43:AC43"/>
    <mergeCell ref="AF42:AG42"/>
    <mergeCell ref="Z43:AA43"/>
    <mergeCell ref="AD43:AE43"/>
    <mergeCell ref="AF41:AG41"/>
    <mergeCell ref="AD42:AE42"/>
    <mergeCell ref="AB41:AC41"/>
    <mergeCell ref="X45:Y45"/>
    <mergeCell ref="Z46:AA46"/>
    <mergeCell ref="X46:Y46"/>
    <mergeCell ref="R46:S46"/>
    <mergeCell ref="R47:S47"/>
    <mergeCell ref="V46:W46"/>
    <mergeCell ref="AB46:AC46"/>
    <mergeCell ref="AB44:AC44"/>
    <mergeCell ref="T41:U41"/>
    <mergeCell ref="V47:W47"/>
    <mergeCell ref="V50:W50"/>
    <mergeCell ref="X57:Y57"/>
    <mergeCell ref="V62:W62"/>
    <mergeCell ref="X49:Y49"/>
    <mergeCell ref="Z49:AA49"/>
    <mergeCell ref="V49:W49"/>
    <mergeCell ref="Z50:AA50"/>
    <mergeCell ref="V48:W48"/>
    <mergeCell ref="AD48:AE48"/>
    <mergeCell ref="Z47:AA47"/>
    <mergeCell ref="AD47:AE47"/>
    <mergeCell ref="AD49:AE49"/>
    <mergeCell ref="X47:Y47"/>
    <mergeCell ref="Z48:AA48"/>
    <mergeCell ref="X48:Y48"/>
    <mergeCell ref="AD50:AE50"/>
    <mergeCell ref="AF50:AG50"/>
    <mergeCell ref="Z51:AA51"/>
    <mergeCell ref="V68:W68"/>
    <mergeCell ref="Z52:AA52"/>
    <mergeCell ref="AF51:AG51"/>
    <mergeCell ref="X68:Y68"/>
    <mergeCell ref="AD68:AE68"/>
    <mergeCell ref="X52:Y52"/>
    <mergeCell ref="X51:Y51"/>
    <mergeCell ref="X53:Y53"/>
    <mergeCell ref="Z53:AA53"/>
    <mergeCell ref="T67:U67"/>
    <mergeCell ref="V70:W70"/>
    <mergeCell ref="R67:S67"/>
    <mergeCell ref="R55:S55"/>
    <mergeCell ref="T69:U69"/>
    <mergeCell ref="Z70:AA70"/>
    <mergeCell ref="T54:U54"/>
    <mergeCell ref="Z67:AA67"/>
    <mergeCell ref="B50:C50"/>
    <mergeCell ref="D50:Q50"/>
    <mergeCell ref="R50:S50"/>
    <mergeCell ref="T50:U50"/>
    <mergeCell ref="V52:W52"/>
    <mergeCell ref="V67:W67"/>
    <mergeCell ref="T66:U66"/>
    <mergeCell ref="V65:W65"/>
    <mergeCell ref="R52:S52"/>
    <mergeCell ref="T52:U52"/>
    <mergeCell ref="D78:Q78"/>
    <mergeCell ref="D79:Q79"/>
    <mergeCell ref="R78:S78"/>
    <mergeCell ref="R73:S73"/>
    <mergeCell ref="R49:S49"/>
    <mergeCell ref="T49:U49"/>
    <mergeCell ref="R54:S54"/>
    <mergeCell ref="R68:S68"/>
    <mergeCell ref="R56:S56"/>
    <mergeCell ref="D76:Q76"/>
    <mergeCell ref="R75:S75"/>
    <mergeCell ref="R74:S74"/>
    <mergeCell ref="D80:Q80"/>
    <mergeCell ref="D71:Q71"/>
    <mergeCell ref="D74:Q74"/>
    <mergeCell ref="D82:Q82"/>
    <mergeCell ref="R81:S81"/>
    <mergeCell ref="D72:Q72"/>
    <mergeCell ref="R72:S72"/>
    <mergeCell ref="D73:Q73"/>
    <mergeCell ref="B71:C72"/>
    <mergeCell ref="B73:C73"/>
    <mergeCell ref="R71:S71"/>
    <mergeCell ref="R69:S69"/>
    <mergeCell ref="R70:S70"/>
    <mergeCell ref="D70:Q70"/>
    <mergeCell ref="D69:Q69"/>
    <mergeCell ref="V79:W79"/>
    <mergeCell ref="T70:U70"/>
    <mergeCell ref="X69:Y69"/>
    <mergeCell ref="Z69:AA69"/>
    <mergeCell ref="T72:U72"/>
    <mergeCell ref="T82:U82"/>
    <mergeCell ref="V73:W73"/>
    <mergeCell ref="V72:W72"/>
    <mergeCell ref="X73:Y73"/>
    <mergeCell ref="Z79:AA79"/>
    <mergeCell ref="R94:S94"/>
    <mergeCell ref="R82:S82"/>
    <mergeCell ref="V93:W93"/>
    <mergeCell ref="T94:U94"/>
    <mergeCell ref="R93:S93"/>
    <mergeCell ref="V88:W88"/>
    <mergeCell ref="V89:W89"/>
    <mergeCell ref="V91:W91"/>
    <mergeCell ref="V92:W92"/>
    <mergeCell ref="V90:W90"/>
    <mergeCell ref="B84:C84"/>
    <mergeCell ref="X83:Y83"/>
    <mergeCell ref="R84:S84"/>
    <mergeCell ref="T84:U84"/>
    <mergeCell ref="D83:Q83"/>
    <mergeCell ref="D84:Q84"/>
    <mergeCell ref="T83:U83"/>
    <mergeCell ref="V84:W84"/>
    <mergeCell ref="T56:U56"/>
    <mergeCell ref="T55:U55"/>
    <mergeCell ref="V66:W66"/>
    <mergeCell ref="V55:W55"/>
    <mergeCell ref="V56:W56"/>
    <mergeCell ref="T71:U71"/>
    <mergeCell ref="V59:W59"/>
    <mergeCell ref="T65:U65"/>
    <mergeCell ref="V69:W69"/>
    <mergeCell ref="AH85:AI85"/>
    <mergeCell ref="AH86:AI86"/>
    <mergeCell ref="AF82:AG82"/>
    <mergeCell ref="AH87:AI87"/>
    <mergeCell ref="AH72:AI72"/>
    <mergeCell ref="B51:C52"/>
    <mergeCell ref="B79:C79"/>
    <mergeCell ref="V60:W60"/>
    <mergeCell ref="V54:W54"/>
    <mergeCell ref="AH51:AI51"/>
    <mergeCell ref="AH52:AI52"/>
    <mergeCell ref="V53:W53"/>
    <mergeCell ref="X50:Y50"/>
    <mergeCell ref="D51:Q51"/>
    <mergeCell ref="R51:S51"/>
    <mergeCell ref="V51:W51"/>
    <mergeCell ref="T51:U51"/>
    <mergeCell ref="AD52:AE52"/>
    <mergeCell ref="AB51:AC51"/>
    <mergeCell ref="AB52:AC52"/>
    <mergeCell ref="AD51:AE51"/>
    <mergeCell ref="AF52:AG52"/>
    <mergeCell ref="AD67:AE67"/>
    <mergeCell ref="AD71:AE71"/>
    <mergeCell ref="AF67:AG67"/>
    <mergeCell ref="AF68:AG68"/>
    <mergeCell ref="AD69:AE69"/>
    <mergeCell ref="AF69:AG69"/>
    <mergeCell ref="AF65:AG65"/>
    <mergeCell ref="AF66:AG66"/>
    <mergeCell ref="AD66:AE66"/>
    <mergeCell ref="V71:W71"/>
    <mergeCell ref="Z71:AA71"/>
    <mergeCell ref="AD70:AE70"/>
    <mergeCell ref="AF70:AG70"/>
    <mergeCell ref="X70:Y70"/>
    <mergeCell ref="X67:Y67"/>
    <mergeCell ref="Z68:AA68"/>
    <mergeCell ref="AD72:AE72"/>
    <mergeCell ref="AF72:AG72"/>
    <mergeCell ref="AF71:AG71"/>
    <mergeCell ref="X71:Y71"/>
    <mergeCell ref="X72:Y72"/>
    <mergeCell ref="Z72:AA72"/>
    <mergeCell ref="AB71:AC71"/>
    <mergeCell ref="AB72:AC72"/>
    <mergeCell ref="Z96:AA96"/>
    <mergeCell ref="X103:Y103"/>
    <mergeCell ref="X93:Y93"/>
    <mergeCell ref="X82:Y82"/>
    <mergeCell ref="Z93:AA93"/>
    <mergeCell ref="Z85:AA85"/>
    <mergeCell ref="Z98:AA98"/>
    <mergeCell ref="X98:Y98"/>
    <mergeCell ref="X97:Y97"/>
    <mergeCell ref="Z97:AA97"/>
    <mergeCell ref="X111:Y111"/>
    <mergeCell ref="AF81:AG81"/>
    <mergeCell ref="AD93:AE93"/>
    <mergeCell ref="AF93:AG93"/>
    <mergeCell ref="AF112:AG112"/>
    <mergeCell ref="AF110:AG110"/>
    <mergeCell ref="AD110:AE110"/>
    <mergeCell ref="AF107:AG107"/>
    <mergeCell ref="AD100:AE100"/>
    <mergeCell ref="AF94:AG94"/>
    <mergeCell ref="AD83:AE83"/>
    <mergeCell ref="Z86:AA86"/>
    <mergeCell ref="Z94:AA94"/>
    <mergeCell ref="Z84:AA84"/>
    <mergeCell ref="T81:U81"/>
    <mergeCell ref="V81:W81"/>
    <mergeCell ref="T93:U93"/>
    <mergeCell ref="V82:W82"/>
    <mergeCell ref="X84:Y84"/>
    <mergeCell ref="X81:Y81"/>
    <mergeCell ref="Z61:AA61"/>
    <mergeCell ref="AB59:AC59"/>
    <mergeCell ref="R53:S53"/>
    <mergeCell ref="D53:Q53"/>
    <mergeCell ref="AF53:AG53"/>
    <mergeCell ref="AB53:AC53"/>
    <mergeCell ref="T53:U53"/>
    <mergeCell ref="AB58:AC58"/>
    <mergeCell ref="Z55:AA55"/>
    <mergeCell ref="AF55:AG55"/>
    <mergeCell ref="AF61:AG61"/>
    <mergeCell ref="AB61:AC61"/>
    <mergeCell ref="AF60:AG60"/>
    <mergeCell ref="AD59:AE59"/>
    <mergeCell ref="AD61:AE61"/>
    <mergeCell ref="AF59:AG59"/>
    <mergeCell ref="AD60:AE60"/>
    <mergeCell ref="AB55:AC55"/>
    <mergeCell ref="AB56:AC56"/>
    <mergeCell ref="Z54:AA54"/>
    <mergeCell ref="AF54:AG54"/>
    <mergeCell ref="AD54:AE54"/>
    <mergeCell ref="AB54:AC54"/>
    <mergeCell ref="AF56:AG56"/>
    <mergeCell ref="AD55:AE55"/>
    <mergeCell ref="X54:Y54"/>
    <mergeCell ref="AH56:AI56"/>
    <mergeCell ref="AR56:AS56"/>
    <mergeCell ref="X56:Y56"/>
    <mergeCell ref="Z56:AA56"/>
    <mergeCell ref="AD56:AE56"/>
    <mergeCell ref="X55:Y55"/>
    <mergeCell ref="AJ54:AK54"/>
    <mergeCell ref="AJ56:AK56"/>
    <mergeCell ref="AJ55:AK55"/>
    <mergeCell ref="D57:Q57"/>
    <mergeCell ref="V58:W58"/>
    <mergeCell ref="V57:W57"/>
    <mergeCell ref="T58:U58"/>
    <mergeCell ref="D58:Q58"/>
    <mergeCell ref="R57:S57"/>
    <mergeCell ref="T57:U57"/>
    <mergeCell ref="R58:S58"/>
    <mergeCell ref="D56:Q56"/>
    <mergeCell ref="AH57:AI57"/>
    <mergeCell ref="AF58:AG58"/>
    <mergeCell ref="X58:Y58"/>
    <mergeCell ref="AH58:AI58"/>
    <mergeCell ref="AD57:AE57"/>
    <mergeCell ref="AF57:AG57"/>
    <mergeCell ref="Z58:AA58"/>
    <mergeCell ref="Z57:AA57"/>
    <mergeCell ref="AD58:AE58"/>
    <mergeCell ref="D60:Q60"/>
    <mergeCell ref="T60:U60"/>
    <mergeCell ref="R59:S59"/>
    <mergeCell ref="T59:U59"/>
    <mergeCell ref="X59:Y59"/>
    <mergeCell ref="Z59:AA59"/>
    <mergeCell ref="X60:Y60"/>
    <mergeCell ref="Z60:AA60"/>
    <mergeCell ref="D59:Q59"/>
    <mergeCell ref="R60:S60"/>
    <mergeCell ref="AB60:AC60"/>
    <mergeCell ref="X63:Y63"/>
    <mergeCell ref="X61:Y61"/>
    <mergeCell ref="D62:Q62"/>
    <mergeCell ref="X62:Y62"/>
    <mergeCell ref="R62:S62"/>
    <mergeCell ref="D61:Q61"/>
    <mergeCell ref="V61:W61"/>
    <mergeCell ref="R61:S61"/>
    <mergeCell ref="T61:U61"/>
    <mergeCell ref="V64:W64"/>
    <mergeCell ref="T64:U64"/>
    <mergeCell ref="AD63:AE63"/>
    <mergeCell ref="X64:Y64"/>
    <mergeCell ref="R63:S63"/>
    <mergeCell ref="T63:U63"/>
    <mergeCell ref="V63:W63"/>
    <mergeCell ref="AF62:AG62"/>
    <mergeCell ref="AD62:AE62"/>
    <mergeCell ref="AB62:AC62"/>
    <mergeCell ref="T62:U62"/>
    <mergeCell ref="Z62:AA62"/>
    <mergeCell ref="AH64:AI64"/>
    <mergeCell ref="AF63:AG63"/>
    <mergeCell ref="Z64:AA64"/>
    <mergeCell ref="Z63:AA63"/>
    <mergeCell ref="AF64:AG64"/>
    <mergeCell ref="AB63:AC63"/>
    <mergeCell ref="AD64:AE64"/>
    <mergeCell ref="B63:C64"/>
    <mergeCell ref="X66:Y66"/>
    <mergeCell ref="Z66:AA66"/>
    <mergeCell ref="X65:Y65"/>
    <mergeCell ref="Z65:AA65"/>
    <mergeCell ref="R65:S65"/>
    <mergeCell ref="R64:S64"/>
    <mergeCell ref="D63:Q63"/>
    <mergeCell ref="D64:Q64"/>
    <mergeCell ref="AH66:AI66"/>
    <mergeCell ref="AD65:AE65"/>
    <mergeCell ref="B65:C66"/>
    <mergeCell ref="D65:Q65"/>
    <mergeCell ref="D66:Q66"/>
    <mergeCell ref="R66:S66"/>
    <mergeCell ref="AH65:AI65"/>
    <mergeCell ref="AB65:AC65"/>
    <mergeCell ref="AB64:AC64"/>
    <mergeCell ref="B55:C56"/>
    <mergeCell ref="B57:C58"/>
    <mergeCell ref="B59:C60"/>
    <mergeCell ref="B61:C62"/>
    <mergeCell ref="B95:C95"/>
    <mergeCell ref="B111:C111"/>
    <mergeCell ref="B93:C93"/>
    <mergeCell ref="B81:C81"/>
    <mergeCell ref="B82:C82"/>
    <mergeCell ref="B102:C102"/>
    <mergeCell ref="B109:C109"/>
    <mergeCell ref="B110:C110"/>
    <mergeCell ref="B101:C101"/>
    <mergeCell ref="B106:C106"/>
    <mergeCell ref="B97:C97"/>
    <mergeCell ref="B108:C108"/>
    <mergeCell ref="B99:C99"/>
    <mergeCell ref="AD102:AE102"/>
    <mergeCell ref="V110:W110"/>
    <mergeCell ref="V109:W109"/>
    <mergeCell ref="X109:Y109"/>
    <mergeCell ref="AB97:AC97"/>
    <mergeCell ref="AB98:AC98"/>
    <mergeCell ref="AB105:AC105"/>
    <mergeCell ref="AB101:AC101"/>
    <mergeCell ref="AB102:AC102"/>
    <mergeCell ref="X105:Y105"/>
    <mergeCell ref="AB117:AC117"/>
    <mergeCell ref="AD130:AE130"/>
    <mergeCell ref="U169:V169"/>
    <mergeCell ref="Z157:AA157"/>
    <mergeCell ref="AD157:AE157"/>
    <mergeCell ref="AB141:AC141"/>
    <mergeCell ref="X130:Y130"/>
    <mergeCell ref="V163:W163"/>
    <mergeCell ref="V162:W162"/>
    <mergeCell ref="Z156:AA156"/>
    <mergeCell ref="X156:Y156"/>
    <mergeCell ref="AF157:AG157"/>
    <mergeCell ref="X157:Y157"/>
    <mergeCell ref="AB162:AC162"/>
    <mergeCell ref="AB161:AC161"/>
    <mergeCell ref="AF159:AG159"/>
    <mergeCell ref="AB158:AC158"/>
    <mergeCell ref="AD161:AE161"/>
    <mergeCell ref="AB159:AC159"/>
    <mergeCell ref="AB156:AC156"/>
    <mergeCell ref="AN157:AO157"/>
    <mergeCell ref="AJ69:AK69"/>
    <mergeCell ref="AJ70:AK70"/>
    <mergeCell ref="AJ71:AK71"/>
    <mergeCell ref="AJ75:AK75"/>
    <mergeCell ref="AJ76:AK76"/>
    <mergeCell ref="AJ77:AK77"/>
    <mergeCell ref="AJ78:AK78"/>
    <mergeCell ref="AJ155:AK155"/>
    <mergeCell ref="AJ147:AK147"/>
    <mergeCell ref="AJ73:AK73"/>
    <mergeCell ref="AH154:AI154"/>
    <mergeCell ref="AH155:AI155"/>
    <mergeCell ref="AH156:AI156"/>
    <mergeCell ref="AJ74:AK74"/>
    <mergeCell ref="AH73:AI73"/>
    <mergeCell ref="AJ83:AK83"/>
    <mergeCell ref="AJ95:AK95"/>
    <mergeCell ref="AJ84:AK84"/>
    <mergeCell ref="AJ93:AK93"/>
    <mergeCell ref="AJ47:AK47"/>
    <mergeCell ref="AJ48:AK48"/>
    <mergeCell ref="AJ52:AK52"/>
    <mergeCell ref="AJ49:AK49"/>
    <mergeCell ref="AJ50:AK50"/>
    <mergeCell ref="AJ51:AK51"/>
    <mergeCell ref="AJ57:AK57"/>
    <mergeCell ref="AJ58:AK58"/>
    <mergeCell ref="AJ63:AK63"/>
    <mergeCell ref="AJ59:AK59"/>
    <mergeCell ref="AJ60:AK60"/>
    <mergeCell ref="AJ53:AK53"/>
    <mergeCell ref="AH67:AI67"/>
    <mergeCell ref="AH71:AI71"/>
    <mergeCell ref="AH68:AI68"/>
    <mergeCell ref="AH69:AI69"/>
    <mergeCell ref="AJ66:AK66"/>
    <mergeCell ref="AJ67:AK67"/>
    <mergeCell ref="AJ68:AK68"/>
    <mergeCell ref="AJ90:AK90"/>
    <mergeCell ref="AJ91:AK91"/>
    <mergeCell ref="AJ92:AK92"/>
    <mergeCell ref="AJ87:AK87"/>
    <mergeCell ref="AH61:AI61"/>
    <mergeCell ref="AJ64:AK64"/>
    <mergeCell ref="AJ65:AK65"/>
    <mergeCell ref="AJ72:AK72"/>
    <mergeCell ref="AJ61:AK61"/>
    <mergeCell ref="AJ62:AK62"/>
    <mergeCell ref="AJ79:AK79"/>
    <mergeCell ref="AJ82:AK82"/>
    <mergeCell ref="AJ80:AK80"/>
    <mergeCell ref="AJ81:AK81"/>
    <mergeCell ref="AJ102:AK102"/>
    <mergeCell ref="AJ104:AK104"/>
    <mergeCell ref="AJ98:AK98"/>
    <mergeCell ref="AJ94:AK94"/>
    <mergeCell ref="AJ85:AK85"/>
    <mergeCell ref="AJ86:AK86"/>
    <mergeCell ref="AJ105:AK105"/>
    <mergeCell ref="AJ96:AK96"/>
    <mergeCell ref="AJ97:AK97"/>
    <mergeCell ref="AJ100:AK100"/>
    <mergeCell ref="AJ101:AK101"/>
    <mergeCell ref="AJ106:AK106"/>
    <mergeCell ref="AJ107:AK107"/>
    <mergeCell ref="AJ108:AK108"/>
    <mergeCell ref="AJ122:AK122"/>
    <mergeCell ref="AJ121:AK121"/>
    <mergeCell ref="AJ109:AK109"/>
    <mergeCell ref="AJ110:AK110"/>
    <mergeCell ref="AJ117:AK117"/>
    <mergeCell ref="AJ111:AK111"/>
    <mergeCell ref="AJ112:AK112"/>
    <mergeCell ref="AJ120:AK120"/>
    <mergeCell ref="AJ156:AK156"/>
    <mergeCell ref="AJ140:AK140"/>
    <mergeCell ref="AJ144:AK144"/>
    <mergeCell ref="AJ145:AK145"/>
    <mergeCell ref="AJ146:AK146"/>
    <mergeCell ref="AJ134:AK134"/>
    <mergeCell ref="AJ148:AK148"/>
    <mergeCell ref="AJ150:AK150"/>
    <mergeCell ref="AJ151:AK151"/>
    <mergeCell ref="AJ136:AK136"/>
    <mergeCell ref="AN156:AO156"/>
    <mergeCell ref="AN155:AO155"/>
    <mergeCell ref="AN154:AO154"/>
    <mergeCell ref="AN151:AO151"/>
    <mergeCell ref="AN152:AO152"/>
    <mergeCell ref="AN153:AO153"/>
    <mergeCell ref="AN150:AO150"/>
    <mergeCell ref="AN144:AO144"/>
    <mergeCell ref="AN149:AO149"/>
    <mergeCell ref="AN148:AO148"/>
    <mergeCell ref="AN132:AO132"/>
    <mergeCell ref="AN134:AO134"/>
    <mergeCell ref="AN135:AO135"/>
    <mergeCell ref="AN136:AO136"/>
    <mergeCell ref="AN147:AO147"/>
    <mergeCell ref="AN140:AO140"/>
    <mergeCell ref="AN142:AO142"/>
    <mergeCell ref="AN137:AO137"/>
    <mergeCell ref="AN130:AO130"/>
    <mergeCell ref="AN116:AO116"/>
    <mergeCell ref="AN117:AO117"/>
    <mergeCell ref="AN118:AO118"/>
    <mergeCell ref="AN122:AO122"/>
    <mergeCell ref="AN138:AO138"/>
    <mergeCell ref="AN131:AO131"/>
    <mergeCell ref="AN121:AO121"/>
    <mergeCell ref="AN120:AO120"/>
    <mergeCell ref="AN119:AO119"/>
    <mergeCell ref="AN123:AO123"/>
    <mergeCell ref="AN124:AO124"/>
    <mergeCell ref="AN125:AO125"/>
    <mergeCell ref="AN126:AO126"/>
    <mergeCell ref="AN115:AO115"/>
    <mergeCell ref="AN114:AO114"/>
    <mergeCell ref="AN113:AO113"/>
    <mergeCell ref="AN111:AO111"/>
    <mergeCell ref="AN112:AO112"/>
    <mergeCell ref="AN108:AO108"/>
    <mergeCell ref="AN110:AO110"/>
    <mergeCell ref="AN109:AO109"/>
    <mergeCell ref="AN106:AO106"/>
    <mergeCell ref="AN107:AO107"/>
    <mergeCell ref="AN101:AO101"/>
    <mergeCell ref="AN105:AO105"/>
    <mergeCell ref="AN104:AO104"/>
    <mergeCell ref="AN102:AO102"/>
    <mergeCell ref="AN103:AO103"/>
    <mergeCell ref="AN100:AO100"/>
    <mergeCell ref="AN99:AO99"/>
    <mergeCell ref="AN77:AO77"/>
    <mergeCell ref="AN80:AO80"/>
    <mergeCell ref="AN78:AO78"/>
    <mergeCell ref="AN97:AO97"/>
    <mergeCell ref="AN96:AO96"/>
    <mergeCell ref="AN98:AO98"/>
    <mergeCell ref="AN85:AO85"/>
    <mergeCell ref="AN86:AO86"/>
    <mergeCell ref="AN76:AO76"/>
    <mergeCell ref="AN95:AO95"/>
    <mergeCell ref="AN94:AO94"/>
    <mergeCell ref="AN93:AO93"/>
    <mergeCell ref="AN84:AO84"/>
    <mergeCell ref="AN83:AO83"/>
    <mergeCell ref="AN82:AO82"/>
    <mergeCell ref="AN88:AO88"/>
    <mergeCell ref="AN81:AO81"/>
    <mergeCell ref="AN79:AO79"/>
    <mergeCell ref="AN71:AO71"/>
    <mergeCell ref="AN53:AO53"/>
    <mergeCell ref="AN54:AO54"/>
    <mergeCell ref="AN55:AO55"/>
    <mergeCell ref="AN56:AO56"/>
    <mergeCell ref="AN57:AO57"/>
    <mergeCell ref="AN70:AO70"/>
    <mergeCell ref="AN67:AO67"/>
    <mergeCell ref="AN68:AO68"/>
    <mergeCell ref="AN69:AO69"/>
    <mergeCell ref="AN74:AO74"/>
    <mergeCell ref="AN75:AO75"/>
    <mergeCell ref="AN73:AO73"/>
    <mergeCell ref="AN72:AO72"/>
    <mergeCell ref="AN49:AO49"/>
    <mergeCell ref="AN48:AO48"/>
    <mergeCell ref="AN64:AO64"/>
    <mergeCell ref="AN65:AO65"/>
    <mergeCell ref="AN58:AO58"/>
    <mergeCell ref="AN59:AO59"/>
    <mergeCell ref="AN60:AO60"/>
    <mergeCell ref="AN61:AO61"/>
    <mergeCell ref="AN62:AO62"/>
    <mergeCell ref="AN63:AO63"/>
    <mergeCell ref="AN52:AO52"/>
    <mergeCell ref="AN51:AO51"/>
    <mergeCell ref="AN50:AO50"/>
    <mergeCell ref="AN66:AO66"/>
    <mergeCell ref="AV44:AW44"/>
    <mergeCell ref="AZ44:BA44"/>
    <mergeCell ref="AR46:AS46"/>
    <mergeCell ref="AV46:AW46"/>
    <mergeCell ref="AZ46:BA46"/>
    <mergeCell ref="AR45:AS45"/>
    <mergeCell ref="AR44:AS44"/>
    <mergeCell ref="AN47:AO47"/>
    <mergeCell ref="AN46:AO46"/>
    <mergeCell ref="AN45:AO45"/>
    <mergeCell ref="AN44:AO44"/>
    <mergeCell ref="AN42:AO42"/>
    <mergeCell ref="AR42:AS42"/>
    <mergeCell ref="AR41:AS41"/>
    <mergeCell ref="AR43:AS43"/>
    <mergeCell ref="AV41:AW41"/>
    <mergeCell ref="BH40:BI40"/>
    <mergeCell ref="CB39:CC39"/>
    <mergeCell ref="BH39:BI39"/>
    <mergeCell ref="BT39:BU39"/>
    <mergeCell ref="AZ40:BA40"/>
    <mergeCell ref="AZ41:BA41"/>
    <mergeCell ref="AZ39:BA39"/>
    <mergeCell ref="BR33:BR38"/>
    <mergeCell ref="AZ33:BA38"/>
    <mergeCell ref="BO33:BO38"/>
    <mergeCell ref="BN33:BN38"/>
    <mergeCell ref="BT41:BU41"/>
    <mergeCell ref="BX41:BY41"/>
    <mergeCell ref="BT42:BU42"/>
    <mergeCell ref="BW33:BW38"/>
    <mergeCell ref="BT33:BU38"/>
    <mergeCell ref="BX33:BY38"/>
    <mergeCell ref="BV33:BV38"/>
    <mergeCell ref="CF43:CJ43"/>
    <mergeCell ref="CF44:CJ44"/>
    <mergeCell ref="BX42:BY42"/>
    <mergeCell ref="BX43:BY43"/>
    <mergeCell ref="BT44:BU44"/>
    <mergeCell ref="BX44:BY44"/>
    <mergeCell ref="CE29:CE38"/>
    <mergeCell ref="CA33:CA38"/>
    <mergeCell ref="CB33:CC38"/>
    <mergeCell ref="AZ43:BA43"/>
    <mergeCell ref="BD43:BE43"/>
    <mergeCell ref="BH43:BI43"/>
    <mergeCell ref="BT43:BU43"/>
    <mergeCell ref="BL43:BM43"/>
    <mergeCell ref="BL39:BM39"/>
    <mergeCell ref="BP39:BQ39"/>
    <mergeCell ref="AV42:AW42"/>
    <mergeCell ref="AZ42:BA42"/>
    <mergeCell ref="BD42:BE42"/>
    <mergeCell ref="BH42:BI42"/>
    <mergeCell ref="AV43:AW43"/>
    <mergeCell ref="CF50:CJ50"/>
    <mergeCell ref="CF48:CJ48"/>
    <mergeCell ref="CF49:CJ49"/>
    <mergeCell ref="BX46:BY46"/>
    <mergeCell ref="AV45:AW45"/>
    <mergeCell ref="BX50:BY50"/>
    <mergeCell ref="BP43:BQ43"/>
    <mergeCell ref="CF67:CJ67"/>
    <mergeCell ref="AZ45:BA45"/>
    <mergeCell ref="BD45:BE45"/>
    <mergeCell ref="BH45:BI45"/>
    <mergeCell ref="BT45:BU45"/>
    <mergeCell ref="BX45:BY45"/>
    <mergeCell ref="CF45:CJ45"/>
    <mergeCell ref="CF46:CJ46"/>
    <mergeCell ref="AZ47:BA47"/>
    <mergeCell ref="BD47:BE47"/>
    <mergeCell ref="CF47:CJ47"/>
    <mergeCell ref="AZ54:BA54"/>
    <mergeCell ref="BH47:BI47"/>
    <mergeCell ref="BT46:BU46"/>
    <mergeCell ref="BL46:BM46"/>
    <mergeCell ref="BP46:BQ46"/>
    <mergeCell ref="BT47:BU47"/>
    <mergeCell ref="AZ48:BA48"/>
    <mergeCell ref="BD48:BE48"/>
    <mergeCell ref="BD54:BE54"/>
    <mergeCell ref="BH49:BI49"/>
    <mergeCell ref="BH48:BI48"/>
    <mergeCell ref="BD49:BE49"/>
    <mergeCell ref="AR47:AS47"/>
    <mergeCell ref="AR49:AS49"/>
    <mergeCell ref="AV47:AW47"/>
    <mergeCell ref="AR48:AS48"/>
    <mergeCell ref="AV48:AW48"/>
    <mergeCell ref="BX47:BY47"/>
    <mergeCell ref="BX48:BY48"/>
    <mergeCell ref="BL47:BM47"/>
    <mergeCell ref="BP47:BQ47"/>
    <mergeCell ref="BL48:BM48"/>
    <mergeCell ref="BP48:BQ48"/>
    <mergeCell ref="BT48:BU48"/>
    <mergeCell ref="BX51:BY51"/>
    <mergeCell ref="BH50:BI50"/>
    <mergeCell ref="BT50:BU50"/>
    <mergeCell ref="BT49:BU49"/>
    <mergeCell ref="AR50:AS50"/>
    <mergeCell ref="AV50:AW50"/>
    <mergeCell ref="AZ50:BA50"/>
    <mergeCell ref="BD50:BE50"/>
    <mergeCell ref="AV49:AW49"/>
    <mergeCell ref="AZ49:BA49"/>
    <mergeCell ref="BL50:BM50"/>
    <mergeCell ref="BP50:BQ50"/>
    <mergeCell ref="BL51:BM51"/>
    <mergeCell ref="BP51:BQ51"/>
    <mergeCell ref="BT51:BU51"/>
    <mergeCell ref="BL52:BM52"/>
    <mergeCell ref="BX49:BY49"/>
    <mergeCell ref="AV51:AW51"/>
    <mergeCell ref="AZ51:BA51"/>
    <mergeCell ref="BD51:BE51"/>
    <mergeCell ref="BH51:BI51"/>
    <mergeCell ref="AZ52:BA52"/>
    <mergeCell ref="BD52:BE52"/>
    <mergeCell ref="BT52:BU52"/>
    <mergeCell ref="AV52:AW52"/>
    <mergeCell ref="BX52:BY52"/>
    <mergeCell ref="AV54:AW54"/>
    <mergeCell ref="AR54:AS54"/>
    <mergeCell ref="BH53:BI53"/>
    <mergeCell ref="AR52:AS52"/>
    <mergeCell ref="BH52:BI52"/>
    <mergeCell ref="AR53:AS53"/>
    <mergeCell ref="AV53:AW53"/>
    <mergeCell ref="AZ53:BA53"/>
    <mergeCell ref="BD53:BE53"/>
    <mergeCell ref="BT53:BU53"/>
    <mergeCell ref="BX53:BY53"/>
    <mergeCell ref="AR55:AS55"/>
    <mergeCell ref="AV55:AW55"/>
    <mergeCell ref="AZ55:BA55"/>
    <mergeCell ref="BD55:BE55"/>
    <mergeCell ref="BH55:BI55"/>
    <mergeCell ref="BT55:BU55"/>
    <mergeCell ref="BX55:BY55"/>
    <mergeCell ref="BL54:BM54"/>
    <mergeCell ref="BT56:BU56"/>
    <mergeCell ref="BX56:BY56"/>
    <mergeCell ref="BT54:BU54"/>
    <mergeCell ref="BX54:BY54"/>
    <mergeCell ref="BL58:BM58"/>
    <mergeCell ref="BP58:BQ58"/>
    <mergeCell ref="BT57:BU57"/>
    <mergeCell ref="BX57:BY57"/>
    <mergeCell ref="BX58:BY58"/>
    <mergeCell ref="BL55:BM55"/>
    <mergeCell ref="AV56:AW56"/>
    <mergeCell ref="AZ56:BA56"/>
    <mergeCell ref="BD56:BE56"/>
    <mergeCell ref="BH56:BI56"/>
    <mergeCell ref="AZ57:BA57"/>
    <mergeCell ref="BD57:BE57"/>
    <mergeCell ref="BH57:BI57"/>
    <mergeCell ref="AV57:AW57"/>
    <mergeCell ref="BX59:BY59"/>
    <mergeCell ref="AR58:AS58"/>
    <mergeCell ref="AV58:AW58"/>
    <mergeCell ref="AZ58:BA58"/>
    <mergeCell ref="BD58:BE58"/>
    <mergeCell ref="BH58:BI58"/>
    <mergeCell ref="BT58:BU58"/>
    <mergeCell ref="AZ60:BA60"/>
    <mergeCell ref="BD60:BE60"/>
    <mergeCell ref="BH60:BI60"/>
    <mergeCell ref="BT60:BU60"/>
    <mergeCell ref="AR57:AS57"/>
    <mergeCell ref="AZ59:BA59"/>
    <mergeCell ref="BD59:BE59"/>
    <mergeCell ref="BH59:BI59"/>
    <mergeCell ref="BT59:BU59"/>
    <mergeCell ref="BP62:BQ62"/>
    <mergeCell ref="BX60:BY60"/>
    <mergeCell ref="AR59:AS59"/>
    <mergeCell ref="AV59:AW59"/>
    <mergeCell ref="AR61:AS61"/>
    <mergeCell ref="AV61:AW61"/>
    <mergeCell ref="AZ61:BA61"/>
    <mergeCell ref="BD61:BE61"/>
    <mergeCell ref="AR60:AS60"/>
    <mergeCell ref="AV60:AW60"/>
    <mergeCell ref="BX63:BY63"/>
    <mergeCell ref="AR62:AS62"/>
    <mergeCell ref="AV62:AW62"/>
    <mergeCell ref="AZ62:BA62"/>
    <mergeCell ref="BD62:BE62"/>
    <mergeCell ref="BH61:BI61"/>
    <mergeCell ref="BT61:BU61"/>
    <mergeCell ref="BT62:BU62"/>
    <mergeCell ref="BL62:BM62"/>
    <mergeCell ref="BP61:BQ61"/>
    <mergeCell ref="BL63:BM63"/>
    <mergeCell ref="BX62:BY62"/>
    <mergeCell ref="BX61:BY61"/>
    <mergeCell ref="BH62:BI62"/>
    <mergeCell ref="AR63:AS63"/>
    <mergeCell ref="AV63:AW63"/>
    <mergeCell ref="AZ63:BA63"/>
    <mergeCell ref="BD63:BE63"/>
    <mergeCell ref="BH63:BI63"/>
    <mergeCell ref="BT63:BU63"/>
    <mergeCell ref="AZ64:BA64"/>
    <mergeCell ref="BD64:BE64"/>
    <mergeCell ref="BH64:BI64"/>
    <mergeCell ref="BT64:BU64"/>
    <mergeCell ref="BL64:BM64"/>
    <mergeCell ref="BP64:BQ64"/>
    <mergeCell ref="BX64:BY64"/>
    <mergeCell ref="AR65:AS65"/>
    <mergeCell ref="AV65:AW65"/>
    <mergeCell ref="AZ65:BA65"/>
    <mergeCell ref="BD65:BE65"/>
    <mergeCell ref="BH65:BI65"/>
    <mergeCell ref="BT65:BU65"/>
    <mergeCell ref="BX65:BY65"/>
    <mergeCell ref="AR64:AS64"/>
    <mergeCell ref="AV64:AW64"/>
    <mergeCell ref="AZ66:BA66"/>
    <mergeCell ref="BD66:BE66"/>
    <mergeCell ref="BH66:BI66"/>
    <mergeCell ref="BT66:BU66"/>
    <mergeCell ref="BL66:BM66"/>
    <mergeCell ref="BP66:BQ66"/>
    <mergeCell ref="BX66:BY66"/>
    <mergeCell ref="AR67:AS67"/>
    <mergeCell ref="AV67:AW67"/>
    <mergeCell ref="AZ67:BA67"/>
    <mergeCell ref="BD67:BE67"/>
    <mergeCell ref="BH67:BI67"/>
    <mergeCell ref="BT67:BU67"/>
    <mergeCell ref="BX67:BY67"/>
    <mergeCell ref="AR66:AS66"/>
    <mergeCell ref="AV66:AW66"/>
    <mergeCell ref="BT68:BU68"/>
    <mergeCell ref="BL69:BM69"/>
    <mergeCell ref="BP69:BQ69"/>
    <mergeCell ref="AR68:AS68"/>
    <mergeCell ref="AV68:AW68"/>
    <mergeCell ref="AZ68:BA68"/>
    <mergeCell ref="BD68:BE68"/>
    <mergeCell ref="BT70:BU70"/>
    <mergeCell ref="BX68:BY68"/>
    <mergeCell ref="AR69:AS69"/>
    <mergeCell ref="AV69:AW69"/>
    <mergeCell ref="AZ69:BA69"/>
    <mergeCell ref="BD69:BE69"/>
    <mergeCell ref="BH69:BI69"/>
    <mergeCell ref="BT69:BU69"/>
    <mergeCell ref="BX69:BY69"/>
    <mergeCell ref="BH68:BI68"/>
    <mergeCell ref="AR70:AS70"/>
    <mergeCell ref="AV70:AW70"/>
    <mergeCell ref="AZ70:BA70"/>
    <mergeCell ref="BD70:BE70"/>
    <mergeCell ref="BL73:BM73"/>
    <mergeCell ref="BP73:BQ73"/>
    <mergeCell ref="AZ72:BA72"/>
    <mergeCell ref="BD72:BE72"/>
    <mergeCell ref="BH72:BI72"/>
    <mergeCell ref="BH70:BI70"/>
    <mergeCell ref="BX70:BY70"/>
    <mergeCell ref="AR71:AS71"/>
    <mergeCell ref="AV71:AW71"/>
    <mergeCell ref="AZ71:BA71"/>
    <mergeCell ref="BD71:BE71"/>
    <mergeCell ref="BH71:BI71"/>
    <mergeCell ref="BT71:BU71"/>
    <mergeCell ref="BX71:BY71"/>
    <mergeCell ref="BL71:BM71"/>
    <mergeCell ref="BP71:BQ71"/>
    <mergeCell ref="BP72:BQ72"/>
    <mergeCell ref="BX72:BY72"/>
    <mergeCell ref="AR73:AS73"/>
    <mergeCell ref="AV73:AW73"/>
    <mergeCell ref="AZ73:BA73"/>
    <mergeCell ref="BD73:BE73"/>
    <mergeCell ref="BH73:BI73"/>
    <mergeCell ref="BT73:BU73"/>
    <mergeCell ref="BX73:BY73"/>
    <mergeCell ref="AR72:AS72"/>
    <mergeCell ref="AV72:AW72"/>
    <mergeCell ref="AZ74:BA74"/>
    <mergeCell ref="BD74:BE74"/>
    <mergeCell ref="BH74:BI74"/>
    <mergeCell ref="BT74:BU74"/>
    <mergeCell ref="BX74:BY74"/>
    <mergeCell ref="BT72:BU72"/>
    <mergeCell ref="BL72:BM72"/>
    <mergeCell ref="AR75:AS75"/>
    <mergeCell ref="AV75:AW75"/>
    <mergeCell ref="AZ75:BA75"/>
    <mergeCell ref="BD75:BE75"/>
    <mergeCell ref="BH75:BI75"/>
    <mergeCell ref="BT75:BU75"/>
    <mergeCell ref="BL75:BM75"/>
    <mergeCell ref="BP75:BQ75"/>
    <mergeCell ref="BX75:BY75"/>
    <mergeCell ref="AR74:AS74"/>
    <mergeCell ref="AV74:AW74"/>
    <mergeCell ref="AZ76:BA76"/>
    <mergeCell ref="BD76:BE76"/>
    <mergeCell ref="BH76:BI76"/>
    <mergeCell ref="BT76:BU76"/>
    <mergeCell ref="BX76:BY76"/>
    <mergeCell ref="BL74:BM74"/>
    <mergeCell ref="BP74:BQ74"/>
    <mergeCell ref="AR77:AS77"/>
    <mergeCell ref="AV77:AW77"/>
    <mergeCell ref="AZ77:BA77"/>
    <mergeCell ref="BD77:BE77"/>
    <mergeCell ref="BH77:BI77"/>
    <mergeCell ref="BT77:BU77"/>
    <mergeCell ref="BX77:BY77"/>
    <mergeCell ref="AR76:AS76"/>
    <mergeCell ref="AV76:AW76"/>
    <mergeCell ref="AZ78:BA78"/>
    <mergeCell ref="BD78:BE78"/>
    <mergeCell ref="BH78:BI78"/>
    <mergeCell ref="BT78:BU78"/>
    <mergeCell ref="BL78:BM78"/>
    <mergeCell ref="BP78:BQ78"/>
    <mergeCell ref="BX78:BY78"/>
    <mergeCell ref="AR79:AS79"/>
    <mergeCell ref="AV79:AW79"/>
    <mergeCell ref="AZ79:BA79"/>
    <mergeCell ref="BD79:BE79"/>
    <mergeCell ref="BH79:BI79"/>
    <mergeCell ref="BT79:BU79"/>
    <mergeCell ref="BX79:BY79"/>
    <mergeCell ref="AR78:AS78"/>
    <mergeCell ref="AV78:AW78"/>
    <mergeCell ref="AZ80:BA80"/>
    <mergeCell ref="BD80:BE80"/>
    <mergeCell ref="BH80:BI80"/>
    <mergeCell ref="BT80:BU80"/>
    <mergeCell ref="BL80:BM80"/>
    <mergeCell ref="BP80:BQ80"/>
    <mergeCell ref="BX80:BY80"/>
    <mergeCell ref="AR81:AS81"/>
    <mergeCell ref="AV81:AW81"/>
    <mergeCell ref="AZ81:BA81"/>
    <mergeCell ref="BD81:BE81"/>
    <mergeCell ref="BH81:BI81"/>
    <mergeCell ref="BT81:BU81"/>
    <mergeCell ref="BX81:BY81"/>
    <mergeCell ref="AR80:AS80"/>
    <mergeCell ref="AV80:AW80"/>
    <mergeCell ref="AZ82:BA82"/>
    <mergeCell ref="BD82:BE82"/>
    <mergeCell ref="BH82:BI82"/>
    <mergeCell ref="BT82:BU82"/>
    <mergeCell ref="BX82:BY82"/>
    <mergeCell ref="BL81:BM81"/>
    <mergeCell ref="BP81:BQ81"/>
    <mergeCell ref="AR83:AS83"/>
    <mergeCell ref="AV83:AW83"/>
    <mergeCell ref="AZ83:BA83"/>
    <mergeCell ref="BD83:BE83"/>
    <mergeCell ref="BH83:BI83"/>
    <mergeCell ref="BT83:BU83"/>
    <mergeCell ref="BX83:BY83"/>
    <mergeCell ref="AR82:AS82"/>
    <mergeCell ref="AV82:AW82"/>
    <mergeCell ref="AZ84:BA84"/>
    <mergeCell ref="BD84:BE84"/>
    <mergeCell ref="BH84:BI84"/>
    <mergeCell ref="BT84:BU84"/>
    <mergeCell ref="BL84:BM84"/>
    <mergeCell ref="BP84:BQ84"/>
    <mergeCell ref="BX84:BY84"/>
    <mergeCell ref="AR93:AS93"/>
    <mergeCell ref="AV93:AW93"/>
    <mergeCell ref="AZ93:BA93"/>
    <mergeCell ref="BD93:BE93"/>
    <mergeCell ref="BH93:BI93"/>
    <mergeCell ref="BT93:BU93"/>
    <mergeCell ref="BX93:BY93"/>
    <mergeCell ref="AR84:AS84"/>
    <mergeCell ref="AV84:AW84"/>
    <mergeCell ref="AZ94:BA94"/>
    <mergeCell ref="BD94:BE94"/>
    <mergeCell ref="BH94:BI94"/>
    <mergeCell ref="BT94:BU94"/>
    <mergeCell ref="BL94:BM94"/>
    <mergeCell ref="BP94:BQ94"/>
    <mergeCell ref="BX94:BY94"/>
    <mergeCell ref="AR95:AS95"/>
    <mergeCell ref="AV95:AW95"/>
    <mergeCell ref="AZ95:BA95"/>
    <mergeCell ref="BD95:BE95"/>
    <mergeCell ref="BH95:BI95"/>
    <mergeCell ref="BT95:BU95"/>
    <mergeCell ref="BX95:BY95"/>
    <mergeCell ref="AR94:AS94"/>
    <mergeCell ref="AV94:AW94"/>
    <mergeCell ref="BH96:BI96"/>
    <mergeCell ref="BT96:BU96"/>
    <mergeCell ref="BL96:BM96"/>
    <mergeCell ref="BP96:BQ96"/>
    <mergeCell ref="AR96:AS96"/>
    <mergeCell ref="AV96:AW96"/>
    <mergeCell ref="AZ96:BA96"/>
    <mergeCell ref="BD96:BE96"/>
    <mergeCell ref="BT99:BU99"/>
    <mergeCell ref="BX96:BY96"/>
    <mergeCell ref="AR97:AS97"/>
    <mergeCell ref="AV97:AW97"/>
    <mergeCell ref="AZ97:BA97"/>
    <mergeCell ref="BD97:BE97"/>
    <mergeCell ref="BH97:BI97"/>
    <mergeCell ref="BX99:BY99"/>
    <mergeCell ref="BT97:BU97"/>
    <mergeCell ref="BX97:BY97"/>
    <mergeCell ref="AR100:AS100"/>
    <mergeCell ref="AV100:AW100"/>
    <mergeCell ref="AZ100:BA100"/>
    <mergeCell ref="BD100:BE100"/>
    <mergeCell ref="BX100:BY100"/>
    <mergeCell ref="AR99:AS99"/>
    <mergeCell ref="AV99:AW99"/>
    <mergeCell ref="BL97:BM97"/>
    <mergeCell ref="BP97:BQ97"/>
    <mergeCell ref="AR101:AS101"/>
    <mergeCell ref="AV101:AW101"/>
    <mergeCell ref="AZ101:BA101"/>
    <mergeCell ref="BD101:BE101"/>
    <mergeCell ref="BH101:BI101"/>
    <mergeCell ref="BX101:BY101"/>
    <mergeCell ref="BL101:BM101"/>
    <mergeCell ref="BP101:BQ101"/>
    <mergeCell ref="BT101:BU101"/>
    <mergeCell ref="AZ104:BA104"/>
    <mergeCell ref="BD104:BE104"/>
    <mergeCell ref="BH104:BI104"/>
    <mergeCell ref="BT104:BU104"/>
    <mergeCell ref="BX104:BY104"/>
    <mergeCell ref="BL102:BM102"/>
    <mergeCell ref="BP102:BQ102"/>
    <mergeCell ref="BT102:BU102"/>
    <mergeCell ref="BX102:BY102"/>
    <mergeCell ref="AR102:AS102"/>
    <mergeCell ref="AV102:AW102"/>
    <mergeCell ref="AZ102:BA102"/>
    <mergeCell ref="BD102:BE102"/>
    <mergeCell ref="BT103:BU103"/>
    <mergeCell ref="BX103:BY103"/>
    <mergeCell ref="AZ105:BA105"/>
    <mergeCell ref="BD105:BE105"/>
    <mergeCell ref="BH105:BI105"/>
    <mergeCell ref="BT105:BU105"/>
    <mergeCell ref="BL105:BM105"/>
    <mergeCell ref="BP105:BQ105"/>
    <mergeCell ref="BX106:BY106"/>
    <mergeCell ref="BL106:BM106"/>
    <mergeCell ref="BP106:BQ106"/>
    <mergeCell ref="BX105:BY105"/>
    <mergeCell ref="BT106:BU106"/>
    <mergeCell ref="BH106:BI106"/>
    <mergeCell ref="AZ108:BA108"/>
    <mergeCell ref="BD108:BE108"/>
    <mergeCell ref="BH108:BI108"/>
    <mergeCell ref="AZ107:BA107"/>
    <mergeCell ref="BD107:BE107"/>
    <mergeCell ref="BH107:BI107"/>
    <mergeCell ref="BX108:BY108"/>
    <mergeCell ref="BL107:BM107"/>
    <mergeCell ref="BP107:BQ107"/>
    <mergeCell ref="BL108:BM108"/>
    <mergeCell ref="BP108:BQ108"/>
    <mergeCell ref="BX107:BY107"/>
    <mergeCell ref="BT107:BU107"/>
    <mergeCell ref="BT108:BU108"/>
    <mergeCell ref="BT109:BU109"/>
    <mergeCell ref="BL109:BM109"/>
    <mergeCell ref="BP109:BQ109"/>
    <mergeCell ref="AV109:AW109"/>
    <mergeCell ref="AZ109:BA109"/>
    <mergeCell ref="BD109:BE109"/>
    <mergeCell ref="BH109:BI109"/>
    <mergeCell ref="BX110:BY110"/>
    <mergeCell ref="BX109:BY109"/>
    <mergeCell ref="AR108:AS108"/>
    <mergeCell ref="AV108:AW108"/>
    <mergeCell ref="AR110:AS110"/>
    <mergeCell ref="AV110:AW110"/>
    <mergeCell ref="AZ110:BA110"/>
    <mergeCell ref="BD110:BE110"/>
    <mergeCell ref="BH110:BI110"/>
    <mergeCell ref="AR109:AS109"/>
    <mergeCell ref="BH112:BI112"/>
    <mergeCell ref="BT112:BU112"/>
    <mergeCell ref="BX112:BY112"/>
    <mergeCell ref="BL111:BM111"/>
    <mergeCell ref="BP111:BQ111"/>
    <mergeCell ref="BX111:BY111"/>
    <mergeCell ref="BT111:BU111"/>
    <mergeCell ref="BP112:BQ112"/>
    <mergeCell ref="BH111:BI111"/>
    <mergeCell ref="AR111:AS111"/>
    <mergeCell ref="AV111:AW111"/>
    <mergeCell ref="AZ111:BA111"/>
    <mergeCell ref="BD111:BE111"/>
    <mergeCell ref="AV113:AW113"/>
    <mergeCell ref="AZ113:BA113"/>
    <mergeCell ref="BD113:BE113"/>
    <mergeCell ref="AR113:AS113"/>
    <mergeCell ref="AZ112:BA112"/>
    <mergeCell ref="BD112:BE112"/>
    <mergeCell ref="BH113:BI113"/>
    <mergeCell ref="AR112:AS112"/>
    <mergeCell ref="AV112:AW112"/>
    <mergeCell ref="BT115:BU115"/>
    <mergeCell ref="BX115:BY115"/>
    <mergeCell ref="AR114:AS114"/>
    <mergeCell ref="AV114:AW114"/>
    <mergeCell ref="AZ114:BA114"/>
    <mergeCell ref="BD114:BE114"/>
    <mergeCell ref="BH114:BI114"/>
    <mergeCell ref="BX114:BY114"/>
    <mergeCell ref="BL114:BM114"/>
    <mergeCell ref="BP114:BQ114"/>
    <mergeCell ref="BX113:BY113"/>
    <mergeCell ref="BT113:BU113"/>
    <mergeCell ref="BL113:BM113"/>
    <mergeCell ref="BP113:BQ113"/>
    <mergeCell ref="BT114:BU114"/>
    <mergeCell ref="BH116:BI116"/>
    <mergeCell ref="BT116:BU116"/>
    <mergeCell ref="BX116:BY116"/>
    <mergeCell ref="BL115:BM115"/>
    <mergeCell ref="BP115:BQ115"/>
    <mergeCell ref="BL116:BM116"/>
    <mergeCell ref="BP116:BQ116"/>
    <mergeCell ref="BH115:BI115"/>
    <mergeCell ref="AR115:AS115"/>
    <mergeCell ref="AV115:AW115"/>
    <mergeCell ref="AZ115:BA115"/>
    <mergeCell ref="BD115:BE115"/>
    <mergeCell ref="AV117:AW117"/>
    <mergeCell ref="AZ117:BA117"/>
    <mergeCell ref="BD117:BE117"/>
    <mergeCell ref="AR117:AS117"/>
    <mergeCell ref="AZ116:BA116"/>
    <mergeCell ref="BD116:BE116"/>
    <mergeCell ref="BH117:BI117"/>
    <mergeCell ref="AR116:AS116"/>
    <mergeCell ref="AV116:AW116"/>
    <mergeCell ref="BT119:BU119"/>
    <mergeCell ref="BX119:BY119"/>
    <mergeCell ref="AR118:AS118"/>
    <mergeCell ref="AV118:AW118"/>
    <mergeCell ref="AZ118:BA118"/>
    <mergeCell ref="BD118:BE118"/>
    <mergeCell ref="BH118:BI118"/>
    <mergeCell ref="BX118:BY118"/>
    <mergeCell ref="BL118:BM118"/>
    <mergeCell ref="BP118:BQ118"/>
    <mergeCell ref="BX117:BY117"/>
    <mergeCell ref="BT117:BU117"/>
    <mergeCell ref="BL117:BM117"/>
    <mergeCell ref="BP117:BQ117"/>
    <mergeCell ref="BT118:BU118"/>
    <mergeCell ref="BH120:BI120"/>
    <mergeCell ref="BT120:BU120"/>
    <mergeCell ref="BX120:BY120"/>
    <mergeCell ref="BL119:BM119"/>
    <mergeCell ref="BP119:BQ119"/>
    <mergeCell ref="BL120:BM120"/>
    <mergeCell ref="BP120:BQ120"/>
    <mergeCell ref="BH119:BI119"/>
    <mergeCell ref="AR119:AS119"/>
    <mergeCell ref="AV119:AW119"/>
    <mergeCell ref="AZ119:BA119"/>
    <mergeCell ref="BD119:BE119"/>
    <mergeCell ref="AV121:AW121"/>
    <mergeCell ref="AZ121:BA121"/>
    <mergeCell ref="BD121:BE121"/>
    <mergeCell ref="AR121:AS121"/>
    <mergeCell ref="AZ120:BA120"/>
    <mergeCell ref="BD120:BE120"/>
    <mergeCell ref="BH121:BI121"/>
    <mergeCell ref="AR120:AS120"/>
    <mergeCell ref="AV120:AW120"/>
    <mergeCell ref="BT123:BU123"/>
    <mergeCell ref="BX123:BY123"/>
    <mergeCell ref="AR122:AS122"/>
    <mergeCell ref="AV122:AW122"/>
    <mergeCell ref="AZ122:BA122"/>
    <mergeCell ref="BD122:BE122"/>
    <mergeCell ref="BH122:BI122"/>
    <mergeCell ref="BX122:BY122"/>
    <mergeCell ref="BL122:BM122"/>
    <mergeCell ref="BP122:BQ122"/>
    <mergeCell ref="BX121:BY121"/>
    <mergeCell ref="BT121:BU121"/>
    <mergeCell ref="BL121:BM121"/>
    <mergeCell ref="BP121:BQ121"/>
    <mergeCell ref="BT122:BU122"/>
    <mergeCell ref="BH124:BI124"/>
    <mergeCell ref="BT124:BU124"/>
    <mergeCell ref="BH123:BI123"/>
    <mergeCell ref="BX124:BY124"/>
    <mergeCell ref="BL123:BM123"/>
    <mergeCell ref="BP123:BQ123"/>
    <mergeCell ref="BL124:BM124"/>
    <mergeCell ref="BP124:BQ124"/>
    <mergeCell ref="AR123:AS123"/>
    <mergeCell ref="AV123:AW123"/>
    <mergeCell ref="AZ123:BA123"/>
    <mergeCell ref="BD123:BE123"/>
    <mergeCell ref="AV125:AW125"/>
    <mergeCell ref="AZ125:BA125"/>
    <mergeCell ref="BD125:BE125"/>
    <mergeCell ref="AR125:AS125"/>
    <mergeCell ref="AZ124:BA124"/>
    <mergeCell ref="BD124:BE124"/>
    <mergeCell ref="BH125:BI125"/>
    <mergeCell ref="AR124:AS124"/>
    <mergeCell ref="AV124:AW124"/>
    <mergeCell ref="BT130:BU130"/>
    <mergeCell ref="BX130:BY130"/>
    <mergeCell ref="AR126:AS126"/>
    <mergeCell ref="AV126:AW126"/>
    <mergeCell ref="AZ126:BA126"/>
    <mergeCell ref="BD126:BE126"/>
    <mergeCell ref="BH126:BI126"/>
    <mergeCell ref="BT125:BU125"/>
    <mergeCell ref="BL125:BM125"/>
    <mergeCell ref="BP125:BQ125"/>
    <mergeCell ref="BT131:BU131"/>
    <mergeCell ref="BX126:BY126"/>
    <mergeCell ref="BL126:BM126"/>
    <mergeCell ref="BP126:BQ126"/>
    <mergeCell ref="BT126:BU126"/>
    <mergeCell ref="BX131:BY131"/>
    <mergeCell ref="BL130:BM130"/>
    <mergeCell ref="BL131:BM131"/>
    <mergeCell ref="BP131:BQ131"/>
    <mergeCell ref="AR130:AS130"/>
    <mergeCell ref="AV130:AW130"/>
    <mergeCell ref="AZ130:BA130"/>
    <mergeCell ref="BD130:BE130"/>
    <mergeCell ref="BD131:BE131"/>
    <mergeCell ref="BH131:BI131"/>
    <mergeCell ref="BH130:BI130"/>
    <mergeCell ref="AR148:AS148"/>
    <mergeCell ref="AV148:AW148"/>
    <mergeCell ref="AZ148:BA148"/>
    <mergeCell ref="BD148:BE148"/>
    <mergeCell ref="BX147:BY147"/>
    <mergeCell ref="BL133:BM133"/>
    <mergeCell ref="AZ133:BA133"/>
    <mergeCell ref="BD133:BE133"/>
    <mergeCell ref="BH133:BI133"/>
    <mergeCell ref="BP133:BQ133"/>
    <mergeCell ref="AR131:AS131"/>
    <mergeCell ref="AV131:AW131"/>
    <mergeCell ref="AR132:AS132"/>
    <mergeCell ref="AV132:AW132"/>
    <mergeCell ref="AZ132:BA132"/>
    <mergeCell ref="BD132:BE132"/>
    <mergeCell ref="BH132:BI132"/>
    <mergeCell ref="AZ131:BA131"/>
    <mergeCell ref="BX132:BY132"/>
    <mergeCell ref="BT132:BU132"/>
    <mergeCell ref="BL132:BM132"/>
    <mergeCell ref="BP132:BQ132"/>
    <mergeCell ref="BX148:BY148"/>
    <mergeCell ref="BL148:BM148"/>
    <mergeCell ref="BP148:BQ148"/>
    <mergeCell ref="BT149:BU149"/>
    <mergeCell ref="BX149:BY149"/>
    <mergeCell ref="BH148:BI148"/>
    <mergeCell ref="BH150:BI150"/>
    <mergeCell ref="BT150:BU150"/>
    <mergeCell ref="BX150:BY150"/>
    <mergeCell ref="BL149:BM149"/>
    <mergeCell ref="BP149:BQ149"/>
    <mergeCell ref="BL150:BM150"/>
    <mergeCell ref="BP150:BQ150"/>
    <mergeCell ref="BH149:BI149"/>
    <mergeCell ref="AR149:AS149"/>
    <mergeCell ref="AV149:AW149"/>
    <mergeCell ref="AZ149:BA149"/>
    <mergeCell ref="BD149:BE149"/>
    <mergeCell ref="AV151:AW151"/>
    <mergeCell ref="AZ151:BA151"/>
    <mergeCell ref="BD151:BE151"/>
    <mergeCell ref="AR151:AS151"/>
    <mergeCell ref="AZ150:BA150"/>
    <mergeCell ref="BD150:BE150"/>
    <mergeCell ref="BH151:BI151"/>
    <mergeCell ref="AR150:AS150"/>
    <mergeCell ref="AV150:AW150"/>
    <mergeCell ref="BT153:BU153"/>
    <mergeCell ref="BX153:BY153"/>
    <mergeCell ref="AR152:AS152"/>
    <mergeCell ref="AV152:AW152"/>
    <mergeCell ref="AZ152:BA152"/>
    <mergeCell ref="BD152:BE152"/>
    <mergeCell ref="BH152:BI152"/>
    <mergeCell ref="BX152:BY152"/>
    <mergeCell ref="BL152:BM152"/>
    <mergeCell ref="BP152:BQ152"/>
    <mergeCell ref="BX151:BY151"/>
    <mergeCell ref="BT151:BU151"/>
    <mergeCell ref="BL151:BM151"/>
    <mergeCell ref="BP151:BQ151"/>
    <mergeCell ref="BT152:BU152"/>
    <mergeCell ref="AZ154:BA154"/>
    <mergeCell ref="BD154:BE154"/>
    <mergeCell ref="BH154:BI154"/>
    <mergeCell ref="BT154:BU154"/>
    <mergeCell ref="BH153:BI153"/>
    <mergeCell ref="BX154:BY154"/>
    <mergeCell ref="BL153:BM153"/>
    <mergeCell ref="BP153:BQ153"/>
    <mergeCell ref="BL154:BM154"/>
    <mergeCell ref="BP154:BQ154"/>
    <mergeCell ref="AR153:AS153"/>
    <mergeCell ref="AV153:AW153"/>
    <mergeCell ref="AZ153:BA153"/>
    <mergeCell ref="BD153:BE153"/>
    <mergeCell ref="BH155:BI155"/>
    <mergeCell ref="BT155:BU155"/>
    <mergeCell ref="BL155:BM155"/>
    <mergeCell ref="BP155:BQ155"/>
    <mergeCell ref="AR155:AS155"/>
    <mergeCell ref="AV155:AW155"/>
    <mergeCell ref="AZ155:BA155"/>
    <mergeCell ref="BD155:BE155"/>
    <mergeCell ref="BX155:BY155"/>
    <mergeCell ref="AR154:AS154"/>
    <mergeCell ref="AV154:AW154"/>
    <mergeCell ref="BT157:BU157"/>
    <mergeCell ref="BX157:BY157"/>
    <mergeCell ref="AR156:AS156"/>
    <mergeCell ref="AV156:AW156"/>
    <mergeCell ref="AZ156:BA156"/>
    <mergeCell ref="BD156:BE156"/>
    <mergeCell ref="BH156:BI156"/>
    <mergeCell ref="AV159:AW159"/>
    <mergeCell ref="AZ159:BA159"/>
    <mergeCell ref="BD159:BE159"/>
    <mergeCell ref="BX156:BY156"/>
    <mergeCell ref="BL157:BM157"/>
    <mergeCell ref="BP157:BQ157"/>
    <mergeCell ref="BT156:BU156"/>
    <mergeCell ref="BH158:BI158"/>
    <mergeCell ref="BT148:BU148"/>
    <mergeCell ref="BT147:BU147"/>
    <mergeCell ref="BT110:BU110"/>
    <mergeCell ref="BP130:BQ130"/>
    <mergeCell ref="BH157:BI157"/>
    <mergeCell ref="AR158:AS158"/>
    <mergeCell ref="AZ158:BA158"/>
    <mergeCell ref="BD158:BE158"/>
    <mergeCell ref="AR157:AS157"/>
    <mergeCell ref="AV157:AW157"/>
    <mergeCell ref="AM166:AP166"/>
    <mergeCell ref="A225:D225"/>
    <mergeCell ref="E224:BZ224"/>
    <mergeCell ref="E225:BZ225"/>
    <mergeCell ref="AB157:AC157"/>
    <mergeCell ref="AB154:AC154"/>
    <mergeCell ref="BL156:BM156"/>
    <mergeCell ref="BP156:BQ156"/>
    <mergeCell ref="AZ157:BA157"/>
    <mergeCell ref="BD157:BE157"/>
    <mergeCell ref="E234:BZ234"/>
    <mergeCell ref="E233:BZ233"/>
    <mergeCell ref="BG14:BG15"/>
    <mergeCell ref="BC14:BC15"/>
    <mergeCell ref="A236:D236"/>
    <mergeCell ref="AJ125:AK125"/>
    <mergeCell ref="AJ131:AK131"/>
    <mergeCell ref="AJ154:AK154"/>
    <mergeCell ref="AB149:AC149"/>
    <mergeCell ref="A230:D230"/>
    <mergeCell ref="G14:I14"/>
    <mergeCell ref="F14:F15"/>
    <mergeCell ref="A231:D231"/>
    <mergeCell ref="E230:BZ230"/>
    <mergeCell ref="A14:A15"/>
    <mergeCell ref="AJ126:AK126"/>
    <mergeCell ref="AJ124:AK124"/>
    <mergeCell ref="BD39:BE39"/>
    <mergeCell ref="AN169:AP169"/>
    <mergeCell ref="AV158:AW158"/>
    <mergeCell ref="T2:AW2"/>
    <mergeCell ref="T7:AW7"/>
    <mergeCell ref="D6:U6"/>
    <mergeCell ref="T1:BR1"/>
    <mergeCell ref="T3:BR3"/>
    <mergeCell ref="B14:E14"/>
    <mergeCell ref="J14:J15"/>
    <mergeCell ref="T14:T15"/>
    <mergeCell ref="Q14:S14"/>
    <mergeCell ref="AL14:AO14"/>
    <mergeCell ref="AJ153:AK153"/>
    <mergeCell ref="AB151:AC151"/>
    <mergeCell ref="AJ152:AK152"/>
    <mergeCell ref="AH149:AI149"/>
    <mergeCell ref="AD149:AE149"/>
    <mergeCell ref="AB125:AC125"/>
    <mergeCell ref="AJ130:AK130"/>
    <mergeCell ref="AJ132:AK132"/>
    <mergeCell ref="AJ133:AK133"/>
    <mergeCell ref="AJ135:AK135"/>
    <mergeCell ref="AB121:AC121"/>
    <mergeCell ref="AB122:AC122"/>
    <mergeCell ref="AB148:AC148"/>
    <mergeCell ref="AB126:AC126"/>
    <mergeCell ref="AB130:AC130"/>
    <mergeCell ref="AB134:AC134"/>
    <mergeCell ref="AB139:AC139"/>
    <mergeCell ref="AB147:AC147"/>
    <mergeCell ref="AB136:AC136"/>
    <mergeCell ref="AB113:AC113"/>
    <mergeCell ref="AB120:AC120"/>
    <mergeCell ref="AB123:AC123"/>
    <mergeCell ref="AB124:AC124"/>
    <mergeCell ref="AB91:AC91"/>
    <mergeCell ref="AB110:AC110"/>
    <mergeCell ref="AB111:AC111"/>
    <mergeCell ref="AB112:AC112"/>
    <mergeCell ref="AB99:AC99"/>
    <mergeCell ref="AB100:AC100"/>
    <mergeCell ref="AB92:AC92"/>
    <mergeCell ref="AB78:AC78"/>
    <mergeCell ref="AB79:AC79"/>
    <mergeCell ref="AB80:AC80"/>
    <mergeCell ref="AB90:AC90"/>
    <mergeCell ref="AB81:AC81"/>
    <mergeCell ref="AB82:AC82"/>
    <mergeCell ref="AB83:AC83"/>
    <mergeCell ref="AB85:AC85"/>
    <mergeCell ref="AB93:AC93"/>
    <mergeCell ref="AB66:AC66"/>
    <mergeCell ref="AB67:AC67"/>
    <mergeCell ref="AB68:AC68"/>
    <mergeCell ref="AB86:AC86"/>
    <mergeCell ref="AB73:AC73"/>
    <mergeCell ref="AB74:AC74"/>
    <mergeCell ref="AB75:AC75"/>
    <mergeCell ref="AB76:AC76"/>
    <mergeCell ref="AB69:AC69"/>
    <mergeCell ref="AN40:AO40"/>
    <mergeCell ref="AN39:AO39"/>
    <mergeCell ref="AB40:AC40"/>
    <mergeCell ref="AB57:AC57"/>
    <mergeCell ref="AB47:AC47"/>
    <mergeCell ref="AB48:AC48"/>
    <mergeCell ref="AB49:AC49"/>
    <mergeCell ref="AB50:AC50"/>
    <mergeCell ref="AN41:AO41"/>
    <mergeCell ref="AN43:AO43"/>
    <mergeCell ref="AJ46:AK46"/>
    <mergeCell ref="AJ33:AK38"/>
    <mergeCell ref="AJ39:AK39"/>
    <mergeCell ref="AJ41:AK41"/>
    <mergeCell ref="AJ42:AK42"/>
    <mergeCell ref="AJ43:AK43"/>
    <mergeCell ref="AJ44:AK44"/>
    <mergeCell ref="AJ45:AK45"/>
    <mergeCell ref="X39:Y39"/>
    <mergeCell ref="T29:U38"/>
    <mergeCell ref="X41:Y41"/>
    <mergeCell ref="X40:Y40"/>
    <mergeCell ref="V41:W41"/>
    <mergeCell ref="V30:W38"/>
    <mergeCell ref="X30:Y38"/>
    <mergeCell ref="V29:AG29"/>
    <mergeCell ref="Z31:AA38"/>
    <mergeCell ref="AB39:AC39"/>
    <mergeCell ref="R29:S38"/>
    <mergeCell ref="AB31:AC38"/>
    <mergeCell ref="AN33:AO38"/>
    <mergeCell ref="BD33:BE38"/>
    <mergeCell ref="AH31:AL31"/>
    <mergeCell ref="AM32:AP32"/>
    <mergeCell ref="BC31:BF31"/>
    <mergeCell ref="AQ30:AX30"/>
    <mergeCell ref="AF31:AG38"/>
    <mergeCell ref="AH30:AP30"/>
    <mergeCell ref="AD31:AE38"/>
    <mergeCell ref="BO32:BR32"/>
    <mergeCell ref="BL33:BM38"/>
    <mergeCell ref="BP33:BQ38"/>
    <mergeCell ref="BK33:BK38"/>
    <mergeCell ref="BK32:BN32"/>
    <mergeCell ref="BH33:BI38"/>
    <mergeCell ref="BJ33:BJ38"/>
    <mergeCell ref="BK31:BN31"/>
    <mergeCell ref="BO31:BR31"/>
    <mergeCell ref="BL44:BM44"/>
    <mergeCell ref="BP42:BQ42"/>
    <mergeCell ref="BL40:BM40"/>
    <mergeCell ref="BP40:BQ40"/>
    <mergeCell ref="BL41:BM41"/>
    <mergeCell ref="BP41:BQ41"/>
    <mergeCell ref="BL42:BM42"/>
    <mergeCell ref="BL45:BM45"/>
    <mergeCell ref="BP45:BQ45"/>
    <mergeCell ref="BL49:BM49"/>
    <mergeCell ref="BP49:BQ49"/>
    <mergeCell ref="BL57:BM57"/>
    <mergeCell ref="BP57:BQ57"/>
    <mergeCell ref="BP52:BQ52"/>
    <mergeCell ref="BL53:BM53"/>
    <mergeCell ref="BP53:BQ53"/>
    <mergeCell ref="BP54:BQ54"/>
    <mergeCell ref="BL56:BM56"/>
    <mergeCell ref="BP56:BQ56"/>
    <mergeCell ref="BL65:BM65"/>
    <mergeCell ref="BP65:BQ65"/>
    <mergeCell ref="BL59:BM59"/>
    <mergeCell ref="BP59:BQ59"/>
    <mergeCell ref="BL60:BM60"/>
    <mergeCell ref="BP60:BQ60"/>
    <mergeCell ref="BL61:BM61"/>
    <mergeCell ref="BP63:BQ63"/>
    <mergeCell ref="BL67:BM67"/>
    <mergeCell ref="BP67:BQ67"/>
    <mergeCell ref="BL68:BM68"/>
    <mergeCell ref="BP68:BQ68"/>
    <mergeCell ref="BL70:BM70"/>
    <mergeCell ref="BP70:BQ70"/>
    <mergeCell ref="BL76:BM76"/>
    <mergeCell ref="BP76:BQ76"/>
    <mergeCell ref="BL77:BM77"/>
    <mergeCell ref="BP77:BQ77"/>
    <mergeCell ref="BL79:BM79"/>
    <mergeCell ref="BP79:BQ79"/>
    <mergeCell ref="BL82:BM82"/>
    <mergeCell ref="BP82:BQ82"/>
    <mergeCell ref="BL83:BM83"/>
    <mergeCell ref="BP83:BQ83"/>
    <mergeCell ref="BL93:BM93"/>
    <mergeCell ref="BP93:BQ93"/>
    <mergeCell ref="BL110:BM110"/>
    <mergeCell ref="BP110:BQ110"/>
    <mergeCell ref="BL98:BM98"/>
    <mergeCell ref="BP98:BQ98"/>
    <mergeCell ref="BL99:BM99"/>
    <mergeCell ref="BP99:BQ99"/>
    <mergeCell ref="BL100:BM100"/>
    <mergeCell ref="BP100:BQ100"/>
    <mergeCell ref="BL104:BM104"/>
    <mergeCell ref="BP104:BQ104"/>
    <mergeCell ref="AH163:AL163"/>
    <mergeCell ref="AF161:AG161"/>
    <mergeCell ref="BK165:BN165"/>
    <mergeCell ref="BO165:BR165"/>
    <mergeCell ref="BK162:BN162"/>
    <mergeCell ref="BO162:BR162"/>
    <mergeCell ref="AH164:AL164"/>
    <mergeCell ref="AQ162:AT162"/>
    <mergeCell ref="AM162:AP162"/>
    <mergeCell ref="AH162:AL162"/>
    <mergeCell ref="AU162:AX162"/>
    <mergeCell ref="BG165:BJ165"/>
    <mergeCell ref="AT168:AV168"/>
    <mergeCell ref="AT169:AV169"/>
    <mergeCell ref="Z167:AV167"/>
    <mergeCell ref="Z168:AM168"/>
    <mergeCell ref="BG166:BJ166"/>
    <mergeCell ref="AM165:AP165"/>
    <mergeCell ref="AU166:AX166"/>
    <mergeCell ref="AM163:AP163"/>
    <mergeCell ref="BG30:BN30"/>
    <mergeCell ref="BO30:BU30"/>
    <mergeCell ref="BK163:BN163"/>
    <mergeCell ref="BO163:BR163"/>
    <mergeCell ref="BL95:BM95"/>
    <mergeCell ref="BP95:BQ95"/>
    <mergeCell ref="BL112:BM112"/>
    <mergeCell ref="BL87:BM87"/>
    <mergeCell ref="BP87:BQ87"/>
    <mergeCell ref="BP88:BQ88"/>
    <mergeCell ref="A227:D227"/>
    <mergeCell ref="A198:D198"/>
    <mergeCell ref="A199:D199"/>
    <mergeCell ref="A200:D200"/>
    <mergeCell ref="E199:BZ199"/>
    <mergeCell ref="E200:BZ200"/>
    <mergeCell ref="A224:D224"/>
    <mergeCell ref="A201:D201"/>
    <mergeCell ref="A202:D202"/>
    <mergeCell ref="E201:BZ201"/>
    <mergeCell ref="A238:D238"/>
    <mergeCell ref="E238:BZ238"/>
    <mergeCell ref="A232:D232"/>
    <mergeCell ref="A233:D233"/>
    <mergeCell ref="E232:BZ232"/>
    <mergeCell ref="A235:D235"/>
    <mergeCell ref="A237:D237"/>
    <mergeCell ref="E236:BZ236"/>
    <mergeCell ref="E237:BZ237"/>
    <mergeCell ref="A234:D234"/>
    <mergeCell ref="A228:D228"/>
    <mergeCell ref="A229:D229"/>
    <mergeCell ref="A226:D226"/>
    <mergeCell ref="B103:C104"/>
    <mergeCell ref="BD103:BE103"/>
    <mergeCell ref="BH103:BI103"/>
    <mergeCell ref="AB106:AC106"/>
    <mergeCell ref="AR104:AS104"/>
    <mergeCell ref="AV104:AW104"/>
    <mergeCell ref="AR106:AS106"/>
    <mergeCell ref="AV106:AW106"/>
    <mergeCell ref="AZ106:BA106"/>
    <mergeCell ref="BD106:BE106"/>
    <mergeCell ref="BK164:BN164"/>
    <mergeCell ref="BO164:BR164"/>
    <mergeCell ref="AH166:AL166"/>
    <mergeCell ref="AH165:AL165"/>
    <mergeCell ref="BG164:BJ164"/>
    <mergeCell ref="BC165:BF165"/>
    <mergeCell ref="AY164:BB164"/>
    <mergeCell ref="BC164:BF164"/>
    <mergeCell ref="AU164:AX164"/>
    <mergeCell ref="AY165:BB165"/>
    <mergeCell ref="A212:D212"/>
    <mergeCell ref="A213:D213"/>
    <mergeCell ref="E196:BZ196"/>
    <mergeCell ref="W169:Y169"/>
    <mergeCell ref="AQ170:AS170"/>
    <mergeCell ref="AQ169:AS169"/>
    <mergeCell ref="E173:BZ173"/>
    <mergeCell ref="E174:BZ174"/>
    <mergeCell ref="A176:D176"/>
    <mergeCell ref="E176:BZ176"/>
    <mergeCell ref="B136:C137"/>
    <mergeCell ref="AV103:AW103"/>
    <mergeCell ref="A245:D245"/>
    <mergeCell ref="E245:BZ245"/>
    <mergeCell ref="BL103:BM103"/>
    <mergeCell ref="BP103:BQ103"/>
    <mergeCell ref="AD103:AE103"/>
    <mergeCell ref="AF103:AG103"/>
    <mergeCell ref="AH103:AI103"/>
    <mergeCell ref="AZ103:BA103"/>
    <mergeCell ref="AB109:AC109"/>
    <mergeCell ref="D103:Q103"/>
    <mergeCell ref="R103:S103"/>
    <mergeCell ref="T103:U103"/>
    <mergeCell ref="V103:W103"/>
    <mergeCell ref="AB107:AC107"/>
    <mergeCell ref="R106:S106"/>
    <mergeCell ref="AB104:AC104"/>
    <mergeCell ref="Z103:AA103"/>
    <mergeCell ref="AR105:AS105"/>
    <mergeCell ref="AV105:AW105"/>
    <mergeCell ref="AJ103:AK103"/>
    <mergeCell ref="CB121:CC121"/>
    <mergeCell ref="CB115:CC115"/>
    <mergeCell ref="CB110:CC110"/>
    <mergeCell ref="CB105:CC105"/>
    <mergeCell ref="AR103:AS103"/>
    <mergeCell ref="AR107:AS107"/>
    <mergeCell ref="AV107:AW107"/>
    <mergeCell ref="CB149:CC149"/>
    <mergeCell ref="CB44:CC44"/>
    <mergeCell ref="CB78:CC78"/>
    <mergeCell ref="CB83:CC83"/>
    <mergeCell ref="CB87:CC87"/>
    <mergeCell ref="CB91:CC91"/>
    <mergeCell ref="CB100:CC100"/>
    <mergeCell ref="CB95:CC95"/>
    <mergeCell ref="CB161:CC161"/>
    <mergeCell ref="CB40:CC40"/>
    <mergeCell ref="CB47:CC47"/>
    <mergeCell ref="CB50:CC50"/>
    <mergeCell ref="CB73:CC73"/>
    <mergeCell ref="CB51:CC51"/>
    <mergeCell ref="CB52:CC52"/>
    <mergeCell ref="BQ14:BQ15"/>
    <mergeCell ref="BR14:BR15"/>
    <mergeCell ref="BS14:BS15"/>
    <mergeCell ref="CB96:CC96"/>
    <mergeCell ref="CB134:CC134"/>
    <mergeCell ref="CB94:CC94"/>
    <mergeCell ref="BP55:BQ55"/>
    <mergeCell ref="BP44:BQ44"/>
    <mergeCell ref="BT100:BU100"/>
    <mergeCell ref="BX125:BY125"/>
    <mergeCell ref="AT14:AT15"/>
    <mergeCell ref="AQ14:AS14"/>
    <mergeCell ref="AP14:AP15"/>
    <mergeCell ref="CB141:CC141"/>
    <mergeCell ref="CB146:CC146"/>
    <mergeCell ref="BL14:BL15"/>
    <mergeCell ref="BM14:BM15"/>
    <mergeCell ref="BN14:BN15"/>
    <mergeCell ref="BO14:BO15"/>
    <mergeCell ref="BP14:BP15"/>
    <mergeCell ref="Y14:AB14"/>
    <mergeCell ref="U14:X14"/>
    <mergeCell ref="AK14:AK15"/>
    <mergeCell ref="P14:P15"/>
    <mergeCell ref="L14:O14"/>
    <mergeCell ref="AG14:AG15"/>
    <mergeCell ref="AH14:AJ14"/>
    <mergeCell ref="BF169:CJ169"/>
    <mergeCell ref="BF170:CJ171"/>
    <mergeCell ref="BC168:BE168"/>
    <mergeCell ref="AW167:BE167"/>
    <mergeCell ref="AQ168:AS168"/>
    <mergeCell ref="AD14:AF14"/>
    <mergeCell ref="BH14:BK14"/>
    <mergeCell ref="BD14:BF14"/>
    <mergeCell ref="AY14:BB14"/>
    <mergeCell ref="AU14:AX14"/>
    <mergeCell ref="Z169:AJ169"/>
    <mergeCell ref="B127:AD128"/>
    <mergeCell ref="AY127:BS128"/>
    <mergeCell ref="B186:AD187"/>
    <mergeCell ref="AU186:BO187"/>
    <mergeCell ref="K14:K15"/>
    <mergeCell ref="AC14:AC15"/>
    <mergeCell ref="Z171:AM171"/>
    <mergeCell ref="Z170:AM170"/>
    <mergeCell ref="BF167:CJ167"/>
  </mergeCells>
  <printOptions horizontalCentered="1"/>
  <pageMargins left="0.1968503937007874" right="0.1968503937007874" top="0.7874015748031497" bottom="0.3937007874015748" header="0" footer="0"/>
  <pageSetup fitToHeight="0" fitToWidth="1" horizontalDpi="600" verticalDpi="600" orientation="landscape" paperSize="8" scale="54" r:id="rId1"/>
  <rowBreaks count="6" manualBreakCount="6">
    <brk id="52" max="87" man="1"/>
    <brk id="77" max="87" man="1"/>
    <brk id="102" max="87" man="1"/>
    <brk id="129" max="87" man="1"/>
    <brk id="148" max="87" man="1"/>
    <brk id="187" max="8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Сеген Дарья Викторовна</cp:lastModifiedBy>
  <cp:lastPrinted>2023-02-09T10:01:23Z</cp:lastPrinted>
  <dcterms:created xsi:type="dcterms:W3CDTF">2001-10-16T11:02:57Z</dcterms:created>
  <dcterms:modified xsi:type="dcterms:W3CDTF">2023-02-09T10:01:51Z</dcterms:modified>
  <cp:category/>
  <cp:version/>
  <cp:contentType/>
  <cp:contentStatus/>
</cp:coreProperties>
</file>