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2300" tabRatio="584"/>
  </bookViews>
  <sheets>
    <sheet name="Примерный учебный план" sheetId="25" r:id="rId1"/>
    <sheet name="Лист1" sheetId="27" r:id="rId2"/>
  </sheets>
  <calcPr calcId="162913"/>
</workbook>
</file>

<file path=xl/calcChain.xml><?xml version="1.0" encoding="utf-8"?>
<calcChain xmlns="http://schemas.openxmlformats.org/spreadsheetml/2006/main">
  <c r="BK126" i="25" l="1"/>
  <c r="BK124" i="25"/>
  <c r="BK125" i="25"/>
  <c r="AF131" i="25" l="1"/>
  <c r="AG70" i="25" l="1"/>
  <c r="AH70" i="25"/>
  <c r="AI70" i="25"/>
  <c r="AJ70" i="25"/>
  <c r="AK70" i="25"/>
  <c r="AL70" i="25"/>
  <c r="AM70" i="25"/>
  <c r="AN70" i="25"/>
  <c r="AO70" i="25"/>
  <c r="AP70" i="25"/>
  <c r="AQ70" i="25"/>
  <c r="AR70" i="25"/>
  <c r="AS70" i="25"/>
  <c r="AT70" i="25"/>
  <c r="AU70" i="25"/>
  <c r="AV70" i="25"/>
  <c r="AW70" i="25"/>
  <c r="AX70" i="25"/>
  <c r="AY70" i="25"/>
  <c r="AZ70" i="25"/>
  <c r="AF70" i="25"/>
  <c r="V100" i="25"/>
  <c r="AX131" i="25" l="1"/>
  <c r="AU131" i="25"/>
  <c r="AR131" i="25" l="1"/>
  <c r="AO131" i="25"/>
  <c r="AL131" i="25"/>
  <c r="AI131" i="25"/>
  <c r="AX130" i="25"/>
  <c r="AU130" i="25"/>
  <c r="AR130" i="25"/>
  <c r="AO130" i="25"/>
  <c r="AL130" i="25"/>
  <c r="AF130" i="25"/>
  <c r="AI130" i="25"/>
  <c r="T131" i="25" l="1"/>
  <c r="BJ156" i="25"/>
  <c r="V61" i="25" l="1"/>
  <c r="T61" i="25"/>
  <c r="V74" i="25" l="1"/>
  <c r="T74" i="25"/>
  <c r="V73" i="25"/>
  <c r="T73" i="25"/>
  <c r="V72" i="25"/>
  <c r="T72" i="25"/>
  <c r="BJ45" i="25" l="1"/>
  <c r="BD59" i="25"/>
  <c r="BD67" i="25"/>
  <c r="BD71" i="25"/>
  <c r="BD75" i="25"/>
  <c r="BJ77" i="25"/>
  <c r="BJ78" i="25"/>
  <c r="BJ79" i="25"/>
  <c r="BJ80" i="25"/>
  <c r="BJ81" i="25"/>
  <c r="BJ82" i="25"/>
  <c r="BJ83" i="25"/>
  <c r="BJ84" i="25"/>
  <c r="BD110" i="25"/>
  <c r="BD113" i="25"/>
  <c r="V38" i="25" l="1"/>
  <c r="T38" i="25"/>
  <c r="V35" i="25"/>
  <c r="T35" i="25"/>
  <c r="V34" i="25"/>
  <c r="T34" i="25"/>
  <c r="V33" i="25"/>
  <c r="T33" i="25"/>
  <c r="BH19" i="25" l="1"/>
  <c r="BG19" i="25"/>
  <c r="BF19" i="25"/>
  <c r="BE19" i="25"/>
  <c r="BD19" i="25"/>
  <c r="BC19" i="25"/>
  <c r="BB18" i="25"/>
  <c r="BI18" i="25" s="1"/>
  <c r="BB17" i="25"/>
  <c r="BI17" i="25" s="1"/>
  <c r="BB16" i="25"/>
  <c r="BI16" i="25" s="1"/>
  <c r="BB15" i="25"/>
  <c r="BI15" i="25" s="1"/>
  <c r="BI19" i="25" l="1"/>
  <c r="BB19" i="25"/>
  <c r="BC39" i="25" l="1"/>
  <c r="BB39" i="25"/>
  <c r="BA39" i="25"/>
  <c r="AZ39" i="25"/>
  <c r="AY39" i="25"/>
  <c r="AX39" i="25"/>
  <c r="AW39" i="25"/>
  <c r="AV39" i="25"/>
  <c r="AU39" i="25"/>
  <c r="AT39" i="25"/>
  <c r="AS39" i="25"/>
  <c r="AR39" i="25"/>
  <c r="X70" i="25" l="1"/>
  <c r="Z70" i="25"/>
  <c r="X31" i="25"/>
  <c r="Z31" i="25"/>
  <c r="AB31" i="25"/>
  <c r="V93" i="25" l="1"/>
  <c r="V94" i="25"/>
  <c r="T100" i="25"/>
  <c r="T93" i="25"/>
  <c r="T94" i="25"/>
  <c r="V89" i="25"/>
  <c r="V91" i="25"/>
  <c r="T91" i="25"/>
  <c r="T90" i="25"/>
  <c r="BA70" i="25" l="1"/>
  <c r="BB70" i="25"/>
  <c r="BC70" i="25"/>
  <c r="BJ70" i="25" s="1"/>
  <c r="AB104" i="25"/>
  <c r="BD104" i="25" s="1"/>
  <c r="AB95" i="25"/>
  <c r="BD95" i="25" s="1"/>
  <c r="V76" i="25"/>
  <c r="V90" i="25"/>
  <c r="V92" i="25"/>
  <c r="V96" i="25"/>
  <c r="V97" i="25"/>
  <c r="V98" i="25"/>
  <c r="V101" i="25"/>
  <c r="V103" i="25"/>
  <c r="V102" i="25"/>
  <c r="V106" i="25"/>
  <c r="V105" i="25"/>
  <c r="V108" i="25"/>
  <c r="V109" i="25"/>
  <c r="V112" i="25"/>
  <c r="V111" i="25"/>
  <c r="V114" i="25"/>
  <c r="V115" i="25"/>
  <c r="T96" i="25"/>
  <c r="T97" i="25"/>
  <c r="T98" i="25"/>
  <c r="T101" i="25"/>
  <c r="T103" i="25"/>
  <c r="T102" i="25"/>
  <c r="T106" i="25"/>
  <c r="T105" i="25"/>
  <c r="T108" i="25"/>
  <c r="T109" i="25"/>
  <c r="T112" i="25"/>
  <c r="T111" i="25"/>
  <c r="T114" i="25"/>
  <c r="T115" i="25"/>
  <c r="T76" i="25"/>
  <c r="T89" i="25"/>
  <c r="T92" i="25"/>
  <c r="AB70" i="25" l="1"/>
  <c r="V70" i="25"/>
  <c r="T70" i="25"/>
  <c r="AG31" i="25"/>
  <c r="AG126" i="25" s="1"/>
  <c r="AH31" i="25"/>
  <c r="AH126" i="25" s="1"/>
  <c r="AI31" i="25"/>
  <c r="AI126" i="25" s="1"/>
  <c r="AJ31" i="25"/>
  <c r="AJ126" i="25" s="1"/>
  <c r="AI127" i="25" s="1"/>
  <c r="AK31" i="25"/>
  <c r="AK126" i="25" s="1"/>
  <c r="AM31" i="25"/>
  <c r="AM126" i="25" s="1"/>
  <c r="AN31" i="25"/>
  <c r="AN126" i="25" s="1"/>
  <c r="AP31" i="25"/>
  <c r="AP126" i="25" s="1"/>
  <c r="AF31" i="25"/>
  <c r="AF126" i="25" s="1"/>
  <c r="AD36" i="25"/>
  <c r="T56" i="25"/>
  <c r="T57" i="25"/>
  <c r="T64" i="25"/>
  <c r="T65" i="25"/>
  <c r="T62" i="25"/>
  <c r="T63" i="25"/>
  <c r="T66" i="25"/>
  <c r="T68" i="25"/>
  <c r="T69" i="25"/>
  <c r="V56" i="25"/>
  <c r="V57" i="25"/>
  <c r="V64" i="25"/>
  <c r="V65" i="25"/>
  <c r="V62" i="25"/>
  <c r="V63" i="25"/>
  <c r="V66" i="25"/>
  <c r="V68" i="25"/>
  <c r="V69" i="25"/>
  <c r="V37" i="25"/>
  <c r="V41" i="25"/>
  <c r="V40" i="25"/>
  <c r="V42" i="25"/>
  <c r="V43" i="25"/>
  <c r="V58" i="25"/>
  <c r="V60" i="25"/>
  <c r="V44" i="25"/>
  <c r="V50" i="25"/>
  <c r="V51" i="25"/>
  <c r="V53" i="25"/>
  <c r="V54" i="25"/>
  <c r="V55" i="25"/>
  <c r="T37" i="25"/>
  <c r="T41" i="25"/>
  <c r="T40" i="25"/>
  <c r="T42" i="25"/>
  <c r="T43" i="25"/>
  <c r="T58" i="25"/>
  <c r="T60" i="25"/>
  <c r="T44" i="25"/>
  <c r="T50" i="25"/>
  <c r="T51" i="25"/>
  <c r="T53" i="25"/>
  <c r="T54" i="25"/>
  <c r="T55" i="25"/>
  <c r="AD31" i="25" l="1"/>
  <c r="BD36" i="25"/>
  <c r="V31" i="25"/>
  <c r="T31" i="25"/>
  <c r="Z126" i="25"/>
  <c r="AB126" i="25"/>
  <c r="X126" i="25"/>
  <c r="T126" i="25" l="1"/>
  <c r="V126" i="25"/>
  <c r="BC32" i="25" l="1"/>
  <c r="AL31" i="25" l="1"/>
  <c r="AL126" i="25" s="1"/>
  <c r="AO31" i="25"/>
  <c r="AO126" i="25" s="1"/>
  <c r="AQ31" i="25"/>
  <c r="AR52" i="25"/>
  <c r="AS52" i="25"/>
  <c r="AT52" i="25"/>
  <c r="AU52" i="25"/>
  <c r="AV52" i="25"/>
  <c r="AW52" i="25"/>
  <c r="AX52" i="25"/>
  <c r="AY52" i="25"/>
  <c r="AZ52" i="25"/>
  <c r="AW31" i="25" l="1"/>
  <c r="AW126" i="25" s="1"/>
  <c r="AS31" i="25"/>
  <c r="AS126" i="25" s="1"/>
  <c r="AZ31" i="25"/>
  <c r="AZ126" i="25" s="1"/>
  <c r="AV31" i="25"/>
  <c r="AV126" i="25" s="1"/>
  <c r="AR31" i="25"/>
  <c r="AR126" i="25" s="1"/>
  <c r="AQ126" i="25"/>
  <c r="AY31" i="25"/>
  <c r="AY126" i="25" s="1"/>
  <c r="AU31" i="25"/>
  <c r="AU126" i="25" s="1"/>
  <c r="AX31" i="25"/>
  <c r="AX126" i="25" s="1"/>
  <c r="AT31" i="25"/>
  <c r="AT126" i="25" s="1"/>
  <c r="AD99" i="25" l="1"/>
  <c r="BD99" i="25" l="1"/>
  <c r="AD70" i="25"/>
  <c r="AD126" i="25" l="1"/>
  <c r="T129" i="25" l="1"/>
  <c r="T130" i="25"/>
  <c r="T128" i="25"/>
  <c r="N135" i="25" l="1"/>
  <c r="AP135" i="25" l="1"/>
  <c r="AC135" i="25"/>
  <c r="AX127" i="25" l="1"/>
  <c r="AR127" i="25"/>
  <c r="AL127" i="25"/>
  <c r="AO127" i="25"/>
  <c r="AF127" i="25" l="1"/>
  <c r="BJ20" i="25" l="1"/>
  <c r="AU127" i="25" l="1"/>
  <c r="BD70" i="25"/>
  <c r="BJ126" i="25" l="1"/>
</calcChain>
</file>

<file path=xl/sharedStrings.xml><?xml version="1.0" encoding="utf-8"?>
<sst xmlns="http://schemas.openxmlformats.org/spreadsheetml/2006/main" count="1110" uniqueCount="515">
  <si>
    <t>УТВЕРЖДАЮ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</si>
  <si>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</si>
  <si>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</si>
  <si>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</si>
  <si>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</si>
  <si>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Квалификация:</t>
  </si>
  <si>
    <t>Специальность:</t>
  </si>
  <si>
    <t>_______________</t>
  </si>
  <si>
    <t>Регистрационный № _____________</t>
  </si>
  <si>
    <t>Срок обучения: 4 года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</si>
  <si>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</si>
  <si>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</si>
  <si>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</si>
  <si>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</si>
  <si>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</si>
  <si>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</si>
  <si>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</si>
  <si>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</si>
  <si>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</si>
  <si>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</si>
  <si>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</si>
  <si>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</si>
  <si>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</si>
  <si>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</si>
  <si>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</si>
  <si>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</si>
  <si>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</si>
  <si>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</si>
  <si>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</si>
  <si>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</si>
  <si>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</si>
  <si>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</si>
  <si>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</si>
  <si>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</si>
  <si>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</si>
  <si>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</si>
  <si>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</si>
  <si>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</si>
  <si>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</si>
  <si>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</si>
  <si>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</si>
  <si>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</si>
  <si>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</si>
  <si>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</si>
  <si>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</si>
  <si>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</si>
  <si>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</si>
  <si>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</si>
  <si>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</si>
  <si>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</si>
  <si>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</si>
  <si>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</si>
  <si>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</si>
  <si>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</si>
  <si>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</si>
  <si>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</si>
  <si>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</si>
  <si>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</si>
  <si>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</si>
  <si>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</si>
  <si>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</si>
  <si>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</si>
  <si>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</si>
  <si>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</si>
  <si>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</si>
  <si>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</si>
  <si>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</si>
  <si>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</si>
  <si>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</si>
  <si>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</si>
  <si>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</si>
  <si>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</si>
  <si>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</si>
  <si>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</si>
  <si>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</si>
  <si>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</si>
  <si>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</si>
  <si>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</si>
  <si>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</si>
  <si>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</si>
  <si>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</si>
  <si>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</si>
  <si>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</si>
  <si>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</si>
  <si>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</si>
  <si>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</si>
  <si>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</si>
  <si>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</si>
  <si>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</si>
  <si>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</si>
  <si>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</si>
  <si>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</si>
  <si>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</si>
  <si>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17 недель</t>
  </si>
  <si>
    <t>3 семестр,
17 недель</t>
  </si>
  <si>
    <t>4 семестр,
17 недель</t>
  </si>
  <si>
    <t>5 семестр,
16 недель</t>
  </si>
  <si>
    <t>6 семестр,
16 недель</t>
  </si>
  <si>
    <t>7 семестр,
17 недель</t>
  </si>
  <si>
    <t xml:space="preserve">8 
семестр
</t>
  </si>
  <si>
    <t>Всего часов</t>
  </si>
  <si>
    <t>Ауд. часов</t>
  </si>
  <si>
    <t>Зач. единиц</t>
  </si>
  <si>
    <t>1.</t>
  </si>
  <si>
    <t>Государственный компонент</t>
  </si>
  <si>
    <t>1.1</t>
  </si>
  <si>
    <t>1.1.1</t>
  </si>
  <si>
    <r>
      <t>Философия</t>
    </r>
    <r>
      <rPr>
        <vertAlign val="superscript"/>
        <sz val="16"/>
        <color theme="1"/>
        <rFont val="Times New Roman"/>
        <family val="1"/>
        <charset val="204"/>
      </rPr>
      <t>1</t>
    </r>
  </si>
  <si>
    <t>УК-1</t>
  </si>
  <si>
    <t>1.1.2</t>
  </si>
  <si>
    <r>
      <t>Экономика</t>
    </r>
    <r>
      <rPr>
        <vertAlign val="superscript"/>
        <sz val="16"/>
        <color rgb="FFC00000"/>
        <rFont val="Times New Roman"/>
        <family val="1"/>
        <charset val="204"/>
      </rPr>
      <t>1</t>
    </r>
  </si>
  <si>
    <t>УК-2</t>
  </si>
  <si>
    <t>1.1.3</t>
  </si>
  <si>
    <r>
      <t>Политология</t>
    </r>
    <r>
      <rPr>
        <vertAlign val="superscript"/>
        <sz val="16"/>
        <color rgb="FFC00000"/>
        <rFont val="Times New Roman"/>
        <family val="1"/>
        <charset val="204"/>
      </rPr>
      <t>1</t>
    </r>
  </si>
  <si>
    <t>УК-3</t>
  </si>
  <si>
    <t>1.1.4</t>
  </si>
  <si>
    <r>
      <t>История</t>
    </r>
    <r>
      <rPr>
        <vertAlign val="superscript"/>
        <sz val="16"/>
        <color rgb="FFC00000"/>
        <rFont val="Times New Roman"/>
        <family val="1"/>
        <charset val="204"/>
      </rPr>
      <t>1</t>
    </r>
  </si>
  <si>
    <t>УК-4</t>
  </si>
  <si>
    <t>1.2</t>
  </si>
  <si>
    <t>Модуль «Профессиональная лексика»</t>
  </si>
  <si>
    <t>УК-5</t>
  </si>
  <si>
    <t>1.2.1</t>
  </si>
  <si>
    <t>Иностранный язык</t>
  </si>
  <si>
    <t>1.2.2</t>
  </si>
  <si>
    <t>1.3</t>
  </si>
  <si>
    <t>1.4</t>
  </si>
  <si>
    <t>1.4.1</t>
  </si>
  <si>
    <t>1.4.2</t>
  </si>
  <si>
    <t>1.4.3</t>
  </si>
  <si>
    <t>1.5</t>
  </si>
  <si>
    <t>Основы алгоритмизации и программирования</t>
  </si>
  <si>
    <t>1.6</t>
  </si>
  <si>
    <t>Основы бизнеса и права в сфере инфокоммуникационных технологий</t>
  </si>
  <si>
    <t>1.7</t>
  </si>
  <si>
    <t>Физика</t>
  </si>
  <si>
    <t>1.8</t>
  </si>
  <si>
    <t>1.8.1</t>
  </si>
  <si>
    <t>Аналитическая геометрия и линейная алгебра</t>
  </si>
  <si>
    <t>1.8.2</t>
  </si>
  <si>
    <t>Основы высшей алгебры</t>
  </si>
  <si>
    <t>1.8.3</t>
  </si>
  <si>
    <t>Прикладные задачи математического анализа</t>
  </si>
  <si>
    <t>1.8.4</t>
  </si>
  <si>
    <t>Алгоритмы и структуры данных</t>
  </si>
  <si>
    <t>1.9</t>
  </si>
  <si>
    <t>1.9.1</t>
  </si>
  <si>
    <t>Объектно-ориентированное программирование</t>
  </si>
  <si>
    <t>1.9.2</t>
  </si>
  <si>
    <t>Программирование</t>
  </si>
  <si>
    <t>1.9.3</t>
  </si>
  <si>
    <t>Конструирование программ</t>
  </si>
  <si>
    <t>Модели данных и системы управления базами данных</t>
  </si>
  <si>
    <t>Избранные главы информатики</t>
  </si>
  <si>
    <t>2.</t>
  </si>
  <si>
    <t>Компонент учреждения образования</t>
  </si>
  <si>
    <t>2.1</t>
  </si>
  <si>
    <t>Модуль «Социально-гуманитарный »</t>
  </si>
  <si>
    <t>2.1.1</t>
  </si>
  <si>
    <t>2.1.2</t>
  </si>
  <si>
    <t>Маркетинг программного продукта и услуг / Политические  институты и процессы в информационном обществе</t>
  </si>
  <si>
    <t>2.2</t>
  </si>
  <si>
    <t>Модуль «Общеинженерная подготовка»</t>
  </si>
  <si>
    <t>2.2.1</t>
  </si>
  <si>
    <t>Основы информационной безопасности</t>
  </si>
  <si>
    <t>2.2.2</t>
  </si>
  <si>
    <t>Основами управления интеллектуальной собственностью</t>
  </si>
  <si>
    <t>2.2.3</t>
  </si>
  <si>
    <t>2.2.4</t>
  </si>
  <si>
    <t>Основы компьютерной графики</t>
  </si>
  <si>
    <t>2.2.5</t>
  </si>
  <si>
    <r>
      <t>Безопасность жизнедеятельности человека</t>
    </r>
    <r>
      <rPr>
        <vertAlign val="superscript"/>
        <sz val="16"/>
        <color rgb="FFC00000"/>
        <rFont val="Times New Roman"/>
        <family val="1"/>
        <charset val="204"/>
      </rPr>
      <t>2</t>
    </r>
  </si>
  <si>
    <t>2.3</t>
  </si>
  <si>
    <t>Логика</t>
  </si>
  <si>
    <t>2.4</t>
  </si>
  <si>
    <t>Методы численного анализа</t>
  </si>
  <si>
    <t xml:space="preserve">Инструменты и средства программирования </t>
  </si>
  <si>
    <t>Архитектура вычислительных систем</t>
  </si>
  <si>
    <t>2.7</t>
  </si>
  <si>
    <t>Методы оптимизации и управления</t>
  </si>
  <si>
    <t>2.7.2</t>
  </si>
  <si>
    <t>Обработка экспериментальных данных</t>
  </si>
  <si>
    <t>2.7.3</t>
  </si>
  <si>
    <t>2.8</t>
  </si>
  <si>
    <t>2.8.1</t>
  </si>
  <si>
    <t>2.8.3</t>
  </si>
  <si>
    <t>2.9</t>
  </si>
  <si>
    <t>Методы трансляции</t>
  </si>
  <si>
    <t>2.9.2</t>
  </si>
  <si>
    <t>Информационные сети. Основы безопасности</t>
  </si>
  <si>
    <t>2.10</t>
  </si>
  <si>
    <t>2.10.1</t>
  </si>
  <si>
    <t>Системный анализ и исследование операций</t>
  </si>
  <si>
    <t>2.10.2</t>
  </si>
  <si>
    <t>Методы защиты информации</t>
  </si>
  <si>
    <t>Имитационное и статистическое моделирование</t>
  </si>
  <si>
    <t xml:space="preserve">Технологии разработки программного обеспечения													
</t>
  </si>
  <si>
    <t>3.</t>
  </si>
  <si>
    <t xml:space="preserve">Факультативные дисциплины </t>
  </si>
  <si>
    <t>/64</t>
  </si>
  <si>
    <t>/32</t>
  </si>
  <si>
    <t>3.1</t>
  </si>
  <si>
    <t>Физическая культура</t>
  </si>
  <si>
    <t>Дополнительные виды обучения</t>
  </si>
  <si>
    <t>/68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</si>
  <si>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</si>
  <si>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</si>
  <si>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</si>
  <si>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</si>
  <si>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</si>
  <si>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</si>
  <si>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</si>
  <si>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</si>
  <si>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</si>
  <si>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</si>
  <si>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</si>
  <si>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</si>
  <si>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</si>
  <si>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</si>
  <si>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Технологическая</t>
  </si>
  <si>
    <t>Преддипломная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</si>
  <si>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</si>
  <si>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</si>
  <si>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</si>
  <si>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</si>
  <si>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УК-6</t>
  </si>
  <si>
    <t>БПК-1</t>
  </si>
  <si>
    <t>БПК-2</t>
  </si>
  <si>
    <t>БПК-3</t>
  </si>
  <si>
    <t>БПК-4</t>
  </si>
  <si>
    <t>БПК-5</t>
  </si>
  <si>
    <t>БПК-6</t>
  </si>
  <si>
    <t>СК-1</t>
  </si>
  <si>
    <t>СК-2</t>
  </si>
  <si>
    <t>СК-3</t>
  </si>
  <si>
    <t>СК-4</t>
  </si>
  <si>
    <t>СК-5</t>
  </si>
  <si>
    <t>СК-6</t>
  </si>
  <si>
    <t>СОГЛАСОВАНО</t>
  </si>
  <si>
    <t>С.А.Касперович</t>
  </si>
  <si>
    <t>М.П.</t>
  </si>
  <si>
    <t>Председатель УМО по образованию в области информатики и радиоэлектроники</t>
  </si>
  <si>
    <t>В.А.Богуш</t>
  </si>
  <si>
    <t>И.В.Титович</t>
  </si>
  <si>
    <t>Эксперт-нормоконтролер</t>
  </si>
  <si>
    <t xml:space="preserve">Рекомендован к утверждению Президиумом Совета УМО
по образованию в области информатики и радиоэлектроники 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</si>
  <si>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</si>
  <si>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</si>
  <si>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</si>
  <si>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</si>
  <si>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</si>
  <si>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</si>
  <si>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</si>
  <si>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</si>
  <si>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</si>
  <si>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</si>
  <si>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</si>
  <si>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</si>
  <si>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</si>
  <si>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</si>
  <si>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</si>
  <si>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</si>
  <si>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</si>
  <si>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</si>
  <si>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</si>
  <si>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</si>
  <si>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</si>
  <si>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</si>
  <si>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СК-20</t>
  </si>
  <si>
    <t>СК-21</t>
  </si>
  <si>
    <t>СК-22</t>
  </si>
  <si>
    <t>СК-23</t>
  </si>
  <si>
    <t>Математический анализ</t>
  </si>
  <si>
    <t xml:space="preserve">Дискретная математика </t>
  </si>
  <si>
    <t>Модуль «Дополнительные главы математики»</t>
  </si>
  <si>
    <t>Модуль «Социально-гуманитарных дисциплин 1»</t>
  </si>
  <si>
    <t>УК-7</t>
  </si>
  <si>
    <t>Белорусский язык (профессиональная лексика)</t>
  </si>
  <si>
    <t>Работать в команде, толерантно воспринимать социальные, этнические, конфессиональные, культурные и иные различия</t>
  </si>
  <si>
    <t>УК-8</t>
  </si>
  <si>
    <t>УК-9</t>
  </si>
  <si>
    <t>Теория вероятностей</t>
  </si>
  <si>
    <t>УК-10</t>
  </si>
  <si>
    <t>УК-11</t>
  </si>
  <si>
    <t>УК-12, БПК-1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</si>
  <si>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</si>
  <si>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</si>
  <si>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УК-12</t>
  </si>
  <si>
    <t>Владеть основами исследовательской деятельности, осуществлять поиск, анализ и синтез информации</t>
  </si>
  <si>
    <t>УК-16</t>
  </si>
  <si>
    <t>Проявлять инициативу и адаптироваться к изменениям в профессиональной деятельности</t>
  </si>
  <si>
    <t>2.1.3</t>
  </si>
  <si>
    <t>3.2</t>
  </si>
  <si>
    <t>Коррупция и ее общественная опасность</t>
  </si>
  <si>
    <t>/1-6</t>
  </si>
  <si>
    <t>Модуль "Прикладная математическая подготовка"</t>
  </si>
  <si>
    <t>Модуль "Программирование"</t>
  </si>
  <si>
    <t>2.5</t>
  </si>
  <si>
    <t>2.6</t>
  </si>
  <si>
    <t>2.6.1</t>
  </si>
  <si>
    <t>2.6.2</t>
  </si>
  <si>
    <t>2.6.3</t>
  </si>
  <si>
    <t>Модуль "Модели управления и обработки данных"</t>
  </si>
  <si>
    <t>Модуль "Разработка прикладного программного обеспечения"</t>
  </si>
  <si>
    <t>2.9.1</t>
  </si>
  <si>
    <t>Метрология, стандартизация и сертификация (в информационных технологиях)</t>
  </si>
  <si>
    <t>Философские аспекты развития техники / Великая Отечественная война советского народа (в контексте Второй мировой войны)</t>
  </si>
  <si>
    <t xml:space="preserve">Современные технологии разработки  web-приложений </t>
  </si>
  <si>
    <t>Верификация программного обеспечения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</si>
  <si>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</si>
  <si>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</si>
  <si>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СК-7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</si>
  <si>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</si>
  <si>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Математическая логика</t>
  </si>
  <si>
    <t>Операционные среды и системное программирование</t>
  </si>
  <si>
    <t>Курсовой проект по курсу "Архитектура вычислительных систем"</t>
  </si>
  <si>
    <t>Курсовая работа по курсу Прикладные задачи математического анализа</t>
  </si>
  <si>
    <t xml:space="preserve">Курсовой проект по курсу "Объектно-ориентированное программирование" </t>
  </si>
  <si>
    <t>курсовой проект по дисциплине "Операционные среды и системное программирование"</t>
  </si>
  <si>
    <t>Курсовой проект по курсу "Модели данных и системы управления базами данных"</t>
  </si>
  <si>
    <t>Программирование мобильных приложений/Программирование встроеных систем</t>
  </si>
  <si>
    <t>Современные платформы прикладной разработки /Технологии обработки больших данных</t>
  </si>
  <si>
    <t>Технологии  обработки финансовой документации/Основы бизнес-анализа</t>
  </si>
  <si>
    <t xml:space="preserve">Управление разработкой программного обеспечения													/Товарная политики ИТ-компаний
</t>
  </si>
  <si>
    <t>Модуль "Защита информации в комппьютерных системах"</t>
  </si>
  <si>
    <t>Модуль  "Специальные технологии программирования"</t>
  </si>
  <si>
    <t>Модуль "Специальные математические методы исследования сложных систем"</t>
  </si>
  <si>
    <t>1.4.4</t>
  </si>
  <si>
    <t>1.10.</t>
  </si>
  <si>
    <t>1.11</t>
  </si>
  <si>
    <t>2.7.1</t>
  </si>
  <si>
    <t>2.11</t>
  </si>
  <si>
    <t>2.11.1</t>
  </si>
  <si>
    <t>2.11.2</t>
  </si>
  <si>
    <t>Модуль "Технологии управления разработкой ПО"</t>
  </si>
  <si>
    <t>УК-4, УК-7</t>
  </si>
  <si>
    <t>УК-4,УК-8</t>
  </si>
  <si>
    <t>УК-4, УК-10</t>
  </si>
  <si>
    <t>УК-4, УК-9, УК-11</t>
  </si>
  <si>
    <t>УК-4, УК-14/ УК-4,УК-9, УК-15</t>
  </si>
  <si>
    <t>УК-12, БПК-1,БПК-3</t>
  </si>
  <si>
    <t>УК-2, БПК-8</t>
  </si>
  <si>
    <t>УК-12, БПК-2</t>
  </si>
  <si>
    <t>УК-1, УК-5, УК-6, БПК-12</t>
  </si>
  <si>
    <t>УК-12, БПК-13</t>
  </si>
  <si>
    <t>УК-1, УК-5, УК-6, БПК-14</t>
  </si>
  <si>
    <t>УК-1, УК-5, УК-6, БПК-17</t>
  </si>
  <si>
    <t>БПК-18</t>
  </si>
  <si>
    <t>УК-1, УК-5, УК-6, БПК-18</t>
  </si>
  <si>
    <t>УК-4,СК-1/ УК-4, УК-7, СК-2</t>
  </si>
  <si>
    <t>УК-12, СК-7</t>
  </si>
  <si>
    <t>УК-1, УК-5, УК-6, СК-9</t>
  </si>
  <si>
    <t>СК-12/СК-13</t>
  </si>
  <si>
    <t>СК-15/СК-16</t>
  </si>
  <si>
    <t>СК-19/СК-20</t>
  </si>
  <si>
    <t>СК-24</t>
  </si>
  <si>
    <t>СК-25</t>
  </si>
  <si>
    <t>СК-26/СК-27</t>
  </si>
  <si>
    <t>СК-28</t>
  </si>
  <si>
    <t>Использовать формы, приемы, методы и законы интеллектуальной познавательной деятельности в профессиональной сфере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</si>
  <si>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</si>
  <si>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СК-19</t>
  </si>
  <si>
    <t>2.8.2</t>
  </si>
  <si>
    <t>СК-26</t>
  </si>
  <si>
    <t>СК-27</t>
  </si>
  <si>
    <t>Философия</t>
  </si>
  <si>
    <t>Проводить оценку сложности представления структур данных и качественные показатели алгоритмов</t>
  </si>
  <si>
    <t>Программировать низкоуровневый доступ к операционным системам и ресурсам вычислительных систем</t>
  </si>
  <si>
    <t>Проектировать современные системы управления базами данных, обеспечивать работы по организации и обслуживанию баз данных</t>
  </si>
  <si>
    <t>Ознакомительная</t>
  </si>
  <si>
    <t>Проектировать и создавать программное обеспечение для финансовых организаций</t>
  </si>
  <si>
    <t>Проектировать программное обеспечение  мобильных систем с использованием основных инструментов и технологий программирования</t>
  </si>
  <si>
    <t>Применять  основные модели управления товарной политикой при решении практических задач планирования разработки программных продуктов</t>
  </si>
  <si>
    <t>Председатель НМС по разработке программного обеспечения и информационно-коммуникационным технологиям</t>
  </si>
  <si>
    <t>И.А. Старовойтова</t>
  </si>
  <si>
    <t xml:space="preserve"> М.П.                     </t>
  </si>
  <si>
    <t xml:space="preserve">      </t>
  </si>
  <si>
    <t>Модуль «Прикладная математическая подготовка»</t>
  </si>
  <si>
    <t>Модуль «Программирование»</t>
  </si>
  <si>
    <t xml:space="preserve">Курсовой проект по учебной дисциплине «Объектно-ориентированное программирование» </t>
  </si>
  <si>
    <t>Курсовая работа по учебной дисциплине «Модели данных и системы управления базами данных»</t>
  </si>
  <si>
    <t>Модуль «Разработка прикладного программного обеспечения»</t>
  </si>
  <si>
    <t>Модуль  «Специальные технологии программирования»</t>
  </si>
  <si>
    <t>Модуль «Специальные математические методы исследования сложных систем»</t>
  </si>
  <si>
    <t>Модуль «Технологии управления разработкой программного обеспечния»</t>
  </si>
  <si>
    <t>Модуль «Модели управления и обработки данных»</t>
  </si>
  <si>
    <t>Применять методы обработки анализа экспериментальных данных на основе статистических методов</t>
  </si>
  <si>
    <t>Проектировать программное обеспечение  специализированных и встроенных систем</t>
  </si>
  <si>
    <t>Курсовой проект по учебной дисциплине «Архитектура вычислительных систем»</t>
  </si>
  <si>
    <t>Безопасность жизнедеятельности человека</t>
  </si>
  <si>
    <t>Защита дипломного проекта (дипломной работы) в ГЭК</t>
  </si>
  <si>
    <t>Обладать навыками творческого аналитического мышления</t>
  </si>
  <si>
    <t>Применять математические методы и алгоритмы теоретической информатики для решения практических задач</t>
  </si>
  <si>
    <t xml:space="preserve">Применять основные понятия и законы физики для изучения физических явлений и процессов </t>
  </si>
  <si>
    <t>Решать системы алгебраических уравнений, исследовать уравнения кривых и поверхностей аналитическими методами, применять методы матричного исчисления</t>
  </si>
  <si>
    <t>Применять концепции объектно-ориентированного программирования в различных языках программирования, применять методы и приемы построения объектных моделей реальных сущностей и процессов</t>
  </si>
  <si>
    <t>Применять технику структурного программирования для разработки программных приложений</t>
  </si>
  <si>
    <t>Применять методы и способы контроля параметров, стандартизации и сертификации программных средств и компьютерных систем</t>
  </si>
  <si>
    <t>Строить модели сложных систем, применять методы формализации, алгоритмизации для реализации моделей на компьютерах</t>
  </si>
  <si>
    <t>Проектировать информационные сети для решения задач защиты от различного рода воздействий, санкционирования локального и удаленного доступа к информационным системам и ресурсам</t>
  </si>
  <si>
    <t>Курсовая работа по учебной дисциплине «Прикладные задачи математического анализа»</t>
  </si>
  <si>
    <t>Модуль «Социально-гуманитарные               дисциплины 1»</t>
  </si>
  <si>
    <t>Название модуля, 
учебной дисциплины,                                                     курсового проекта (курсовой работы)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</si>
  <si>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</si>
  <si>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Модуль «Модели данных и системы управления базами данных»</t>
  </si>
  <si>
    <t>2.5.1</t>
  </si>
  <si>
    <t>Модуль «Математика»</t>
  </si>
  <si>
    <t>1.3.1</t>
  </si>
  <si>
    <t>1.3.2</t>
  </si>
  <si>
    <t>1.3.3</t>
  </si>
  <si>
    <t>1.3.4</t>
  </si>
  <si>
    <t>1.7.1</t>
  </si>
  <si>
    <t>1.7.2</t>
  </si>
  <si>
    <t>1.7.3</t>
  </si>
  <si>
    <t>1.7.4</t>
  </si>
  <si>
    <t>1.7.5</t>
  </si>
  <si>
    <t>УК-2, БПК-13</t>
  </si>
  <si>
    <t>1.8.5</t>
  </si>
  <si>
    <t>Проректор по научно-методической работе Государственного учреждения образования                                                   «Республиканский институт высшей школы»</t>
  </si>
  <si>
    <t xml:space="preserve">Формализовать и решать прикладные задачи в сфере инфокоммуникационных технологий с помощью методов дискретной математики и кибернетики </t>
  </si>
  <si>
    <t>Применять современные технологии верификации программного обеспечения для разработки отказоустойчивых программных систем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</si>
  <si>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</si>
  <si>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Применять математические модели, методы и алгоритмы для анализа данных большого объема</t>
  </si>
  <si>
    <t>Применять программные средства для анализа больших объемов данных</t>
  </si>
  <si>
    <t>Применять методы системного анализа и теории игр, основные алгоритмы целочисленного программирования для решении практических задач</t>
  </si>
  <si>
    <t>Проектировать комплексные системы информационной безопасности, использовать приемы администрирования компьютерных систем с учетом  требований информационной безопасности и  криптоанализа</t>
  </si>
  <si>
    <t>Разрабатывать программное обеспечение с использованием современных технологий и автоматизированных средств разработки с учетом процессов жизненного цикла программного продукта и методов обеспечения компьютерной безопасности</t>
  </si>
  <si>
    <t xml:space="preserve">Управлять процессом разработки программного обеспечения с использованием методов планирования и организации работы в коллективах  разработчиков  </t>
  </si>
  <si>
    <t xml:space="preserve">Моделировать бизнес-процессы с учетом оценки потребностей бизнеса </t>
  </si>
  <si>
    <t>Применять основы теории логических функций, основы теории множеств и отношений, основные положения математической логики, аппарат математической логики для решения прикладных задач</t>
  </si>
  <si>
    <t>Применять инструментарий теории вероятностей для формирования вероятностного подхода в инженерной деятельности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</si>
  <si>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</si>
  <si>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методы высшей и линейной алгебры, приемы сведения практических задач к изученному математическому аппарату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</si>
  <si>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</si>
  <si>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Разрабатывать программы на языках различного уровня с применением современных стандартов</t>
  </si>
  <si>
    <t>Модуль «Защита информации в компьютерных системах»</t>
  </si>
  <si>
    <t>Начальник Главного управления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</si>
  <si>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«Республиканский институт высшей школы»</t>
  </si>
  <si>
    <t>Современные платформы прикладной разработки / Технологии обработки больших данных</t>
  </si>
  <si>
    <t>Обработка экспериментальных данных / Интеллектуальный анализ данных</t>
  </si>
  <si>
    <t>Программирование мобильных приложений / Программирование встроеных систем</t>
  </si>
  <si>
    <t xml:space="preserve">Управление разработкой программного обеспечения 													/ Товарная политика ИТ-компаний
</t>
  </si>
  <si>
    <t>Технологии  обработки финансовой документации / Основы бизнес-анализа</t>
  </si>
  <si>
    <t>Исследовать и решать практические задачи с помощью современных методов математического анализа</t>
  </si>
  <si>
    <t>Разрабатывать программные приложения  начального, среднего и корпоративного уровня</t>
  </si>
  <si>
    <t>Исследовать и решать практические задачи с применением современных методов численного анализа</t>
  </si>
  <si>
    <t xml:space="preserve">Разрабатывать программные приложения с учетом особенностей архитектур вычислительных систем </t>
  </si>
  <si>
    <t>Формулировать практические задачи оптимизации и применять для их решения алгоритмы математического программирования и оптимального управления</t>
  </si>
  <si>
    <t>Применять глобальные информационные ресурсы для получения, хранения, переработки информации</t>
  </si>
  <si>
    <t>Разрабатывать программное обеспечение на основе современных платформ программирования</t>
  </si>
  <si>
    <t>ПРИМЕРНЫЙ УЧЕБНЫЙ  ПЛАН</t>
  </si>
  <si>
    <t>6-05-0612-02 Информатика и технологии программирования</t>
  </si>
  <si>
    <t>2 семестр,
17 недель</t>
  </si>
  <si>
    <t>История белорусской государственности</t>
  </si>
  <si>
    <t>Современная политэкономия</t>
  </si>
  <si>
    <t>Маркетинг программного продукта и услуг / Управление инновационными проектами</t>
  </si>
  <si>
    <t>/7</t>
  </si>
  <si>
    <t>Курсовая работа по учебной дисциплине «Основы алгоритмизации и программирования»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</si>
  <si>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</si>
  <si>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</si>
  <si>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</si>
  <si>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СК-29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</si>
  <si>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</si>
  <si>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В.А.Рыбак</t>
  </si>
  <si>
    <t>1, 2</t>
  </si>
  <si>
    <t>Разработан в качестве примера реализации образовательного стандарта по специальности 6-05-0612-02 «Информатика и технологии программирования».</t>
  </si>
  <si>
    <t>2.12</t>
  </si>
  <si>
    <t>2.12.1</t>
  </si>
  <si>
    <t xml:space="preserve">Протокол №     от </t>
  </si>
  <si>
    <t>СК-1 / СК-29</t>
  </si>
  <si>
    <t>СК-19 / СК-20</t>
  </si>
  <si>
    <t>СК-27 / СК-28</t>
  </si>
  <si>
    <t>Великая Отечественная война советского народа (в контексте Второй мировой войны)</t>
  </si>
  <si>
    <t>СК-17 / СК-18</t>
  </si>
  <si>
    <t>/96</t>
  </si>
  <si>
    <t>М.В.Шестаков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</si>
  <si>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</si>
  <si>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Быть способным к саморазвитию и совершенствованию в профессиональной деятельности</t>
  </si>
  <si>
    <r>
      <rPr>
        <u/>
        <sz val="24"/>
        <color theme="1"/>
        <rFont val="Times New Roman"/>
        <family val="1"/>
        <charset val="204"/>
      </rPr>
      <t>29</t>
    </r>
    <r>
      <rPr>
        <sz val="24"/>
        <color theme="1"/>
        <rFont val="Times New Roman"/>
        <family val="1"/>
        <charset val="204"/>
      </rPr>
      <t xml:space="preserve">
09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10</t>
    </r>
  </si>
  <si>
    <r>
      <rPr>
        <u/>
        <sz val="24"/>
        <color theme="1"/>
        <rFont val="Times New Roman"/>
        <family val="1"/>
        <charset val="204"/>
      </rPr>
      <t>27</t>
    </r>
    <r>
      <rPr>
        <sz val="24"/>
        <color theme="1"/>
        <rFont val="Times New Roman"/>
        <family val="1"/>
        <charset val="204"/>
      </rPr>
      <t xml:space="preserve">
10
</t>
    </r>
    <r>
      <rPr>
        <u/>
        <sz val="24"/>
        <color theme="1"/>
        <rFont val="Times New Roman"/>
        <family val="1"/>
        <charset val="204"/>
      </rPr>
      <t>02</t>
    </r>
    <r>
      <rPr>
        <sz val="24"/>
        <color theme="1"/>
        <rFont val="Times New Roman"/>
        <family val="1"/>
        <charset val="204"/>
      </rPr>
      <t xml:space="preserve">
11</t>
    </r>
  </si>
  <si>
    <r>
      <rPr>
        <u/>
        <sz val="24"/>
        <color theme="1"/>
        <rFont val="Times New Roman"/>
        <family val="1"/>
        <charset val="204"/>
      </rPr>
      <t>29</t>
    </r>
    <r>
      <rPr>
        <sz val="24"/>
        <color theme="1"/>
        <rFont val="Times New Roman"/>
        <family val="1"/>
        <charset val="204"/>
      </rPr>
      <t xml:space="preserve">
12
</t>
    </r>
    <r>
      <rPr>
        <u/>
        <sz val="24"/>
        <color theme="1"/>
        <rFont val="Times New Roman"/>
        <family val="1"/>
        <charset val="204"/>
      </rPr>
      <t>04</t>
    </r>
    <r>
      <rPr>
        <sz val="24"/>
        <color theme="1"/>
        <rFont val="Times New Roman"/>
        <family val="1"/>
        <charset val="204"/>
      </rPr>
      <t xml:space="preserve">
01</t>
    </r>
  </si>
  <si>
    <r>
      <rPr>
        <u/>
        <sz val="24"/>
        <color theme="1"/>
        <rFont val="Times New Roman"/>
        <family val="1"/>
        <charset val="204"/>
      </rPr>
      <t>26</t>
    </r>
    <r>
      <rPr>
        <sz val="24"/>
        <color theme="1"/>
        <rFont val="Times New Roman"/>
        <family val="1"/>
        <charset val="204"/>
      </rPr>
      <t xml:space="preserve">
01
</t>
    </r>
    <r>
      <rPr>
        <u/>
        <sz val="24"/>
        <color theme="1"/>
        <rFont val="Times New Roman"/>
        <family val="1"/>
        <charset val="204"/>
      </rPr>
      <t>01</t>
    </r>
    <r>
      <rPr>
        <sz val="24"/>
        <color theme="1"/>
        <rFont val="Times New Roman"/>
        <family val="1"/>
        <charset val="204"/>
      </rPr>
      <t xml:space="preserve">
02</t>
    </r>
  </si>
  <si>
    <r>
      <rPr>
        <u/>
        <sz val="24"/>
        <color theme="1"/>
        <rFont val="Times New Roman"/>
        <family val="1"/>
        <charset val="204"/>
      </rPr>
      <t>23</t>
    </r>
    <r>
      <rPr>
        <sz val="24"/>
        <color theme="1"/>
        <rFont val="Times New Roman"/>
        <family val="1"/>
        <charset val="204"/>
      </rPr>
      <t xml:space="preserve">
02
</t>
    </r>
    <r>
      <rPr>
        <u/>
        <sz val="24"/>
        <color theme="1"/>
        <rFont val="Times New Roman"/>
        <family val="1"/>
        <charset val="204"/>
      </rPr>
      <t>01</t>
    </r>
    <r>
      <rPr>
        <sz val="24"/>
        <color theme="1"/>
        <rFont val="Times New Roman"/>
        <family val="1"/>
        <charset val="204"/>
      </rPr>
      <t xml:space="preserve">
03</t>
    </r>
  </si>
  <si>
    <r>
      <rPr>
        <u/>
        <sz val="24"/>
        <color theme="1"/>
        <rFont val="Times New Roman"/>
        <family val="1"/>
        <charset val="204"/>
      </rPr>
      <t>30</t>
    </r>
    <r>
      <rPr>
        <sz val="24"/>
        <color theme="1"/>
        <rFont val="Times New Roman"/>
        <family val="1"/>
        <charset val="204"/>
      </rPr>
      <t xml:space="preserve">
03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04</t>
    </r>
  </si>
  <si>
    <r>
      <rPr>
        <u/>
        <sz val="24"/>
        <color theme="1"/>
        <rFont val="Times New Roman"/>
        <family val="1"/>
        <charset val="204"/>
      </rPr>
      <t>27</t>
    </r>
    <r>
      <rPr>
        <sz val="24"/>
        <color theme="1"/>
        <rFont val="Times New Roman"/>
        <family val="1"/>
        <charset val="204"/>
      </rPr>
      <t xml:space="preserve">
04
</t>
    </r>
    <r>
      <rPr>
        <u/>
        <sz val="24"/>
        <color theme="1"/>
        <rFont val="Times New Roman"/>
        <family val="1"/>
        <charset val="204"/>
      </rPr>
      <t>03</t>
    </r>
    <r>
      <rPr>
        <sz val="24"/>
        <color theme="1"/>
        <rFont val="Times New Roman"/>
        <family val="1"/>
        <charset val="204"/>
      </rPr>
      <t xml:space="preserve">
05</t>
    </r>
  </si>
  <si>
    <r>
      <rPr>
        <u/>
        <sz val="24"/>
        <color theme="1"/>
        <rFont val="Times New Roman"/>
        <family val="1"/>
        <charset val="204"/>
      </rPr>
      <t>29</t>
    </r>
    <r>
      <rPr>
        <sz val="24"/>
        <color theme="1"/>
        <rFont val="Times New Roman"/>
        <family val="1"/>
        <charset val="204"/>
      </rPr>
      <t xml:space="preserve">
06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07</t>
    </r>
  </si>
  <si>
    <r>
      <rPr>
        <u/>
        <sz val="24"/>
        <color theme="1"/>
        <rFont val="Times New Roman"/>
        <family val="1"/>
        <charset val="204"/>
      </rPr>
      <t>27</t>
    </r>
    <r>
      <rPr>
        <sz val="24"/>
        <color theme="1"/>
        <rFont val="Times New Roman"/>
        <family val="1"/>
        <charset val="204"/>
      </rPr>
      <t xml:space="preserve">
07
</t>
    </r>
    <r>
      <rPr>
        <u/>
        <sz val="24"/>
        <color theme="1"/>
        <rFont val="Times New Roman"/>
        <family val="1"/>
        <charset val="204"/>
      </rPr>
      <t>02</t>
    </r>
    <r>
      <rPr>
        <sz val="24"/>
        <color theme="1"/>
        <rFont val="Times New Roman"/>
        <family val="1"/>
        <charset val="204"/>
      </rPr>
      <t xml:space="preserve">
08</t>
    </r>
  </si>
  <si>
    <r>
      <t>Модуль «Социально-гуманитарные                 дисциплины 2»</t>
    </r>
    <r>
      <rPr>
        <b/>
        <vertAlign val="superscript"/>
        <sz val="24"/>
        <color theme="1"/>
        <rFont val="Times New Roman"/>
        <family val="1"/>
        <charset val="204"/>
      </rPr>
      <t>1</t>
    </r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</si>
  <si>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2</t>
    </r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</si>
  <si>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 образования или дисциплины по выбору.</t>
    </r>
  </si>
  <si>
    <t xml:space="preserve"> БПК-3</t>
  </si>
  <si>
    <t>УК-14</t>
  </si>
  <si>
    <t>Осуществлять коммуникации на иностранном языке для решения задач межличностного и межкультурного взаимодействия</t>
  </si>
  <si>
    <t>УК-11, СК-7</t>
  </si>
  <si>
    <t>1.3, 1.7, 2.3, 2.9</t>
  </si>
  <si>
    <t>Использовать языковой материал в профессиональной деятельности на белорусском языке</t>
  </si>
  <si>
    <t>Владеть навыками здоровьесбережения</t>
  </si>
  <si>
    <t>Проводить основные экономические и финансовые расчеты, определять цели и пути развития организаций в сфере инфокоммуникационных технологий в соответствии с нормативными правовыми актами, регламентирующими хозяйственную деятельность</t>
  </si>
  <si>
    <t xml:space="preserve">Инженер-программист </t>
  </si>
  <si>
    <t>Степень: Бакалавр</t>
  </si>
  <si>
    <t>Продолжение примерного учебного плана по специальности 6-05-0612-02 «Информатика и технологии программирования», регистрационный № _____________</t>
  </si>
  <si>
    <t>/118</t>
  </si>
  <si>
    <t>/54</t>
  </si>
  <si>
    <t>/336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</si>
  <si>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</si>
  <si>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Проектировать  специализированный  язык и его транслятор с применением современных языков программирования</t>
  </si>
  <si>
    <t>Начальник Главного управления профессионального образования Министерства образования Республики Беларусь</t>
  </si>
  <si>
    <t>УК-1, 5, 6</t>
  </si>
  <si>
    <t>Первый заместитель Министра промышленности Республики Беларусь</t>
  </si>
  <si>
    <t>С.М.Гунько</t>
  </si>
  <si>
    <t>2.5.2</t>
  </si>
  <si>
    <t>2.5.3</t>
  </si>
  <si>
    <t>2.6.4</t>
  </si>
  <si>
    <t>СК-10 / СК-11</t>
  </si>
  <si>
    <t>СК-12 / СК-13</t>
  </si>
  <si>
    <t>1.7.3, 1.8.1, 1.8.4, 1.9.1, 2.4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</si>
</sst>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sz val="16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22"/>
      <color theme="0"/>
      <name val="Arial Cyr"/>
      <charset val="204"/>
    </font>
    <font>
      <b/>
      <sz val="24"/>
      <color theme="0"/>
      <name val="Arial Cyr"/>
      <charset val="204"/>
    </font>
    <font>
      <sz val="16"/>
      <color rgb="FFC00000"/>
      <name val="Times New Roman"/>
      <family val="1"/>
      <charset val="204"/>
    </font>
    <font>
      <vertAlign val="superscript"/>
      <sz val="16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8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8"/>
      <color theme="0"/>
      <name val="Arial Cyr"/>
      <family val="2"/>
      <charset val="204"/>
    </font>
    <font>
      <sz val="30"/>
      <name val="Arial Cyr"/>
      <family val="2"/>
      <charset val="204"/>
    </font>
    <font>
      <sz val="30"/>
      <color theme="0"/>
      <name val="Arial Cyr"/>
      <family val="2"/>
      <charset val="204"/>
    </font>
    <font>
      <sz val="23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4"/>
      <color theme="1"/>
      <name val="Times New Roman"/>
      <family val="1"/>
      <charset val="204"/>
    </font>
    <font>
      <b/>
      <vertAlign val="superscript"/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b/>
      <strike/>
      <sz val="24"/>
      <color theme="1"/>
      <name val="Times New Roman"/>
      <family val="1"/>
      <charset val="204"/>
    </font>
    <font>
      <strike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64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49" fontId="7" fillId="0" borderId="0" xfId="0" applyNumberFormat="1" applyFont="1" applyFill="1"/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0" fontId="10" fillId="0" borderId="0" xfId="0" applyFont="1" applyFill="1"/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6" fillId="3" borderId="0" xfId="0" applyFont="1" applyFill="1"/>
    <xf numFmtId="0" fontId="6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12" fillId="0" borderId="54" xfId="0" applyNumberFormat="1" applyFont="1" applyFill="1" applyBorder="1" applyAlignment="1">
      <alignment horizontal="center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left" vertical="center"/>
    </xf>
    <xf numFmtId="49" fontId="12" fillId="4" borderId="55" xfId="0" applyNumberFormat="1" applyFont="1" applyFill="1" applyBorder="1" applyAlignment="1">
      <alignment horizontal="left" vertical="center"/>
    </xf>
    <xf numFmtId="49" fontId="12" fillId="4" borderId="54" xfId="0" applyNumberFormat="1" applyFont="1" applyFill="1" applyBorder="1" applyAlignment="1">
      <alignment horizontal="left" vertical="center"/>
    </xf>
    <xf numFmtId="49" fontId="13" fillId="3" borderId="49" xfId="0" applyNumberFormat="1" applyFont="1" applyFill="1" applyBorder="1" applyAlignment="1">
      <alignment horizontal="left" vertical="center"/>
    </xf>
    <xf numFmtId="49" fontId="12" fillId="4" borderId="55" xfId="0" applyNumberFormat="1" applyFont="1" applyFill="1" applyBorder="1" applyAlignment="1">
      <alignment horizontal="left" vertical="top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49" fontId="25" fillId="4" borderId="55" xfId="0" applyNumberFormat="1" applyFont="1" applyFill="1" applyBorder="1" applyAlignment="1">
      <alignment horizontal="left" vertical="center"/>
    </xf>
    <xf numFmtId="49" fontId="27" fillId="4" borderId="54" xfId="0" applyNumberFormat="1" applyFont="1" applyFill="1" applyBorder="1" applyAlignment="1">
      <alignment horizontal="left" vertical="center"/>
    </xf>
    <xf numFmtId="49" fontId="25" fillId="4" borderId="54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49" fontId="25" fillId="4" borderId="55" xfId="0" applyNumberFormat="1" applyFont="1" applyFill="1" applyBorder="1" applyAlignment="1">
      <alignment horizontal="left" vertical="top"/>
    </xf>
    <xf numFmtId="49" fontId="30" fillId="4" borderId="54" xfId="0" applyNumberFormat="1" applyFont="1" applyFill="1" applyBorder="1" applyAlignment="1">
      <alignment horizontal="left" vertical="center"/>
    </xf>
    <xf numFmtId="49" fontId="13" fillId="0" borderId="49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0" fontId="6" fillId="6" borderId="0" xfId="0" applyFont="1" applyFill="1"/>
    <xf numFmtId="49" fontId="12" fillId="6" borderId="54" xfId="0" applyNumberFormat="1" applyFont="1" applyFill="1" applyBorder="1" applyAlignment="1">
      <alignment horizontal="center" vertical="center"/>
    </xf>
    <xf numFmtId="49" fontId="12" fillId="6" borderId="54" xfId="0" applyNumberFormat="1" applyFont="1" applyFill="1" applyBorder="1" applyAlignment="1">
      <alignment horizontal="left" vertical="center"/>
    </xf>
    <xf numFmtId="49" fontId="29" fillId="2" borderId="54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49" fontId="29" fillId="2" borderId="56" xfId="0" applyNumberFormat="1" applyFont="1" applyFill="1" applyBorder="1" applyAlignment="1">
      <alignment horizontal="left" vertical="top"/>
    </xf>
    <xf numFmtId="49" fontId="30" fillId="2" borderId="55" xfId="0" applyNumberFormat="1" applyFont="1" applyFill="1" applyBorder="1" applyAlignment="1">
      <alignment horizontal="left" vertical="center"/>
    </xf>
    <xf numFmtId="49" fontId="30" fillId="2" borderId="54" xfId="0" applyNumberFormat="1" applyFont="1" applyFill="1" applyBorder="1" applyAlignment="1">
      <alignment horizontal="left" vertical="center"/>
    </xf>
    <xf numFmtId="49" fontId="29" fillId="2" borderId="54" xfId="0" applyNumberFormat="1" applyFont="1" applyFill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center" vertical="center"/>
    </xf>
    <xf numFmtId="49" fontId="12" fillId="8" borderId="5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6" borderId="0" xfId="0" applyFont="1" applyFill="1"/>
    <xf numFmtId="0" fontId="9" fillId="2" borderId="0" xfId="0" applyFont="1" applyFill="1"/>
    <xf numFmtId="0" fontId="7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7" fillId="0" borderId="25" xfId="0" applyFont="1" applyFill="1" applyBorder="1"/>
    <xf numFmtId="0" fontId="7" fillId="3" borderId="25" xfId="0" applyFont="1" applyFill="1" applyBorder="1"/>
    <xf numFmtId="0" fontId="31" fillId="2" borderId="25" xfId="0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6" xfId="0" applyFont="1" applyFill="1" applyBorder="1"/>
    <xf numFmtId="0" fontId="4" fillId="0" borderId="1" xfId="0" applyFont="1" applyFill="1" applyBorder="1"/>
    <xf numFmtId="0" fontId="4" fillId="0" borderId="45" xfId="0" applyFont="1" applyFill="1" applyBorder="1" applyAlignment="1">
      <alignment horizontal="center" vertical="center" textRotation="90"/>
    </xf>
    <xf numFmtId="0" fontId="4" fillId="0" borderId="63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64" xfId="0" applyFont="1" applyFill="1" applyBorder="1" applyAlignment="1">
      <alignment horizontal="center" vertical="center" textRotation="90"/>
    </xf>
    <xf numFmtId="0" fontId="4" fillId="0" borderId="65" xfId="0" applyFont="1" applyFill="1" applyBorder="1" applyAlignment="1">
      <alignment horizontal="center" vertical="center" textRotation="90"/>
    </xf>
    <xf numFmtId="0" fontId="8" fillId="0" borderId="49" xfId="0" applyFont="1" applyFill="1" applyBorder="1" applyAlignment="1">
      <alignment horizontal="left" vertical="center"/>
    </xf>
    <xf numFmtId="49" fontId="8" fillId="0" borderId="49" xfId="0" applyNumberFormat="1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49" fontId="4" fillId="0" borderId="57" xfId="0" applyNumberFormat="1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textRotation="90"/>
    </xf>
    <xf numFmtId="0" fontId="4" fillId="0" borderId="61" xfId="0" applyFont="1" applyFill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center" vertical="center" textRotation="90"/>
    </xf>
    <xf numFmtId="0" fontId="4" fillId="0" borderId="60" xfId="0" applyFont="1" applyFill="1" applyBorder="1" applyAlignment="1">
      <alignment horizontal="center" vertical="center" textRotation="90"/>
    </xf>
    <xf numFmtId="0" fontId="4" fillId="0" borderId="62" xfId="0" applyFont="1" applyFill="1" applyBorder="1" applyAlignment="1">
      <alignment horizontal="center" vertical="center" textRotation="90"/>
    </xf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38" fillId="0" borderId="0" xfId="0" applyFont="1" applyFill="1"/>
    <xf numFmtId="0" fontId="39" fillId="0" borderId="0" xfId="0" applyFont="1" applyFill="1"/>
    <xf numFmtId="0" fontId="5" fillId="0" borderId="0" xfId="1" applyFont="1" applyFill="1" applyBorder="1"/>
    <xf numFmtId="0" fontId="32" fillId="0" borderId="0" xfId="0" applyFont="1" applyFill="1" applyAlignment="1">
      <alignment horizontal="center"/>
    </xf>
    <xf numFmtId="0" fontId="5" fillId="0" borderId="0" xfId="0" applyFont="1" applyFill="1"/>
    <xf numFmtId="0" fontId="32" fillId="0" borderId="0" xfId="0" applyFont="1" applyFill="1" applyAlignment="1"/>
    <xf numFmtId="0" fontId="12" fillId="0" borderId="0" xfId="0" applyFont="1" applyFill="1"/>
    <xf numFmtId="0" fontId="32" fillId="0" borderId="0" xfId="0" applyFont="1" applyFill="1" applyBorder="1" applyAlignment="1">
      <alignment horizontal="center"/>
    </xf>
    <xf numFmtId="49" fontId="40" fillId="0" borderId="55" xfId="0" applyNumberFormat="1" applyFont="1" applyFill="1" applyBorder="1" applyAlignment="1">
      <alignment horizontal="left" vertical="center"/>
    </xf>
    <xf numFmtId="49" fontId="8" fillId="0" borderId="59" xfId="0" applyNumberFormat="1" applyFont="1" applyFill="1" applyBorder="1" applyAlignment="1">
      <alignment horizontal="left" vertical="center"/>
    </xf>
    <xf numFmtId="49" fontId="8" fillId="0" borderId="55" xfId="0" applyNumberFormat="1" applyFont="1" applyFill="1" applyBorder="1" applyAlignment="1">
      <alignment horizontal="left" vertical="center"/>
    </xf>
    <xf numFmtId="49" fontId="43" fillId="0" borderId="55" xfId="0" applyNumberFormat="1" applyFont="1" applyFill="1" applyBorder="1" applyAlignment="1">
      <alignment horizontal="left" vertical="center"/>
    </xf>
    <xf numFmtId="49" fontId="44" fillId="0" borderId="55" xfId="0" applyNumberFormat="1" applyFont="1" applyFill="1" applyBorder="1" applyAlignment="1">
      <alignment horizontal="left" vertical="center"/>
    </xf>
    <xf numFmtId="49" fontId="4" fillId="0" borderId="55" xfId="0" applyNumberFormat="1" applyFont="1" applyFill="1" applyBorder="1" applyAlignment="1">
      <alignment vertical="center"/>
    </xf>
    <xf numFmtId="49" fontId="8" fillId="0" borderId="5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0" borderId="70" xfId="0" applyFont="1" applyFill="1" applyBorder="1"/>
    <xf numFmtId="0" fontId="6" fillId="6" borderId="70" xfId="0" applyFont="1" applyFill="1" applyBorder="1"/>
    <xf numFmtId="49" fontId="32" fillId="0" borderId="0" xfId="0" applyNumberFormat="1" applyFont="1" applyFill="1"/>
    <xf numFmtId="0" fontId="7" fillId="0" borderId="70" xfId="0" applyFont="1" applyFill="1" applyBorder="1"/>
    <xf numFmtId="0" fontId="8" fillId="0" borderId="37" xfId="0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42" fillId="0" borderId="0" xfId="0" applyFont="1" applyFill="1"/>
    <xf numFmtId="0" fontId="42" fillId="0" borderId="0" xfId="0" applyFont="1" applyFill="1" applyBorder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2" fillId="0" borderId="70" xfId="0" applyFont="1" applyFill="1" applyBorder="1" applyAlignment="1">
      <alignment horizontal="left"/>
    </xf>
    <xf numFmtId="0" fontId="42" fillId="0" borderId="70" xfId="0" applyFont="1" applyFill="1" applyBorder="1"/>
    <xf numFmtId="0" fontId="4" fillId="0" borderId="2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left" vertical="center"/>
    </xf>
    <xf numFmtId="49" fontId="41" fillId="0" borderId="55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left" vertical="center"/>
    </xf>
    <xf numFmtId="49" fontId="4" fillId="0" borderId="5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24" xfId="0" applyFont="1" applyFill="1" applyBorder="1"/>
    <xf numFmtId="0" fontId="5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top"/>
    </xf>
    <xf numFmtId="0" fontId="4" fillId="0" borderId="17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top"/>
    </xf>
    <xf numFmtId="0" fontId="4" fillId="0" borderId="34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32" fillId="0" borderId="24" xfId="0" applyFont="1" applyFill="1" applyBorder="1" applyAlignment="1">
      <alignment horizontal="left" vertical="top" wrapText="1"/>
    </xf>
    <xf numFmtId="0" fontId="32" fillId="0" borderId="2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2" fillId="0" borderId="0" xfId="0" applyFont="1" applyFill="1"/>
    <xf numFmtId="0" fontId="52" fillId="0" borderId="0" xfId="0" applyFont="1" applyFill="1" applyAlignment="1">
      <alignment horizontal="center"/>
    </xf>
    <xf numFmtId="0" fontId="53" fillId="0" borderId="0" xfId="0" applyFont="1" applyFill="1"/>
    <xf numFmtId="0" fontId="52" fillId="0" borderId="0" xfId="0" applyFont="1" applyFill="1" applyAlignment="1">
      <alignment horizontal="left"/>
    </xf>
    <xf numFmtId="0" fontId="32" fillId="0" borderId="0" xfId="0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/>
    <xf numFmtId="0" fontId="32" fillId="0" borderId="0" xfId="0" applyFont="1" applyFill="1" applyAlignment="1">
      <alignment horizontal="left" vertical="center"/>
    </xf>
    <xf numFmtId="49" fontId="32" fillId="0" borderId="0" xfId="0" applyNumberFormat="1" applyFont="1" applyFill="1" applyBorder="1" applyAlignment="1">
      <alignment wrapText="1"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 horizontal="left" vertical="top"/>
    </xf>
    <xf numFmtId="0" fontId="32" fillId="0" borderId="0" xfId="0" applyFont="1" applyFill="1" applyBorder="1" applyAlignment="1"/>
    <xf numFmtId="0" fontId="56" fillId="0" borderId="70" xfId="0" applyFont="1" applyFill="1" applyBorder="1" applyAlignment="1">
      <alignment horizontal="center" vertical="center" wrapText="1"/>
    </xf>
    <xf numFmtId="0" fontId="16" fillId="0" borderId="70" xfId="0" applyFont="1" applyFill="1" applyBorder="1"/>
    <xf numFmtId="0" fontId="20" fillId="0" borderId="70" xfId="0" applyFont="1" applyFill="1" applyBorder="1" applyAlignment="1">
      <alignment horizontal="center"/>
    </xf>
    <xf numFmtId="0" fontId="20" fillId="0" borderId="70" xfId="0" applyFont="1" applyFill="1" applyBorder="1"/>
    <xf numFmtId="0" fontId="19" fillId="0" borderId="70" xfId="0" applyFont="1" applyFill="1" applyBorder="1"/>
    <xf numFmtId="0" fontId="31" fillId="0" borderId="25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16" xfId="0" applyFont="1" applyFill="1" applyBorder="1" applyAlignment="1">
      <alignment horizontal="center" vertical="center"/>
    </xf>
    <xf numFmtId="49" fontId="45" fillId="0" borderId="70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top" wrapText="1"/>
    </xf>
    <xf numFmtId="0" fontId="32" fillId="0" borderId="24" xfId="0" applyFont="1" applyFill="1" applyBorder="1" applyAlignment="1">
      <alignment vertical="top" wrapText="1"/>
    </xf>
    <xf numFmtId="0" fontId="32" fillId="0" borderId="23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Border="1"/>
    <xf numFmtId="0" fontId="4" fillId="9" borderId="7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center" textRotation="90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36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58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left" vertical="center"/>
    </xf>
    <xf numFmtId="49" fontId="4" fillId="0" borderId="54" xfId="0" applyNumberFormat="1" applyFont="1" applyFill="1" applyBorder="1" applyAlignment="1">
      <alignment horizontal="left" vertical="center"/>
    </xf>
    <xf numFmtId="49" fontId="40" fillId="0" borderId="56" xfId="0" applyNumberFormat="1" applyFont="1" applyFill="1" applyBorder="1" applyAlignment="1">
      <alignment horizontal="left" vertical="center"/>
    </xf>
    <xf numFmtId="49" fontId="40" fillId="0" borderId="74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58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9" borderId="5" xfId="0" applyFont="1" applyFill="1" applyBorder="1" applyAlignment="1">
      <alignment horizontal="center" vertical="top" wrapText="1"/>
    </xf>
    <xf numFmtId="0" fontId="4" fillId="9" borderId="5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left" vertical="center" wrapText="1"/>
    </xf>
    <xf numFmtId="0" fontId="4" fillId="9" borderId="51" xfId="0" applyFont="1" applyFill="1" applyBorder="1" applyAlignment="1">
      <alignment horizontal="left" vertical="center" wrapText="1"/>
    </xf>
    <xf numFmtId="0" fontId="4" fillId="9" borderId="38" xfId="0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60" fillId="0" borderId="6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9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4" fillId="0" borderId="75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0" fillId="0" borderId="6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16" fontId="4" fillId="0" borderId="63" xfId="0" applyNumberFormat="1" applyFont="1" applyFill="1" applyBorder="1" applyAlignment="1">
      <alignment horizontal="center" vertical="center" wrapText="1"/>
    </xf>
    <xf numFmtId="16" fontId="4" fillId="0" borderId="6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49" fontId="4" fillId="9" borderId="7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9" fontId="4" fillId="9" borderId="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distributed"/>
    </xf>
    <xf numFmtId="0" fontId="4" fillId="0" borderId="72" xfId="0" applyFont="1" applyFill="1" applyBorder="1" applyAlignment="1">
      <alignment horizontal="left" vertical="distributed"/>
    </xf>
    <xf numFmtId="0" fontId="4" fillId="0" borderId="73" xfId="0" applyFont="1" applyFill="1" applyBorder="1" applyAlignment="1">
      <alignment horizontal="left" vertical="distributed"/>
    </xf>
    <xf numFmtId="1" fontId="8" fillId="0" borderId="3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distributed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49" fontId="4" fillId="9" borderId="50" xfId="0" applyNumberFormat="1" applyFont="1" applyFill="1" applyBorder="1" applyAlignment="1">
      <alignment horizontal="center" vertical="center" wrapText="1"/>
    </xf>
    <xf numFmtId="49" fontId="4" fillId="9" borderId="51" xfId="0" applyNumberFormat="1" applyFont="1" applyFill="1" applyBorder="1" applyAlignment="1">
      <alignment horizontal="center" vertical="center" wrapText="1"/>
    </xf>
    <xf numFmtId="49" fontId="4" fillId="9" borderId="52" xfId="0" applyNumberFormat="1" applyFont="1" applyFill="1" applyBorder="1" applyAlignment="1">
      <alignment horizontal="center" vertical="center" wrapText="1"/>
    </xf>
    <xf numFmtId="0" fontId="4" fillId="9" borderId="69" xfId="0" applyFont="1" applyFill="1" applyBorder="1" applyAlignment="1">
      <alignment horizontal="left" vertical="center" wrapText="1"/>
    </xf>
    <xf numFmtId="0" fontId="4" fillId="9" borderId="70" xfId="0" applyFont="1" applyFill="1" applyBorder="1" applyAlignment="1">
      <alignment horizontal="left" vertical="center" wrapText="1"/>
    </xf>
    <xf numFmtId="0" fontId="4" fillId="9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distributed"/>
    </xf>
    <xf numFmtId="0" fontId="4" fillId="0" borderId="70" xfId="0" applyFont="1" applyFill="1" applyBorder="1" applyAlignment="1">
      <alignment horizontal="left" vertical="distributed"/>
    </xf>
    <xf numFmtId="0" fontId="4" fillId="0" borderId="68" xfId="0" applyFont="1" applyFill="1" applyBorder="1" applyAlignment="1">
      <alignment horizontal="left" vertical="distributed"/>
    </xf>
    <xf numFmtId="0" fontId="4" fillId="0" borderId="78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50" fillId="0" borderId="23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/>
    </xf>
    <xf numFmtId="0" fontId="8" fillId="0" borderId="2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9" borderId="47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 horizontal="center" textRotation="90"/>
    </xf>
    <xf numFmtId="0" fontId="4" fillId="0" borderId="9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center" textRotation="90"/>
    </xf>
    <xf numFmtId="0" fontId="4" fillId="0" borderId="57" xfId="0" applyFont="1" applyFill="1" applyBorder="1" applyAlignment="1">
      <alignment horizontal="center" vertical="center" textRotation="90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left" vertical="center" wrapText="1"/>
    </xf>
    <xf numFmtId="49" fontId="4" fillId="9" borderId="32" xfId="0" applyNumberFormat="1" applyFont="1" applyFill="1" applyBorder="1" applyAlignment="1">
      <alignment horizontal="center" vertical="center" wrapText="1"/>
    </xf>
    <xf numFmtId="49" fontId="4" fillId="9" borderId="33" xfId="0" applyNumberFormat="1" applyFont="1" applyFill="1" applyBorder="1" applyAlignment="1">
      <alignment horizontal="center" vertical="center" wrapText="1"/>
    </xf>
    <xf numFmtId="49" fontId="4" fillId="9" borderId="6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top" wrapText="1"/>
    </xf>
    <xf numFmtId="0" fontId="61" fillId="0" borderId="2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 vertical="top" wrapText="1"/>
    </xf>
    <xf numFmtId="0" fontId="32" fillId="0" borderId="24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/>
    </xf>
    <xf numFmtId="0" fontId="32" fillId="0" borderId="23" xfId="0" applyFont="1" applyFill="1" applyBorder="1" applyAlignment="1">
      <alignment horizontal="center" vertical="top"/>
    </xf>
    <xf numFmtId="49" fontId="4" fillId="0" borderId="55" xfId="0" applyNumberFormat="1" applyFont="1" applyFill="1" applyBorder="1" applyAlignment="1">
      <alignment horizontal="left" vertical="center"/>
    </xf>
    <xf numFmtId="49" fontId="41" fillId="0" borderId="55" xfId="0" applyNumberFormat="1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5" fillId="4" borderId="16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30" fillId="4" borderId="16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0" fillId="2" borderId="1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29" fillId="2" borderId="23" xfId="0" applyFont="1" applyFill="1" applyBorder="1" applyAlignment="1">
      <alignment horizontal="left" vertical="top" wrapText="1"/>
    </xf>
    <xf numFmtId="0" fontId="29" fillId="2" borderId="16" xfId="0" applyFont="1" applyFill="1" applyBorder="1" applyAlignment="1">
      <alignment horizontal="left" vertical="top" wrapText="1"/>
    </xf>
    <xf numFmtId="0" fontId="30" fillId="2" borderId="23" xfId="0" applyFont="1" applyFill="1" applyBorder="1" applyAlignment="1">
      <alignment horizontal="left" vertical="center" wrapText="1"/>
    </xf>
    <xf numFmtId="0" fontId="27" fillId="4" borderId="16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1" fillId="2" borderId="16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3" borderId="26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5" fillId="4" borderId="23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left" vertical="top" wrapText="1"/>
    </xf>
    <xf numFmtId="0" fontId="12" fillId="4" borderId="23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8" borderId="23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8" fillId="9" borderId="56" xfId="0" applyNumberFormat="1" applyFont="1" applyFill="1" applyBorder="1" applyAlignment="1">
      <alignment vertical="center"/>
    </xf>
    <xf numFmtId="0" fontId="8" fillId="9" borderId="1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16" xfId="0" applyFont="1" applyFill="1" applyBorder="1"/>
    <xf numFmtId="0" fontId="4" fillId="9" borderId="1" xfId="0" applyFont="1" applyFill="1" applyBorder="1"/>
    <xf numFmtId="0" fontId="4" fillId="9" borderId="2" xfId="0" applyFont="1" applyFill="1" applyBorder="1"/>
    <xf numFmtId="49" fontId="8" fillId="9" borderId="54" xfId="0" applyNumberFormat="1" applyFont="1" applyFill="1" applyBorder="1" applyAlignment="1">
      <alignment vertical="center"/>
    </xf>
    <xf numFmtId="0" fontId="4" fillId="9" borderId="21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49" fontId="8" fillId="9" borderId="55" xfId="0" applyNumberFormat="1" applyFont="1" applyFill="1" applyBorder="1" applyAlignment="1">
      <alignment vertical="center"/>
    </xf>
    <xf numFmtId="49" fontId="4" fillId="9" borderId="55" xfId="0" applyNumberFormat="1" applyFont="1" applyFill="1" applyBorder="1" applyAlignment="1">
      <alignment vertical="center"/>
    </xf>
    <xf numFmtId="0" fontId="4" fillId="9" borderId="16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/>
    </xf>
    <xf numFmtId="49" fontId="4" fillId="9" borderId="55" xfId="0" applyNumberFormat="1" applyFont="1" applyFill="1" applyBorder="1" applyAlignment="1">
      <alignment horizontal="left" vertical="center"/>
    </xf>
    <xf numFmtId="49" fontId="8" fillId="9" borderId="55" xfId="0" applyNumberFormat="1" applyFont="1" applyFill="1" applyBorder="1" applyAlignment="1">
      <alignment horizontal="left" vertical="center"/>
    </xf>
    <xf numFmtId="49" fontId="40" fillId="9" borderId="55" xfId="0" applyNumberFormat="1" applyFont="1" applyFill="1" applyBorder="1" applyAlignment="1">
      <alignment horizontal="left" vertical="center"/>
    </xf>
    <xf numFmtId="49" fontId="40" fillId="9" borderId="57" xfId="0" applyNumberFormat="1" applyFont="1" applyFill="1" applyBorder="1" applyAlignment="1">
      <alignment horizontal="left" vertical="center"/>
    </xf>
    <xf numFmtId="49" fontId="8" fillId="9" borderId="49" xfId="0" applyNumberFormat="1" applyFont="1" applyFill="1" applyBorder="1" applyAlignment="1">
      <alignment horizontal="left" vertical="center"/>
    </xf>
    <xf numFmtId="49" fontId="4" fillId="9" borderId="54" xfId="0" applyNumberFormat="1" applyFont="1" applyFill="1" applyBorder="1" applyAlignment="1">
      <alignment horizontal="left" vertical="center"/>
    </xf>
    <xf numFmtId="49" fontId="4" fillId="9" borderId="56" xfId="0" applyNumberFormat="1" applyFont="1" applyFill="1" applyBorder="1" applyAlignment="1">
      <alignment horizontal="left" vertical="center"/>
    </xf>
    <xf numFmtId="49" fontId="4" fillId="9" borderId="53" xfId="0" applyNumberFormat="1" applyFont="1" applyFill="1" applyBorder="1" applyAlignment="1">
      <alignment horizontal="left" vertical="center"/>
    </xf>
    <xf numFmtId="49" fontId="2" fillId="9" borderId="19" xfId="0" applyNumberFormat="1" applyFont="1" applyFill="1" applyBorder="1" applyAlignment="1">
      <alignment horizontal="center" vertical="center" wrapText="1"/>
    </xf>
    <xf numFmtId="49" fontId="2" fillId="9" borderId="58" xfId="0" applyNumberFormat="1" applyFont="1" applyFill="1" applyBorder="1" applyAlignment="1">
      <alignment horizontal="center" vertical="center" wrapText="1"/>
    </xf>
    <xf numFmtId="49" fontId="2" fillId="9" borderId="20" xfId="0" applyNumberFormat="1" applyFont="1" applyFill="1" applyBorder="1" applyAlignment="1">
      <alignment horizontal="center" vertical="center" wrapText="1"/>
    </xf>
    <xf numFmtId="49" fontId="2" fillId="9" borderId="50" xfId="0" applyNumberFormat="1" applyFont="1" applyFill="1" applyBorder="1" applyAlignment="1">
      <alignment horizontal="center" vertical="center" wrapText="1"/>
    </xf>
    <xf numFmtId="49" fontId="2" fillId="9" borderId="51" xfId="0" applyNumberFormat="1" applyFont="1" applyFill="1" applyBorder="1" applyAlignment="1">
      <alignment horizontal="center" vertical="center" wrapText="1"/>
    </xf>
    <xf numFmtId="49" fontId="2" fillId="9" borderId="52" xfId="0" applyNumberFormat="1" applyFont="1" applyFill="1" applyBorder="1" applyAlignment="1">
      <alignment horizontal="center" vertical="center" wrapText="1"/>
    </xf>
    <xf numFmtId="49" fontId="2" fillId="9" borderId="7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2" fillId="9" borderId="8" xfId="0" applyNumberFormat="1" applyFont="1" applyFill="1" applyBorder="1" applyAlignment="1">
      <alignment horizontal="center" vertical="center" wrapText="1"/>
    </xf>
    <xf numFmtId="49" fontId="4" fillId="9" borderId="21" xfId="0" applyNumberFormat="1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4" fillId="9" borderId="22" xfId="0" applyNumberFormat="1" applyFont="1" applyFill="1" applyBorder="1" applyAlignment="1">
      <alignment horizontal="center" vertical="center" wrapText="1"/>
    </xf>
    <xf numFmtId="49" fontId="4" fillId="9" borderId="69" xfId="0" applyNumberFormat="1" applyFont="1" applyFill="1" applyBorder="1" applyAlignment="1">
      <alignment horizontal="center" vertical="center" wrapText="1"/>
    </xf>
    <xf numFmtId="49" fontId="4" fillId="9" borderId="70" xfId="0" applyNumberFormat="1" applyFont="1" applyFill="1" applyBorder="1" applyAlignment="1">
      <alignment horizontal="center" vertical="center" wrapText="1"/>
    </xf>
    <xf numFmtId="49" fontId="4" fillId="9" borderId="68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O1549"/>
  <sheetViews>
    <sheetView showZeros="0" tabSelected="1" view="pageBreakPreview" zoomScale="30" zoomScaleNormal="43" zoomScaleSheetLayoutView="30" zoomScalePageLayoutView="50" workbookViewId="0">
      <selection activeCell="BF208" sqref="BF208:BI209"/>
    </sheetView>
  </sheetViews>
  <sheetFormatPr defaultColWidth="1.28515625" defaultRowHeight="12.75" x14ac:dyDescent="0.2"/>
  <cols>
    <col min="1" max="1" width="15.5703125" style="72" customWidth="1"/>
    <col min="2" max="17" width="7.7109375" style="3" customWidth="1"/>
    <col min="18" max="19" width="7.7109375" style="10" customWidth="1"/>
    <col min="20" max="23" width="7.7109375" style="17" customWidth="1"/>
    <col min="24" max="31" width="7.7109375" style="3" customWidth="1"/>
    <col min="32" max="32" width="11.7109375" style="3" customWidth="1"/>
    <col min="33" max="33" width="10.7109375" style="3" customWidth="1"/>
    <col min="34" max="34" width="8" style="3" customWidth="1"/>
    <col min="35" max="35" width="11.7109375" style="3" customWidth="1"/>
    <col min="36" max="36" width="10.7109375" style="3" customWidth="1"/>
    <col min="37" max="37" width="6.7109375" style="3" customWidth="1"/>
    <col min="38" max="38" width="11.7109375" style="3" customWidth="1"/>
    <col min="39" max="39" width="10.7109375" style="3" customWidth="1"/>
    <col min="40" max="40" width="6.7109375" style="3" customWidth="1"/>
    <col min="41" max="41" width="11.7109375" style="3" customWidth="1"/>
    <col min="42" max="42" width="10.7109375" style="3" customWidth="1"/>
    <col min="43" max="43" width="8.5703125" style="3" customWidth="1"/>
    <col min="44" max="44" width="11.7109375" style="3" customWidth="1"/>
    <col min="45" max="45" width="10.7109375" style="3" customWidth="1"/>
    <col min="46" max="46" width="9.5703125" style="3" customWidth="1"/>
    <col min="47" max="47" width="11.7109375" style="3" customWidth="1"/>
    <col min="48" max="48" width="10.7109375" style="3" customWidth="1"/>
    <col min="49" max="49" width="8.28515625" style="3" customWidth="1"/>
    <col min="50" max="50" width="11.7109375" style="3" customWidth="1"/>
    <col min="51" max="51" width="10.7109375" style="3" customWidth="1"/>
    <col min="52" max="52" width="7.5703125" style="3" customWidth="1"/>
    <col min="53" max="53" width="6.7109375" style="3" customWidth="1"/>
    <col min="54" max="54" width="10.7109375" style="3" customWidth="1"/>
    <col min="55" max="55" width="6.7109375" style="3" customWidth="1"/>
    <col min="56" max="57" width="6.7109375" style="17" customWidth="1"/>
    <col min="58" max="60" width="6.7109375" style="11" customWidth="1"/>
    <col min="61" max="61" width="20.28515625" style="11" customWidth="1"/>
    <col min="62" max="62" width="17.5703125" style="3" customWidth="1"/>
    <col min="63" max="63" width="21.5703125" style="3" customWidth="1"/>
    <col min="64" max="64" width="21.42578125" style="3" customWidth="1"/>
    <col min="65" max="65" width="9.42578125" style="3" customWidth="1"/>
    <col min="66" max="66" width="13" style="3" customWidth="1"/>
    <col min="67" max="67" width="5.7109375" style="18" customWidth="1"/>
    <col min="68" max="69" width="1.28515625" style="18"/>
    <col min="70" max="16384" width="1.28515625" style="3"/>
  </cols>
  <sheetData>
    <row r="1" spans="1:70" s="1" customFormat="1" ht="35.25" x14ac:dyDescent="0.5">
      <c r="A1" s="71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109"/>
      <c r="S1" s="109"/>
      <c r="T1" s="69"/>
      <c r="U1" s="69"/>
      <c r="V1" s="111" t="s">
        <v>1</v>
      </c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65"/>
      <c r="BD1" s="665"/>
      <c r="BE1" s="665"/>
      <c r="BF1" s="665"/>
      <c r="BG1" s="665"/>
      <c r="BH1" s="665"/>
      <c r="BI1" s="665"/>
      <c r="BO1" s="19"/>
      <c r="BP1" s="19"/>
      <c r="BQ1" s="19"/>
    </row>
    <row r="2" spans="1:70" ht="35.25" x14ac:dyDescent="0.5">
      <c r="B2" s="69" t="s">
        <v>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109"/>
      <c r="S2" s="10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 t="s">
        <v>5</v>
      </c>
      <c r="AZ2" s="151"/>
      <c r="BA2" s="69"/>
      <c r="BB2" s="69"/>
      <c r="BC2" s="69"/>
      <c r="BD2" s="69"/>
      <c r="BE2" s="69"/>
      <c r="BF2" s="69"/>
      <c r="BG2" s="69"/>
      <c r="BH2" s="69"/>
      <c r="BI2" s="151"/>
    </row>
    <row r="3" spans="1:70" ht="35.25" x14ac:dyDescent="0.5">
      <c r="B3" s="69" t="s">
        <v>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09"/>
      <c r="S3" s="109"/>
      <c r="T3" s="69"/>
      <c r="U3" s="69"/>
      <c r="V3" s="69"/>
      <c r="W3" s="69"/>
      <c r="X3" s="69"/>
      <c r="Y3" s="69"/>
      <c r="Z3" s="2" t="s">
        <v>449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 t="s">
        <v>497</v>
      </c>
      <c r="AZ3" s="69"/>
      <c r="BA3" s="69"/>
      <c r="BB3" s="69"/>
      <c r="BC3" s="69"/>
      <c r="BD3" s="69"/>
      <c r="BE3" s="69"/>
      <c r="BF3" s="69"/>
      <c r="BG3" s="69"/>
      <c r="BH3" s="151"/>
      <c r="BI3" s="151"/>
    </row>
    <row r="4" spans="1:70" ht="35.25" x14ac:dyDescent="0.5">
      <c r="B4" s="69" t="s">
        <v>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09"/>
      <c r="S4" s="109"/>
      <c r="T4" s="111"/>
      <c r="U4" s="111"/>
      <c r="V4" s="69"/>
      <c r="W4" s="69"/>
      <c r="X4" s="69"/>
      <c r="Y4" s="69"/>
      <c r="Z4" s="69"/>
      <c r="AA4" s="69"/>
      <c r="AB4" s="69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69"/>
      <c r="BD4" s="3"/>
      <c r="BE4" s="3"/>
      <c r="BI4" s="69"/>
      <c r="BJ4" s="15"/>
      <c r="BK4" s="15"/>
    </row>
    <row r="5" spans="1:70" ht="30.6" customHeight="1" x14ac:dyDescent="0.5">
      <c r="B5" s="215"/>
      <c r="C5" s="215"/>
      <c r="D5" s="215"/>
      <c r="E5" s="215"/>
      <c r="F5" s="215"/>
      <c r="G5" s="215"/>
      <c r="H5" s="215"/>
      <c r="I5" s="69" t="s">
        <v>373</v>
      </c>
      <c r="J5" s="69"/>
      <c r="K5" s="69"/>
      <c r="L5" s="69"/>
      <c r="M5" s="69"/>
      <c r="N5" s="69"/>
      <c r="O5" s="69"/>
      <c r="P5" s="69"/>
      <c r="Q5" s="70"/>
      <c r="R5" s="667" t="s">
        <v>6</v>
      </c>
      <c r="S5" s="667"/>
      <c r="T5" s="667"/>
      <c r="U5" s="667"/>
      <c r="V5" s="667"/>
      <c r="W5" s="667"/>
      <c r="X5" s="667"/>
      <c r="Y5" s="668" t="s">
        <v>450</v>
      </c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2"/>
      <c r="AQ5" s="2"/>
      <c r="AR5" s="2"/>
      <c r="AS5" s="2"/>
      <c r="AT5" s="2"/>
      <c r="AU5" s="2"/>
      <c r="AV5" s="216"/>
      <c r="AW5" s="216"/>
      <c r="AX5" s="70"/>
      <c r="BD5" s="3"/>
      <c r="BE5" s="3"/>
      <c r="BI5" s="151"/>
      <c r="BJ5" s="15"/>
      <c r="BK5" s="15"/>
    </row>
    <row r="6" spans="1:70" ht="30" customHeight="1" x14ac:dyDescent="0.5">
      <c r="B6" s="69"/>
      <c r="C6" s="112"/>
      <c r="D6" s="217" t="s">
        <v>374</v>
      </c>
      <c r="E6" s="218"/>
      <c r="F6" s="217"/>
      <c r="G6" s="70"/>
      <c r="H6" s="70"/>
      <c r="I6" s="69"/>
      <c r="J6" s="69"/>
      <c r="K6" s="69"/>
      <c r="L6" s="69"/>
      <c r="M6" s="69"/>
      <c r="N6" s="69"/>
      <c r="O6" s="69"/>
      <c r="P6" s="69"/>
      <c r="Q6" s="69"/>
      <c r="R6" s="667"/>
      <c r="S6" s="667"/>
      <c r="T6" s="667"/>
      <c r="U6" s="667"/>
      <c r="V6" s="667"/>
      <c r="W6" s="667"/>
      <c r="X6" s="667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2"/>
      <c r="AQ6" s="2"/>
      <c r="AR6" s="2"/>
      <c r="AS6" s="2"/>
      <c r="AT6" s="2"/>
      <c r="AU6" s="2"/>
      <c r="AV6" s="216"/>
      <c r="AW6" s="216"/>
      <c r="AX6" s="70"/>
      <c r="AY6" s="69" t="s">
        <v>498</v>
      </c>
      <c r="AZ6" s="69"/>
      <c r="BA6" s="69"/>
      <c r="BB6" s="69"/>
      <c r="BC6" s="69"/>
      <c r="BD6" s="69"/>
      <c r="BE6" s="70"/>
      <c r="BF6" s="70"/>
      <c r="BG6" s="70"/>
      <c r="BH6" s="151"/>
      <c r="BI6" s="151"/>
      <c r="BJ6" s="16"/>
      <c r="BK6" s="16"/>
    </row>
    <row r="7" spans="1:70" ht="30" customHeight="1" x14ac:dyDescent="0.5">
      <c r="B7" s="69" t="s">
        <v>7</v>
      </c>
      <c r="C7" s="69"/>
      <c r="D7" s="69"/>
      <c r="E7" s="69"/>
      <c r="F7" s="69"/>
      <c r="G7" s="69"/>
      <c r="H7" s="334">
        <v>2022</v>
      </c>
      <c r="I7" s="334"/>
      <c r="J7" s="334"/>
      <c r="K7" s="69"/>
      <c r="L7" s="69"/>
      <c r="M7" s="69"/>
      <c r="N7" s="69"/>
      <c r="O7" s="69"/>
      <c r="P7" s="69"/>
      <c r="Q7" s="69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151"/>
      <c r="BI7" s="151"/>
      <c r="BJ7" s="16"/>
      <c r="BK7" s="16"/>
    </row>
    <row r="8" spans="1:70" ht="31.15" customHeight="1" x14ac:dyDescent="0.5">
      <c r="B8" s="69" t="s">
        <v>375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151"/>
      <c r="R8" s="109"/>
      <c r="S8" s="109"/>
      <c r="T8" s="69"/>
      <c r="U8" s="69"/>
      <c r="V8" s="69"/>
      <c r="W8" s="69"/>
      <c r="X8" s="69"/>
      <c r="Y8" s="220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69"/>
      <c r="AY8" s="69"/>
      <c r="AZ8" s="69"/>
      <c r="BA8" s="69"/>
      <c r="BB8" s="69"/>
      <c r="BC8" s="69"/>
      <c r="BD8" s="69"/>
      <c r="BE8" s="69"/>
      <c r="BF8" s="151"/>
      <c r="BG8" s="151"/>
      <c r="BH8" s="151"/>
      <c r="BI8" s="151"/>
    </row>
    <row r="9" spans="1:70" ht="35.25" x14ac:dyDescent="0.5">
      <c r="B9" s="69" t="s">
        <v>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09"/>
      <c r="S9" s="109"/>
      <c r="T9" s="69"/>
      <c r="U9" s="69"/>
      <c r="V9" s="69"/>
      <c r="W9" s="69"/>
      <c r="X9" s="69"/>
      <c r="Y9" s="69"/>
      <c r="Z9" s="69"/>
      <c r="AA9" s="69"/>
      <c r="AB9" s="69"/>
      <c r="AC9" s="6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69"/>
      <c r="AY9" s="69" t="s">
        <v>9</v>
      </c>
      <c r="AZ9" s="69"/>
      <c r="BA9" s="69"/>
      <c r="BB9" s="69"/>
      <c r="BC9" s="69"/>
      <c r="BD9" s="151"/>
      <c r="BE9" s="151"/>
      <c r="BF9" s="151"/>
      <c r="BG9" s="69"/>
      <c r="BH9" s="69"/>
      <c r="BI9" s="69"/>
    </row>
    <row r="10" spans="1:70" ht="35.25" x14ac:dyDescent="0.5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09"/>
      <c r="S10" s="10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151"/>
      <c r="BG10" s="151"/>
      <c r="BH10" s="151"/>
      <c r="BI10" s="151"/>
    </row>
    <row r="11" spans="1:70" ht="35.25" x14ac:dyDescent="0.5">
      <c r="B11" s="108" t="s">
        <v>10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09"/>
      <c r="S11" s="10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110"/>
      <c r="AN11" s="69"/>
      <c r="AO11" s="110" t="s">
        <v>11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D11" s="3"/>
      <c r="BE11" s="3"/>
    </row>
    <row r="12" spans="1:70" ht="13.5" thickBot="1" x14ac:dyDescent="0.25">
      <c r="T12" s="3"/>
      <c r="U12" s="3"/>
      <c r="V12" s="3"/>
      <c r="W12" s="3"/>
      <c r="BD12" s="3"/>
      <c r="BE12" s="3"/>
    </row>
    <row r="13" spans="1:70" s="133" customFormat="1" ht="31.35" customHeight="1" x14ac:dyDescent="0.45">
      <c r="A13" s="685" t="s">
        <v>12</v>
      </c>
      <c r="B13" s="666" t="s">
        <v>13</v>
      </c>
      <c r="C13" s="389"/>
      <c r="D13" s="389"/>
      <c r="E13" s="389"/>
      <c r="F13" s="366" t="s">
        <v>477</v>
      </c>
      <c r="G13" s="389" t="s">
        <v>14</v>
      </c>
      <c r="H13" s="389"/>
      <c r="I13" s="389"/>
      <c r="J13" s="366" t="s">
        <v>478</v>
      </c>
      <c r="K13" s="389" t="s">
        <v>15</v>
      </c>
      <c r="L13" s="389"/>
      <c r="M13" s="389"/>
      <c r="N13" s="389"/>
      <c r="O13" s="389" t="s">
        <v>16</v>
      </c>
      <c r="P13" s="389"/>
      <c r="Q13" s="389"/>
      <c r="R13" s="389"/>
      <c r="S13" s="366" t="s">
        <v>479</v>
      </c>
      <c r="T13" s="389" t="s">
        <v>17</v>
      </c>
      <c r="U13" s="389"/>
      <c r="V13" s="389"/>
      <c r="W13" s="366" t="s">
        <v>480</v>
      </c>
      <c r="X13" s="389" t="s">
        <v>18</v>
      </c>
      <c r="Y13" s="389"/>
      <c r="Z13" s="389"/>
      <c r="AA13" s="366" t="s">
        <v>481</v>
      </c>
      <c r="AB13" s="389" t="s">
        <v>19</v>
      </c>
      <c r="AC13" s="389"/>
      <c r="AD13" s="389"/>
      <c r="AE13" s="389"/>
      <c r="AF13" s="366" t="s">
        <v>482</v>
      </c>
      <c r="AG13" s="389" t="s">
        <v>20</v>
      </c>
      <c r="AH13" s="389"/>
      <c r="AI13" s="389"/>
      <c r="AJ13" s="366" t="s">
        <v>483</v>
      </c>
      <c r="AK13" s="389" t="s">
        <v>21</v>
      </c>
      <c r="AL13" s="389"/>
      <c r="AM13" s="389"/>
      <c r="AN13" s="389"/>
      <c r="AO13" s="389" t="s">
        <v>22</v>
      </c>
      <c r="AP13" s="389"/>
      <c r="AQ13" s="389"/>
      <c r="AR13" s="389"/>
      <c r="AS13" s="366" t="s">
        <v>484</v>
      </c>
      <c r="AT13" s="389" t="s">
        <v>23</v>
      </c>
      <c r="AU13" s="389"/>
      <c r="AV13" s="389"/>
      <c r="AW13" s="366" t="s">
        <v>485</v>
      </c>
      <c r="AX13" s="389" t="s">
        <v>24</v>
      </c>
      <c r="AY13" s="389"/>
      <c r="AZ13" s="389"/>
      <c r="BA13" s="679"/>
      <c r="BB13" s="682" t="s">
        <v>25</v>
      </c>
      <c r="BC13" s="677" t="s">
        <v>26</v>
      </c>
      <c r="BD13" s="677" t="s">
        <v>27</v>
      </c>
      <c r="BE13" s="677" t="s">
        <v>28</v>
      </c>
      <c r="BF13" s="677" t="s">
        <v>29</v>
      </c>
      <c r="BG13" s="677" t="s">
        <v>30</v>
      </c>
      <c r="BH13" s="677" t="s">
        <v>31</v>
      </c>
      <c r="BI13" s="680" t="s">
        <v>32</v>
      </c>
      <c r="BJ13" s="131"/>
      <c r="BK13" s="132"/>
      <c r="BL13" s="132"/>
      <c r="BM13" s="132"/>
      <c r="BP13" s="134"/>
      <c r="BQ13" s="134"/>
      <c r="BR13" s="134"/>
    </row>
    <row r="14" spans="1:70" s="133" customFormat="1" ht="311.85000000000002" customHeight="1" thickBot="1" x14ac:dyDescent="0.5">
      <c r="A14" s="686"/>
      <c r="B14" s="221" t="s">
        <v>33</v>
      </c>
      <c r="C14" s="214" t="s">
        <v>34</v>
      </c>
      <c r="D14" s="214" t="s">
        <v>35</v>
      </c>
      <c r="E14" s="214" t="s">
        <v>36</v>
      </c>
      <c r="F14" s="377"/>
      <c r="G14" s="214" t="s">
        <v>37</v>
      </c>
      <c r="H14" s="214" t="s">
        <v>38</v>
      </c>
      <c r="I14" s="214" t="s">
        <v>39</v>
      </c>
      <c r="J14" s="377"/>
      <c r="K14" s="214" t="s">
        <v>40</v>
      </c>
      <c r="L14" s="214" t="s">
        <v>41</v>
      </c>
      <c r="M14" s="214" t="s">
        <v>42</v>
      </c>
      <c r="N14" s="214" t="s">
        <v>43</v>
      </c>
      <c r="O14" s="214" t="s">
        <v>44</v>
      </c>
      <c r="P14" s="214" t="s">
        <v>34</v>
      </c>
      <c r="Q14" s="214" t="s">
        <v>35</v>
      </c>
      <c r="R14" s="214" t="s">
        <v>36</v>
      </c>
      <c r="S14" s="377"/>
      <c r="T14" s="214" t="s">
        <v>45</v>
      </c>
      <c r="U14" s="214" t="s">
        <v>46</v>
      </c>
      <c r="V14" s="214" t="s">
        <v>47</v>
      </c>
      <c r="W14" s="377"/>
      <c r="X14" s="214" t="s">
        <v>48</v>
      </c>
      <c r="Y14" s="214" t="s">
        <v>49</v>
      </c>
      <c r="Z14" s="214" t="s">
        <v>50</v>
      </c>
      <c r="AA14" s="377"/>
      <c r="AB14" s="214" t="s">
        <v>48</v>
      </c>
      <c r="AC14" s="214" t="s">
        <v>49</v>
      </c>
      <c r="AD14" s="214" t="s">
        <v>50</v>
      </c>
      <c r="AE14" s="214" t="s">
        <v>51</v>
      </c>
      <c r="AF14" s="377"/>
      <c r="AG14" s="214" t="s">
        <v>37</v>
      </c>
      <c r="AH14" s="214" t="s">
        <v>38</v>
      </c>
      <c r="AI14" s="214" t="s">
        <v>39</v>
      </c>
      <c r="AJ14" s="377"/>
      <c r="AK14" s="214" t="s">
        <v>52</v>
      </c>
      <c r="AL14" s="214" t="s">
        <v>53</v>
      </c>
      <c r="AM14" s="214" t="s">
        <v>54</v>
      </c>
      <c r="AN14" s="214" t="s">
        <v>55</v>
      </c>
      <c r="AO14" s="214" t="s">
        <v>44</v>
      </c>
      <c r="AP14" s="214" t="s">
        <v>34</v>
      </c>
      <c r="AQ14" s="214" t="s">
        <v>35</v>
      </c>
      <c r="AR14" s="214" t="s">
        <v>36</v>
      </c>
      <c r="AS14" s="377"/>
      <c r="AT14" s="214" t="s">
        <v>37</v>
      </c>
      <c r="AU14" s="214" t="s">
        <v>38</v>
      </c>
      <c r="AV14" s="214" t="s">
        <v>39</v>
      </c>
      <c r="AW14" s="377"/>
      <c r="AX14" s="214" t="s">
        <v>40</v>
      </c>
      <c r="AY14" s="214" t="s">
        <v>41</v>
      </c>
      <c r="AZ14" s="214" t="s">
        <v>42</v>
      </c>
      <c r="BA14" s="222" t="s">
        <v>56</v>
      </c>
      <c r="BB14" s="683"/>
      <c r="BC14" s="678"/>
      <c r="BD14" s="678"/>
      <c r="BE14" s="678"/>
      <c r="BF14" s="678"/>
      <c r="BG14" s="678"/>
      <c r="BH14" s="678"/>
      <c r="BI14" s="681"/>
      <c r="BJ14" s="131"/>
      <c r="BK14" s="132"/>
      <c r="BL14" s="132"/>
      <c r="BM14" s="132"/>
      <c r="BP14" s="134"/>
      <c r="BQ14" s="134"/>
      <c r="BR14" s="134"/>
    </row>
    <row r="15" spans="1:70" s="133" customFormat="1" ht="31.35" customHeight="1" x14ac:dyDescent="0.45">
      <c r="A15" s="223" t="s">
        <v>57</v>
      </c>
      <c r="B15" s="224"/>
      <c r="C15" s="225"/>
      <c r="D15" s="225"/>
      <c r="E15" s="225"/>
      <c r="F15" s="225"/>
      <c r="G15" s="225"/>
      <c r="H15" s="225"/>
      <c r="I15" s="225"/>
      <c r="J15" s="226">
        <v>17</v>
      </c>
      <c r="K15" s="225"/>
      <c r="L15" s="225"/>
      <c r="M15" s="225"/>
      <c r="N15" s="225"/>
      <c r="O15" s="182"/>
      <c r="P15" s="182"/>
      <c r="Q15" s="182"/>
      <c r="R15" s="182"/>
      <c r="S15" s="227" t="s">
        <v>58</v>
      </c>
      <c r="T15" s="227" t="s">
        <v>58</v>
      </c>
      <c r="U15" s="227" t="s">
        <v>58</v>
      </c>
      <c r="V15" s="228" t="s">
        <v>58</v>
      </c>
      <c r="W15" s="229" t="s">
        <v>59</v>
      </c>
      <c r="X15" s="229" t="s">
        <v>59</v>
      </c>
      <c r="Y15" s="182"/>
      <c r="Z15" s="182"/>
      <c r="AA15" s="182"/>
      <c r="AB15" s="182"/>
      <c r="AC15" s="182"/>
      <c r="AD15" s="182">
        <v>17</v>
      </c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227"/>
      <c r="AP15" s="227" t="s">
        <v>58</v>
      </c>
      <c r="AQ15" s="227" t="s">
        <v>58</v>
      </c>
      <c r="AR15" s="227" t="s">
        <v>58</v>
      </c>
      <c r="AS15" s="230" t="s">
        <v>60</v>
      </c>
      <c r="AT15" s="230" t="s">
        <v>60</v>
      </c>
      <c r="AU15" s="229" t="s">
        <v>59</v>
      </c>
      <c r="AV15" s="229" t="s">
        <v>59</v>
      </c>
      <c r="AW15" s="229" t="s">
        <v>59</v>
      </c>
      <c r="AX15" s="229" t="s">
        <v>59</v>
      </c>
      <c r="AY15" s="229" t="s">
        <v>59</v>
      </c>
      <c r="AZ15" s="229" t="s">
        <v>59</v>
      </c>
      <c r="BA15" s="231" t="s">
        <v>59</v>
      </c>
      <c r="BB15" s="181">
        <f>SUM(J15,AD15)</f>
        <v>34</v>
      </c>
      <c r="BC15" s="182">
        <v>7</v>
      </c>
      <c r="BD15" s="182">
        <v>2</v>
      </c>
      <c r="BE15" s="182"/>
      <c r="BF15" s="182"/>
      <c r="BG15" s="182"/>
      <c r="BH15" s="182">
        <v>9</v>
      </c>
      <c r="BI15" s="188">
        <f>SUM(BB15:BH15)</f>
        <v>52</v>
      </c>
      <c r="BJ15" s="135"/>
      <c r="BK15" s="132"/>
      <c r="BL15" s="132"/>
      <c r="BM15" s="132"/>
      <c r="BP15" s="134"/>
      <c r="BQ15" s="134"/>
      <c r="BR15" s="134"/>
    </row>
    <row r="16" spans="1:70" s="133" customFormat="1" ht="31.35" customHeight="1" x14ac:dyDescent="0.45">
      <c r="A16" s="232" t="s">
        <v>61</v>
      </c>
      <c r="B16" s="82"/>
      <c r="C16" s="83"/>
      <c r="D16" s="83"/>
      <c r="E16" s="83"/>
      <c r="F16" s="83"/>
      <c r="G16" s="83"/>
      <c r="H16" s="83"/>
      <c r="I16" s="83"/>
      <c r="J16" s="201">
        <v>17</v>
      </c>
      <c r="K16" s="83"/>
      <c r="L16" s="83"/>
      <c r="M16" s="83"/>
      <c r="N16" s="83"/>
      <c r="O16" s="153"/>
      <c r="P16" s="153"/>
      <c r="Q16" s="153"/>
      <c r="R16" s="153"/>
      <c r="S16" s="162" t="s">
        <v>58</v>
      </c>
      <c r="T16" s="162" t="s">
        <v>58</v>
      </c>
      <c r="U16" s="162" t="s">
        <v>58</v>
      </c>
      <c r="V16" s="162" t="s">
        <v>58</v>
      </c>
      <c r="W16" s="80" t="s">
        <v>59</v>
      </c>
      <c r="X16" s="80" t="s">
        <v>59</v>
      </c>
      <c r="Y16" s="153"/>
      <c r="Z16" s="153"/>
      <c r="AA16" s="153"/>
      <c r="AB16" s="153"/>
      <c r="AC16" s="153"/>
      <c r="AD16" s="153">
        <v>17</v>
      </c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62"/>
      <c r="AP16" s="162" t="s">
        <v>58</v>
      </c>
      <c r="AQ16" s="162" t="s">
        <v>58</v>
      </c>
      <c r="AR16" s="162" t="s">
        <v>58</v>
      </c>
      <c r="AS16" s="162" t="s">
        <v>58</v>
      </c>
      <c r="AT16" s="80" t="s">
        <v>59</v>
      </c>
      <c r="AU16" s="80" t="s">
        <v>59</v>
      </c>
      <c r="AV16" s="80" t="s">
        <v>59</v>
      </c>
      <c r="AW16" s="80" t="s">
        <v>59</v>
      </c>
      <c r="AX16" s="80" t="s">
        <v>59</v>
      </c>
      <c r="AY16" s="80" t="s">
        <v>59</v>
      </c>
      <c r="AZ16" s="80" t="s">
        <v>59</v>
      </c>
      <c r="BA16" s="233" t="s">
        <v>59</v>
      </c>
      <c r="BB16" s="152">
        <f>SUM(J16,AD16)</f>
        <v>34</v>
      </c>
      <c r="BC16" s="153">
        <v>8</v>
      </c>
      <c r="BD16" s="153"/>
      <c r="BE16" s="153"/>
      <c r="BF16" s="153"/>
      <c r="BG16" s="153"/>
      <c r="BH16" s="153">
        <v>10</v>
      </c>
      <c r="BI16" s="154">
        <f t="shared" ref="BI16:BI18" si="0">SUM(BB16:BH16)</f>
        <v>52</v>
      </c>
      <c r="BJ16" s="135"/>
      <c r="BK16" s="132"/>
      <c r="BL16" s="132"/>
      <c r="BM16" s="132"/>
      <c r="BP16" s="134"/>
      <c r="BQ16" s="134"/>
      <c r="BR16" s="134"/>
    </row>
    <row r="17" spans="1:129" s="133" customFormat="1" ht="31.35" customHeight="1" x14ac:dyDescent="0.45">
      <c r="A17" s="232" t="s">
        <v>62</v>
      </c>
      <c r="B17" s="82"/>
      <c r="C17" s="83"/>
      <c r="D17" s="83"/>
      <c r="E17" s="83"/>
      <c r="F17" s="83"/>
      <c r="G17" s="83"/>
      <c r="H17" s="83"/>
      <c r="I17" s="83"/>
      <c r="J17" s="201">
        <v>16</v>
      </c>
      <c r="K17" s="83"/>
      <c r="L17" s="83"/>
      <c r="M17" s="83"/>
      <c r="N17" s="83"/>
      <c r="O17" s="153"/>
      <c r="P17" s="153"/>
      <c r="Q17" s="153"/>
      <c r="R17" s="162" t="s">
        <v>58</v>
      </c>
      <c r="S17" s="162" t="s">
        <v>58</v>
      </c>
      <c r="T17" s="162" t="s">
        <v>58</v>
      </c>
      <c r="U17" s="80" t="s">
        <v>59</v>
      </c>
      <c r="V17" s="80" t="s">
        <v>59</v>
      </c>
      <c r="W17" s="153"/>
      <c r="X17" s="153"/>
      <c r="Y17" s="153"/>
      <c r="Z17" s="153"/>
      <c r="AA17" s="153"/>
      <c r="AB17" s="153"/>
      <c r="AC17" s="153"/>
      <c r="AD17" s="153">
        <v>16</v>
      </c>
      <c r="AE17" s="153"/>
      <c r="AF17" s="153"/>
      <c r="AG17" s="153"/>
      <c r="AH17" s="153"/>
      <c r="AI17" s="153"/>
      <c r="AJ17" s="153"/>
      <c r="AK17" s="153"/>
      <c r="AL17" s="153"/>
      <c r="AM17" s="162" t="s">
        <v>58</v>
      </c>
      <c r="AN17" s="162" t="s">
        <v>58</v>
      </c>
      <c r="AO17" s="162" t="s">
        <v>58</v>
      </c>
      <c r="AP17" s="153" t="s">
        <v>63</v>
      </c>
      <c r="AQ17" s="153" t="s">
        <v>63</v>
      </c>
      <c r="AR17" s="153" t="s">
        <v>63</v>
      </c>
      <c r="AS17" s="153" t="s">
        <v>63</v>
      </c>
      <c r="AT17" s="80" t="s">
        <v>59</v>
      </c>
      <c r="AU17" s="80" t="s">
        <v>59</v>
      </c>
      <c r="AV17" s="80" t="s">
        <v>59</v>
      </c>
      <c r="AW17" s="80" t="s">
        <v>59</v>
      </c>
      <c r="AX17" s="80" t="s">
        <v>59</v>
      </c>
      <c r="AY17" s="80" t="s">
        <v>59</v>
      </c>
      <c r="AZ17" s="80" t="s">
        <v>59</v>
      </c>
      <c r="BA17" s="233" t="s">
        <v>59</v>
      </c>
      <c r="BB17" s="152">
        <f>SUM(J17,AD17)</f>
        <v>32</v>
      </c>
      <c r="BC17" s="153">
        <v>6</v>
      </c>
      <c r="BD17" s="153"/>
      <c r="BE17" s="153">
        <v>4</v>
      </c>
      <c r="BF17" s="153"/>
      <c r="BG17" s="153"/>
      <c r="BH17" s="153">
        <v>10</v>
      </c>
      <c r="BI17" s="154">
        <f t="shared" si="0"/>
        <v>52</v>
      </c>
      <c r="BJ17" s="135"/>
      <c r="BK17" s="132"/>
      <c r="BL17" s="132"/>
      <c r="BM17" s="132"/>
      <c r="BP17" s="134"/>
      <c r="BQ17" s="134"/>
      <c r="BR17" s="134"/>
    </row>
    <row r="18" spans="1:129" s="133" customFormat="1" ht="31.35" customHeight="1" thickBot="1" x14ac:dyDescent="0.5">
      <c r="A18" s="234" t="s">
        <v>64</v>
      </c>
      <c r="B18" s="235"/>
      <c r="C18" s="236"/>
      <c r="D18" s="236"/>
      <c r="E18" s="236"/>
      <c r="F18" s="236"/>
      <c r="G18" s="236"/>
      <c r="H18" s="236"/>
      <c r="I18" s="236"/>
      <c r="J18" s="237">
        <v>17</v>
      </c>
      <c r="K18" s="236"/>
      <c r="L18" s="236"/>
      <c r="M18" s="236"/>
      <c r="N18" s="236"/>
      <c r="O18" s="174"/>
      <c r="P18" s="174"/>
      <c r="Q18" s="174"/>
      <c r="R18" s="174"/>
      <c r="S18" s="202" t="s">
        <v>58</v>
      </c>
      <c r="T18" s="202" t="s">
        <v>58</v>
      </c>
      <c r="U18" s="202" t="s">
        <v>58</v>
      </c>
      <c r="V18" s="202" t="s">
        <v>58</v>
      </c>
      <c r="W18" s="238" t="s">
        <v>59</v>
      </c>
      <c r="X18" s="238" t="s">
        <v>59</v>
      </c>
      <c r="Y18" s="174" t="s">
        <v>63</v>
      </c>
      <c r="Z18" s="174" t="s">
        <v>63</v>
      </c>
      <c r="AA18" s="174" t="s">
        <v>63</v>
      </c>
      <c r="AB18" s="174" t="s">
        <v>63</v>
      </c>
      <c r="AC18" s="174" t="s">
        <v>63</v>
      </c>
      <c r="AD18" s="174" t="s">
        <v>63</v>
      </c>
      <c r="AE18" s="202" t="s">
        <v>65</v>
      </c>
      <c r="AF18" s="202" t="s">
        <v>65</v>
      </c>
      <c r="AG18" s="202" t="s">
        <v>65</v>
      </c>
      <c r="AH18" s="202" t="s">
        <v>65</v>
      </c>
      <c r="AI18" s="202" t="s">
        <v>65</v>
      </c>
      <c r="AJ18" s="202" t="s">
        <v>65</v>
      </c>
      <c r="AK18" s="202" t="s">
        <v>65</v>
      </c>
      <c r="AL18" s="202" t="s">
        <v>65</v>
      </c>
      <c r="AM18" s="202" t="s">
        <v>65</v>
      </c>
      <c r="AN18" s="202" t="s">
        <v>65</v>
      </c>
      <c r="AO18" s="202" t="s">
        <v>65</v>
      </c>
      <c r="AP18" s="202" t="s">
        <v>65</v>
      </c>
      <c r="AQ18" s="202" t="s">
        <v>66</v>
      </c>
      <c r="AR18" s="202" t="s">
        <v>66</v>
      </c>
      <c r="AS18" s="174"/>
      <c r="AT18" s="174"/>
      <c r="AU18" s="174"/>
      <c r="AV18" s="174"/>
      <c r="AW18" s="174"/>
      <c r="AX18" s="174"/>
      <c r="AY18" s="174"/>
      <c r="AZ18" s="174"/>
      <c r="BA18" s="222"/>
      <c r="BB18" s="173">
        <f>SUM(J18,AD18)</f>
        <v>17</v>
      </c>
      <c r="BC18" s="174">
        <v>4</v>
      </c>
      <c r="BD18" s="174"/>
      <c r="BE18" s="174">
        <v>6</v>
      </c>
      <c r="BF18" s="174">
        <v>12</v>
      </c>
      <c r="BG18" s="174">
        <v>2</v>
      </c>
      <c r="BH18" s="174">
        <v>2</v>
      </c>
      <c r="BI18" s="184">
        <f t="shared" si="0"/>
        <v>43</v>
      </c>
      <c r="BJ18" s="135"/>
      <c r="BK18" s="132"/>
      <c r="BL18" s="132"/>
      <c r="BM18" s="132"/>
      <c r="BP18" s="134"/>
      <c r="BQ18" s="134"/>
      <c r="BR18" s="134"/>
    </row>
    <row r="19" spans="1:129" s="137" customFormat="1" ht="28.35" customHeight="1" thickBot="1" x14ac:dyDescent="0.45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2">
        <f>SUM(BB15:BB18)</f>
        <v>117</v>
      </c>
      <c r="BC19" s="243">
        <f t="shared" ref="BC19:BI19" si="1">SUM(BC15:BC18)</f>
        <v>25</v>
      </c>
      <c r="BD19" s="243">
        <f t="shared" si="1"/>
        <v>2</v>
      </c>
      <c r="BE19" s="243">
        <f t="shared" si="1"/>
        <v>10</v>
      </c>
      <c r="BF19" s="243">
        <f t="shared" si="1"/>
        <v>12</v>
      </c>
      <c r="BG19" s="243">
        <f t="shared" si="1"/>
        <v>2</v>
      </c>
      <c r="BH19" s="243">
        <f t="shared" si="1"/>
        <v>31</v>
      </c>
      <c r="BI19" s="244">
        <f t="shared" si="1"/>
        <v>199</v>
      </c>
      <c r="BJ19" s="135"/>
      <c r="BK19" s="136"/>
      <c r="BL19" s="136"/>
      <c r="BM19" s="136"/>
      <c r="BP19" s="138"/>
      <c r="BQ19" s="138"/>
      <c r="BR19" s="138"/>
    </row>
    <row r="20" spans="1:129" ht="25.15" customHeight="1" x14ac:dyDescent="0.45">
      <c r="A20" s="73"/>
      <c r="B20" s="6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BD20" s="3"/>
      <c r="BE20" s="3"/>
      <c r="BJ20" s="20" t="e">
        <f>SUM(#REF!,BD70)</f>
        <v>#REF!</v>
      </c>
    </row>
    <row r="21" spans="1:129" ht="30.75" x14ac:dyDescent="0.45">
      <c r="A21" s="73"/>
      <c r="B21" s="6"/>
      <c r="C21" s="75" t="s">
        <v>67</v>
      </c>
      <c r="D21" s="75"/>
      <c r="E21" s="75"/>
      <c r="F21" s="75"/>
      <c r="G21" s="1"/>
      <c r="H21" s="77"/>
      <c r="I21" s="78" t="s">
        <v>68</v>
      </c>
      <c r="J21" s="75" t="s">
        <v>69</v>
      </c>
      <c r="K21" s="1"/>
      <c r="L21" s="1"/>
      <c r="M21" s="1"/>
      <c r="N21" s="75"/>
      <c r="O21" s="75"/>
      <c r="P21" s="75"/>
      <c r="Q21" s="75"/>
      <c r="R21" s="76"/>
      <c r="S21" s="79" t="s">
        <v>60</v>
      </c>
      <c r="T21" s="78" t="s">
        <v>68</v>
      </c>
      <c r="U21" s="75" t="s">
        <v>70</v>
      </c>
      <c r="V21" s="1"/>
      <c r="W21" s="75"/>
      <c r="X21" s="75"/>
      <c r="Y21" s="75"/>
      <c r="Z21" s="75"/>
      <c r="AA21" s="75"/>
      <c r="AB21" s="75"/>
      <c r="AC21" s="75"/>
      <c r="AD21" s="1"/>
      <c r="AE21" s="80" t="s">
        <v>65</v>
      </c>
      <c r="AF21" s="78" t="s">
        <v>68</v>
      </c>
      <c r="AG21" s="75" t="s">
        <v>71</v>
      </c>
      <c r="AH21" s="75"/>
      <c r="AI21" s="75"/>
      <c r="AJ21" s="1"/>
      <c r="AK21" s="1"/>
      <c r="AL21" s="1"/>
      <c r="AM21" s="1"/>
      <c r="AN21" s="1"/>
      <c r="AO21" s="1"/>
      <c r="AP21" s="1"/>
      <c r="AQ21" s="80" t="s">
        <v>59</v>
      </c>
      <c r="AR21" s="78" t="s">
        <v>68</v>
      </c>
      <c r="AS21" s="75" t="s">
        <v>72</v>
      </c>
      <c r="AT21" s="1"/>
      <c r="AU21" s="1"/>
      <c r="AV21" s="8"/>
      <c r="BD21" s="3"/>
      <c r="BE21" s="3"/>
    </row>
    <row r="22" spans="1:129" ht="30.75" x14ac:dyDescent="0.45">
      <c r="A22" s="73"/>
      <c r="B22" s="6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8"/>
      <c r="BD22" s="3"/>
      <c r="BE22" s="3"/>
    </row>
    <row r="23" spans="1:129" ht="30.75" x14ac:dyDescent="0.45">
      <c r="A23" s="73"/>
      <c r="B23" s="6"/>
      <c r="C23" s="75"/>
      <c r="D23" s="75"/>
      <c r="E23" s="75"/>
      <c r="F23" s="75"/>
      <c r="G23" s="75"/>
      <c r="H23" s="81" t="s">
        <v>58</v>
      </c>
      <c r="I23" s="78" t="s">
        <v>68</v>
      </c>
      <c r="J23" s="75" t="s">
        <v>73</v>
      </c>
      <c r="K23" s="1"/>
      <c r="L23" s="1"/>
      <c r="M23" s="1"/>
      <c r="N23" s="75"/>
      <c r="O23" s="75"/>
      <c r="P23" s="75"/>
      <c r="Q23" s="75"/>
      <c r="R23" s="76"/>
      <c r="S23" s="80" t="s">
        <v>63</v>
      </c>
      <c r="T23" s="78" t="s">
        <v>68</v>
      </c>
      <c r="U23" s="75" t="s">
        <v>74</v>
      </c>
      <c r="V23" s="1"/>
      <c r="W23" s="75"/>
      <c r="X23" s="75"/>
      <c r="Y23" s="75"/>
      <c r="Z23" s="75"/>
      <c r="AA23" s="75"/>
      <c r="AB23" s="75"/>
      <c r="AC23" s="75"/>
      <c r="AD23" s="1"/>
      <c r="AE23" s="80" t="s">
        <v>66</v>
      </c>
      <c r="AF23" s="78" t="s">
        <v>68</v>
      </c>
      <c r="AG23" s="75" t="s">
        <v>75</v>
      </c>
      <c r="AH23" s="75"/>
      <c r="AI23" s="75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8"/>
      <c r="BD23" s="3"/>
      <c r="BE23" s="3"/>
    </row>
    <row r="24" spans="1:129" ht="23.25" x14ac:dyDescent="0.35">
      <c r="A24" s="73"/>
      <c r="B24" s="6"/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9"/>
      <c r="S24" s="9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4"/>
      <c r="AK24" s="4"/>
      <c r="AL24" s="4"/>
      <c r="AM24" s="4"/>
      <c r="AN24" s="4"/>
      <c r="AO24" s="4"/>
      <c r="AP24" s="4"/>
      <c r="AQ24" s="4"/>
      <c r="AR24" s="4"/>
      <c r="AS24" s="4"/>
      <c r="BD24" s="3"/>
      <c r="BE24" s="3"/>
    </row>
    <row r="25" spans="1:129" ht="35.25" x14ac:dyDescent="0.5">
      <c r="A25" s="73"/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9"/>
      <c r="S25" s="9"/>
      <c r="T25" s="5"/>
      <c r="U25" s="5"/>
      <c r="V25" s="5"/>
      <c r="W25" s="5"/>
      <c r="X25" s="5"/>
      <c r="Y25" s="5"/>
      <c r="Z25" s="124"/>
      <c r="AA25" s="108" t="s">
        <v>76</v>
      </c>
      <c r="AB25" s="124"/>
      <c r="AC25" s="124"/>
      <c r="AD25" s="124"/>
      <c r="AE25" s="124"/>
      <c r="AF25" s="124"/>
      <c r="AG25" s="124"/>
      <c r="AH25" s="124"/>
      <c r="AI25" s="124"/>
      <c r="AJ25" s="4"/>
      <c r="AK25" s="4"/>
      <c r="AL25" s="4"/>
      <c r="AM25" s="4"/>
      <c r="AN25" s="4"/>
      <c r="AO25" s="4"/>
      <c r="AP25" s="4"/>
      <c r="AQ25" s="4"/>
      <c r="AR25" s="4"/>
      <c r="AS25" s="4"/>
      <c r="BD25" s="3"/>
      <c r="BE25" s="3"/>
      <c r="BI25" s="245"/>
      <c r="BJ25" s="14"/>
    </row>
    <row r="26" spans="1:129" ht="13.5" thickBot="1" x14ac:dyDescent="0.25">
      <c r="A26" s="7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BD26" s="3"/>
      <c r="BE26" s="3"/>
    </row>
    <row r="27" spans="1:129" ht="32.25" customHeight="1" thickBot="1" x14ac:dyDescent="0.25">
      <c r="A27" s="474" t="s">
        <v>77</v>
      </c>
      <c r="B27" s="477" t="s">
        <v>401</v>
      </c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9"/>
      <c r="P27" s="451" t="s">
        <v>78</v>
      </c>
      <c r="Q27" s="452"/>
      <c r="R27" s="452" t="s">
        <v>79</v>
      </c>
      <c r="S27" s="455"/>
      <c r="T27" s="561" t="s">
        <v>80</v>
      </c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437"/>
      <c r="AF27" s="561" t="s">
        <v>81</v>
      </c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437"/>
      <c r="BD27" s="356" t="s">
        <v>82</v>
      </c>
      <c r="BE27" s="357"/>
      <c r="BF27" s="357"/>
      <c r="BG27" s="357"/>
      <c r="BH27" s="357"/>
      <c r="BI27" s="358"/>
      <c r="BM27" s="18"/>
      <c r="BN27" s="18"/>
      <c r="BP27" s="3"/>
      <c r="BQ27" s="3"/>
    </row>
    <row r="28" spans="1:129" ht="32.450000000000003" customHeight="1" thickBot="1" x14ac:dyDescent="0.25">
      <c r="A28" s="475"/>
      <c r="B28" s="480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2"/>
      <c r="P28" s="453"/>
      <c r="Q28" s="424"/>
      <c r="R28" s="424"/>
      <c r="S28" s="456"/>
      <c r="T28" s="421" t="s">
        <v>32</v>
      </c>
      <c r="U28" s="422"/>
      <c r="V28" s="422" t="s">
        <v>83</v>
      </c>
      <c r="W28" s="530"/>
      <c r="X28" s="533" t="s">
        <v>84</v>
      </c>
      <c r="Y28" s="534"/>
      <c r="Z28" s="534"/>
      <c r="AA28" s="534"/>
      <c r="AB28" s="534"/>
      <c r="AC28" s="534"/>
      <c r="AD28" s="534"/>
      <c r="AE28" s="535"/>
      <c r="AF28" s="328" t="s">
        <v>85</v>
      </c>
      <c r="AG28" s="329"/>
      <c r="AH28" s="329"/>
      <c r="AI28" s="329"/>
      <c r="AJ28" s="329"/>
      <c r="AK28" s="563"/>
      <c r="AL28" s="328" t="s">
        <v>86</v>
      </c>
      <c r="AM28" s="329"/>
      <c r="AN28" s="329"/>
      <c r="AO28" s="329"/>
      <c r="AP28" s="329"/>
      <c r="AQ28" s="563"/>
      <c r="AR28" s="328" t="s">
        <v>87</v>
      </c>
      <c r="AS28" s="329"/>
      <c r="AT28" s="329"/>
      <c r="AU28" s="329"/>
      <c r="AV28" s="329"/>
      <c r="AW28" s="563"/>
      <c r="AX28" s="328" t="s">
        <v>88</v>
      </c>
      <c r="AY28" s="329"/>
      <c r="AZ28" s="329"/>
      <c r="BA28" s="329"/>
      <c r="BB28" s="329"/>
      <c r="BC28" s="563"/>
      <c r="BD28" s="359"/>
      <c r="BE28" s="360"/>
      <c r="BF28" s="360"/>
      <c r="BG28" s="360"/>
      <c r="BH28" s="360"/>
      <c r="BI28" s="361"/>
      <c r="BM28" s="18"/>
      <c r="BN28" s="18"/>
      <c r="BP28" s="3"/>
      <c r="BQ28" s="3"/>
    </row>
    <row r="29" spans="1:129" ht="76.900000000000006" customHeight="1" thickBot="1" x14ac:dyDescent="0.25">
      <c r="A29" s="475"/>
      <c r="B29" s="480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2"/>
      <c r="P29" s="453"/>
      <c r="Q29" s="424"/>
      <c r="R29" s="424"/>
      <c r="S29" s="456"/>
      <c r="T29" s="423"/>
      <c r="U29" s="424"/>
      <c r="V29" s="424"/>
      <c r="W29" s="531"/>
      <c r="X29" s="451" t="s">
        <v>89</v>
      </c>
      <c r="Y29" s="452"/>
      <c r="Z29" s="452" t="s">
        <v>90</v>
      </c>
      <c r="AA29" s="452"/>
      <c r="AB29" s="452" t="s">
        <v>91</v>
      </c>
      <c r="AC29" s="452"/>
      <c r="AD29" s="452" t="s">
        <v>92</v>
      </c>
      <c r="AE29" s="455"/>
      <c r="AF29" s="331" t="s">
        <v>93</v>
      </c>
      <c r="AG29" s="329"/>
      <c r="AH29" s="330"/>
      <c r="AI29" s="331" t="s">
        <v>451</v>
      </c>
      <c r="AJ29" s="329"/>
      <c r="AK29" s="330"/>
      <c r="AL29" s="331" t="s">
        <v>94</v>
      </c>
      <c r="AM29" s="329"/>
      <c r="AN29" s="563"/>
      <c r="AO29" s="447" t="s">
        <v>95</v>
      </c>
      <c r="AP29" s="329"/>
      <c r="AQ29" s="330"/>
      <c r="AR29" s="331" t="s">
        <v>96</v>
      </c>
      <c r="AS29" s="329"/>
      <c r="AT29" s="563"/>
      <c r="AU29" s="447" t="s">
        <v>97</v>
      </c>
      <c r="AV29" s="329"/>
      <c r="AW29" s="563"/>
      <c r="AX29" s="447" t="s">
        <v>98</v>
      </c>
      <c r="AY29" s="329"/>
      <c r="AZ29" s="330"/>
      <c r="BA29" s="448" t="s">
        <v>99</v>
      </c>
      <c r="BB29" s="449"/>
      <c r="BC29" s="684"/>
      <c r="BD29" s="359"/>
      <c r="BE29" s="360"/>
      <c r="BF29" s="360"/>
      <c r="BG29" s="360"/>
      <c r="BH29" s="360"/>
      <c r="BI29" s="361"/>
      <c r="BM29" s="18"/>
      <c r="BN29" s="18"/>
      <c r="BP29" s="3"/>
      <c r="BQ29" s="3"/>
    </row>
    <row r="30" spans="1:129" ht="174" customHeight="1" thickBot="1" x14ac:dyDescent="0.25">
      <c r="A30" s="476"/>
      <c r="B30" s="483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5"/>
      <c r="P30" s="454"/>
      <c r="Q30" s="426"/>
      <c r="R30" s="426"/>
      <c r="S30" s="457"/>
      <c r="T30" s="425"/>
      <c r="U30" s="426"/>
      <c r="V30" s="426"/>
      <c r="W30" s="532"/>
      <c r="X30" s="454"/>
      <c r="Y30" s="426"/>
      <c r="Z30" s="426"/>
      <c r="AA30" s="426"/>
      <c r="AB30" s="426"/>
      <c r="AC30" s="426"/>
      <c r="AD30" s="426"/>
      <c r="AE30" s="457"/>
      <c r="AF30" s="84" t="s">
        <v>100</v>
      </c>
      <c r="AG30" s="85" t="s">
        <v>101</v>
      </c>
      <c r="AH30" s="86" t="s">
        <v>102</v>
      </c>
      <c r="AI30" s="87" t="s">
        <v>100</v>
      </c>
      <c r="AJ30" s="85" t="s">
        <v>101</v>
      </c>
      <c r="AK30" s="86" t="s">
        <v>102</v>
      </c>
      <c r="AL30" s="87" t="s">
        <v>100</v>
      </c>
      <c r="AM30" s="85" t="s">
        <v>101</v>
      </c>
      <c r="AN30" s="88" t="s">
        <v>102</v>
      </c>
      <c r="AO30" s="84" t="s">
        <v>100</v>
      </c>
      <c r="AP30" s="85" t="s">
        <v>101</v>
      </c>
      <c r="AQ30" s="86" t="s">
        <v>102</v>
      </c>
      <c r="AR30" s="87" t="s">
        <v>100</v>
      </c>
      <c r="AS30" s="85" t="s">
        <v>101</v>
      </c>
      <c r="AT30" s="88" t="s">
        <v>102</v>
      </c>
      <c r="AU30" s="84" t="s">
        <v>100</v>
      </c>
      <c r="AV30" s="85" t="s">
        <v>101</v>
      </c>
      <c r="AW30" s="88" t="s">
        <v>102</v>
      </c>
      <c r="AX30" s="84" t="s">
        <v>100</v>
      </c>
      <c r="AY30" s="85" t="s">
        <v>101</v>
      </c>
      <c r="AZ30" s="86" t="s">
        <v>102</v>
      </c>
      <c r="BA30" s="87" t="s">
        <v>100</v>
      </c>
      <c r="BB30" s="85" t="s">
        <v>101</v>
      </c>
      <c r="BC30" s="88" t="s">
        <v>102</v>
      </c>
      <c r="BD30" s="362"/>
      <c r="BE30" s="363"/>
      <c r="BF30" s="363"/>
      <c r="BG30" s="363"/>
      <c r="BH30" s="363"/>
      <c r="BI30" s="364"/>
      <c r="BM30" s="18"/>
      <c r="BN30" s="18"/>
      <c r="BP30" s="3"/>
      <c r="BQ30" s="3"/>
    </row>
    <row r="31" spans="1:129" s="67" customFormat="1" ht="55.5" customHeight="1" thickBot="1" x14ac:dyDescent="0.4">
      <c r="A31" s="89" t="s">
        <v>103</v>
      </c>
      <c r="B31" s="593" t="s">
        <v>104</v>
      </c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5"/>
      <c r="P31" s="669"/>
      <c r="Q31" s="449"/>
      <c r="R31" s="449"/>
      <c r="S31" s="684"/>
      <c r="T31" s="561">
        <f>SUM(T33:U69)</f>
        <v>3836</v>
      </c>
      <c r="U31" s="375"/>
      <c r="V31" s="374">
        <f>SUM(V33:W69)</f>
        <v>1864</v>
      </c>
      <c r="W31" s="437"/>
      <c r="X31" s="561">
        <f>SUM(X33:Y69)</f>
        <v>866</v>
      </c>
      <c r="Y31" s="375"/>
      <c r="Z31" s="374">
        <f>SUM(Z33:AA69)</f>
        <v>344</v>
      </c>
      <c r="AA31" s="375"/>
      <c r="AB31" s="374">
        <f>SUM(AB33:AC69)</f>
        <v>606</v>
      </c>
      <c r="AC31" s="375"/>
      <c r="AD31" s="374">
        <f>SUM(AD33:AE69)</f>
        <v>48</v>
      </c>
      <c r="AE31" s="437"/>
      <c r="AF31" s="192">
        <f t="shared" ref="AF31:AZ31" si="2">SUM(AF32:AF69)</f>
        <v>880</v>
      </c>
      <c r="AG31" s="171">
        <f t="shared" si="2"/>
        <v>456</v>
      </c>
      <c r="AH31" s="176">
        <f t="shared" si="2"/>
        <v>24</v>
      </c>
      <c r="AI31" s="170">
        <f t="shared" si="2"/>
        <v>992</v>
      </c>
      <c r="AJ31" s="171">
        <f t="shared" si="2"/>
        <v>512</v>
      </c>
      <c r="AK31" s="176">
        <f t="shared" si="2"/>
        <v>28</v>
      </c>
      <c r="AL31" s="170">
        <f t="shared" si="2"/>
        <v>810</v>
      </c>
      <c r="AM31" s="171">
        <f t="shared" si="2"/>
        <v>376</v>
      </c>
      <c r="AN31" s="178">
        <f t="shared" si="2"/>
        <v>22</v>
      </c>
      <c r="AO31" s="192">
        <f t="shared" si="2"/>
        <v>472</v>
      </c>
      <c r="AP31" s="171">
        <f t="shared" si="2"/>
        <v>210</v>
      </c>
      <c r="AQ31" s="176">
        <f t="shared" si="2"/>
        <v>13</v>
      </c>
      <c r="AR31" s="170">
        <f t="shared" si="2"/>
        <v>218</v>
      </c>
      <c r="AS31" s="171">
        <f t="shared" si="2"/>
        <v>112</v>
      </c>
      <c r="AT31" s="178">
        <f t="shared" si="2"/>
        <v>6</v>
      </c>
      <c r="AU31" s="192">
        <f t="shared" si="2"/>
        <v>434</v>
      </c>
      <c r="AV31" s="171">
        <f t="shared" si="2"/>
        <v>198</v>
      </c>
      <c r="AW31" s="178">
        <f t="shared" si="2"/>
        <v>12</v>
      </c>
      <c r="AX31" s="192">
        <f t="shared" si="2"/>
        <v>30</v>
      </c>
      <c r="AY31" s="171">
        <f t="shared" si="2"/>
        <v>0</v>
      </c>
      <c r="AZ31" s="176">
        <f t="shared" si="2"/>
        <v>1</v>
      </c>
      <c r="BA31" s="170"/>
      <c r="BB31" s="171"/>
      <c r="BC31" s="178"/>
      <c r="BD31" s="616"/>
      <c r="BE31" s="536"/>
      <c r="BF31" s="536"/>
      <c r="BG31" s="536"/>
      <c r="BH31" s="536"/>
      <c r="BI31" s="617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</row>
    <row r="32" spans="1:129" s="4" customFormat="1" ht="59.25" customHeight="1" x14ac:dyDescent="0.35">
      <c r="A32" s="115" t="s">
        <v>105</v>
      </c>
      <c r="B32" s="670" t="s">
        <v>400</v>
      </c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2"/>
      <c r="P32" s="388"/>
      <c r="Q32" s="389"/>
      <c r="R32" s="389"/>
      <c r="S32" s="390"/>
      <c r="T32" s="666"/>
      <c r="U32" s="389"/>
      <c r="V32" s="389"/>
      <c r="W32" s="679"/>
      <c r="X32" s="388"/>
      <c r="Y32" s="389"/>
      <c r="Z32" s="389"/>
      <c r="AA32" s="389"/>
      <c r="AB32" s="389"/>
      <c r="AC32" s="389"/>
      <c r="AD32" s="389"/>
      <c r="AE32" s="390"/>
      <c r="AF32" s="194"/>
      <c r="AG32" s="190"/>
      <c r="AH32" s="191"/>
      <c r="AI32" s="193"/>
      <c r="AJ32" s="190"/>
      <c r="AK32" s="195"/>
      <c r="AL32" s="194"/>
      <c r="AM32" s="190"/>
      <c r="AN32" s="191"/>
      <c r="AO32" s="193"/>
      <c r="AP32" s="190"/>
      <c r="AQ32" s="195"/>
      <c r="AR32" s="194"/>
      <c r="AS32" s="190"/>
      <c r="AT32" s="191"/>
      <c r="AU32" s="193"/>
      <c r="AV32" s="190"/>
      <c r="AW32" s="191"/>
      <c r="AX32" s="193"/>
      <c r="AY32" s="190"/>
      <c r="AZ32" s="195"/>
      <c r="BA32" s="194"/>
      <c r="BB32" s="190"/>
      <c r="BC32" s="195">
        <f>SUM(BC35:BC35)</f>
        <v>0</v>
      </c>
      <c r="BD32" s="673" t="s">
        <v>117</v>
      </c>
      <c r="BE32" s="674"/>
      <c r="BF32" s="674"/>
      <c r="BG32" s="674"/>
      <c r="BH32" s="674"/>
      <c r="BI32" s="675"/>
      <c r="BM32" s="58"/>
      <c r="BN32" s="58"/>
      <c r="BO32" s="58"/>
    </row>
    <row r="33" spans="1:69" s="140" customFormat="1" ht="42.75" customHeight="1" x14ac:dyDescent="0.2">
      <c r="A33" s="157" t="s">
        <v>106</v>
      </c>
      <c r="B33" s="394" t="s">
        <v>452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95"/>
      <c r="P33" s="472">
        <v>1</v>
      </c>
      <c r="Q33" s="473"/>
      <c r="R33" s="687"/>
      <c r="S33" s="472"/>
      <c r="T33" s="391">
        <f t="shared" ref="T33:T35" si="3">SUM(AF33,AI33,AL33,AO33,AR33,AU33,AX33,BA33)</f>
        <v>108</v>
      </c>
      <c r="U33" s="392"/>
      <c r="V33" s="341">
        <f t="shared" ref="V33:V35" si="4">SUM(AG33,AJ33,AM33,AP33,AS33,AV33,AY33,BB33)</f>
        <v>54</v>
      </c>
      <c r="W33" s="393"/>
      <c r="X33" s="392">
        <v>28</v>
      </c>
      <c r="Y33" s="392"/>
      <c r="Z33" s="341"/>
      <c r="AA33" s="339"/>
      <c r="AB33" s="341"/>
      <c r="AC33" s="339"/>
      <c r="AD33" s="392">
        <v>26</v>
      </c>
      <c r="AE33" s="393"/>
      <c r="AF33" s="196">
        <v>108</v>
      </c>
      <c r="AG33" s="153">
        <v>54</v>
      </c>
      <c r="AH33" s="189">
        <v>3</v>
      </c>
      <c r="AI33" s="198"/>
      <c r="AJ33" s="153"/>
      <c r="AK33" s="189"/>
      <c r="AL33" s="196"/>
      <c r="AM33" s="153"/>
      <c r="AN33" s="198"/>
      <c r="AO33" s="196"/>
      <c r="AP33" s="153"/>
      <c r="AQ33" s="189"/>
      <c r="AR33" s="198"/>
      <c r="AS33" s="153"/>
      <c r="AT33" s="189"/>
      <c r="AU33" s="196"/>
      <c r="AV33" s="153"/>
      <c r="AW33" s="189"/>
      <c r="AX33" s="196"/>
      <c r="AY33" s="153"/>
      <c r="AZ33" s="189"/>
      <c r="BA33" s="196"/>
      <c r="BB33" s="153"/>
      <c r="BC33" s="198"/>
      <c r="BD33" s="322" t="s">
        <v>275</v>
      </c>
      <c r="BE33" s="323"/>
      <c r="BF33" s="323"/>
      <c r="BG33" s="323"/>
      <c r="BH33" s="323"/>
      <c r="BI33" s="324"/>
      <c r="BJ33" s="139"/>
      <c r="BK33" s="139"/>
      <c r="BN33" s="141"/>
      <c r="BO33" s="141"/>
      <c r="BP33" s="141"/>
    </row>
    <row r="34" spans="1:69" s="140" customFormat="1" ht="41.25" customHeight="1" x14ac:dyDescent="0.2">
      <c r="A34" s="157" t="s">
        <v>109</v>
      </c>
      <c r="B34" s="394" t="s">
        <v>364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95"/>
      <c r="P34" s="472">
        <v>3</v>
      </c>
      <c r="Q34" s="473"/>
      <c r="R34" s="687"/>
      <c r="S34" s="472"/>
      <c r="T34" s="391">
        <f t="shared" si="3"/>
        <v>108</v>
      </c>
      <c r="U34" s="392"/>
      <c r="V34" s="341">
        <f t="shared" si="4"/>
        <v>54</v>
      </c>
      <c r="W34" s="393"/>
      <c r="X34" s="392">
        <v>32</v>
      </c>
      <c r="Y34" s="392"/>
      <c r="Z34" s="341"/>
      <c r="AA34" s="339"/>
      <c r="AB34" s="341"/>
      <c r="AC34" s="339"/>
      <c r="AD34" s="392">
        <v>22</v>
      </c>
      <c r="AE34" s="393"/>
      <c r="AF34" s="196"/>
      <c r="AG34" s="153"/>
      <c r="AH34" s="189"/>
      <c r="AI34" s="198"/>
      <c r="AJ34" s="153"/>
      <c r="AK34" s="189"/>
      <c r="AL34" s="196">
        <v>108</v>
      </c>
      <c r="AM34" s="153">
        <v>54</v>
      </c>
      <c r="AN34" s="198">
        <v>3</v>
      </c>
      <c r="AO34" s="196"/>
      <c r="AP34" s="153"/>
      <c r="AQ34" s="189"/>
      <c r="AR34" s="198"/>
      <c r="AS34" s="153"/>
      <c r="AT34" s="189"/>
      <c r="AU34" s="196"/>
      <c r="AV34" s="153"/>
      <c r="AW34" s="189"/>
      <c r="AX34" s="196"/>
      <c r="AY34" s="153"/>
      <c r="AZ34" s="189"/>
      <c r="BA34" s="196"/>
      <c r="BB34" s="153"/>
      <c r="BC34" s="198"/>
      <c r="BD34" s="322" t="s">
        <v>278</v>
      </c>
      <c r="BE34" s="323"/>
      <c r="BF34" s="323"/>
      <c r="BG34" s="323"/>
      <c r="BH34" s="323"/>
      <c r="BI34" s="324"/>
      <c r="BJ34" s="139"/>
      <c r="BK34" s="139"/>
      <c r="BN34" s="141"/>
      <c r="BO34" s="141"/>
      <c r="BP34" s="141"/>
    </row>
    <row r="35" spans="1:69" s="140" customFormat="1" ht="37.5" customHeight="1" x14ac:dyDescent="0.2">
      <c r="A35" s="157" t="s">
        <v>112</v>
      </c>
      <c r="B35" s="394" t="s">
        <v>453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95"/>
      <c r="P35" s="472">
        <v>3</v>
      </c>
      <c r="Q35" s="473"/>
      <c r="R35" s="687"/>
      <c r="S35" s="472"/>
      <c r="T35" s="391">
        <f t="shared" si="3"/>
        <v>108</v>
      </c>
      <c r="U35" s="392"/>
      <c r="V35" s="341">
        <f t="shared" si="4"/>
        <v>54</v>
      </c>
      <c r="W35" s="393"/>
      <c r="X35" s="392">
        <v>28</v>
      </c>
      <c r="Y35" s="339"/>
      <c r="Z35" s="341"/>
      <c r="AA35" s="339"/>
      <c r="AB35" s="341">
        <v>26</v>
      </c>
      <c r="AC35" s="339"/>
      <c r="AD35" s="341"/>
      <c r="AE35" s="393"/>
      <c r="AF35" s="196"/>
      <c r="AG35" s="153"/>
      <c r="AH35" s="189"/>
      <c r="AI35" s="198"/>
      <c r="AJ35" s="153"/>
      <c r="AK35" s="189"/>
      <c r="AL35" s="196">
        <v>108</v>
      </c>
      <c r="AM35" s="153">
        <v>54</v>
      </c>
      <c r="AN35" s="189">
        <v>3</v>
      </c>
      <c r="AO35" s="196"/>
      <c r="AP35" s="153"/>
      <c r="AQ35" s="189"/>
      <c r="AR35" s="198"/>
      <c r="AS35" s="153"/>
      <c r="AT35" s="189"/>
      <c r="AU35" s="196"/>
      <c r="AV35" s="153"/>
      <c r="AW35" s="189"/>
      <c r="AX35" s="196"/>
      <c r="AY35" s="153"/>
      <c r="AZ35" s="189"/>
      <c r="BA35" s="196"/>
      <c r="BB35" s="153"/>
      <c r="BC35" s="198"/>
      <c r="BD35" s="322" t="s">
        <v>279</v>
      </c>
      <c r="BE35" s="323"/>
      <c r="BF35" s="323"/>
      <c r="BG35" s="323"/>
      <c r="BH35" s="323"/>
      <c r="BI35" s="324"/>
      <c r="BN35" s="141"/>
      <c r="BO35" s="141"/>
      <c r="BP35" s="141"/>
    </row>
    <row r="36" spans="1:69" s="4" customFormat="1" ht="42.75" customHeight="1" x14ac:dyDescent="0.35">
      <c r="A36" s="116" t="s">
        <v>118</v>
      </c>
      <c r="B36" s="345" t="s">
        <v>119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7"/>
      <c r="P36" s="348"/>
      <c r="Q36" s="340"/>
      <c r="R36" s="340"/>
      <c r="S36" s="349"/>
      <c r="T36" s="339"/>
      <c r="U36" s="340"/>
      <c r="V36" s="340"/>
      <c r="W36" s="341"/>
      <c r="X36" s="348"/>
      <c r="Y36" s="340"/>
      <c r="Z36" s="340"/>
      <c r="AA36" s="340"/>
      <c r="AB36" s="340"/>
      <c r="AC36" s="340"/>
      <c r="AD36" s="340">
        <f>SUM(AD37:AE37)</f>
        <v>0</v>
      </c>
      <c r="AE36" s="349"/>
      <c r="AF36" s="152"/>
      <c r="AG36" s="153"/>
      <c r="AH36" s="154"/>
      <c r="AI36" s="155"/>
      <c r="AJ36" s="153"/>
      <c r="AK36" s="156"/>
      <c r="AL36" s="152"/>
      <c r="AM36" s="153"/>
      <c r="AN36" s="154"/>
      <c r="AO36" s="155"/>
      <c r="AP36" s="153"/>
      <c r="AQ36" s="156"/>
      <c r="AR36" s="152"/>
      <c r="AS36" s="153"/>
      <c r="AT36" s="154"/>
      <c r="AU36" s="155"/>
      <c r="AV36" s="153"/>
      <c r="AW36" s="154"/>
      <c r="AX36" s="155"/>
      <c r="AY36" s="153"/>
      <c r="AZ36" s="156"/>
      <c r="BA36" s="152"/>
      <c r="BB36" s="153"/>
      <c r="BC36" s="156"/>
      <c r="BD36" s="348">
        <f>SUM(X36:AE36)</f>
        <v>0</v>
      </c>
      <c r="BE36" s="340"/>
      <c r="BF36" s="340"/>
      <c r="BG36" s="340"/>
      <c r="BH36" s="340"/>
      <c r="BI36" s="349"/>
      <c r="BM36" s="58"/>
      <c r="BN36" s="58"/>
      <c r="BO36" s="58"/>
    </row>
    <row r="37" spans="1:69" s="4" customFormat="1" ht="41.25" customHeight="1" x14ac:dyDescent="0.35">
      <c r="A37" s="157" t="s">
        <v>121</v>
      </c>
      <c r="B37" s="342" t="s">
        <v>122</v>
      </c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4"/>
      <c r="P37" s="348">
        <v>2</v>
      </c>
      <c r="Q37" s="340"/>
      <c r="R37" s="340">
        <v>1</v>
      </c>
      <c r="S37" s="349"/>
      <c r="T37" s="339">
        <f t="shared" ref="T37:T55" si="5">SUM(AF37,AI37,AL37,AO37,AR37,AU37,AX37)</f>
        <v>216</v>
      </c>
      <c r="U37" s="340"/>
      <c r="V37" s="340">
        <f t="shared" ref="V37:V55" si="6">SUM(AG37,AJ37,AM37,AP37,AS37,AV37,AY37)</f>
        <v>120</v>
      </c>
      <c r="W37" s="341"/>
      <c r="X37" s="348"/>
      <c r="Y37" s="340"/>
      <c r="Z37" s="340"/>
      <c r="AA37" s="340"/>
      <c r="AB37" s="340">
        <v>120</v>
      </c>
      <c r="AC37" s="340"/>
      <c r="AD37" s="340"/>
      <c r="AE37" s="349"/>
      <c r="AF37" s="152">
        <v>108</v>
      </c>
      <c r="AG37" s="153">
        <v>60</v>
      </c>
      <c r="AH37" s="154">
        <v>3</v>
      </c>
      <c r="AI37" s="155">
        <v>108</v>
      </c>
      <c r="AJ37" s="153">
        <v>60</v>
      </c>
      <c r="AK37" s="156">
        <v>3</v>
      </c>
      <c r="AL37" s="152"/>
      <c r="AM37" s="153"/>
      <c r="AN37" s="154"/>
      <c r="AO37" s="155"/>
      <c r="AP37" s="153"/>
      <c r="AQ37" s="156"/>
      <c r="AR37" s="152"/>
      <c r="AS37" s="153"/>
      <c r="AT37" s="154"/>
      <c r="AU37" s="155"/>
      <c r="AV37" s="153"/>
      <c r="AW37" s="154"/>
      <c r="AX37" s="155"/>
      <c r="AY37" s="153"/>
      <c r="AZ37" s="156"/>
      <c r="BA37" s="152"/>
      <c r="BB37" s="153"/>
      <c r="BC37" s="156"/>
      <c r="BD37" s="322" t="s">
        <v>114</v>
      </c>
      <c r="BE37" s="323"/>
      <c r="BF37" s="323"/>
      <c r="BG37" s="323"/>
      <c r="BH37" s="323"/>
      <c r="BI37" s="324"/>
      <c r="BM37" s="58"/>
      <c r="BN37" s="58"/>
      <c r="BO37" s="58"/>
    </row>
    <row r="38" spans="1:69" s="4" customFormat="1" ht="41.25" customHeight="1" x14ac:dyDescent="0.35">
      <c r="A38" s="157" t="s">
        <v>123</v>
      </c>
      <c r="B38" s="342" t="s">
        <v>276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4"/>
      <c r="P38" s="348"/>
      <c r="Q38" s="340"/>
      <c r="R38" s="340">
        <v>2</v>
      </c>
      <c r="S38" s="349"/>
      <c r="T38" s="339">
        <f t="shared" ref="T38" si="7">SUM(AF38,AI38,AL38,AO38,AR38,AU38,AX38)</f>
        <v>108</v>
      </c>
      <c r="U38" s="340"/>
      <c r="V38" s="340">
        <f t="shared" ref="V38" si="8">SUM(AG38,AJ38,AM38,AP38,AS38,AV38,AY38)</f>
        <v>40</v>
      </c>
      <c r="W38" s="341"/>
      <c r="X38" s="348"/>
      <c r="Y38" s="340"/>
      <c r="Z38" s="340"/>
      <c r="AA38" s="340"/>
      <c r="AB38" s="340">
        <v>40</v>
      </c>
      <c r="AC38" s="340"/>
      <c r="AD38" s="340"/>
      <c r="AE38" s="349"/>
      <c r="AF38" s="152"/>
      <c r="AG38" s="153"/>
      <c r="AH38" s="154"/>
      <c r="AI38" s="155">
        <v>108</v>
      </c>
      <c r="AJ38" s="153">
        <v>40</v>
      </c>
      <c r="AK38" s="156">
        <v>3</v>
      </c>
      <c r="AL38" s="152"/>
      <c r="AM38" s="153"/>
      <c r="AN38" s="154"/>
      <c r="AO38" s="155"/>
      <c r="AP38" s="153"/>
      <c r="AQ38" s="156"/>
      <c r="AR38" s="152"/>
      <c r="AS38" s="153"/>
      <c r="AT38" s="154"/>
      <c r="AU38" s="155"/>
      <c r="AV38" s="153"/>
      <c r="AW38" s="154"/>
      <c r="AX38" s="155"/>
      <c r="AY38" s="153"/>
      <c r="AZ38" s="156"/>
      <c r="BA38" s="152"/>
      <c r="BB38" s="153"/>
      <c r="BC38" s="156"/>
      <c r="BD38" s="325" t="s">
        <v>281</v>
      </c>
      <c r="BE38" s="326"/>
      <c r="BF38" s="326"/>
      <c r="BG38" s="326"/>
      <c r="BH38" s="326"/>
      <c r="BI38" s="327"/>
      <c r="BM38" s="58"/>
      <c r="BN38" s="58"/>
      <c r="BO38" s="58"/>
    </row>
    <row r="39" spans="1:69" s="4" customFormat="1" ht="36.75" customHeight="1" x14ac:dyDescent="0.35">
      <c r="A39" s="116" t="s">
        <v>124</v>
      </c>
      <c r="B39" s="345" t="s">
        <v>405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7"/>
      <c r="P39" s="498"/>
      <c r="Q39" s="499"/>
      <c r="R39" s="499"/>
      <c r="S39" s="500"/>
      <c r="T39" s="339"/>
      <c r="U39" s="340"/>
      <c r="V39" s="340"/>
      <c r="W39" s="341"/>
      <c r="X39" s="348"/>
      <c r="Y39" s="340"/>
      <c r="Z39" s="340"/>
      <c r="AA39" s="340"/>
      <c r="AB39" s="340"/>
      <c r="AC39" s="340"/>
      <c r="AD39" s="499"/>
      <c r="AE39" s="500"/>
      <c r="AF39" s="172"/>
      <c r="AG39" s="159"/>
      <c r="AH39" s="175"/>
      <c r="AI39" s="129"/>
      <c r="AJ39" s="159"/>
      <c r="AK39" s="144"/>
      <c r="AL39" s="172"/>
      <c r="AM39" s="159"/>
      <c r="AN39" s="175"/>
      <c r="AO39" s="129"/>
      <c r="AP39" s="159"/>
      <c r="AQ39" s="144"/>
      <c r="AR39" s="172">
        <f t="shared" ref="AR39:AZ39" si="9">SUM(AR40:AR48)</f>
        <v>0</v>
      </c>
      <c r="AS39" s="159">
        <f t="shared" si="9"/>
        <v>0</v>
      </c>
      <c r="AT39" s="175">
        <f t="shared" si="9"/>
        <v>0</v>
      </c>
      <c r="AU39" s="129">
        <f t="shared" si="9"/>
        <v>0</v>
      </c>
      <c r="AV39" s="159">
        <f t="shared" si="9"/>
        <v>0</v>
      </c>
      <c r="AW39" s="175">
        <f t="shared" si="9"/>
        <v>0</v>
      </c>
      <c r="AX39" s="129">
        <f t="shared" si="9"/>
        <v>0</v>
      </c>
      <c r="AY39" s="159">
        <f t="shared" si="9"/>
        <v>0</v>
      </c>
      <c r="AZ39" s="144">
        <f t="shared" si="9"/>
        <v>0</v>
      </c>
      <c r="BA39" s="172">
        <f>SUM(BA40:BA40)</f>
        <v>0</v>
      </c>
      <c r="BB39" s="159">
        <f>SUM(BB40:BB40)</f>
        <v>0</v>
      </c>
      <c r="BC39" s="144">
        <f>SUM(BC40:BC40)</f>
        <v>0</v>
      </c>
      <c r="BD39" s="350" t="s">
        <v>282</v>
      </c>
      <c r="BE39" s="351"/>
      <c r="BF39" s="351"/>
      <c r="BG39" s="351"/>
      <c r="BH39" s="351"/>
      <c r="BI39" s="352"/>
      <c r="BM39" s="58"/>
      <c r="BN39" s="58"/>
      <c r="BO39" s="58"/>
    </row>
    <row r="40" spans="1:69" s="4" customFormat="1" ht="47.25" customHeight="1" x14ac:dyDescent="0.35">
      <c r="A40" s="157" t="s">
        <v>406</v>
      </c>
      <c r="B40" s="342" t="s">
        <v>312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4"/>
      <c r="P40" s="498">
        <v>1</v>
      </c>
      <c r="Q40" s="499"/>
      <c r="R40" s="499"/>
      <c r="S40" s="500"/>
      <c r="T40" s="339">
        <f>SUM(AF40,AI40,AL40,AO40,AR40,AU40,AX40)</f>
        <v>108</v>
      </c>
      <c r="U40" s="340"/>
      <c r="V40" s="340">
        <f>SUM(AG40,AJ40,AM40,AP40,AS40,AV40,AY40)</f>
        <v>50</v>
      </c>
      <c r="W40" s="341"/>
      <c r="X40" s="498">
        <v>26</v>
      </c>
      <c r="Y40" s="499"/>
      <c r="Z40" s="499"/>
      <c r="AA40" s="499"/>
      <c r="AB40" s="499">
        <v>24</v>
      </c>
      <c r="AC40" s="499"/>
      <c r="AD40" s="499"/>
      <c r="AE40" s="500"/>
      <c r="AF40" s="172">
        <v>108</v>
      </c>
      <c r="AG40" s="159">
        <v>50</v>
      </c>
      <c r="AH40" s="175">
        <v>3</v>
      </c>
      <c r="AI40" s="129"/>
      <c r="AJ40" s="159"/>
      <c r="AK40" s="144"/>
      <c r="AL40" s="172"/>
      <c r="AM40" s="159"/>
      <c r="AN40" s="175"/>
      <c r="AO40" s="129"/>
      <c r="AP40" s="159"/>
      <c r="AQ40" s="144"/>
      <c r="AR40" s="172"/>
      <c r="AS40" s="159"/>
      <c r="AT40" s="175"/>
      <c r="AU40" s="129"/>
      <c r="AV40" s="159"/>
      <c r="AW40" s="175"/>
      <c r="AX40" s="129"/>
      <c r="AY40" s="159"/>
      <c r="AZ40" s="144"/>
      <c r="BA40" s="172"/>
      <c r="BB40" s="159"/>
      <c r="BC40" s="144"/>
      <c r="BD40" s="348" t="s">
        <v>225</v>
      </c>
      <c r="BE40" s="340"/>
      <c r="BF40" s="340"/>
      <c r="BG40" s="340"/>
      <c r="BH40" s="340"/>
      <c r="BI40" s="349"/>
      <c r="BM40" s="58"/>
      <c r="BN40" s="58"/>
      <c r="BO40" s="58"/>
    </row>
    <row r="41" spans="1:69" s="4" customFormat="1" ht="42" customHeight="1" x14ac:dyDescent="0.35">
      <c r="A41" s="157" t="s">
        <v>407</v>
      </c>
      <c r="B41" s="342" t="s">
        <v>271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4"/>
      <c r="P41" s="322" t="s">
        <v>463</v>
      </c>
      <c r="Q41" s="323"/>
      <c r="R41" s="689"/>
      <c r="S41" s="690"/>
      <c r="T41" s="339">
        <f>SUM(AF41,AI41,AL41,AO41,AR41,AU41,AX41)</f>
        <v>450</v>
      </c>
      <c r="U41" s="340"/>
      <c r="V41" s="340">
        <f>SUM(AG41,AJ41,AM41,AP41,AS41,AV41,AY41)</f>
        <v>254</v>
      </c>
      <c r="W41" s="341"/>
      <c r="X41" s="498">
        <v>118</v>
      </c>
      <c r="Y41" s="499"/>
      <c r="Z41" s="499"/>
      <c r="AA41" s="499"/>
      <c r="AB41" s="499">
        <v>136</v>
      </c>
      <c r="AC41" s="499"/>
      <c r="AD41" s="499"/>
      <c r="AE41" s="500"/>
      <c r="AF41" s="172">
        <v>240</v>
      </c>
      <c r="AG41" s="159">
        <v>136</v>
      </c>
      <c r="AH41" s="175">
        <v>6</v>
      </c>
      <c r="AI41" s="129">
        <v>210</v>
      </c>
      <c r="AJ41" s="159">
        <v>118</v>
      </c>
      <c r="AK41" s="144">
        <v>6</v>
      </c>
      <c r="AL41" s="172"/>
      <c r="AM41" s="159"/>
      <c r="AN41" s="175"/>
      <c r="AO41" s="129"/>
      <c r="AP41" s="159"/>
      <c r="AQ41" s="144"/>
      <c r="AR41" s="172"/>
      <c r="AS41" s="159"/>
      <c r="AT41" s="175"/>
      <c r="AU41" s="129"/>
      <c r="AV41" s="159"/>
      <c r="AW41" s="175"/>
      <c r="AX41" s="129"/>
      <c r="AY41" s="159"/>
      <c r="AZ41" s="144"/>
      <c r="BA41" s="172"/>
      <c r="BB41" s="159"/>
      <c r="BC41" s="144"/>
      <c r="BD41" s="348" t="s">
        <v>226</v>
      </c>
      <c r="BE41" s="340"/>
      <c r="BF41" s="340"/>
      <c r="BG41" s="340"/>
      <c r="BH41" s="340"/>
      <c r="BI41" s="349"/>
      <c r="BM41" s="58"/>
      <c r="BN41" s="58"/>
      <c r="BO41" s="58"/>
    </row>
    <row r="42" spans="1:69" s="4" customFormat="1" ht="45" customHeight="1" x14ac:dyDescent="0.35">
      <c r="A42" s="157" t="s">
        <v>408</v>
      </c>
      <c r="B42" s="342" t="s">
        <v>272</v>
      </c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4"/>
      <c r="P42" s="498"/>
      <c r="Q42" s="499"/>
      <c r="R42" s="499">
        <v>2</v>
      </c>
      <c r="S42" s="500"/>
      <c r="T42" s="339">
        <f>SUM(AF42,AI42,AL42,AO42,AR42,AU42,AX42)</f>
        <v>108</v>
      </c>
      <c r="U42" s="340"/>
      <c r="V42" s="340">
        <f>SUM(AG42,AJ42,AM42,AP42,AS42,AV42,AY42)</f>
        <v>50</v>
      </c>
      <c r="W42" s="341"/>
      <c r="X42" s="498">
        <v>26</v>
      </c>
      <c r="Y42" s="499"/>
      <c r="Z42" s="499"/>
      <c r="AA42" s="499"/>
      <c r="AB42" s="499">
        <v>24</v>
      </c>
      <c r="AC42" s="499"/>
      <c r="AD42" s="499"/>
      <c r="AE42" s="500"/>
      <c r="AF42" s="172"/>
      <c r="AG42" s="159"/>
      <c r="AH42" s="175"/>
      <c r="AI42" s="129">
        <v>108</v>
      </c>
      <c r="AJ42" s="159">
        <v>50</v>
      </c>
      <c r="AK42" s="144">
        <v>3</v>
      </c>
      <c r="AL42" s="172"/>
      <c r="AM42" s="159"/>
      <c r="AN42" s="175"/>
      <c r="AO42" s="129"/>
      <c r="AP42" s="159"/>
      <c r="AQ42" s="144"/>
      <c r="AR42" s="172"/>
      <c r="AS42" s="159"/>
      <c r="AT42" s="175"/>
      <c r="AU42" s="129"/>
      <c r="AV42" s="159"/>
      <c r="AW42" s="175"/>
      <c r="AX42" s="129"/>
      <c r="AY42" s="159"/>
      <c r="AZ42" s="144"/>
      <c r="BA42" s="172"/>
      <c r="BB42" s="159"/>
      <c r="BC42" s="144"/>
      <c r="BD42" s="348" t="s">
        <v>489</v>
      </c>
      <c r="BE42" s="340"/>
      <c r="BF42" s="340"/>
      <c r="BG42" s="340"/>
      <c r="BH42" s="340"/>
      <c r="BI42" s="349"/>
      <c r="BM42" s="58"/>
      <c r="BN42" s="58"/>
      <c r="BO42" s="58"/>
    </row>
    <row r="43" spans="1:69" s="4" customFormat="1" ht="45.75" customHeight="1" x14ac:dyDescent="0.35">
      <c r="A43" s="211" t="s">
        <v>409</v>
      </c>
      <c r="B43" s="336" t="s">
        <v>280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8"/>
      <c r="P43" s="691">
        <v>3</v>
      </c>
      <c r="Q43" s="663"/>
      <c r="R43" s="663"/>
      <c r="S43" s="664"/>
      <c r="T43" s="512">
        <f t="shared" si="5"/>
        <v>108</v>
      </c>
      <c r="U43" s="397"/>
      <c r="V43" s="397">
        <f t="shared" si="6"/>
        <v>48</v>
      </c>
      <c r="W43" s="551"/>
      <c r="X43" s="691">
        <v>24</v>
      </c>
      <c r="Y43" s="663"/>
      <c r="Z43" s="663"/>
      <c r="AA43" s="663"/>
      <c r="AB43" s="663">
        <v>24</v>
      </c>
      <c r="AC43" s="663"/>
      <c r="AD43" s="663"/>
      <c r="AE43" s="664"/>
      <c r="AF43" s="179"/>
      <c r="AG43" s="180"/>
      <c r="AH43" s="187"/>
      <c r="AI43" s="130"/>
      <c r="AJ43" s="180"/>
      <c r="AK43" s="146"/>
      <c r="AL43" s="179">
        <v>108</v>
      </c>
      <c r="AM43" s="180">
        <v>48</v>
      </c>
      <c r="AN43" s="187">
        <v>3</v>
      </c>
      <c r="AO43" s="130"/>
      <c r="AP43" s="180"/>
      <c r="AQ43" s="146"/>
      <c r="AR43" s="179"/>
      <c r="AS43" s="180"/>
      <c r="AT43" s="187"/>
      <c r="AU43" s="130"/>
      <c r="AV43" s="180"/>
      <c r="AW43" s="187"/>
      <c r="AX43" s="130"/>
      <c r="AY43" s="180"/>
      <c r="AZ43" s="146"/>
      <c r="BA43" s="179"/>
      <c r="BB43" s="180"/>
      <c r="BC43" s="146"/>
      <c r="BD43" s="348" t="s">
        <v>228</v>
      </c>
      <c r="BE43" s="340"/>
      <c r="BF43" s="340"/>
      <c r="BG43" s="340"/>
      <c r="BH43" s="340"/>
      <c r="BI43" s="349"/>
      <c r="BM43" s="58"/>
      <c r="BN43" s="58"/>
      <c r="BO43" s="58"/>
    </row>
    <row r="44" spans="1:69" s="125" customFormat="1" ht="45" customHeight="1" thickBot="1" x14ac:dyDescent="0.4">
      <c r="A44" s="127" t="s">
        <v>125</v>
      </c>
      <c r="B44" s="737" t="s">
        <v>134</v>
      </c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9"/>
      <c r="P44" s="376">
        <v>2</v>
      </c>
      <c r="Q44" s="377"/>
      <c r="R44" s="377">
        <v>1</v>
      </c>
      <c r="S44" s="378"/>
      <c r="T44" s="489">
        <f>SUM(AF44,AI44,AL44,AO44,AR44,AU44,AX44)</f>
        <v>212</v>
      </c>
      <c r="U44" s="377"/>
      <c r="V44" s="377">
        <f>SUM(AG44,AJ44,AM44,AP44,AS44,AV44,AY44)</f>
        <v>84</v>
      </c>
      <c r="W44" s="511"/>
      <c r="X44" s="376">
        <v>50</v>
      </c>
      <c r="Y44" s="377"/>
      <c r="Z44" s="377">
        <v>16</v>
      </c>
      <c r="AA44" s="377"/>
      <c r="AB44" s="377">
        <v>18</v>
      </c>
      <c r="AC44" s="377"/>
      <c r="AD44" s="377"/>
      <c r="AE44" s="378"/>
      <c r="AF44" s="173">
        <v>100</v>
      </c>
      <c r="AG44" s="174">
        <v>34</v>
      </c>
      <c r="AH44" s="184">
        <v>3</v>
      </c>
      <c r="AI44" s="185">
        <v>112</v>
      </c>
      <c r="AJ44" s="174">
        <v>50</v>
      </c>
      <c r="AK44" s="183">
        <v>3</v>
      </c>
      <c r="AL44" s="173"/>
      <c r="AM44" s="174"/>
      <c r="AN44" s="184"/>
      <c r="AO44" s="185"/>
      <c r="AP44" s="174"/>
      <c r="AQ44" s="183"/>
      <c r="AR44" s="173"/>
      <c r="AS44" s="174"/>
      <c r="AT44" s="184"/>
      <c r="AU44" s="185"/>
      <c r="AV44" s="174"/>
      <c r="AW44" s="184"/>
      <c r="AX44" s="185"/>
      <c r="AY44" s="174"/>
      <c r="AZ44" s="183"/>
      <c r="BA44" s="173"/>
      <c r="BB44" s="174"/>
      <c r="BC44" s="183"/>
      <c r="BD44" s="376" t="s">
        <v>229</v>
      </c>
      <c r="BE44" s="377"/>
      <c r="BF44" s="377"/>
      <c r="BG44" s="377"/>
      <c r="BH44" s="377"/>
      <c r="BI44" s="378"/>
    </row>
    <row r="45" spans="1:69" s="58" customFormat="1" ht="49.5" customHeight="1" thickBot="1" x14ac:dyDescent="0.4">
      <c r="A45" s="94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95"/>
      <c r="Q45" s="95"/>
      <c r="R45" s="95"/>
      <c r="S45" s="95"/>
      <c r="T45" s="165"/>
      <c r="U45" s="165"/>
      <c r="V45" s="165"/>
      <c r="W45" s="16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135">
        <f t="shared" ref="BJ45:BJ84" si="10">SUM(X45:AE45)</f>
        <v>0</v>
      </c>
    </row>
    <row r="46" spans="1:69" ht="32.25" customHeight="1" thickBot="1" x14ac:dyDescent="0.25">
      <c r="A46" s="740" t="s">
        <v>77</v>
      </c>
      <c r="B46" s="477" t="s">
        <v>401</v>
      </c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9"/>
      <c r="P46" s="451" t="s">
        <v>78</v>
      </c>
      <c r="Q46" s="452"/>
      <c r="R46" s="452" t="s">
        <v>79</v>
      </c>
      <c r="S46" s="455"/>
      <c r="T46" s="561" t="s">
        <v>80</v>
      </c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437"/>
      <c r="AF46" s="561" t="s">
        <v>81</v>
      </c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433"/>
      <c r="BD46" s="379" t="s">
        <v>82</v>
      </c>
      <c r="BE46" s="380"/>
      <c r="BF46" s="380"/>
      <c r="BG46" s="380"/>
      <c r="BH46" s="380"/>
      <c r="BI46" s="381"/>
      <c r="BM46" s="18"/>
      <c r="BN46" s="18"/>
      <c r="BP46" s="3"/>
      <c r="BQ46" s="3"/>
    </row>
    <row r="47" spans="1:69" ht="32.450000000000003" customHeight="1" thickBot="1" x14ac:dyDescent="0.25">
      <c r="A47" s="741"/>
      <c r="B47" s="480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2"/>
      <c r="P47" s="453"/>
      <c r="Q47" s="424"/>
      <c r="R47" s="424"/>
      <c r="S47" s="456"/>
      <c r="T47" s="421" t="s">
        <v>32</v>
      </c>
      <c r="U47" s="422"/>
      <c r="V47" s="422" t="s">
        <v>83</v>
      </c>
      <c r="W47" s="530"/>
      <c r="X47" s="533" t="s">
        <v>84</v>
      </c>
      <c r="Y47" s="534"/>
      <c r="Z47" s="534"/>
      <c r="AA47" s="534"/>
      <c r="AB47" s="534"/>
      <c r="AC47" s="534"/>
      <c r="AD47" s="534"/>
      <c r="AE47" s="535"/>
      <c r="AF47" s="328" t="s">
        <v>85</v>
      </c>
      <c r="AG47" s="329"/>
      <c r="AH47" s="329"/>
      <c r="AI47" s="329"/>
      <c r="AJ47" s="329"/>
      <c r="AK47" s="563"/>
      <c r="AL47" s="328" t="s">
        <v>86</v>
      </c>
      <c r="AM47" s="329"/>
      <c r="AN47" s="329"/>
      <c r="AO47" s="329"/>
      <c r="AP47" s="329"/>
      <c r="AQ47" s="563"/>
      <c r="AR47" s="328" t="s">
        <v>87</v>
      </c>
      <c r="AS47" s="329"/>
      <c r="AT47" s="329"/>
      <c r="AU47" s="329"/>
      <c r="AV47" s="329"/>
      <c r="AW47" s="563"/>
      <c r="AX47" s="328" t="s">
        <v>88</v>
      </c>
      <c r="AY47" s="329"/>
      <c r="AZ47" s="329"/>
      <c r="BA47" s="329"/>
      <c r="BB47" s="329"/>
      <c r="BC47" s="330"/>
      <c r="BD47" s="382"/>
      <c r="BE47" s="383"/>
      <c r="BF47" s="383"/>
      <c r="BG47" s="383"/>
      <c r="BH47" s="383"/>
      <c r="BI47" s="384"/>
      <c r="BM47" s="18"/>
      <c r="BN47" s="18"/>
      <c r="BP47" s="3"/>
      <c r="BQ47" s="3"/>
    </row>
    <row r="48" spans="1:69" ht="76.900000000000006" customHeight="1" thickBot="1" x14ac:dyDescent="0.25">
      <c r="A48" s="741"/>
      <c r="B48" s="480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2"/>
      <c r="P48" s="453"/>
      <c r="Q48" s="424"/>
      <c r="R48" s="424"/>
      <c r="S48" s="456"/>
      <c r="T48" s="423"/>
      <c r="U48" s="424"/>
      <c r="V48" s="424"/>
      <c r="W48" s="531"/>
      <c r="X48" s="451" t="s">
        <v>89</v>
      </c>
      <c r="Y48" s="452"/>
      <c r="Z48" s="452" t="s">
        <v>90</v>
      </c>
      <c r="AA48" s="452"/>
      <c r="AB48" s="452" t="s">
        <v>91</v>
      </c>
      <c r="AC48" s="452"/>
      <c r="AD48" s="452" t="s">
        <v>92</v>
      </c>
      <c r="AE48" s="455"/>
      <c r="AF48" s="331" t="s">
        <v>93</v>
      </c>
      <c r="AG48" s="329"/>
      <c r="AH48" s="330"/>
      <c r="AI48" s="331" t="s">
        <v>451</v>
      </c>
      <c r="AJ48" s="329"/>
      <c r="AK48" s="330"/>
      <c r="AL48" s="331" t="s">
        <v>94</v>
      </c>
      <c r="AM48" s="329"/>
      <c r="AN48" s="563"/>
      <c r="AO48" s="447" t="s">
        <v>95</v>
      </c>
      <c r="AP48" s="329"/>
      <c r="AQ48" s="330"/>
      <c r="AR48" s="331" t="s">
        <v>96</v>
      </c>
      <c r="AS48" s="329"/>
      <c r="AT48" s="563"/>
      <c r="AU48" s="447" t="s">
        <v>97</v>
      </c>
      <c r="AV48" s="329"/>
      <c r="AW48" s="563"/>
      <c r="AX48" s="447" t="s">
        <v>98</v>
      </c>
      <c r="AY48" s="329"/>
      <c r="AZ48" s="330"/>
      <c r="BA48" s="448" t="s">
        <v>99</v>
      </c>
      <c r="BB48" s="449"/>
      <c r="BC48" s="450"/>
      <c r="BD48" s="382"/>
      <c r="BE48" s="383"/>
      <c r="BF48" s="383"/>
      <c r="BG48" s="383"/>
      <c r="BH48" s="383"/>
      <c r="BI48" s="384"/>
      <c r="BM48" s="18"/>
      <c r="BN48" s="18"/>
      <c r="BP48" s="3"/>
      <c r="BQ48" s="3"/>
    </row>
    <row r="49" spans="1:69" ht="174" customHeight="1" thickBot="1" x14ac:dyDescent="0.25">
      <c r="A49" s="742"/>
      <c r="B49" s="483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5"/>
      <c r="P49" s="454"/>
      <c r="Q49" s="426"/>
      <c r="R49" s="426"/>
      <c r="S49" s="457"/>
      <c r="T49" s="425"/>
      <c r="U49" s="426"/>
      <c r="V49" s="426"/>
      <c r="W49" s="532"/>
      <c r="X49" s="454"/>
      <c r="Y49" s="426"/>
      <c r="Z49" s="426"/>
      <c r="AA49" s="426"/>
      <c r="AB49" s="426"/>
      <c r="AC49" s="426"/>
      <c r="AD49" s="426"/>
      <c r="AE49" s="457"/>
      <c r="AF49" s="97" t="s">
        <v>100</v>
      </c>
      <c r="AG49" s="98" t="s">
        <v>101</v>
      </c>
      <c r="AH49" s="99" t="s">
        <v>102</v>
      </c>
      <c r="AI49" s="100" t="s">
        <v>100</v>
      </c>
      <c r="AJ49" s="98" t="s">
        <v>101</v>
      </c>
      <c r="AK49" s="99" t="s">
        <v>102</v>
      </c>
      <c r="AL49" s="100" t="s">
        <v>100</v>
      </c>
      <c r="AM49" s="98" t="s">
        <v>101</v>
      </c>
      <c r="AN49" s="101" t="s">
        <v>102</v>
      </c>
      <c r="AO49" s="97" t="s">
        <v>100</v>
      </c>
      <c r="AP49" s="98" t="s">
        <v>101</v>
      </c>
      <c r="AQ49" s="99" t="s">
        <v>102</v>
      </c>
      <c r="AR49" s="100" t="s">
        <v>100</v>
      </c>
      <c r="AS49" s="98" t="s">
        <v>101</v>
      </c>
      <c r="AT49" s="101" t="s">
        <v>102</v>
      </c>
      <c r="AU49" s="97" t="s">
        <v>100</v>
      </c>
      <c r="AV49" s="98" t="s">
        <v>101</v>
      </c>
      <c r="AW49" s="101" t="s">
        <v>102</v>
      </c>
      <c r="AX49" s="97" t="s">
        <v>100</v>
      </c>
      <c r="AY49" s="98" t="s">
        <v>101</v>
      </c>
      <c r="AZ49" s="99" t="s">
        <v>102</v>
      </c>
      <c r="BA49" s="100" t="s">
        <v>100</v>
      </c>
      <c r="BB49" s="98" t="s">
        <v>101</v>
      </c>
      <c r="BC49" s="99" t="s">
        <v>102</v>
      </c>
      <c r="BD49" s="385"/>
      <c r="BE49" s="386"/>
      <c r="BF49" s="386"/>
      <c r="BG49" s="386"/>
      <c r="BH49" s="386"/>
      <c r="BI49" s="387"/>
      <c r="BM49" s="18"/>
      <c r="BN49" s="18"/>
      <c r="BP49" s="3"/>
      <c r="BQ49" s="3"/>
    </row>
    <row r="50" spans="1:69" s="4" customFormat="1" ht="44.25" customHeight="1" x14ac:dyDescent="0.35">
      <c r="A50" s="116" t="s">
        <v>129</v>
      </c>
      <c r="B50" s="345" t="s">
        <v>388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7"/>
      <c r="P50" s="348">
        <v>3</v>
      </c>
      <c r="Q50" s="340"/>
      <c r="R50" s="340"/>
      <c r="S50" s="349"/>
      <c r="T50" s="339">
        <f t="shared" si="5"/>
        <v>120</v>
      </c>
      <c r="U50" s="340"/>
      <c r="V50" s="340">
        <f t="shared" si="6"/>
        <v>68</v>
      </c>
      <c r="W50" s="341"/>
      <c r="X50" s="348">
        <v>34</v>
      </c>
      <c r="Y50" s="340"/>
      <c r="Z50" s="340">
        <v>16</v>
      </c>
      <c r="AA50" s="340"/>
      <c r="AB50" s="340">
        <v>18</v>
      </c>
      <c r="AC50" s="340"/>
      <c r="AD50" s="340"/>
      <c r="AE50" s="349"/>
      <c r="AF50" s="155"/>
      <c r="AG50" s="153"/>
      <c r="AH50" s="156"/>
      <c r="AI50" s="152"/>
      <c r="AJ50" s="153"/>
      <c r="AK50" s="156"/>
      <c r="AL50" s="152">
        <v>120</v>
      </c>
      <c r="AM50" s="153">
        <v>68</v>
      </c>
      <c r="AN50" s="154">
        <v>3</v>
      </c>
      <c r="AO50" s="155"/>
      <c r="AP50" s="153"/>
      <c r="AQ50" s="156"/>
      <c r="AR50" s="152"/>
      <c r="AS50" s="153"/>
      <c r="AT50" s="154"/>
      <c r="AU50" s="155"/>
      <c r="AV50" s="153"/>
      <c r="AW50" s="154"/>
      <c r="AX50" s="155"/>
      <c r="AY50" s="153"/>
      <c r="AZ50" s="156"/>
      <c r="BA50" s="152"/>
      <c r="BB50" s="153"/>
      <c r="BC50" s="156"/>
      <c r="BD50" s="365" t="s">
        <v>230</v>
      </c>
      <c r="BE50" s="366"/>
      <c r="BF50" s="366"/>
      <c r="BG50" s="366"/>
      <c r="BH50" s="366"/>
      <c r="BI50" s="367"/>
      <c r="BM50" s="58"/>
      <c r="BN50" s="58"/>
      <c r="BO50" s="58"/>
    </row>
    <row r="51" spans="1:69" s="4" customFormat="1" ht="66.75" customHeight="1" x14ac:dyDescent="0.35">
      <c r="A51" s="116" t="s">
        <v>131</v>
      </c>
      <c r="B51" s="345" t="s">
        <v>132</v>
      </c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7"/>
      <c r="P51" s="348">
        <v>6</v>
      </c>
      <c r="Q51" s="340"/>
      <c r="R51" s="340"/>
      <c r="S51" s="349"/>
      <c r="T51" s="339">
        <f t="shared" si="5"/>
        <v>216</v>
      </c>
      <c r="U51" s="340"/>
      <c r="V51" s="340">
        <f t="shared" si="6"/>
        <v>86</v>
      </c>
      <c r="W51" s="341"/>
      <c r="X51" s="348">
        <v>40</v>
      </c>
      <c r="Y51" s="340"/>
      <c r="Z51" s="340"/>
      <c r="AA51" s="340"/>
      <c r="AB51" s="340">
        <v>46</v>
      </c>
      <c r="AC51" s="340"/>
      <c r="AD51" s="340"/>
      <c r="AE51" s="349"/>
      <c r="AF51" s="155"/>
      <c r="AG51" s="153"/>
      <c r="AH51" s="156"/>
      <c r="AI51" s="152"/>
      <c r="AJ51" s="153"/>
      <c r="AK51" s="156"/>
      <c r="AL51" s="152"/>
      <c r="AM51" s="153"/>
      <c r="AN51" s="154"/>
      <c r="AO51" s="155"/>
      <c r="AP51" s="153"/>
      <c r="AQ51" s="156"/>
      <c r="AR51" s="152"/>
      <c r="AS51" s="153"/>
      <c r="AT51" s="154"/>
      <c r="AU51" s="155">
        <v>216</v>
      </c>
      <c r="AV51" s="153">
        <v>86</v>
      </c>
      <c r="AW51" s="154">
        <v>6</v>
      </c>
      <c r="AX51" s="155"/>
      <c r="AY51" s="153"/>
      <c r="AZ51" s="156"/>
      <c r="BA51" s="152"/>
      <c r="BB51" s="153"/>
      <c r="BC51" s="156"/>
      <c r="BD51" s="348" t="s">
        <v>245</v>
      </c>
      <c r="BE51" s="340"/>
      <c r="BF51" s="340"/>
      <c r="BG51" s="340"/>
      <c r="BH51" s="340"/>
      <c r="BI51" s="349"/>
      <c r="BM51" s="58"/>
      <c r="BN51" s="58"/>
      <c r="BO51" s="58"/>
    </row>
    <row r="52" spans="1:69" s="4" customFormat="1" ht="65.25" customHeight="1" x14ac:dyDescent="0.35">
      <c r="A52" s="116" t="s">
        <v>133</v>
      </c>
      <c r="B52" s="345" t="s">
        <v>376</v>
      </c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7"/>
      <c r="P52" s="348"/>
      <c r="Q52" s="340"/>
      <c r="R52" s="340"/>
      <c r="S52" s="349"/>
      <c r="T52" s="339"/>
      <c r="U52" s="340"/>
      <c r="V52" s="340"/>
      <c r="W52" s="341"/>
      <c r="X52" s="348"/>
      <c r="Y52" s="340"/>
      <c r="Z52" s="340"/>
      <c r="AA52" s="340"/>
      <c r="AB52" s="340"/>
      <c r="AC52" s="340"/>
      <c r="AD52" s="340"/>
      <c r="AE52" s="349"/>
      <c r="AF52" s="155"/>
      <c r="AG52" s="153"/>
      <c r="AH52" s="156"/>
      <c r="AI52" s="152"/>
      <c r="AJ52" s="153"/>
      <c r="AK52" s="156"/>
      <c r="AL52" s="152"/>
      <c r="AM52" s="153"/>
      <c r="AN52" s="154"/>
      <c r="AO52" s="155"/>
      <c r="AP52" s="153"/>
      <c r="AQ52" s="156"/>
      <c r="AR52" s="152">
        <f t="shared" ref="AR52:AZ52" si="11">SUM(AR53:AR57)</f>
        <v>0</v>
      </c>
      <c r="AS52" s="153">
        <f t="shared" si="11"/>
        <v>0</v>
      </c>
      <c r="AT52" s="154">
        <f t="shared" si="11"/>
        <v>0</v>
      </c>
      <c r="AU52" s="155">
        <f t="shared" si="11"/>
        <v>0</v>
      </c>
      <c r="AV52" s="153">
        <f t="shared" si="11"/>
        <v>0</v>
      </c>
      <c r="AW52" s="154">
        <f t="shared" si="11"/>
        <v>0</v>
      </c>
      <c r="AX52" s="155">
        <f t="shared" si="11"/>
        <v>0</v>
      </c>
      <c r="AY52" s="153">
        <f t="shared" si="11"/>
        <v>0</v>
      </c>
      <c r="AZ52" s="156">
        <f t="shared" si="11"/>
        <v>0</v>
      </c>
      <c r="BA52" s="152"/>
      <c r="BB52" s="153"/>
      <c r="BC52" s="156"/>
      <c r="BD52" s="350" t="s">
        <v>282</v>
      </c>
      <c r="BE52" s="351"/>
      <c r="BF52" s="351"/>
      <c r="BG52" s="351"/>
      <c r="BH52" s="351"/>
      <c r="BI52" s="352"/>
      <c r="BM52" s="58"/>
      <c r="BN52" s="58"/>
      <c r="BO52" s="58"/>
    </row>
    <row r="53" spans="1:69" s="4" customFormat="1" ht="47.25" customHeight="1" x14ac:dyDescent="0.35">
      <c r="A53" s="157" t="s">
        <v>410</v>
      </c>
      <c r="B53" s="342" t="s">
        <v>137</v>
      </c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4"/>
      <c r="P53" s="348">
        <v>1</v>
      </c>
      <c r="Q53" s="340"/>
      <c r="R53" s="340"/>
      <c r="S53" s="349"/>
      <c r="T53" s="339">
        <f t="shared" si="5"/>
        <v>108</v>
      </c>
      <c r="U53" s="340"/>
      <c r="V53" s="340">
        <f t="shared" si="6"/>
        <v>62</v>
      </c>
      <c r="W53" s="341"/>
      <c r="X53" s="348">
        <v>34</v>
      </c>
      <c r="Y53" s="340"/>
      <c r="Z53" s="340"/>
      <c r="AA53" s="340"/>
      <c r="AB53" s="340">
        <v>28</v>
      </c>
      <c r="AC53" s="340"/>
      <c r="AD53" s="340"/>
      <c r="AE53" s="349"/>
      <c r="AF53" s="155">
        <v>108</v>
      </c>
      <c r="AG53" s="153">
        <v>62</v>
      </c>
      <c r="AH53" s="156">
        <v>3</v>
      </c>
      <c r="AI53" s="152"/>
      <c r="AJ53" s="153"/>
      <c r="AK53" s="156"/>
      <c r="AL53" s="152"/>
      <c r="AM53" s="153"/>
      <c r="AN53" s="154"/>
      <c r="AO53" s="155"/>
      <c r="AP53" s="153"/>
      <c r="AQ53" s="156"/>
      <c r="AR53" s="152"/>
      <c r="AS53" s="153"/>
      <c r="AT53" s="154"/>
      <c r="AU53" s="155"/>
      <c r="AV53" s="153"/>
      <c r="AW53" s="154"/>
      <c r="AX53" s="155"/>
      <c r="AY53" s="153"/>
      <c r="AZ53" s="156"/>
      <c r="BA53" s="152"/>
      <c r="BB53" s="153"/>
      <c r="BC53" s="156"/>
      <c r="BD53" s="348" t="s">
        <v>246</v>
      </c>
      <c r="BE53" s="340"/>
      <c r="BF53" s="340"/>
      <c r="BG53" s="340"/>
      <c r="BH53" s="340"/>
      <c r="BI53" s="349"/>
      <c r="BM53" s="58"/>
      <c r="BN53" s="58"/>
      <c r="BO53" s="58"/>
    </row>
    <row r="54" spans="1:69" s="4" customFormat="1" ht="41.25" customHeight="1" x14ac:dyDescent="0.35">
      <c r="A54" s="157" t="s">
        <v>411</v>
      </c>
      <c r="B54" s="342" t="s">
        <v>139</v>
      </c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4"/>
      <c r="P54" s="348">
        <v>2</v>
      </c>
      <c r="Q54" s="340"/>
      <c r="R54" s="340"/>
      <c r="S54" s="349"/>
      <c r="T54" s="339">
        <f t="shared" si="5"/>
        <v>104</v>
      </c>
      <c r="U54" s="340"/>
      <c r="V54" s="340">
        <f t="shared" si="6"/>
        <v>68</v>
      </c>
      <c r="W54" s="341"/>
      <c r="X54" s="348">
        <v>34</v>
      </c>
      <c r="Y54" s="340"/>
      <c r="Z54" s="340"/>
      <c r="AA54" s="340"/>
      <c r="AB54" s="340">
        <v>34</v>
      </c>
      <c r="AC54" s="340"/>
      <c r="AD54" s="340"/>
      <c r="AE54" s="349"/>
      <c r="AF54" s="155"/>
      <c r="AG54" s="153"/>
      <c r="AH54" s="156"/>
      <c r="AI54" s="152">
        <v>104</v>
      </c>
      <c r="AJ54" s="153">
        <v>68</v>
      </c>
      <c r="AK54" s="156">
        <v>3</v>
      </c>
      <c r="AL54" s="152"/>
      <c r="AM54" s="153"/>
      <c r="AN54" s="154"/>
      <c r="AO54" s="155"/>
      <c r="AP54" s="153"/>
      <c r="AQ54" s="156"/>
      <c r="AR54" s="152"/>
      <c r="AS54" s="153"/>
      <c r="AT54" s="154"/>
      <c r="AU54" s="155"/>
      <c r="AV54" s="153"/>
      <c r="AW54" s="154"/>
      <c r="AX54" s="155"/>
      <c r="AY54" s="153"/>
      <c r="AZ54" s="156"/>
      <c r="BA54" s="152"/>
      <c r="BB54" s="153"/>
      <c r="BC54" s="156"/>
      <c r="BD54" s="348" t="s">
        <v>247</v>
      </c>
      <c r="BE54" s="340"/>
      <c r="BF54" s="340"/>
      <c r="BG54" s="340"/>
      <c r="BH54" s="340"/>
      <c r="BI54" s="349"/>
      <c r="BM54" s="58"/>
      <c r="BN54" s="58"/>
      <c r="BO54" s="58"/>
    </row>
    <row r="55" spans="1:69" s="4" customFormat="1" ht="48.75" customHeight="1" x14ac:dyDescent="0.35">
      <c r="A55" s="735" t="s">
        <v>412</v>
      </c>
      <c r="B55" s="342" t="s">
        <v>141</v>
      </c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4"/>
      <c r="P55" s="348">
        <v>3</v>
      </c>
      <c r="Q55" s="340"/>
      <c r="R55" s="340"/>
      <c r="S55" s="349"/>
      <c r="T55" s="339">
        <f t="shared" si="5"/>
        <v>216</v>
      </c>
      <c r="U55" s="340"/>
      <c r="V55" s="340">
        <f t="shared" si="6"/>
        <v>92</v>
      </c>
      <c r="W55" s="341"/>
      <c r="X55" s="348">
        <v>42</v>
      </c>
      <c r="Y55" s="340"/>
      <c r="Z55" s="340">
        <v>16</v>
      </c>
      <c r="AA55" s="340"/>
      <c r="AB55" s="340">
        <v>34</v>
      </c>
      <c r="AC55" s="340"/>
      <c r="AD55" s="340"/>
      <c r="AE55" s="349"/>
      <c r="AF55" s="155"/>
      <c r="AG55" s="153"/>
      <c r="AH55" s="156"/>
      <c r="AI55" s="152"/>
      <c r="AJ55" s="153"/>
      <c r="AK55" s="156"/>
      <c r="AL55" s="152">
        <v>216</v>
      </c>
      <c r="AM55" s="153">
        <v>92</v>
      </c>
      <c r="AN55" s="154">
        <v>6</v>
      </c>
      <c r="AO55" s="155"/>
      <c r="AP55" s="153"/>
      <c r="AQ55" s="156"/>
      <c r="AR55" s="152"/>
      <c r="AS55" s="153"/>
      <c r="AT55" s="154"/>
      <c r="AU55" s="155"/>
      <c r="AV55" s="153"/>
      <c r="AW55" s="154"/>
      <c r="AX55" s="155"/>
      <c r="AY55" s="153"/>
      <c r="AZ55" s="156"/>
      <c r="BA55" s="152"/>
      <c r="BB55" s="153"/>
      <c r="BC55" s="156"/>
      <c r="BD55" s="348" t="s">
        <v>248</v>
      </c>
      <c r="BE55" s="340"/>
      <c r="BF55" s="340"/>
      <c r="BG55" s="340"/>
      <c r="BH55" s="340"/>
      <c r="BI55" s="349"/>
      <c r="BM55" s="58"/>
      <c r="BN55" s="58"/>
      <c r="BO55" s="58"/>
    </row>
    <row r="56" spans="1:69" s="4" customFormat="1" ht="72.75" customHeight="1" x14ac:dyDescent="0.35">
      <c r="A56" s="735"/>
      <c r="B56" s="342" t="s">
        <v>399</v>
      </c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4"/>
      <c r="P56" s="348"/>
      <c r="Q56" s="340"/>
      <c r="R56" s="340"/>
      <c r="S56" s="349"/>
      <c r="T56" s="339">
        <f t="shared" ref="T56:T69" si="12">SUM(AF56,AI56,AL56,AO56,AR56,AU56,AX56)</f>
        <v>30</v>
      </c>
      <c r="U56" s="340"/>
      <c r="V56" s="340">
        <f t="shared" ref="V56:V69" si="13">SUM(AG56,AJ56,AM56,AP56,AS56,AV56,AY56)</f>
        <v>0</v>
      </c>
      <c r="W56" s="341"/>
      <c r="X56" s="348"/>
      <c r="Y56" s="340"/>
      <c r="Z56" s="340"/>
      <c r="AA56" s="340"/>
      <c r="AB56" s="340"/>
      <c r="AC56" s="340"/>
      <c r="AD56" s="340"/>
      <c r="AE56" s="349"/>
      <c r="AF56" s="155"/>
      <c r="AG56" s="153"/>
      <c r="AH56" s="156"/>
      <c r="AI56" s="152"/>
      <c r="AJ56" s="153"/>
      <c r="AK56" s="156"/>
      <c r="AL56" s="152">
        <v>30</v>
      </c>
      <c r="AM56" s="153"/>
      <c r="AN56" s="154">
        <v>1</v>
      </c>
      <c r="AO56" s="155"/>
      <c r="AP56" s="153"/>
      <c r="AQ56" s="156"/>
      <c r="AR56" s="152"/>
      <c r="AS56" s="153"/>
      <c r="AT56" s="154"/>
      <c r="AU56" s="155"/>
      <c r="AV56" s="153"/>
      <c r="AW56" s="154"/>
      <c r="AX56" s="155"/>
      <c r="AY56" s="153"/>
      <c r="AZ56" s="156"/>
      <c r="BA56" s="152"/>
      <c r="BB56" s="153"/>
      <c r="BC56" s="156"/>
      <c r="BD56" s="322" t="s">
        <v>506</v>
      </c>
      <c r="BE56" s="323"/>
      <c r="BF56" s="323"/>
      <c r="BG56" s="323"/>
      <c r="BH56" s="323"/>
      <c r="BI56" s="324"/>
      <c r="BM56" s="58"/>
      <c r="BN56" s="58"/>
      <c r="BO56" s="58"/>
    </row>
    <row r="57" spans="1:69" s="4" customFormat="1" ht="45" customHeight="1" x14ac:dyDescent="0.35">
      <c r="A57" s="114" t="s">
        <v>413</v>
      </c>
      <c r="B57" s="342" t="s">
        <v>143</v>
      </c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4"/>
      <c r="P57" s="348">
        <v>4</v>
      </c>
      <c r="Q57" s="340"/>
      <c r="R57" s="340"/>
      <c r="S57" s="349"/>
      <c r="T57" s="339">
        <f t="shared" si="12"/>
        <v>108</v>
      </c>
      <c r="U57" s="340"/>
      <c r="V57" s="340">
        <f t="shared" si="13"/>
        <v>68</v>
      </c>
      <c r="W57" s="341"/>
      <c r="X57" s="348">
        <v>34</v>
      </c>
      <c r="Y57" s="340"/>
      <c r="Z57" s="340"/>
      <c r="AA57" s="340"/>
      <c r="AB57" s="340">
        <v>34</v>
      </c>
      <c r="AC57" s="340"/>
      <c r="AD57" s="340"/>
      <c r="AE57" s="349"/>
      <c r="AF57" s="155"/>
      <c r="AG57" s="153"/>
      <c r="AH57" s="156"/>
      <c r="AI57" s="152"/>
      <c r="AJ57" s="153"/>
      <c r="AK57" s="156"/>
      <c r="AL57" s="152"/>
      <c r="AM57" s="153"/>
      <c r="AN57" s="154"/>
      <c r="AO57" s="155">
        <v>108</v>
      </c>
      <c r="AP57" s="153">
        <v>68</v>
      </c>
      <c r="AQ57" s="156">
        <v>3</v>
      </c>
      <c r="AR57" s="152"/>
      <c r="AS57" s="153"/>
      <c r="AT57" s="154"/>
      <c r="AU57" s="155"/>
      <c r="AV57" s="153"/>
      <c r="AW57" s="154"/>
      <c r="AX57" s="155"/>
      <c r="AY57" s="153"/>
      <c r="AZ57" s="156"/>
      <c r="BA57" s="152"/>
      <c r="BB57" s="153"/>
      <c r="BC57" s="156"/>
      <c r="BD57" s="348" t="s">
        <v>249</v>
      </c>
      <c r="BE57" s="340"/>
      <c r="BF57" s="340"/>
      <c r="BG57" s="340"/>
      <c r="BH57" s="340"/>
      <c r="BI57" s="349"/>
      <c r="BM57" s="58"/>
      <c r="BN57" s="58"/>
      <c r="BO57" s="58"/>
    </row>
    <row r="58" spans="1:69" s="4" customFormat="1" ht="50.25" customHeight="1" x14ac:dyDescent="0.35">
      <c r="A58" s="212" t="s">
        <v>414</v>
      </c>
      <c r="B58" s="538" t="s">
        <v>152</v>
      </c>
      <c r="C58" s="539"/>
      <c r="D58" s="539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40"/>
      <c r="P58" s="571"/>
      <c r="Q58" s="572"/>
      <c r="R58" s="572">
        <v>4</v>
      </c>
      <c r="S58" s="676"/>
      <c r="T58" s="513">
        <f>SUM(AF58,AI58,AL58,AO58,AR58,AU58,AX58)</f>
        <v>108</v>
      </c>
      <c r="U58" s="572"/>
      <c r="V58" s="572">
        <f>SUM(AG58,AJ58,AM58,AP58,AS58,AV58,AY58)</f>
        <v>58</v>
      </c>
      <c r="W58" s="438"/>
      <c r="X58" s="571">
        <v>34</v>
      </c>
      <c r="Y58" s="572"/>
      <c r="Z58" s="572">
        <v>24</v>
      </c>
      <c r="AA58" s="572"/>
      <c r="AB58" s="572"/>
      <c r="AC58" s="572"/>
      <c r="AD58" s="572"/>
      <c r="AE58" s="676"/>
      <c r="AF58" s="197"/>
      <c r="AG58" s="182"/>
      <c r="AH58" s="199"/>
      <c r="AI58" s="181"/>
      <c r="AJ58" s="182"/>
      <c r="AK58" s="199"/>
      <c r="AL58" s="181"/>
      <c r="AM58" s="182"/>
      <c r="AN58" s="188"/>
      <c r="AO58" s="197">
        <v>108</v>
      </c>
      <c r="AP58" s="182">
        <v>58</v>
      </c>
      <c r="AQ58" s="199">
        <v>3</v>
      </c>
      <c r="AR58" s="181"/>
      <c r="AS58" s="182"/>
      <c r="AT58" s="188"/>
      <c r="AU58" s="197"/>
      <c r="AV58" s="182"/>
      <c r="AW58" s="188"/>
      <c r="AX58" s="197"/>
      <c r="AY58" s="182"/>
      <c r="AZ58" s="199"/>
      <c r="BA58" s="181"/>
      <c r="BB58" s="182"/>
      <c r="BC58" s="199"/>
      <c r="BD58" s="348" t="s">
        <v>250</v>
      </c>
      <c r="BE58" s="340"/>
      <c r="BF58" s="340"/>
      <c r="BG58" s="340"/>
      <c r="BH58" s="340"/>
      <c r="BI58" s="349"/>
      <c r="BM58" s="58"/>
      <c r="BN58" s="58"/>
      <c r="BO58" s="58"/>
    </row>
    <row r="59" spans="1:69" s="4" customFormat="1" ht="45.75" customHeight="1" x14ac:dyDescent="0.35">
      <c r="A59" s="117" t="s">
        <v>135</v>
      </c>
      <c r="B59" s="345" t="s">
        <v>377</v>
      </c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7"/>
      <c r="P59" s="348"/>
      <c r="Q59" s="340"/>
      <c r="R59" s="340"/>
      <c r="S59" s="349"/>
      <c r="T59" s="339"/>
      <c r="U59" s="340"/>
      <c r="V59" s="340"/>
      <c r="W59" s="341"/>
      <c r="X59" s="348"/>
      <c r="Y59" s="340"/>
      <c r="Z59" s="340"/>
      <c r="AA59" s="340"/>
      <c r="AB59" s="340"/>
      <c r="AC59" s="340"/>
      <c r="AD59" s="340"/>
      <c r="AE59" s="349"/>
      <c r="AF59" s="155"/>
      <c r="AG59" s="153"/>
      <c r="AH59" s="156"/>
      <c r="AI59" s="152"/>
      <c r="AJ59" s="153"/>
      <c r="AK59" s="156"/>
      <c r="AL59" s="152"/>
      <c r="AM59" s="153"/>
      <c r="AN59" s="154"/>
      <c r="AO59" s="155"/>
      <c r="AP59" s="153"/>
      <c r="AQ59" s="156"/>
      <c r="AR59" s="152"/>
      <c r="AS59" s="153"/>
      <c r="AT59" s="154"/>
      <c r="AU59" s="155"/>
      <c r="AV59" s="153"/>
      <c r="AW59" s="154"/>
      <c r="AX59" s="155"/>
      <c r="AY59" s="153"/>
      <c r="AZ59" s="156"/>
      <c r="BA59" s="152"/>
      <c r="BB59" s="153"/>
      <c r="BC59" s="156"/>
      <c r="BD59" s="348">
        <f>SUM(X59:AE59)</f>
        <v>0</v>
      </c>
      <c r="BE59" s="340"/>
      <c r="BF59" s="340"/>
      <c r="BG59" s="340"/>
      <c r="BH59" s="340"/>
      <c r="BI59" s="349"/>
      <c r="BM59" s="58"/>
      <c r="BN59" s="58"/>
      <c r="BO59" s="58"/>
    </row>
    <row r="60" spans="1:69" s="4" customFormat="1" ht="45.75" customHeight="1" x14ac:dyDescent="0.35">
      <c r="A60" s="443" t="s">
        <v>136</v>
      </c>
      <c r="B60" s="342" t="s">
        <v>130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4"/>
      <c r="P60" s="348" t="s">
        <v>463</v>
      </c>
      <c r="Q60" s="340"/>
      <c r="R60" s="340"/>
      <c r="S60" s="349"/>
      <c r="T60" s="339">
        <f>SUM(AF60,AI60,AL60,AO60,AR60,AU60,AX60)</f>
        <v>216</v>
      </c>
      <c r="U60" s="340"/>
      <c r="V60" s="340">
        <f>SUM(AG60,AJ60,AM60,AP60,AS60,AV60,AY60)</f>
        <v>120</v>
      </c>
      <c r="W60" s="341"/>
      <c r="X60" s="348">
        <v>56</v>
      </c>
      <c r="Y60" s="340"/>
      <c r="Z60" s="340">
        <v>64</v>
      </c>
      <c r="AA60" s="340"/>
      <c r="AB60" s="340"/>
      <c r="AC60" s="340"/>
      <c r="AD60" s="340"/>
      <c r="AE60" s="349"/>
      <c r="AF60" s="155">
        <v>108</v>
      </c>
      <c r="AG60" s="153">
        <v>60</v>
      </c>
      <c r="AH60" s="156">
        <v>3</v>
      </c>
      <c r="AI60" s="152">
        <v>108</v>
      </c>
      <c r="AJ60" s="153">
        <v>60</v>
      </c>
      <c r="AK60" s="156">
        <v>3</v>
      </c>
      <c r="AL60" s="152"/>
      <c r="AM60" s="153"/>
      <c r="AN60" s="154"/>
      <c r="AO60" s="155"/>
      <c r="AP60" s="153"/>
      <c r="AQ60" s="156"/>
      <c r="AR60" s="152"/>
      <c r="AS60" s="153"/>
      <c r="AT60" s="154"/>
      <c r="AU60" s="155"/>
      <c r="AV60" s="153"/>
      <c r="AW60" s="154"/>
      <c r="AX60" s="155"/>
      <c r="AY60" s="153"/>
      <c r="AZ60" s="156"/>
      <c r="BA60" s="152"/>
      <c r="BB60" s="153"/>
      <c r="BC60" s="156"/>
      <c r="BD60" s="348" t="s">
        <v>415</v>
      </c>
      <c r="BE60" s="340"/>
      <c r="BF60" s="340"/>
      <c r="BG60" s="340"/>
      <c r="BH60" s="340"/>
      <c r="BI60" s="349"/>
      <c r="BM60" s="58"/>
      <c r="BN60" s="58"/>
      <c r="BO60" s="58"/>
    </row>
    <row r="61" spans="1:69" s="4" customFormat="1" ht="70.5" customHeight="1" x14ac:dyDescent="0.35">
      <c r="A61" s="444"/>
      <c r="B61" s="342" t="s">
        <v>456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4"/>
      <c r="P61" s="348"/>
      <c r="Q61" s="340"/>
      <c r="R61" s="340"/>
      <c r="S61" s="349"/>
      <c r="T61" s="339">
        <f>SUM(AF61,AI61,AL61,AO61,AR61,AU61,AX61)</f>
        <v>30</v>
      </c>
      <c r="U61" s="340"/>
      <c r="V61" s="340">
        <f>SUM(AG61,AJ61,AM61,AP61,AS61,AV61,AY61)</f>
        <v>0</v>
      </c>
      <c r="W61" s="341"/>
      <c r="X61" s="348"/>
      <c r="Y61" s="340"/>
      <c r="Z61" s="340"/>
      <c r="AA61" s="340"/>
      <c r="AB61" s="340"/>
      <c r="AC61" s="340"/>
      <c r="AD61" s="340"/>
      <c r="AE61" s="349"/>
      <c r="AF61" s="155"/>
      <c r="AG61" s="153"/>
      <c r="AH61" s="156"/>
      <c r="AI61" s="152">
        <v>30</v>
      </c>
      <c r="AJ61" s="153"/>
      <c r="AK61" s="156">
        <v>1</v>
      </c>
      <c r="AL61" s="152"/>
      <c r="AM61" s="153"/>
      <c r="AN61" s="154"/>
      <c r="AO61" s="155"/>
      <c r="AP61" s="153"/>
      <c r="AQ61" s="156"/>
      <c r="AR61" s="152"/>
      <c r="AS61" s="153"/>
      <c r="AT61" s="154"/>
      <c r="AU61" s="155"/>
      <c r="AV61" s="153"/>
      <c r="AW61" s="154"/>
      <c r="AX61" s="155"/>
      <c r="AY61" s="153"/>
      <c r="AZ61" s="156"/>
      <c r="BA61" s="152"/>
      <c r="BB61" s="153"/>
      <c r="BC61" s="156"/>
      <c r="BD61" s="322" t="s">
        <v>506</v>
      </c>
      <c r="BE61" s="323"/>
      <c r="BF61" s="323"/>
      <c r="BG61" s="323"/>
      <c r="BH61" s="323"/>
      <c r="BI61" s="324"/>
      <c r="BM61" s="58"/>
      <c r="BN61" s="58"/>
      <c r="BO61" s="58"/>
    </row>
    <row r="62" spans="1:69" s="4" customFormat="1" ht="38.25" customHeight="1" x14ac:dyDescent="0.35">
      <c r="A62" s="158" t="s">
        <v>138</v>
      </c>
      <c r="B62" s="342" t="s">
        <v>148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4"/>
      <c r="P62" s="348"/>
      <c r="Q62" s="340"/>
      <c r="R62" s="340">
        <v>2</v>
      </c>
      <c r="S62" s="349"/>
      <c r="T62" s="339">
        <f t="shared" si="12"/>
        <v>104</v>
      </c>
      <c r="U62" s="340"/>
      <c r="V62" s="340">
        <f t="shared" si="13"/>
        <v>66</v>
      </c>
      <c r="W62" s="341"/>
      <c r="X62" s="348">
        <v>34</v>
      </c>
      <c r="Y62" s="340"/>
      <c r="Z62" s="340">
        <v>32</v>
      </c>
      <c r="AA62" s="340"/>
      <c r="AB62" s="340"/>
      <c r="AC62" s="340"/>
      <c r="AD62" s="340"/>
      <c r="AE62" s="349"/>
      <c r="AF62" s="155"/>
      <c r="AG62" s="153"/>
      <c r="AH62" s="156"/>
      <c r="AI62" s="152">
        <v>104</v>
      </c>
      <c r="AJ62" s="153">
        <v>66</v>
      </c>
      <c r="AK62" s="156">
        <v>3</v>
      </c>
      <c r="AL62" s="152"/>
      <c r="AM62" s="153"/>
      <c r="AN62" s="154"/>
      <c r="AO62" s="155"/>
      <c r="AP62" s="153"/>
      <c r="AQ62" s="156"/>
      <c r="AR62" s="152"/>
      <c r="AS62" s="153"/>
      <c r="AT62" s="154"/>
      <c r="AU62" s="155"/>
      <c r="AV62" s="153"/>
      <c r="AW62" s="154"/>
      <c r="AX62" s="155"/>
      <c r="AY62" s="153"/>
      <c r="AZ62" s="156"/>
      <c r="BA62" s="152"/>
      <c r="BB62" s="153"/>
      <c r="BC62" s="156"/>
      <c r="BD62" s="348" t="s">
        <v>252</v>
      </c>
      <c r="BE62" s="340"/>
      <c r="BF62" s="340"/>
      <c r="BG62" s="340"/>
      <c r="BH62" s="340"/>
      <c r="BI62" s="349"/>
      <c r="BM62" s="58"/>
      <c r="BN62" s="58"/>
      <c r="BO62" s="58"/>
    </row>
    <row r="63" spans="1:69" s="4" customFormat="1" ht="43.5" customHeight="1" x14ac:dyDescent="0.35">
      <c r="A63" s="158" t="s">
        <v>140</v>
      </c>
      <c r="B63" s="342" t="s">
        <v>150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4"/>
      <c r="P63" s="348"/>
      <c r="Q63" s="340"/>
      <c r="R63" s="340">
        <v>3</v>
      </c>
      <c r="S63" s="349"/>
      <c r="T63" s="339">
        <f t="shared" si="12"/>
        <v>120</v>
      </c>
      <c r="U63" s="340"/>
      <c r="V63" s="340">
        <f t="shared" si="13"/>
        <v>60</v>
      </c>
      <c r="W63" s="341"/>
      <c r="X63" s="348">
        <v>28</v>
      </c>
      <c r="Y63" s="340"/>
      <c r="Z63" s="340">
        <v>32</v>
      </c>
      <c r="AA63" s="340"/>
      <c r="AB63" s="340"/>
      <c r="AC63" s="340"/>
      <c r="AD63" s="340"/>
      <c r="AE63" s="349"/>
      <c r="AF63" s="155"/>
      <c r="AG63" s="153"/>
      <c r="AH63" s="156"/>
      <c r="AI63" s="152"/>
      <c r="AJ63" s="153"/>
      <c r="AK63" s="156"/>
      <c r="AL63" s="152">
        <v>120</v>
      </c>
      <c r="AM63" s="153">
        <v>60</v>
      </c>
      <c r="AN63" s="154">
        <v>3</v>
      </c>
      <c r="AO63" s="155"/>
      <c r="AP63" s="153"/>
      <c r="AQ63" s="156"/>
      <c r="AR63" s="152"/>
      <c r="AS63" s="153"/>
      <c r="AT63" s="154"/>
      <c r="AU63" s="155"/>
      <c r="AV63" s="153"/>
      <c r="AW63" s="154"/>
      <c r="AX63" s="155"/>
      <c r="AY63" s="153"/>
      <c r="AZ63" s="156"/>
      <c r="BA63" s="152"/>
      <c r="BB63" s="153"/>
      <c r="BC63" s="156"/>
      <c r="BD63" s="348" t="s">
        <v>253</v>
      </c>
      <c r="BE63" s="340"/>
      <c r="BF63" s="340"/>
      <c r="BG63" s="340"/>
      <c r="BH63" s="340"/>
      <c r="BI63" s="349"/>
      <c r="BM63" s="58"/>
      <c r="BN63" s="58"/>
      <c r="BO63" s="58"/>
    </row>
    <row r="64" spans="1:69" s="4" customFormat="1" ht="41.25" customHeight="1" x14ac:dyDescent="0.35">
      <c r="A64" s="736" t="s">
        <v>142</v>
      </c>
      <c r="B64" s="342" t="s">
        <v>146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4"/>
      <c r="P64" s="348">
        <v>4</v>
      </c>
      <c r="Q64" s="340"/>
      <c r="R64" s="340"/>
      <c r="S64" s="349"/>
      <c r="T64" s="339">
        <f>SUM(AF64,AI64,AL64,AO64,AR64,AU64,AX64)</f>
        <v>216</v>
      </c>
      <c r="U64" s="340"/>
      <c r="V64" s="340">
        <f>SUM(AG64,AJ64,AM64,AP64,AS64,AV64,AY64)</f>
        <v>84</v>
      </c>
      <c r="W64" s="341"/>
      <c r="X64" s="348">
        <v>52</v>
      </c>
      <c r="Y64" s="340"/>
      <c r="Z64" s="340">
        <v>32</v>
      </c>
      <c r="AA64" s="340"/>
      <c r="AB64" s="340"/>
      <c r="AC64" s="340"/>
      <c r="AD64" s="340"/>
      <c r="AE64" s="349"/>
      <c r="AF64" s="155"/>
      <c r="AG64" s="153"/>
      <c r="AH64" s="156"/>
      <c r="AI64" s="152"/>
      <c r="AJ64" s="153"/>
      <c r="AK64" s="156"/>
      <c r="AL64" s="152"/>
      <c r="AM64" s="153"/>
      <c r="AN64" s="154"/>
      <c r="AO64" s="155">
        <v>216</v>
      </c>
      <c r="AP64" s="153">
        <v>84</v>
      </c>
      <c r="AQ64" s="156">
        <v>6</v>
      </c>
      <c r="AR64" s="152"/>
      <c r="AS64" s="153"/>
      <c r="AT64" s="154"/>
      <c r="AU64" s="155"/>
      <c r="AV64" s="153"/>
      <c r="AW64" s="154"/>
      <c r="AX64" s="155"/>
      <c r="AY64" s="153"/>
      <c r="AZ64" s="156"/>
      <c r="BA64" s="152"/>
      <c r="BB64" s="153"/>
      <c r="BC64" s="156"/>
      <c r="BD64" s="348" t="s">
        <v>254</v>
      </c>
      <c r="BE64" s="340"/>
      <c r="BF64" s="340"/>
      <c r="BG64" s="340"/>
      <c r="BH64" s="340"/>
      <c r="BI64" s="349"/>
      <c r="BM64" s="58"/>
      <c r="BN64" s="58"/>
      <c r="BO64" s="58"/>
    </row>
    <row r="65" spans="1:2641" s="59" customFormat="1" ht="77.25" customHeight="1" x14ac:dyDescent="0.35">
      <c r="A65" s="736"/>
      <c r="B65" s="342" t="s">
        <v>378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4"/>
      <c r="P65" s="348"/>
      <c r="Q65" s="340"/>
      <c r="R65" s="340"/>
      <c r="S65" s="349"/>
      <c r="T65" s="339">
        <f>SUM(AF65,AI65,AL65,AO65,AR65,AU65,AX65)</f>
        <v>40</v>
      </c>
      <c r="U65" s="340"/>
      <c r="V65" s="340">
        <f>SUM(AG65,AJ65,AM65,AP65,AS65,AV65,AY65)</f>
        <v>0</v>
      </c>
      <c r="W65" s="341"/>
      <c r="X65" s="348"/>
      <c r="Y65" s="340"/>
      <c r="Z65" s="340"/>
      <c r="AA65" s="340"/>
      <c r="AB65" s="340"/>
      <c r="AC65" s="340"/>
      <c r="AD65" s="340"/>
      <c r="AE65" s="349"/>
      <c r="AF65" s="155"/>
      <c r="AG65" s="153"/>
      <c r="AH65" s="156"/>
      <c r="AI65" s="152"/>
      <c r="AJ65" s="153"/>
      <c r="AK65" s="156"/>
      <c r="AL65" s="152"/>
      <c r="AM65" s="153"/>
      <c r="AN65" s="154"/>
      <c r="AO65" s="155">
        <v>40</v>
      </c>
      <c r="AP65" s="153"/>
      <c r="AQ65" s="156">
        <v>1</v>
      </c>
      <c r="AR65" s="152"/>
      <c r="AS65" s="153"/>
      <c r="AT65" s="154"/>
      <c r="AU65" s="155"/>
      <c r="AV65" s="153"/>
      <c r="AW65" s="154"/>
      <c r="AX65" s="155"/>
      <c r="AY65" s="153"/>
      <c r="AZ65" s="156"/>
      <c r="BA65" s="152"/>
      <c r="BB65" s="153"/>
      <c r="BC65" s="156"/>
      <c r="BD65" s="322" t="s">
        <v>506</v>
      </c>
      <c r="BE65" s="323"/>
      <c r="BF65" s="323"/>
      <c r="BG65" s="323"/>
      <c r="BH65" s="323"/>
      <c r="BI65" s="324"/>
      <c r="BJ65" s="4"/>
      <c r="BK65" s="4"/>
      <c r="BL65" s="4"/>
      <c r="BM65" s="58"/>
      <c r="BN65" s="58"/>
      <c r="BO65" s="58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</row>
    <row r="66" spans="1:2641" s="59" customFormat="1" ht="72.75" customHeight="1" x14ac:dyDescent="0.35">
      <c r="A66" s="158" t="s">
        <v>416</v>
      </c>
      <c r="B66" s="342" t="s">
        <v>313</v>
      </c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4"/>
      <c r="P66" s="348">
        <v>6</v>
      </c>
      <c r="Q66" s="340"/>
      <c r="R66" s="340">
        <v>5</v>
      </c>
      <c r="S66" s="349"/>
      <c r="T66" s="339">
        <f t="shared" si="12"/>
        <v>216</v>
      </c>
      <c r="U66" s="340"/>
      <c r="V66" s="340">
        <f t="shared" si="13"/>
        <v>96</v>
      </c>
      <c r="W66" s="341"/>
      <c r="X66" s="348">
        <v>48</v>
      </c>
      <c r="Y66" s="340"/>
      <c r="Z66" s="340">
        <v>48</v>
      </c>
      <c r="AA66" s="340"/>
      <c r="AB66" s="340"/>
      <c r="AC66" s="340"/>
      <c r="AD66" s="340"/>
      <c r="AE66" s="349"/>
      <c r="AF66" s="155"/>
      <c r="AG66" s="153"/>
      <c r="AH66" s="156"/>
      <c r="AI66" s="152"/>
      <c r="AJ66" s="153"/>
      <c r="AK66" s="156"/>
      <c r="AL66" s="152"/>
      <c r="AM66" s="153"/>
      <c r="AN66" s="154"/>
      <c r="AO66" s="155"/>
      <c r="AP66" s="153"/>
      <c r="AQ66" s="156"/>
      <c r="AR66" s="152">
        <v>108</v>
      </c>
      <c r="AS66" s="153">
        <v>48</v>
      </c>
      <c r="AT66" s="154">
        <v>3</v>
      </c>
      <c r="AU66" s="155">
        <v>108</v>
      </c>
      <c r="AV66" s="153">
        <v>48</v>
      </c>
      <c r="AW66" s="154">
        <v>3</v>
      </c>
      <c r="AX66" s="155"/>
      <c r="AY66" s="153"/>
      <c r="AZ66" s="156"/>
      <c r="BA66" s="152"/>
      <c r="BB66" s="153"/>
      <c r="BC66" s="156"/>
      <c r="BD66" s="348" t="s">
        <v>255</v>
      </c>
      <c r="BE66" s="340"/>
      <c r="BF66" s="340"/>
      <c r="BG66" s="340"/>
      <c r="BH66" s="340"/>
      <c r="BI66" s="349"/>
      <c r="BJ66" s="4"/>
      <c r="BK66" s="4"/>
      <c r="BL66" s="4"/>
      <c r="BM66" s="58"/>
      <c r="BN66" s="58"/>
      <c r="BO66" s="58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</row>
    <row r="67" spans="1:2641" s="60" customFormat="1" ht="68.25" customHeight="1" x14ac:dyDescent="0.3">
      <c r="A67" s="118" t="s">
        <v>144</v>
      </c>
      <c r="B67" s="345" t="s">
        <v>403</v>
      </c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7"/>
      <c r="P67" s="348"/>
      <c r="Q67" s="340"/>
      <c r="R67" s="340"/>
      <c r="S67" s="349"/>
      <c r="T67" s="339"/>
      <c r="U67" s="340"/>
      <c r="V67" s="340"/>
      <c r="W67" s="341"/>
      <c r="X67" s="348"/>
      <c r="Y67" s="340"/>
      <c r="Z67" s="340"/>
      <c r="AA67" s="340"/>
      <c r="AB67" s="340"/>
      <c r="AC67" s="340"/>
      <c r="AD67" s="340"/>
      <c r="AE67" s="349"/>
      <c r="AF67" s="155"/>
      <c r="AG67" s="153"/>
      <c r="AH67" s="156"/>
      <c r="AI67" s="152"/>
      <c r="AJ67" s="153"/>
      <c r="AK67" s="156"/>
      <c r="AL67" s="152"/>
      <c r="AM67" s="153"/>
      <c r="AN67" s="154"/>
      <c r="AO67" s="155"/>
      <c r="AP67" s="153"/>
      <c r="AQ67" s="156"/>
      <c r="AR67" s="152"/>
      <c r="AS67" s="153"/>
      <c r="AT67" s="154"/>
      <c r="AU67" s="155"/>
      <c r="AV67" s="153"/>
      <c r="AW67" s="154"/>
      <c r="AX67" s="155"/>
      <c r="AY67" s="153"/>
      <c r="AZ67" s="156"/>
      <c r="BA67" s="152"/>
      <c r="BB67" s="153"/>
      <c r="BC67" s="156"/>
      <c r="BD67" s="348">
        <f>SUM(X67:AE67)</f>
        <v>0</v>
      </c>
      <c r="BE67" s="340"/>
      <c r="BF67" s="340"/>
      <c r="BG67" s="340"/>
      <c r="BH67" s="340"/>
      <c r="BI67" s="349"/>
      <c r="BJ67" s="281"/>
      <c r="BK67" s="281"/>
      <c r="BL67" s="281"/>
      <c r="BM67" s="282"/>
      <c r="BN67" s="282"/>
      <c r="BO67" s="282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</row>
    <row r="68" spans="1:2641" s="60" customFormat="1" ht="61.5" customHeight="1" x14ac:dyDescent="0.3">
      <c r="A68" s="445" t="s">
        <v>145</v>
      </c>
      <c r="B68" s="342" t="s">
        <v>151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4"/>
      <c r="P68" s="348">
        <v>5</v>
      </c>
      <c r="Q68" s="340"/>
      <c r="R68" s="340">
        <v>6</v>
      </c>
      <c r="S68" s="349"/>
      <c r="T68" s="339">
        <f t="shared" si="12"/>
        <v>220</v>
      </c>
      <c r="U68" s="340"/>
      <c r="V68" s="340">
        <f t="shared" si="13"/>
        <v>128</v>
      </c>
      <c r="W68" s="341"/>
      <c r="X68" s="348">
        <v>64</v>
      </c>
      <c r="Y68" s="340"/>
      <c r="Z68" s="340">
        <v>64</v>
      </c>
      <c r="AA68" s="340"/>
      <c r="AB68" s="340"/>
      <c r="AC68" s="340"/>
      <c r="AD68" s="340"/>
      <c r="AE68" s="349"/>
      <c r="AF68" s="155"/>
      <c r="AG68" s="153"/>
      <c r="AH68" s="156"/>
      <c r="AI68" s="152"/>
      <c r="AJ68" s="153"/>
      <c r="AK68" s="156"/>
      <c r="AL68" s="152"/>
      <c r="AM68" s="153"/>
      <c r="AN68" s="154"/>
      <c r="AO68" s="155"/>
      <c r="AP68" s="153"/>
      <c r="AQ68" s="156"/>
      <c r="AR68" s="152">
        <v>110</v>
      </c>
      <c r="AS68" s="153">
        <v>64</v>
      </c>
      <c r="AT68" s="154">
        <v>3</v>
      </c>
      <c r="AU68" s="155">
        <v>110</v>
      </c>
      <c r="AV68" s="153">
        <v>64</v>
      </c>
      <c r="AW68" s="154">
        <v>3</v>
      </c>
      <c r="AX68" s="155"/>
      <c r="AY68" s="153"/>
      <c r="AZ68" s="156"/>
      <c r="BA68" s="152"/>
      <c r="BB68" s="153"/>
      <c r="BC68" s="156"/>
      <c r="BD68" s="348" t="s">
        <v>346</v>
      </c>
      <c r="BE68" s="340"/>
      <c r="BF68" s="340"/>
      <c r="BG68" s="340"/>
      <c r="BH68" s="340"/>
      <c r="BI68" s="349"/>
      <c r="BJ68" s="281"/>
      <c r="BK68" s="281"/>
      <c r="BL68" s="281"/>
      <c r="BM68" s="282"/>
      <c r="BN68" s="282"/>
      <c r="BO68" s="282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281"/>
    </row>
    <row r="69" spans="1:2641" s="60" customFormat="1" ht="77.25" customHeight="1" thickBot="1" x14ac:dyDescent="0.35">
      <c r="A69" s="446"/>
      <c r="B69" s="336" t="s">
        <v>379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8"/>
      <c r="P69" s="396"/>
      <c r="Q69" s="397"/>
      <c r="R69" s="397"/>
      <c r="S69" s="398"/>
      <c r="T69" s="512">
        <f t="shared" si="12"/>
        <v>30</v>
      </c>
      <c r="U69" s="397"/>
      <c r="V69" s="397">
        <f t="shared" si="13"/>
        <v>0</v>
      </c>
      <c r="W69" s="551"/>
      <c r="X69" s="396"/>
      <c r="Y69" s="397"/>
      <c r="Z69" s="397"/>
      <c r="AA69" s="397"/>
      <c r="AB69" s="397"/>
      <c r="AC69" s="397"/>
      <c r="AD69" s="397"/>
      <c r="AE69" s="398"/>
      <c r="AF69" s="186"/>
      <c r="AG69" s="167"/>
      <c r="AH69" s="200"/>
      <c r="AI69" s="169"/>
      <c r="AJ69" s="167"/>
      <c r="AK69" s="200"/>
      <c r="AL69" s="169"/>
      <c r="AM69" s="167"/>
      <c r="AN69" s="168"/>
      <c r="AO69" s="186"/>
      <c r="AP69" s="167"/>
      <c r="AQ69" s="200"/>
      <c r="AR69" s="169"/>
      <c r="AS69" s="167"/>
      <c r="AT69" s="168"/>
      <c r="AU69" s="186"/>
      <c r="AV69" s="167"/>
      <c r="AW69" s="168"/>
      <c r="AX69" s="186">
        <v>30</v>
      </c>
      <c r="AY69" s="167"/>
      <c r="AZ69" s="200">
        <v>1</v>
      </c>
      <c r="BA69" s="169"/>
      <c r="BB69" s="167"/>
      <c r="BC69" s="200"/>
      <c r="BD69" s="368" t="s">
        <v>506</v>
      </c>
      <c r="BE69" s="369"/>
      <c r="BF69" s="369"/>
      <c r="BG69" s="369"/>
      <c r="BH69" s="369"/>
      <c r="BI69" s="370"/>
      <c r="BJ69" s="281"/>
      <c r="BK69" s="281"/>
      <c r="BL69" s="281"/>
      <c r="BM69" s="282"/>
      <c r="BN69" s="282"/>
      <c r="BO69" s="282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</row>
    <row r="70" spans="1:2641" s="66" customFormat="1" ht="53.25" customHeight="1" thickBot="1" x14ac:dyDescent="0.4">
      <c r="A70" s="90" t="s">
        <v>153</v>
      </c>
      <c r="B70" s="593" t="s">
        <v>154</v>
      </c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95"/>
      <c r="P70" s="561"/>
      <c r="Q70" s="375"/>
      <c r="R70" s="375"/>
      <c r="S70" s="437"/>
      <c r="T70" s="561">
        <f>SUM(T71:U120)</f>
        <v>3484</v>
      </c>
      <c r="U70" s="375"/>
      <c r="V70" s="374">
        <f>SUM(V71:W120)</f>
        <v>1566</v>
      </c>
      <c r="W70" s="437"/>
      <c r="X70" s="374">
        <f>SUM(X71:Y120)</f>
        <v>798</v>
      </c>
      <c r="Y70" s="375"/>
      <c r="Z70" s="374">
        <f>SUM(Z71:AA120)</f>
        <v>586</v>
      </c>
      <c r="AA70" s="375"/>
      <c r="AB70" s="374">
        <f>SUM(AB71:AC120)</f>
        <v>164</v>
      </c>
      <c r="AC70" s="375"/>
      <c r="AD70" s="374">
        <f>SUM(AD71:AE120)</f>
        <v>18</v>
      </c>
      <c r="AE70" s="375"/>
      <c r="AF70" s="204">
        <f t="shared" ref="AF70:AZ70" si="14">SUM(AF72:AF76,AF89:AF115)</f>
        <v>180</v>
      </c>
      <c r="AG70" s="171">
        <f t="shared" si="14"/>
        <v>84</v>
      </c>
      <c r="AH70" s="192">
        <f t="shared" si="14"/>
        <v>5</v>
      </c>
      <c r="AI70" s="204">
        <f t="shared" si="14"/>
        <v>0</v>
      </c>
      <c r="AJ70" s="171">
        <f t="shared" si="14"/>
        <v>0</v>
      </c>
      <c r="AK70" s="192">
        <f t="shared" si="14"/>
        <v>0</v>
      </c>
      <c r="AL70" s="204">
        <f t="shared" si="14"/>
        <v>300</v>
      </c>
      <c r="AM70" s="171">
        <f t="shared" si="14"/>
        <v>138</v>
      </c>
      <c r="AN70" s="192">
        <f t="shared" si="14"/>
        <v>8</v>
      </c>
      <c r="AO70" s="204">
        <f t="shared" si="14"/>
        <v>612</v>
      </c>
      <c r="AP70" s="171">
        <f t="shared" si="14"/>
        <v>272</v>
      </c>
      <c r="AQ70" s="192">
        <f t="shared" si="14"/>
        <v>17</v>
      </c>
      <c r="AR70" s="204">
        <f t="shared" si="14"/>
        <v>760</v>
      </c>
      <c r="AS70" s="171">
        <f t="shared" si="14"/>
        <v>332</v>
      </c>
      <c r="AT70" s="192">
        <f t="shared" si="14"/>
        <v>21</v>
      </c>
      <c r="AU70" s="204">
        <f t="shared" si="14"/>
        <v>540</v>
      </c>
      <c r="AV70" s="171">
        <f t="shared" si="14"/>
        <v>256</v>
      </c>
      <c r="AW70" s="192">
        <f t="shared" si="14"/>
        <v>15</v>
      </c>
      <c r="AX70" s="204">
        <f t="shared" si="14"/>
        <v>1092</v>
      </c>
      <c r="AY70" s="171">
        <f t="shared" si="14"/>
        <v>484</v>
      </c>
      <c r="AZ70" s="192">
        <f t="shared" si="14"/>
        <v>32</v>
      </c>
      <c r="BA70" s="170">
        <f>SUM(BA71:BA120)</f>
        <v>0</v>
      </c>
      <c r="BB70" s="171">
        <f>SUM(BB71:BB120)</f>
        <v>0</v>
      </c>
      <c r="BC70" s="176">
        <f>SUM(BC71:BC120)</f>
        <v>0</v>
      </c>
      <c r="BD70" s="371">
        <f>T70*100/T126</f>
        <v>47.595628415300546</v>
      </c>
      <c r="BE70" s="372"/>
      <c r="BF70" s="372"/>
      <c r="BG70" s="372"/>
      <c r="BH70" s="372"/>
      <c r="BI70" s="373"/>
      <c r="BJ70" s="147">
        <f>SUM(AH70,AK70,AN70,AQ70,AT70,AW70,AZ70,BC70)</f>
        <v>98</v>
      </c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  <c r="IV70" s="65"/>
      <c r="IW70" s="65"/>
      <c r="IX70" s="65"/>
      <c r="IY70" s="65"/>
      <c r="IZ70" s="65"/>
      <c r="JA70" s="65"/>
      <c r="JB70" s="65"/>
      <c r="JC70" s="65"/>
      <c r="JD70" s="65"/>
      <c r="JE70" s="65"/>
      <c r="JF70" s="65"/>
      <c r="JG70" s="65"/>
      <c r="JH70" s="65"/>
      <c r="JI70" s="65"/>
      <c r="JJ70" s="65"/>
      <c r="JK70" s="65"/>
      <c r="JL70" s="65"/>
      <c r="JM70" s="65"/>
      <c r="JN70" s="65"/>
      <c r="JO70" s="65"/>
      <c r="JP70" s="65"/>
      <c r="JQ70" s="65"/>
      <c r="JR70" s="65"/>
      <c r="JS70" s="65"/>
      <c r="JT70" s="65"/>
      <c r="JU70" s="65"/>
      <c r="JV70" s="65"/>
      <c r="JW70" s="65"/>
      <c r="JX70" s="65"/>
      <c r="JY70" s="65"/>
      <c r="JZ70" s="65"/>
      <c r="KA70" s="65"/>
      <c r="KB70" s="65"/>
      <c r="KC70" s="65"/>
      <c r="KD70" s="65"/>
      <c r="KE70" s="65"/>
      <c r="KF70" s="65"/>
      <c r="KG70" s="65"/>
      <c r="KH70" s="65"/>
      <c r="KI70" s="65"/>
      <c r="KJ70" s="65"/>
      <c r="KK70" s="65"/>
      <c r="KL70" s="65"/>
      <c r="KM70" s="65"/>
      <c r="KN70" s="65"/>
      <c r="KO70" s="65"/>
      <c r="KP70" s="65"/>
      <c r="KQ70" s="65"/>
      <c r="KR70" s="65"/>
      <c r="KS70" s="65"/>
      <c r="KT70" s="65"/>
      <c r="KU70" s="65"/>
      <c r="KV70" s="65"/>
      <c r="KW70" s="65"/>
      <c r="KX70" s="65"/>
      <c r="KY70" s="65"/>
      <c r="KZ70" s="65"/>
      <c r="LA70" s="65"/>
      <c r="LB70" s="65"/>
      <c r="LC70" s="65"/>
      <c r="LD70" s="65"/>
      <c r="LE70" s="65"/>
      <c r="LF70" s="65"/>
      <c r="LG70" s="65"/>
      <c r="LH70" s="65"/>
      <c r="LI70" s="65"/>
      <c r="LJ70" s="65"/>
      <c r="LK70" s="65"/>
      <c r="LL70" s="65"/>
      <c r="LM70" s="65"/>
      <c r="LN70" s="65"/>
      <c r="LO70" s="65"/>
      <c r="LP70" s="65"/>
      <c r="LQ70" s="65"/>
      <c r="LR70" s="65"/>
      <c r="LS70" s="65"/>
      <c r="LT70" s="65"/>
      <c r="LU70" s="65"/>
      <c r="LV70" s="65"/>
      <c r="LW70" s="65"/>
      <c r="LX70" s="65"/>
      <c r="LY70" s="65"/>
      <c r="LZ70" s="65"/>
      <c r="MA70" s="65"/>
      <c r="MB70" s="65"/>
      <c r="MC70" s="65"/>
      <c r="MD70" s="65"/>
      <c r="ME70" s="65"/>
      <c r="MF70" s="65"/>
      <c r="MG70" s="65"/>
      <c r="MH70" s="65"/>
      <c r="MI70" s="65"/>
      <c r="MJ70" s="65"/>
      <c r="MK70" s="65"/>
      <c r="ML70" s="65"/>
      <c r="MM70" s="65"/>
      <c r="MN70" s="65"/>
      <c r="MO70" s="65"/>
      <c r="MP70" s="65"/>
      <c r="MQ70" s="65"/>
      <c r="MR70" s="65"/>
      <c r="MS70" s="65"/>
      <c r="MT70" s="65"/>
      <c r="MU70" s="65"/>
      <c r="MV70" s="65"/>
      <c r="MW70" s="65"/>
      <c r="MX70" s="65"/>
      <c r="MY70" s="65"/>
      <c r="MZ70" s="65"/>
      <c r="NA70" s="65"/>
      <c r="NB70" s="65"/>
      <c r="NC70" s="65"/>
      <c r="ND70" s="65"/>
      <c r="NE70" s="65"/>
      <c r="NF70" s="65"/>
      <c r="NG70" s="65"/>
      <c r="NH70" s="65"/>
      <c r="NI70" s="65"/>
      <c r="NJ70" s="65"/>
      <c r="NK70" s="65"/>
      <c r="NL70" s="65"/>
      <c r="NM70" s="65"/>
      <c r="NN70" s="65"/>
      <c r="NO70" s="65"/>
      <c r="NP70" s="65"/>
      <c r="NQ70" s="65"/>
      <c r="NR70" s="65"/>
      <c r="NS70" s="65"/>
      <c r="NT70" s="65"/>
      <c r="NU70" s="65"/>
      <c r="NV70" s="65"/>
      <c r="NW70" s="65"/>
      <c r="NX70" s="65"/>
      <c r="NY70" s="65"/>
      <c r="NZ70" s="65"/>
      <c r="OA70" s="65"/>
      <c r="OB70" s="65"/>
      <c r="OC70" s="65"/>
      <c r="OD70" s="65"/>
      <c r="OE70" s="65"/>
      <c r="OF70" s="65"/>
      <c r="OG70" s="65"/>
      <c r="OH70" s="65"/>
      <c r="OI70" s="65"/>
      <c r="OJ70" s="65"/>
      <c r="OK70" s="65"/>
      <c r="OL70" s="65"/>
      <c r="OM70" s="65"/>
      <c r="ON70" s="65"/>
      <c r="OO70" s="65"/>
      <c r="OP70" s="65"/>
      <c r="OQ70" s="65"/>
      <c r="OR70" s="65"/>
      <c r="OS70" s="65"/>
      <c r="OT70" s="65"/>
      <c r="OU70" s="65"/>
      <c r="OV70" s="65"/>
      <c r="OW70" s="65"/>
      <c r="OX70" s="65"/>
      <c r="OY70" s="65"/>
      <c r="OZ70" s="65"/>
      <c r="PA70" s="65"/>
      <c r="PB70" s="65"/>
      <c r="PC70" s="65"/>
      <c r="PD70" s="65"/>
      <c r="PE70" s="65"/>
      <c r="PF70" s="65"/>
      <c r="PG70" s="65"/>
      <c r="PH70" s="65"/>
      <c r="PI70" s="65"/>
      <c r="PJ70" s="65"/>
      <c r="PK70" s="65"/>
      <c r="PL70" s="65"/>
      <c r="PM70" s="65"/>
      <c r="PN70" s="65"/>
      <c r="PO70" s="65"/>
      <c r="PP70" s="65"/>
      <c r="PQ70" s="65"/>
      <c r="PR70" s="65"/>
      <c r="PS70" s="65"/>
      <c r="PT70" s="65"/>
      <c r="PU70" s="65"/>
      <c r="PV70" s="65"/>
      <c r="PW70" s="65"/>
      <c r="PX70" s="65"/>
      <c r="PY70" s="65"/>
      <c r="PZ70" s="65"/>
      <c r="QA70" s="65"/>
      <c r="QB70" s="65"/>
      <c r="QC70" s="65"/>
      <c r="QD70" s="65"/>
      <c r="QE70" s="65"/>
      <c r="QF70" s="65"/>
      <c r="QG70" s="65"/>
      <c r="QH70" s="65"/>
      <c r="QI70" s="65"/>
      <c r="QJ70" s="65"/>
      <c r="QK70" s="65"/>
      <c r="QL70" s="65"/>
      <c r="QM70" s="65"/>
      <c r="QN70" s="65"/>
      <c r="QO70" s="65"/>
      <c r="QP70" s="65"/>
      <c r="QQ70" s="65"/>
      <c r="QR70" s="65"/>
      <c r="QS70" s="65"/>
      <c r="QT70" s="65"/>
      <c r="QU70" s="65"/>
      <c r="QV70" s="65"/>
      <c r="QW70" s="65"/>
      <c r="QX70" s="65"/>
      <c r="QY70" s="65"/>
      <c r="QZ70" s="65"/>
      <c r="RA70" s="65"/>
      <c r="RB70" s="65"/>
      <c r="RC70" s="65"/>
      <c r="RD70" s="65"/>
      <c r="RE70" s="65"/>
      <c r="RF70" s="65"/>
      <c r="RG70" s="65"/>
      <c r="RH70" s="65"/>
      <c r="RI70" s="65"/>
      <c r="RJ70" s="65"/>
      <c r="RK70" s="65"/>
      <c r="RL70" s="65"/>
      <c r="RM70" s="65"/>
      <c r="RN70" s="65"/>
      <c r="RO70" s="65"/>
      <c r="RP70" s="65"/>
      <c r="RQ70" s="65"/>
      <c r="RR70" s="65"/>
      <c r="RS70" s="65"/>
      <c r="RT70" s="65"/>
      <c r="RU70" s="65"/>
      <c r="RV70" s="65"/>
      <c r="RW70" s="65"/>
      <c r="RX70" s="65"/>
      <c r="RY70" s="65"/>
      <c r="RZ70" s="65"/>
      <c r="SA70" s="65"/>
      <c r="SB70" s="65"/>
      <c r="SC70" s="65"/>
      <c r="SD70" s="65"/>
      <c r="SE70" s="65"/>
      <c r="SF70" s="65"/>
      <c r="SG70" s="65"/>
      <c r="SH70" s="65"/>
      <c r="SI70" s="65"/>
      <c r="SJ70" s="65"/>
      <c r="SK70" s="65"/>
      <c r="SL70" s="65"/>
      <c r="SM70" s="65"/>
      <c r="SN70" s="65"/>
      <c r="SO70" s="65"/>
      <c r="SP70" s="65"/>
      <c r="SQ70" s="65"/>
      <c r="SR70" s="65"/>
      <c r="SS70" s="65"/>
      <c r="ST70" s="65"/>
      <c r="SU70" s="65"/>
      <c r="SV70" s="65"/>
      <c r="SW70" s="65"/>
      <c r="SX70" s="65"/>
      <c r="SY70" s="65"/>
      <c r="SZ70" s="65"/>
      <c r="TA70" s="65"/>
      <c r="TB70" s="65"/>
      <c r="TC70" s="65"/>
      <c r="TD70" s="65"/>
      <c r="TE70" s="65"/>
      <c r="TF70" s="65"/>
      <c r="TG70" s="65"/>
      <c r="TH70" s="65"/>
      <c r="TI70" s="65"/>
      <c r="TJ70" s="65"/>
      <c r="TK70" s="65"/>
      <c r="TL70" s="65"/>
      <c r="TM70" s="65"/>
      <c r="TN70" s="65"/>
      <c r="TO70" s="65"/>
      <c r="TP70" s="65"/>
      <c r="TQ70" s="65"/>
      <c r="TR70" s="65"/>
      <c r="TS70" s="65"/>
      <c r="TT70" s="65"/>
      <c r="TU70" s="65"/>
      <c r="TV70" s="65"/>
      <c r="TW70" s="65"/>
      <c r="TX70" s="65"/>
      <c r="TY70" s="65"/>
      <c r="TZ70" s="65"/>
      <c r="UA70" s="65"/>
      <c r="UB70" s="65"/>
      <c r="UC70" s="65"/>
      <c r="UD70" s="65"/>
      <c r="UE70" s="65"/>
      <c r="UF70" s="65"/>
      <c r="UG70" s="65"/>
      <c r="UH70" s="65"/>
      <c r="UI70" s="65"/>
      <c r="UJ70" s="65"/>
      <c r="UK70" s="65"/>
      <c r="UL70" s="65"/>
      <c r="UM70" s="65"/>
      <c r="UN70" s="65"/>
      <c r="UO70" s="65"/>
      <c r="UP70" s="65"/>
      <c r="UQ70" s="65"/>
      <c r="UR70" s="65"/>
      <c r="US70" s="65"/>
      <c r="UT70" s="65"/>
      <c r="UU70" s="65"/>
      <c r="UV70" s="65"/>
      <c r="UW70" s="65"/>
      <c r="UX70" s="65"/>
      <c r="UY70" s="65"/>
      <c r="UZ70" s="65"/>
      <c r="VA70" s="65"/>
      <c r="VB70" s="65"/>
      <c r="VC70" s="65"/>
      <c r="VD70" s="65"/>
      <c r="VE70" s="65"/>
      <c r="VF70" s="65"/>
      <c r="VG70" s="65"/>
      <c r="VH70" s="65"/>
      <c r="VI70" s="65"/>
      <c r="VJ70" s="65"/>
      <c r="VK70" s="65"/>
      <c r="VL70" s="65"/>
      <c r="VM70" s="65"/>
      <c r="VN70" s="65"/>
      <c r="VO70" s="65"/>
      <c r="VP70" s="65"/>
      <c r="VQ70" s="65"/>
      <c r="VR70" s="65"/>
      <c r="VS70" s="65"/>
      <c r="VT70" s="65"/>
      <c r="VU70" s="65"/>
      <c r="VV70" s="65"/>
      <c r="VW70" s="65"/>
      <c r="VX70" s="65"/>
      <c r="VY70" s="65"/>
      <c r="VZ70" s="65"/>
      <c r="WA70" s="65"/>
      <c r="WB70" s="65"/>
      <c r="WC70" s="65"/>
      <c r="WD70" s="65"/>
      <c r="WE70" s="65"/>
      <c r="WF70" s="65"/>
      <c r="WG70" s="65"/>
      <c r="WH70" s="65"/>
      <c r="WI70" s="65"/>
      <c r="WJ70" s="65"/>
      <c r="WK70" s="65"/>
      <c r="WL70" s="65"/>
      <c r="WM70" s="65"/>
      <c r="WN70" s="65"/>
      <c r="WO70" s="65"/>
      <c r="WP70" s="65"/>
      <c r="WQ70" s="65"/>
      <c r="WR70" s="65"/>
      <c r="WS70" s="65"/>
      <c r="WT70" s="65"/>
      <c r="WU70" s="65"/>
      <c r="WV70" s="65"/>
      <c r="WW70" s="65"/>
      <c r="WX70" s="65"/>
      <c r="WY70" s="65"/>
      <c r="WZ70" s="65"/>
      <c r="XA70" s="65"/>
      <c r="XB70" s="65"/>
      <c r="XC70" s="65"/>
      <c r="XD70" s="65"/>
      <c r="XE70" s="65"/>
      <c r="XF70" s="65"/>
      <c r="XG70" s="65"/>
      <c r="XH70" s="65"/>
      <c r="XI70" s="65"/>
      <c r="XJ70" s="65"/>
      <c r="XK70" s="65"/>
      <c r="XL70" s="65"/>
      <c r="XM70" s="65"/>
      <c r="XN70" s="65"/>
      <c r="XO70" s="65"/>
      <c r="XP70" s="65"/>
      <c r="XQ70" s="65"/>
      <c r="XR70" s="65"/>
      <c r="XS70" s="65"/>
      <c r="XT70" s="65"/>
      <c r="XU70" s="65"/>
      <c r="XV70" s="65"/>
      <c r="XW70" s="65"/>
      <c r="XX70" s="65"/>
      <c r="XY70" s="65"/>
      <c r="XZ70" s="65"/>
      <c r="YA70" s="65"/>
      <c r="YB70" s="65"/>
      <c r="YC70" s="65"/>
      <c r="YD70" s="65"/>
      <c r="YE70" s="65"/>
      <c r="YF70" s="65"/>
      <c r="YG70" s="65"/>
      <c r="YH70" s="65"/>
      <c r="YI70" s="65"/>
      <c r="YJ70" s="65"/>
      <c r="YK70" s="65"/>
      <c r="YL70" s="65"/>
      <c r="YM70" s="65"/>
      <c r="YN70" s="65"/>
      <c r="YO70" s="65"/>
      <c r="YP70" s="65"/>
      <c r="YQ70" s="65"/>
      <c r="YR70" s="65"/>
      <c r="YS70" s="65"/>
      <c r="YT70" s="65"/>
      <c r="YU70" s="65"/>
      <c r="YV70" s="65"/>
      <c r="YW70" s="65"/>
      <c r="YX70" s="65"/>
      <c r="YY70" s="65"/>
      <c r="YZ70" s="65"/>
      <c r="ZA70" s="65"/>
      <c r="ZB70" s="65"/>
      <c r="ZC70" s="65"/>
      <c r="ZD70" s="65"/>
      <c r="ZE70" s="65"/>
      <c r="ZF70" s="65"/>
      <c r="ZG70" s="65"/>
      <c r="ZH70" s="65"/>
      <c r="ZI70" s="65"/>
      <c r="ZJ70" s="65"/>
      <c r="ZK70" s="65"/>
      <c r="ZL70" s="65"/>
      <c r="ZM70" s="65"/>
      <c r="ZN70" s="65"/>
      <c r="ZO70" s="65"/>
      <c r="ZP70" s="65"/>
      <c r="ZQ70" s="65"/>
      <c r="ZR70" s="65"/>
      <c r="ZS70" s="65"/>
      <c r="ZT70" s="65"/>
      <c r="ZU70" s="65"/>
      <c r="ZV70" s="65"/>
      <c r="ZW70" s="65"/>
      <c r="ZX70" s="65"/>
      <c r="ZY70" s="65"/>
      <c r="ZZ70" s="65"/>
      <c r="AAA70" s="65"/>
      <c r="AAB70" s="65"/>
      <c r="AAC70" s="65"/>
      <c r="AAD70" s="65"/>
      <c r="AAE70" s="65"/>
      <c r="AAF70" s="65"/>
      <c r="AAG70" s="65"/>
      <c r="AAH70" s="65"/>
      <c r="AAI70" s="65"/>
      <c r="AAJ70" s="65"/>
      <c r="AAK70" s="65"/>
      <c r="AAL70" s="65"/>
      <c r="AAM70" s="65"/>
      <c r="AAN70" s="65"/>
      <c r="AAO70" s="65"/>
      <c r="AAP70" s="65"/>
      <c r="AAQ70" s="65"/>
      <c r="AAR70" s="65"/>
      <c r="AAS70" s="65"/>
      <c r="AAT70" s="65"/>
      <c r="AAU70" s="65"/>
      <c r="AAV70" s="65"/>
      <c r="AAW70" s="65"/>
      <c r="AAX70" s="65"/>
      <c r="AAY70" s="65"/>
      <c r="AAZ70" s="65"/>
      <c r="ABA70" s="65"/>
      <c r="ABB70" s="65"/>
      <c r="ABC70" s="65"/>
      <c r="ABD70" s="65"/>
      <c r="ABE70" s="65"/>
      <c r="ABF70" s="65"/>
      <c r="ABG70" s="65"/>
      <c r="ABH70" s="65"/>
      <c r="ABI70" s="65"/>
      <c r="ABJ70" s="65"/>
      <c r="ABK70" s="65"/>
      <c r="ABL70" s="65"/>
      <c r="ABM70" s="65"/>
      <c r="ABN70" s="65"/>
      <c r="ABO70" s="65"/>
      <c r="ABP70" s="65"/>
      <c r="ABQ70" s="65"/>
      <c r="ABR70" s="65"/>
      <c r="ABS70" s="65"/>
      <c r="ABT70" s="65"/>
      <c r="ABU70" s="65"/>
      <c r="ABV70" s="65"/>
      <c r="ABW70" s="65"/>
      <c r="ABX70" s="65"/>
      <c r="ABY70" s="65"/>
      <c r="ABZ70" s="65"/>
      <c r="ACA70" s="65"/>
      <c r="ACB70" s="65"/>
      <c r="ACC70" s="65"/>
      <c r="ACD70" s="65"/>
      <c r="ACE70" s="65"/>
      <c r="ACF70" s="65"/>
      <c r="ACG70" s="65"/>
      <c r="ACH70" s="65"/>
      <c r="ACI70" s="65"/>
      <c r="ACJ70" s="65"/>
      <c r="ACK70" s="65"/>
      <c r="ACL70" s="65"/>
      <c r="ACM70" s="65"/>
      <c r="ACN70" s="65"/>
      <c r="ACO70" s="65"/>
      <c r="ACP70" s="65"/>
      <c r="ACQ70" s="65"/>
      <c r="ACR70" s="65"/>
      <c r="ACS70" s="65"/>
      <c r="ACT70" s="65"/>
      <c r="ACU70" s="65"/>
      <c r="ACV70" s="65"/>
      <c r="ACW70" s="65"/>
      <c r="ACX70" s="65"/>
      <c r="ACY70" s="65"/>
      <c r="ACZ70" s="65"/>
      <c r="ADA70" s="65"/>
      <c r="ADB70" s="65"/>
      <c r="ADC70" s="65"/>
      <c r="ADD70" s="65"/>
      <c r="ADE70" s="65"/>
      <c r="ADF70" s="65"/>
      <c r="ADG70" s="65"/>
      <c r="ADH70" s="65"/>
      <c r="ADI70" s="65"/>
      <c r="ADJ70" s="65"/>
      <c r="ADK70" s="65"/>
      <c r="ADL70" s="65"/>
      <c r="ADM70" s="65"/>
      <c r="ADN70" s="65"/>
      <c r="ADO70" s="65"/>
      <c r="ADP70" s="65"/>
      <c r="ADQ70" s="65"/>
      <c r="ADR70" s="65"/>
      <c r="ADS70" s="65"/>
      <c r="ADT70" s="65"/>
      <c r="ADU70" s="65"/>
      <c r="ADV70" s="65"/>
      <c r="ADW70" s="65"/>
      <c r="ADX70" s="65"/>
      <c r="ADY70" s="65"/>
      <c r="ADZ70" s="65"/>
      <c r="AEA70" s="65"/>
      <c r="AEB70" s="65"/>
      <c r="AEC70" s="65"/>
      <c r="AED70" s="65"/>
      <c r="AEE70" s="65"/>
      <c r="AEF70" s="65"/>
      <c r="AEG70" s="65"/>
      <c r="AEH70" s="65"/>
      <c r="AEI70" s="65"/>
      <c r="AEJ70" s="65"/>
      <c r="AEK70" s="65"/>
      <c r="AEL70" s="65"/>
      <c r="AEM70" s="65"/>
      <c r="AEN70" s="65"/>
      <c r="AEO70" s="65"/>
      <c r="AEP70" s="65"/>
      <c r="AEQ70" s="65"/>
      <c r="AER70" s="65"/>
      <c r="AES70" s="65"/>
      <c r="AET70" s="65"/>
      <c r="AEU70" s="65"/>
      <c r="AEV70" s="65"/>
      <c r="AEW70" s="65"/>
      <c r="AEX70" s="65"/>
      <c r="AEY70" s="65"/>
      <c r="AEZ70" s="65"/>
      <c r="AFA70" s="65"/>
      <c r="AFB70" s="65"/>
      <c r="AFC70" s="65"/>
      <c r="AFD70" s="65"/>
      <c r="AFE70" s="65"/>
      <c r="AFF70" s="65"/>
      <c r="AFG70" s="65"/>
      <c r="AFH70" s="65"/>
      <c r="AFI70" s="65"/>
      <c r="AFJ70" s="65"/>
      <c r="AFK70" s="65"/>
      <c r="AFL70" s="65"/>
      <c r="AFM70" s="65"/>
      <c r="AFN70" s="65"/>
      <c r="AFO70" s="65"/>
      <c r="AFP70" s="65"/>
      <c r="AFQ70" s="65"/>
      <c r="AFR70" s="65"/>
      <c r="AFS70" s="65"/>
      <c r="AFT70" s="65"/>
      <c r="AFU70" s="65"/>
      <c r="AFV70" s="65"/>
      <c r="AFW70" s="65"/>
      <c r="AFX70" s="65"/>
      <c r="AFY70" s="65"/>
      <c r="AFZ70" s="65"/>
      <c r="AGA70" s="65"/>
      <c r="AGB70" s="65"/>
      <c r="AGC70" s="65"/>
      <c r="AGD70" s="65"/>
      <c r="AGE70" s="65"/>
      <c r="AGF70" s="65"/>
      <c r="AGG70" s="65"/>
      <c r="AGH70" s="65"/>
      <c r="AGI70" s="65"/>
      <c r="AGJ70" s="65"/>
      <c r="AGK70" s="65"/>
      <c r="AGL70" s="65"/>
      <c r="AGM70" s="65"/>
      <c r="AGN70" s="65"/>
      <c r="AGO70" s="65"/>
      <c r="AGP70" s="65"/>
      <c r="AGQ70" s="65"/>
      <c r="AGR70" s="65"/>
      <c r="AGS70" s="65"/>
      <c r="AGT70" s="65"/>
      <c r="AGU70" s="65"/>
      <c r="AGV70" s="65"/>
      <c r="AGW70" s="65"/>
      <c r="AGX70" s="65"/>
      <c r="AGY70" s="65"/>
      <c r="AGZ70" s="65"/>
      <c r="AHA70" s="65"/>
      <c r="AHB70" s="65"/>
      <c r="AHC70" s="65"/>
      <c r="AHD70" s="65"/>
      <c r="AHE70" s="65"/>
      <c r="AHF70" s="65"/>
      <c r="AHG70" s="65"/>
      <c r="AHH70" s="65"/>
      <c r="AHI70" s="65"/>
      <c r="AHJ70" s="65"/>
      <c r="AHK70" s="65"/>
      <c r="AHL70" s="65"/>
      <c r="AHM70" s="65"/>
      <c r="AHN70" s="65"/>
      <c r="AHO70" s="65"/>
      <c r="AHP70" s="65"/>
      <c r="AHQ70" s="65"/>
      <c r="AHR70" s="65"/>
      <c r="AHS70" s="65"/>
      <c r="AHT70" s="65"/>
      <c r="AHU70" s="65"/>
      <c r="AHV70" s="65"/>
      <c r="AHW70" s="65"/>
      <c r="AHX70" s="65"/>
      <c r="AHY70" s="65"/>
      <c r="AHZ70" s="65"/>
      <c r="AIA70" s="65"/>
      <c r="AIB70" s="65"/>
      <c r="AIC70" s="65"/>
      <c r="AID70" s="65"/>
      <c r="AIE70" s="65"/>
      <c r="AIF70" s="65"/>
      <c r="AIG70" s="65"/>
      <c r="AIH70" s="65"/>
      <c r="AII70" s="65"/>
      <c r="AIJ70" s="65"/>
      <c r="AIK70" s="65"/>
      <c r="AIL70" s="65"/>
      <c r="AIM70" s="65"/>
      <c r="AIN70" s="65"/>
      <c r="AIO70" s="65"/>
      <c r="AIP70" s="65"/>
      <c r="AIQ70" s="65"/>
      <c r="AIR70" s="65"/>
      <c r="AIS70" s="65"/>
      <c r="AIT70" s="65"/>
      <c r="AIU70" s="65"/>
      <c r="AIV70" s="65"/>
      <c r="AIW70" s="65"/>
      <c r="AIX70" s="65"/>
      <c r="AIY70" s="65"/>
      <c r="AIZ70" s="65"/>
      <c r="AJA70" s="65"/>
      <c r="AJB70" s="65"/>
      <c r="AJC70" s="65"/>
      <c r="AJD70" s="65"/>
      <c r="AJE70" s="65"/>
      <c r="AJF70" s="65"/>
      <c r="AJG70" s="65"/>
      <c r="AJH70" s="65"/>
      <c r="AJI70" s="65"/>
      <c r="AJJ70" s="65"/>
      <c r="AJK70" s="65"/>
      <c r="AJL70" s="65"/>
      <c r="AJM70" s="65"/>
      <c r="AJN70" s="65"/>
      <c r="AJO70" s="65"/>
      <c r="AJP70" s="65"/>
      <c r="AJQ70" s="65"/>
      <c r="AJR70" s="65"/>
      <c r="AJS70" s="65"/>
      <c r="AJT70" s="65"/>
      <c r="AJU70" s="65"/>
      <c r="AJV70" s="65"/>
      <c r="AJW70" s="65"/>
      <c r="AJX70" s="65"/>
      <c r="AJY70" s="65"/>
      <c r="AJZ70" s="65"/>
      <c r="AKA70" s="65"/>
      <c r="AKB70" s="65"/>
      <c r="AKC70" s="65"/>
      <c r="AKD70" s="65"/>
      <c r="AKE70" s="65"/>
      <c r="AKF70" s="65"/>
      <c r="AKG70" s="65"/>
      <c r="AKH70" s="65"/>
      <c r="AKI70" s="65"/>
      <c r="AKJ70" s="65"/>
      <c r="AKK70" s="65"/>
      <c r="AKL70" s="65"/>
      <c r="AKM70" s="65"/>
      <c r="AKN70" s="65"/>
      <c r="AKO70" s="65"/>
      <c r="AKP70" s="65"/>
      <c r="AKQ70" s="65"/>
      <c r="AKR70" s="65"/>
      <c r="AKS70" s="65"/>
      <c r="AKT70" s="65"/>
      <c r="AKU70" s="65"/>
      <c r="AKV70" s="65"/>
      <c r="AKW70" s="65"/>
      <c r="AKX70" s="65"/>
      <c r="AKY70" s="65"/>
      <c r="AKZ70" s="65"/>
      <c r="ALA70" s="65"/>
      <c r="ALB70" s="65"/>
      <c r="ALC70" s="65"/>
      <c r="ALD70" s="65"/>
      <c r="ALE70" s="65"/>
      <c r="ALF70" s="65"/>
      <c r="ALG70" s="65"/>
      <c r="ALH70" s="65"/>
      <c r="ALI70" s="65"/>
      <c r="ALJ70" s="65"/>
      <c r="ALK70" s="65"/>
      <c r="ALL70" s="65"/>
      <c r="ALM70" s="65"/>
      <c r="ALN70" s="65"/>
      <c r="ALO70" s="65"/>
      <c r="ALP70" s="65"/>
      <c r="ALQ70" s="65"/>
      <c r="ALR70" s="65"/>
      <c r="ALS70" s="65"/>
      <c r="ALT70" s="65"/>
      <c r="ALU70" s="65"/>
      <c r="ALV70" s="65"/>
      <c r="ALW70" s="65"/>
      <c r="ALX70" s="65"/>
      <c r="ALY70" s="65"/>
      <c r="ALZ70" s="65"/>
      <c r="AMA70" s="65"/>
      <c r="AMB70" s="65"/>
      <c r="AMC70" s="65"/>
      <c r="AMD70" s="65"/>
      <c r="AME70" s="65"/>
      <c r="AMF70" s="65"/>
      <c r="AMG70" s="65"/>
      <c r="AMH70" s="65"/>
      <c r="AMI70" s="65"/>
      <c r="AMJ70" s="65"/>
      <c r="AMK70" s="65"/>
      <c r="AML70" s="65"/>
      <c r="AMM70" s="65"/>
      <c r="AMN70" s="65"/>
      <c r="AMO70" s="65"/>
      <c r="AMP70" s="65"/>
      <c r="AMQ70" s="65"/>
      <c r="AMR70" s="65"/>
      <c r="AMS70" s="65"/>
      <c r="AMT70" s="65"/>
      <c r="AMU70" s="65"/>
      <c r="AMV70" s="65"/>
      <c r="AMW70" s="65"/>
      <c r="AMX70" s="65"/>
      <c r="AMY70" s="65"/>
      <c r="AMZ70" s="65"/>
      <c r="ANA70" s="65"/>
      <c r="ANB70" s="65"/>
      <c r="ANC70" s="65"/>
      <c r="AND70" s="65"/>
      <c r="ANE70" s="65"/>
      <c r="ANF70" s="65"/>
      <c r="ANG70" s="65"/>
      <c r="ANH70" s="65"/>
      <c r="ANI70" s="65"/>
      <c r="ANJ70" s="65"/>
      <c r="ANK70" s="65"/>
      <c r="ANL70" s="65"/>
      <c r="ANM70" s="65"/>
      <c r="ANN70" s="65"/>
      <c r="ANO70" s="65"/>
      <c r="ANP70" s="65"/>
      <c r="ANQ70" s="65"/>
      <c r="ANR70" s="65"/>
      <c r="ANS70" s="65"/>
      <c r="ANT70" s="65"/>
      <c r="ANU70" s="65"/>
      <c r="ANV70" s="65"/>
      <c r="ANW70" s="65"/>
      <c r="ANX70" s="65"/>
      <c r="ANY70" s="65"/>
      <c r="ANZ70" s="65"/>
      <c r="AOA70" s="65"/>
      <c r="AOB70" s="65"/>
      <c r="AOC70" s="65"/>
      <c r="AOD70" s="65"/>
      <c r="AOE70" s="65"/>
      <c r="AOF70" s="65"/>
      <c r="AOG70" s="65"/>
      <c r="AOH70" s="65"/>
      <c r="AOI70" s="65"/>
      <c r="AOJ70" s="65"/>
      <c r="AOK70" s="65"/>
      <c r="AOL70" s="65"/>
      <c r="AOM70" s="65"/>
      <c r="AON70" s="65"/>
      <c r="AOO70" s="65"/>
      <c r="AOP70" s="65"/>
      <c r="AOQ70" s="65"/>
      <c r="AOR70" s="65"/>
      <c r="AOS70" s="65"/>
      <c r="AOT70" s="65"/>
      <c r="AOU70" s="65"/>
      <c r="AOV70" s="65"/>
      <c r="AOW70" s="65"/>
      <c r="AOX70" s="65"/>
      <c r="AOY70" s="65"/>
      <c r="AOZ70" s="65"/>
      <c r="APA70" s="65"/>
      <c r="APB70" s="65"/>
      <c r="APC70" s="65"/>
      <c r="APD70" s="65"/>
      <c r="APE70" s="65"/>
      <c r="APF70" s="65"/>
      <c r="APG70" s="65"/>
      <c r="APH70" s="65"/>
      <c r="API70" s="65"/>
      <c r="APJ70" s="65"/>
      <c r="APK70" s="65"/>
      <c r="APL70" s="65"/>
      <c r="APM70" s="65"/>
      <c r="APN70" s="65"/>
      <c r="APO70" s="65"/>
      <c r="APP70" s="65"/>
      <c r="APQ70" s="65"/>
      <c r="APR70" s="65"/>
      <c r="APS70" s="65"/>
      <c r="APT70" s="65"/>
      <c r="APU70" s="65"/>
      <c r="APV70" s="65"/>
      <c r="APW70" s="65"/>
      <c r="APX70" s="65"/>
      <c r="APY70" s="65"/>
      <c r="APZ70" s="65"/>
      <c r="AQA70" s="65"/>
      <c r="AQB70" s="65"/>
      <c r="AQC70" s="65"/>
      <c r="AQD70" s="65"/>
      <c r="AQE70" s="65"/>
      <c r="AQF70" s="65"/>
      <c r="AQG70" s="65"/>
      <c r="AQH70" s="65"/>
      <c r="AQI70" s="65"/>
      <c r="AQJ70" s="65"/>
      <c r="AQK70" s="65"/>
      <c r="AQL70" s="65"/>
      <c r="AQM70" s="65"/>
      <c r="AQN70" s="65"/>
      <c r="AQO70" s="65"/>
      <c r="AQP70" s="65"/>
      <c r="AQQ70" s="65"/>
      <c r="AQR70" s="65"/>
      <c r="AQS70" s="65"/>
      <c r="AQT70" s="65"/>
      <c r="AQU70" s="65"/>
      <c r="AQV70" s="65"/>
      <c r="AQW70" s="65"/>
      <c r="AQX70" s="65"/>
      <c r="AQY70" s="65"/>
      <c r="AQZ70" s="65"/>
      <c r="ARA70" s="65"/>
      <c r="ARB70" s="65"/>
      <c r="ARC70" s="65"/>
      <c r="ARD70" s="65"/>
      <c r="ARE70" s="65"/>
      <c r="ARF70" s="65"/>
      <c r="ARG70" s="65"/>
      <c r="ARH70" s="65"/>
      <c r="ARI70" s="65"/>
      <c r="ARJ70" s="65"/>
      <c r="ARK70" s="65"/>
      <c r="ARL70" s="65"/>
      <c r="ARM70" s="65"/>
      <c r="ARN70" s="65"/>
      <c r="ARO70" s="65"/>
      <c r="ARP70" s="65"/>
      <c r="ARQ70" s="65"/>
      <c r="ARR70" s="65"/>
      <c r="ARS70" s="65"/>
      <c r="ART70" s="65"/>
      <c r="ARU70" s="65"/>
      <c r="ARV70" s="65"/>
      <c r="ARW70" s="65"/>
      <c r="ARX70" s="65"/>
      <c r="ARY70" s="65"/>
      <c r="ARZ70" s="65"/>
      <c r="ASA70" s="65"/>
      <c r="ASB70" s="65"/>
      <c r="ASC70" s="65"/>
      <c r="ASD70" s="65"/>
      <c r="ASE70" s="65"/>
      <c r="ASF70" s="65"/>
      <c r="ASG70" s="65"/>
      <c r="ASH70" s="65"/>
      <c r="ASI70" s="65"/>
      <c r="ASJ70" s="65"/>
      <c r="ASK70" s="65"/>
      <c r="ASL70" s="65"/>
      <c r="ASM70" s="65"/>
      <c r="ASN70" s="65"/>
      <c r="ASO70" s="65"/>
      <c r="ASP70" s="65"/>
      <c r="ASQ70" s="65"/>
      <c r="ASR70" s="65"/>
      <c r="ASS70" s="65"/>
      <c r="AST70" s="65"/>
      <c r="ASU70" s="65"/>
      <c r="ASV70" s="65"/>
      <c r="ASW70" s="65"/>
      <c r="ASX70" s="65"/>
      <c r="ASY70" s="65"/>
      <c r="ASZ70" s="65"/>
      <c r="ATA70" s="65"/>
      <c r="ATB70" s="65"/>
      <c r="ATC70" s="65"/>
      <c r="ATD70" s="65"/>
      <c r="ATE70" s="65"/>
      <c r="ATF70" s="65"/>
      <c r="ATG70" s="65"/>
      <c r="ATH70" s="65"/>
      <c r="ATI70" s="65"/>
      <c r="ATJ70" s="65"/>
      <c r="ATK70" s="65"/>
      <c r="ATL70" s="65"/>
      <c r="ATM70" s="65"/>
      <c r="ATN70" s="65"/>
      <c r="ATO70" s="65"/>
      <c r="ATP70" s="65"/>
      <c r="ATQ70" s="65"/>
      <c r="ATR70" s="65"/>
      <c r="ATS70" s="65"/>
      <c r="ATT70" s="65"/>
      <c r="ATU70" s="65"/>
      <c r="ATV70" s="65"/>
      <c r="ATW70" s="65"/>
      <c r="ATX70" s="65"/>
      <c r="ATY70" s="65"/>
      <c r="ATZ70" s="65"/>
      <c r="AUA70" s="65"/>
      <c r="AUB70" s="65"/>
      <c r="AUC70" s="65"/>
      <c r="AUD70" s="65"/>
      <c r="AUE70" s="65"/>
      <c r="AUF70" s="65"/>
      <c r="AUG70" s="65"/>
      <c r="AUH70" s="65"/>
      <c r="AUI70" s="65"/>
      <c r="AUJ70" s="65"/>
      <c r="AUK70" s="65"/>
      <c r="AUL70" s="65"/>
      <c r="AUM70" s="65"/>
      <c r="AUN70" s="65"/>
      <c r="AUO70" s="65"/>
      <c r="AUP70" s="65"/>
      <c r="AUQ70" s="65"/>
      <c r="AUR70" s="65"/>
      <c r="AUS70" s="65"/>
      <c r="AUT70" s="65"/>
      <c r="AUU70" s="65"/>
      <c r="AUV70" s="65"/>
      <c r="AUW70" s="65"/>
      <c r="AUX70" s="65"/>
      <c r="AUY70" s="65"/>
      <c r="AUZ70" s="65"/>
      <c r="AVA70" s="65"/>
      <c r="AVB70" s="65"/>
      <c r="AVC70" s="65"/>
      <c r="AVD70" s="65"/>
      <c r="AVE70" s="65"/>
      <c r="AVF70" s="65"/>
      <c r="AVG70" s="65"/>
      <c r="AVH70" s="65"/>
      <c r="AVI70" s="65"/>
      <c r="AVJ70" s="65"/>
      <c r="AVK70" s="65"/>
      <c r="AVL70" s="65"/>
      <c r="AVM70" s="65"/>
      <c r="AVN70" s="65"/>
      <c r="AVO70" s="65"/>
      <c r="AVP70" s="65"/>
      <c r="AVQ70" s="65"/>
      <c r="AVR70" s="65"/>
      <c r="AVS70" s="65"/>
      <c r="AVT70" s="65"/>
      <c r="AVU70" s="65"/>
      <c r="AVV70" s="65"/>
      <c r="AVW70" s="65"/>
      <c r="AVX70" s="65"/>
      <c r="AVY70" s="65"/>
      <c r="AVZ70" s="65"/>
      <c r="AWA70" s="65"/>
      <c r="AWB70" s="65"/>
      <c r="AWC70" s="65"/>
      <c r="AWD70" s="65"/>
      <c r="AWE70" s="65"/>
      <c r="AWF70" s="65"/>
      <c r="AWG70" s="65"/>
      <c r="AWH70" s="65"/>
      <c r="AWI70" s="65"/>
      <c r="AWJ70" s="65"/>
      <c r="AWK70" s="65"/>
      <c r="AWL70" s="65"/>
      <c r="AWM70" s="65"/>
      <c r="AWN70" s="65"/>
      <c r="AWO70" s="65"/>
      <c r="AWP70" s="65"/>
      <c r="AWQ70" s="65"/>
      <c r="AWR70" s="65"/>
      <c r="AWS70" s="65"/>
      <c r="AWT70" s="65"/>
      <c r="AWU70" s="65"/>
      <c r="AWV70" s="65"/>
      <c r="AWW70" s="65"/>
      <c r="AWX70" s="65"/>
      <c r="AWY70" s="65"/>
      <c r="AWZ70" s="65"/>
      <c r="AXA70" s="65"/>
      <c r="AXB70" s="65"/>
      <c r="AXC70" s="65"/>
      <c r="AXD70" s="65"/>
      <c r="AXE70" s="65"/>
      <c r="AXF70" s="65"/>
      <c r="AXG70" s="65"/>
      <c r="AXH70" s="65"/>
      <c r="AXI70" s="65"/>
      <c r="AXJ70" s="65"/>
      <c r="AXK70" s="65"/>
      <c r="AXL70" s="65"/>
      <c r="AXM70" s="65"/>
      <c r="AXN70" s="65"/>
      <c r="AXO70" s="65"/>
      <c r="AXP70" s="65"/>
      <c r="AXQ70" s="65"/>
      <c r="AXR70" s="65"/>
      <c r="AXS70" s="65"/>
      <c r="AXT70" s="65"/>
      <c r="AXU70" s="65"/>
      <c r="AXV70" s="65"/>
      <c r="AXW70" s="65"/>
      <c r="AXX70" s="65"/>
      <c r="AXY70" s="65"/>
      <c r="AXZ70" s="65"/>
      <c r="AYA70" s="65"/>
      <c r="AYB70" s="65"/>
      <c r="AYC70" s="65"/>
      <c r="AYD70" s="65"/>
      <c r="AYE70" s="65"/>
      <c r="AYF70" s="65"/>
      <c r="AYG70" s="65"/>
      <c r="AYH70" s="65"/>
      <c r="AYI70" s="65"/>
      <c r="AYJ70" s="65"/>
      <c r="AYK70" s="65"/>
      <c r="AYL70" s="65"/>
      <c r="AYM70" s="65"/>
      <c r="AYN70" s="65"/>
      <c r="AYO70" s="65"/>
      <c r="AYP70" s="65"/>
      <c r="AYQ70" s="65"/>
      <c r="AYR70" s="65"/>
      <c r="AYS70" s="65"/>
      <c r="AYT70" s="65"/>
      <c r="AYU70" s="65"/>
      <c r="AYV70" s="65"/>
      <c r="AYW70" s="65"/>
      <c r="AYX70" s="65"/>
      <c r="AYY70" s="65"/>
      <c r="AYZ70" s="65"/>
      <c r="AZA70" s="65"/>
      <c r="AZB70" s="65"/>
      <c r="AZC70" s="65"/>
      <c r="AZD70" s="65"/>
      <c r="AZE70" s="65"/>
      <c r="AZF70" s="65"/>
      <c r="AZG70" s="65"/>
      <c r="AZH70" s="65"/>
      <c r="AZI70" s="65"/>
      <c r="AZJ70" s="65"/>
      <c r="AZK70" s="65"/>
      <c r="AZL70" s="65"/>
      <c r="AZM70" s="65"/>
      <c r="AZN70" s="65"/>
      <c r="AZO70" s="65"/>
      <c r="AZP70" s="65"/>
      <c r="AZQ70" s="65"/>
      <c r="AZR70" s="65"/>
      <c r="AZS70" s="65"/>
      <c r="AZT70" s="65"/>
      <c r="AZU70" s="65"/>
      <c r="AZV70" s="65"/>
      <c r="AZW70" s="65"/>
      <c r="AZX70" s="65"/>
      <c r="AZY70" s="65"/>
      <c r="AZZ70" s="65"/>
      <c r="BAA70" s="65"/>
      <c r="BAB70" s="65"/>
      <c r="BAC70" s="65"/>
      <c r="BAD70" s="65"/>
      <c r="BAE70" s="65"/>
      <c r="BAF70" s="65"/>
      <c r="BAG70" s="65"/>
      <c r="BAH70" s="65"/>
      <c r="BAI70" s="65"/>
      <c r="BAJ70" s="65"/>
      <c r="BAK70" s="65"/>
      <c r="BAL70" s="65"/>
      <c r="BAM70" s="65"/>
      <c r="BAN70" s="65"/>
      <c r="BAO70" s="65"/>
      <c r="BAP70" s="65"/>
      <c r="BAQ70" s="65"/>
      <c r="BAR70" s="65"/>
      <c r="BAS70" s="65"/>
      <c r="BAT70" s="65"/>
      <c r="BAU70" s="65"/>
      <c r="BAV70" s="65"/>
      <c r="BAW70" s="65"/>
      <c r="BAX70" s="65"/>
      <c r="BAY70" s="65"/>
      <c r="BAZ70" s="65"/>
      <c r="BBA70" s="65"/>
      <c r="BBB70" s="65"/>
      <c r="BBC70" s="65"/>
      <c r="BBD70" s="65"/>
      <c r="BBE70" s="65"/>
      <c r="BBF70" s="65"/>
      <c r="BBG70" s="65"/>
      <c r="BBH70" s="65"/>
      <c r="BBI70" s="65"/>
      <c r="BBJ70" s="65"/>
      <c r="BBK70" s="65"/>
      <c r="BBL70" s="65"/>
      <c r="BBM70" s="65"/>
      <c r="BBN70" s="65"/>
      <c r="BBO70" s="65"/>
      <c r="BBP70" s="65"/>
      <c r="BBQ70" s="65"/>
      <c r="BBR70" s="65"/>
      <c r="BBS70" s="65"/>
      <c r="BBT70" s="65"/>
      <c r="BBU70" s="65"/>
      <c r="BBV70" s="65"/>
      <c r="BBW70" s="65"/>
      <c r="BBX70" s="65"/>
      <c r="BBY70" s="65"/>
      <c r="BBZ70" s="65"/>
      <c r="BCA70" s="65"/>
      <c r="BCB70" s="65"/>
      <c r="BCC70" s="65"/>
      <c r="BCD70" s="65"/>
      <c r="BCE70" s="65"/>
      <c r="BCF70" s="65"/>
      <c r="BCG70" s="65"/>
      <c r="BCH70" s="65"/>
      <c r="BCI70" s="65"/>
      <c r="BCJ70" s="65"/>
      <c r="BCK70" s="65"/>
      <c r="BCL70" s="65"/>
      <c r="BCM70" s="65"/>
      <c r="BCN70" s="65"/>
      <c r="BCO70" s="65"/>
      <c r="BCP70" s="65"/>
      <c r="BCQ70" s="65"/>
      <c r="BCR70" s="65"/>
      <c r="BCS70" s="65"/>
      <c r="BCT70" s="65"/>
      <c r="BCU70" s="65"/>
      <c r="BCV70" s="65"/>
      <c r="BCW70" s="65"/>
      <c r="BCX70" s="65"/>
      <c r="BCY70" s="65"/>
      <c r="BCZ70" s="65"/>
      <c r="BDA70" s="65"/>
      <c r="BDB70" s="65"/>
      <c r="BDC70" s="65"/>
      <c r="BDD70" s="65"/>
      <c r="BDE70" s="65"/>
      <c r="BDF70" s="65"/>
      <c r="BDG70" s="65"/>
      <c r="BDH70" s="65"/>
      <c r="BDI70" s="65"/>
      <c r="BDJ70" s="65"/>
      <c r="BDK70" s="65"/>
      <c r="BDL70" s="65"/>
      <c r="BDM70" s="65"/>
      <c r="BDN70" s="65"/>
      <c r="BDO70" s="65"/>
      <c r="BDP70" s="65"/>
      <c r="BDQ70" s="65"/>
      <c r="BDR70" s="65"/>
      <c r="BDS70" s="65"/>
      <c r="BDT70" s="65"/>
      <c r="BDU70" s="65"/>
      <c r="BDV70" s="65"/>
      <c r="BDW70" s="65"/>
      <c r="BDX70" s="65"/>
      <c r="BDY70" s="65"/>
      <c r="BDZ70" s="65"/>
      <c r="BEA70" s="65"/>
      <c r="BEB70" s="65"/>
      <c r="BEC70" s="65"/>
      <c r="BED70" s="65"/>
      <c r="BEE70" s="65"/>
      <c r="BEF70" s="65"/>
      <c r="BEG70" s="65"/>
      <c r="BEH70" s="65"/>
      <c r="BEI70" s="65"/>
      <c r="BEJ70" s="65"/>
      <c r="BEK70" s="65"/>
      <c r="BEL70" s="65"/>
      <c r="BEM70" s="65"/>
      <c r="BEN70" s="65"/>
      <c r="BEO70" s="65"/>
      <c r="BEP70" s="65"/>
      <c r="BEQ70" s="65"/>
      <c r="BER70" s="65"/>
      <c r="BES70" s="65"/>
      <c r="BET70" s="65"/>
      <c r="BEU70" s="65"/>
      <c r="BEV70" s="65"/>
      <c r="BEW70" s="65"/>
      <c r="BEX70" s="65"/>
      <c r="BEY70" s="65"/>
      <c r="BEZ70" s="65"/>
      <c r="BFA70" s="65"/>
      <c r="BFB70" s="65"/>
      <c r="BFC70" s="65"/>
      <c r="BFD70" s="65"/>
      <c r="BFE70" s="65"/>
      <c r="BFF70" s="65"/>
      <c r="BFG70" s="65"/>
      <c r="BFH70" s="65"/>
      <c r="BFI70" s="65"/>
      <c r="BFJ70" s="65"/>
      <c r="BFK70" s="65"/>
      <c r="BFL70" s="65"/>
      <c r="BFM70" s="65"/>
      <c r="BFN70" s="65"/>
      <c r="BFO70" s="65"/>
      <c r="BFP70" s="65"/>
      <c r="BFQ70" s="65"/>
      <c r="BFR70" s="65"/>
      <c r="BFS70" s="65"/>
      <c r="BFT70" s="65"/>
      <c r="BFU70" s="65"/>
      <c r="BFV70" s="65"/>
      <c r="BFW70" s="65"/>
      <c r="BFX70" s="65"/>
      <c r="BFY70" s="65"/>
      <c r="BFZ70" s="65"/>
      <c r="BGA70" s="65"/>
      <c r="BGB70" s="65"/>
      <c r="BGC70" s="65"/>
      <c r="BGD70" s="65"/>
      <c r="BGE70" s="65"/>
      <c r="BGF70" s="65"/>
      <c r="BGG70" s="65"/>
      <c r="BGH70" s="65"/>
      <c r="BGI70" s="65"/>
      <c r="BGJ70" s="65"/>
      <c r="BGK70" s="65"/>
      <c r="BGL70" s="65"/>
      <c r="BGM70" s="65"/>
      <c r="BGN70" s="65"/>
      <c r="BGO70" s="65"/>
      <c r="BGP70" s="65"/>
      <c r="BGQ70" s="65"/>
      <c r="BGR70" s="65"/>
      <c r="BGS70" s="65"/>
      <c r="BGT70" s="65"/>
      <c r="BGU70" s="65"/>
      <c r="BGV70" s="65"/>
      <c r="BGW70" s="65"/>
      <c r="BGX70" s="65"/>
      <c r="BGY70" s="65"/>
      <c r="BGZ70" s="65"/>
      <c r="BHA70" s="65"/>
      <c r="BHB70" s="65"/>
      <c r="BHC70" s="65"/>
      <c r="BHD70" s="65"/>
      <c r="BHE70" s="65"/>
      <c r="BHF70" s="65"/>
      <c r="BHG70" s="65"/>
      <c r="BHH70" s="65"/>
      <c r="BHI70" s="65"/>
      <c r="BHJ70" s="65"/>
      <c r="BHK70" s="65"/>
      <c r="BHL70" s="65"/>
      <c r="BHM70" s="65"/>
      <c r="BHN70" s="65"/>
      <c r="BHO70" s="65"/>
      <c r="BHP70" s="65"/>
      <c r="BHQ70" s="65"/>
      <c r="BHR70" s="65"/>
      <c r="BHS70" s="65"/>
      <c r="BHT70" s="65"/>
      <c r="BHU70" s="65"/>
      <c r="BHV70" s="65"/>
      <c r="BHW70" s="65"/>
      <c r="BHX70" s="65"/>
      <c r="BHY70" s="65"/>
      <c r="BHZ70" s="65"/>
      <c r="BIA70" s="65"/>
      <c r="BIB70" s="65"/>
      <c r="BIC70" s="65"/>
      <c r="BID70" s="65"/>
      <c r="BIE70" s="65"/>
      <c r="BIF70" s="65"/>
      <c r="BIG70" s="65"/>
      <c r="BIH70" s="65"/>
      <c r="BII70" s="65"/>
      <c r="BIJ70" s="65"/>
      <c r="BIK70" s="65"/>
      <c r="BIL70" s="65"/>
      <c r="BIM70" s="65"/>
      <c r="BIN70" s="65"/>
      <c r="BIO70" s="65"/>
      <c r="BIP70" s="65"/>
      <c r="BIQ70" s="65"/>
      <c r="BIR70" s="65"/>
      <c r="BIS70" s="65"/>
      <c r="BIT70" s="65"/>
      <c r="BIU70" s="65"/>
      <c r="BIV70" s="65"/>
      <c r="BIW70" s="65"/>
      <c r="BIX70" s="65"/>
      <c r="BIY70" s="65"/>
      <c r="BIZ70" s="65"/>
      <c r="BJA70" s="65"/>
      <c r="BJB70" s="65"/>
      <c r="BJC70" s="65"/>
      <c r="BJD70" s="65"/>
      <c r="BJE70" s="65"/>
      <c r="BJF70" s="65"/>
      <c r="BJG70" s="65"/>
      <c r="BJH70" s="65"/>
      <c r="BJI70" s="65"/>
      <c r="BJJ70" s="65"/>
      <c r="BJK70" s="65"/>
      <c r="BJL70" s="65"/>
      <c r="BJM70" s="65"/>
      <c r="BJN70" s="65"/>
      <c r="BJO70" s="65"/>
      <c r="BJP70" s="65"/>
      <c r="BJQ70" s="65"/>
      <c r="BJR70" s="65"/>
      <c r="BJS70" s="65"/>
      <c r="BJT70" s="65"/>
      <c r="BJU70" s="65"/>
      <c r="BJV70" s="65"/>
      <c r="BJW70" s="65"/>
      <c r="BJX70" s="65"/>
      <c r="BJY70" s="65"/>
      <c r="BJZ70" s="65"/>
      <c r="BKA70" s="65"/>
      <c r="BKB70" s="65"/>
      <c r="BKC70" s="65"/>
      <c r="BKD70" s="65"/>
      <c r="BKE70" s="65"/>
      <c r="BKF70" s="65"/>
      <c r="BKG70" s="65"/>
      <c r="BKH70" s="65"/>
      <c r="BKI70" s="65"/>
      <c r="BKJ70" s="65"/>
      <c r="BKK70" s="65"/>
      <c r="BKL70" s="65"/>
      <c r="BKM70" s="65"/>
      <c r="BKN70" s="65"/>
      <c r="BKO70" s="65"/>
      <c r="BKP70" s="65"/>
      <c r="BKQ70" s="65"/>
      <c r="BKR70" s="65"/>
      <c r="BKS70" s="65"/>
      <c r="BKT70" s="65"/>
      <c r="BKU70" s="65"/>
      <c r="BKV70" s="65"/>
      <c r="BKW70" s="65"/>
      <c r="BKX70" s="65"/>
      <c r="BKY70" s="65"/>
      <c r="BKZ70" s="65"/>
      <c r="BLA70" s="65"/>
      <c r="BLB70" s="65"/>
      <c r="BLC70" s="65"/>
      <c r="BLD70" s="65"/>
      <c r="BLE70" s="65"/>
      <c r="BLF70" s="65"/>
      <c r="BLG70" s="65"/>
      <c r="BLH70" s="65"/>
      <c r="BLI70" s="65"/>
      <c r="BLJ70" s="65"/>
      <c r="BLK70" s="65"/>
      <c r="BLL70" s="65"/>
      <c r="BLM70" s="65"/>
      <c r="BLN70" s="65"/>
      <c r="BLO70" s="65"/>
      <c r="BLP70" s="65"/>
      <c r="BLQ70" s="65"/>
      <c r="BLR70" s="65"/>
      <c r="BLS70" s="65"/>
      <c r="BLT70" s="65"/>
      <c r="BLU70" s="65"/>
      <c r="BLV70" s="65"/>
      <c r="BLW70" s="65"/>
      <c r="BLX70" s="65"/>
      <c r="BLY70" s="65"/>
      <c r="BLZ70" s="65"/>
      <c r="BMA70" s="65"/>
      <c r="BMB70" s="65"/>
      <c r="BMC70" s="65"/>
      <c r="BMD70" s="65"/>
      <c r="BME70" s="65"/>
      <c r="BMF70" s="65"/>
      <c r="BMG70" s="65"/>
      <c r="BMH70" s="65"/>
      <c r="BMI70" s="65"/>
      <c r="BMJ70" s="65"/>
      <c r="BMK70" s="65"/>
      <c r="BML70" s="65"/>
      <c r="BMM70" s="65"/>
      <c r="BMN70" s="65"/>
      <c r="BMO70" s="65"/>
      <c r="BMP70" s="65"/>
      <c r="BMQ70" s="65"/>
      <c r="BMR70" s="65"/>
      <c r="BMS70" s="65"/>
      <c r="BMT70" s="65"/>
      <c r="BMU70" s="65"/>
      <c r="BMV70" s="65"/>
      <c r="BMW70" s="65"/>
      <c r="BMX70" s="65"/>
      <c r="BMY70" s="65"/>
      <c r="BMZ70" s="65"/>
      <c r="BNA70" s="65"/>
      <c r="BNB70" s="65"/>
      <c r="BNC70" s="65"/>
      <c r="BND70" s="65"/>
      <c r="BNE70" s="65"/>
      <c r="BNF70" s="65"/>
      <c r="BNG70" s="65"/>
      <c r="BNH70" s="65"/>
      <c r="BNI70" s="65"/>
      <c r="BNJ70" s="65"/>
      <c r="BNK70" s="65"/>
      <c r="BNL70" s="65"/>
      <c r="BNM70" s="65"/>
      <c r="BNN70" s="65"/>
      <c r="BNO70" s="65"/>
      <c r="BNP70" s="65"/>
      <c r="BNQ70" s="65"/>
      <c r="BNR70" s="65"/>
      <c r="BNS70" s="65"/>
      <c r="BNT70" s="65"/>
      <c r="BNU70" s="65"/>
      <c r="BNV70" s="65"/>
      <c r="BNW70" s="65"/>
      <c r="BNX70" s="65"/>
      <c r="BNY70" s="65"/>
      <c r="BNZ70" s="65"/>
      <c r="BOA70" s="65"/>
      <c r="BOB70" s="65"/>
      <c r="BOC70" s="65"/>
      <c r="BOD70" s="65"/>
      <c r="BOE70" s="65"/>
      <c r="BOF70" s="65"/>
      <c r="BOG70" s="65"/>
      <c r="BOH70" s="65"/>
      <c r="BOI70" s="65"/>
      <c r="BOJ70" s="65"/>
      <c r="BOK70" s="65"/>
      <c r="BOL70" s="65"/>
      <c r="BOM70" s="65"/>
      <c r="BON70" s="65"/>
      <c r="BOO70" s="65"/>
      <c r="BOP70" s="65"/>
      <c r="BOQ70" s="65"/>
      <c r="BOR70" s="65"/>
      <c r="BOS70" s="65"/>
      <c r="BOT70" s="65"/>
      <c r="BOU70" s="65"/>
      <c r="BOV70" s="65"/>
      <c r="BOW70" s="65"/>
      <c r="BOX70" s="65"/>
      <c r="BOY70" s="65"/>
      <c r="BOZ70" s="65"/>
      <c r="BPA70" s="65"/>
      <c r="BPB70" s="65"/>
      <c r="BPC70" s="65"/>
      <c r="BPD70" s="65"/>
      <c r="BPE70" s="65"/>
      <c r="BPF70" s="65"/>
      <c r="BPG70" s="65"/>
      <c r="BPH70" s="65"/>
      <c r="BPI70" s="65"/>
      <c r="BPJ70" s="65"/>
      <c r="BPK70" s="65"/>
      <c r="BPL70" s="65"/>
      <c r="BPM70" s="65"/>
      <c r="BPN70" s="65"/>
      <c r="BPO70" s="65"/>
      <c r="BPP70" s="65"/>
      <c r="BPQ70" s="65"/>
      <c r="BPR70" s="65"/>
      <c r="BPS70" s="65"/>
      <c r="BPT70" s="65"/>
      <c r="BPU70" s="65"/>
      <c r="BPV70" s="65"/>
      <c r="BPW70" s="65"/>
      <c r="BPX70" s="65"/>
      <c r="BPY70" s="65"/>
      <c r="BPZ70" s="65"/>
      <c r="BQA70" s="65"/>
      <c r="BQB70" s="65"/>
      <c r="BQC70" s="65"/>
      <c r="BQD70" s="65"/>
      <c r="BQE70" s="65"/>
      <c r="BQF70" s="65"/>
      <c r="BQG70" s="65"/>
      <c r="BQH70" s="65"/>
      <c r="BQI70" s="65"/>
      <c r="BQJ70" s="65"/>
      <c r="BQK70" s="65"/>
      <c r="BQL70" s="65"/>
      <c r="BQM70" s="65"/>
      <c r="BQN70" s="65"/>
      <c r="BQO70" s="65"/>
      <c r="BQP70" s="65"/>
      <c r="BQQ70" s="65"/>
      <c r="BQR70" s="65"/>
      <c r="BQS70" s="65"/>
      <c r="BQT70" s="65"/>
      <c r="BQU70" s="65"/>
      <c r="BQV70" s="65"/>
      <c r="BQW70" s="65"/>
      <c r="BQX70" s="65"/>
      <c r="BQY70" s="65"/>
      <c r="BQZ70" s="65"/>
      <c r="BRA70" s="65"/>
      <c r="BRB70" s="65"/>
      <c r="BRC70" s="65"/>
      <c r="BRD70" s="65"/>
      <c r="BRE70" s="65"/>
      <c r="BRF70" s="65"/>
      <c r="BRG70" s="65"/>
      <c r="BRH70" s="65"/>
      <c r="BRI70" s="65"/>
      <c r="BRJ70" s="65"/>
      <c r="BRK70" s="65"/>
      <c r="BRL70" s="65"/>
      <c r="BRM70" s="65"/>
      <c r="BRN70" s="65"/>
      <c r="BRO70" s="65"/>
      <c r="BRP70" s="65"/>
      <c r="BRQ70" s="65"/>
      <c r="BRR70" s="65"/>
      <c r="BRS70" s="65"/>
      <c r="BRT70" s="65"/>
      <c r="BRU70" s="65"/>
      <c r="BRV70" s="65"/>
      <c r="BRW70" s="65"/>
      <c r="BRX70" s="65"/>
      <c r="BRY70" s="65"/>
      <c r="BRZ70" s="65"/>
      <c r="BSA70" s="65"/>
      <c r="BSB70" s="65"/>
      <c r="BSC70" s="65"/>
      <c r="BSD70" s="65"/>
      <c r="BSE70" s="65"/>
      <c r="BSF70" s="65"/>
      <c r="BSG70" s="65"/>
      <c r="BSH70" s="65"/>
      <c r="BSI70" s="65"/>
      <c r="BSJ70" s="65"/>
      <c r="BSK70" s="65"/>
      <c r="BSL70" s="65"/>
      <c r="BSM70" s="65"/>
      <c r="BSN70" s="65"/>
      <c r="BSO70" s="65"/>
      <c r="BSP70" s="65"/>
      <c r="BSQ70" s="65"/>
      <c r="BSR70" s="65"/>
      <c r="BSS70" s="65"/>
      <c r="BST70" s="65"/>
      <c r="BSU70" s="65"/>
      <c r="BSV70" s="65"/>
      <c r="BSW70" s="65"/>
      <c r="BSX70" s="65"/>
      <c r="BSY70" s="65"/>
      <c r="BSZ70" s="65"/>
      <c r="BTA70" s="65"/>
      <c r="BTB70" s="65"/>
      <c r="BTC70" s="65"/>
      <c r="BTD70" s="65"/>
      <c r="BTE70" s="65"/>
      <c r="BTF70" s="65"/>
      <c r="BTG70" s="65"/>
      <c r="BTH70" s="65"/>
      <c r="BTI70" s="65"/>
      <c r="BTJ70" s="65"/>
      <c r="BTK70" s="65"/>
      <c r="BTL70" s="65"/>
      <c r="BTM70" s="65"/>
      <c r="BTN70" s="65"/>
      <c r="BTO70" s="65"/>
      <c r="BTP70" s="65"/>
      <c r="BTQ70" s="65"/>
      <c r="BTR70" s="65"/>
      <c r="BTS70" s="65"/>
      <c r="BTT70" s="65"/>
      <c r="BTU70" s="65"/>
      <c r="BTV70" s="65"/>
      <c r="BTW70" s="65"/>
      <c r="BTX70" s="65"/>
      <c r="BTY70" s="65"/>
      <c r="BTZ70" s="65"/>
      <c r="BUA70" s="65"/>
      <c r="BUB70" s="65"/>
      <c r="BUC70" s="65"/>
      <c r="BUD70" s="65"/>
      <c r="BUE70" s="65"/>
      <c r="BUF70" s="65"/>
      <c r="BUG70" s="65"/>
      <c r="BUH70" s="65"/>
      <c r="BUI70" s="65"/>
      <c r="BUJ70" s="65"/>
      <c r="BUK70" s="65"/>
      <c r="BUL70" s="65"/>
      <c r="BUM70" s="65"/>
      <c r="BUN70" s="65"/>
      <c r="BUO70" s="65"/>
      <c r="BUP70" s="65"/>
      <c r="BUQ70" s="65"/>
      <c r="BUR70" s="65"/>
      <c r="BUS70" s="65"/>
      <c r="BUT70" s="65"/>
      <c r="BUU70" s="65"/>
      <c r="BUV70" s="65"/>
      <c r="BUW70" s="65"/>
      <c r="BUX70" s="65"/>
      <c r="BUY70" s="65"/>
      <c r="BUZ70" s="65"/>
      <c r="BVA70" s="65"/>
      <c r="BVB70" s="65"/>
      <c r="BVC70" s="65"/>
      <c r="BVD70" s="65"/>
      <c r="BVE70" s="65"/>
      <c r="BVF70" s="65"/>
      <c r="BVG70" s="65"/>
      <c r="BVH70" s="65"/>
      <c r="BVI70" s="65"/>
      <c r="BVJ70" s="65"/>
      <c r="BVK70" s="65"/>
      <c r="BVL70" s="65"/>
      <c r="BVM70" s="65"/>
      <c r="BVN70" s="65"/>
      <c r="BVO70" s="65"/>
      <c r="BVP70" s="65"/>
      <c r="BVQ70" s="65"/>
      <c r="BVR70" s="65"/>
      <c r="BVS70" s="65"/>
      <c r="BVT70" s="65"/>
      <c r="BVU70" s="65"/>
      <c r="BVV70" s="65"/>
      <c r="BVW70" s="65"/>
      <c r="BVX70" s="65"/>
      <c r="BVY70" s="65"/>
      <c r="BVZ70" s="65"/>
      <c r="BWA70" s="65"/>
      <c r="BWB70" s="65"/>
      <c r="BWC70" s="65"/>
      <c r="BWD70" s="65"/>
      <c r="BWE70" s="65"/>
      <c r="BWF70" s="65"/>
      <c r="BWG70" s="65"/>
      <c r="BWH70" s="65"/>
      <c r="BWI70" s="65"/>
      <c r="BWJ70" s="65"/>
      <c r="BWK70" s="65"/>
      <c r="BWL70" s="65"/>
      <c r="BWM70" s="65"/>
      <c r="BWN70" s="65"/>
      <c r="BWO70" s="65"/>
      <c r="BWP70" s="65"/>
      <c r="BWQ70" s="65"/>
      <c r="BWR70" s="65"/>
      <c r="BWS70" s="65"/>
      <c r="BWT70" s="65"/>
      <c r="BWU70" s="65"/>
      <c r="BWV70" s="65"/>
      <c r="BWW70" s="65"/>
      <c r="BWX70" s="65"/>
      <c r="BWY70" s="65"/>
      <c r="BWZ70" s="65"/>
      <c r="BXA70" s="65"/>
      <c r="BXB70" s="65"/>
      <c r="BXC70" s="65"/>
      <c r="BXD70" s="65"/>
      <c r="BXE70" s="65"/>
      <c r="BXF70" s="65"/>
      <c r="BXG70" s="65"/>
      <c r="BXH70" s="65"/>
      <c r="BXI70" s="65"/>
      <c r="BXJ70" s="65"/>
      <c r="BXK70" s="65"/>
      <c r="BXL70" s="65"/>
      <c r="BXM70" s="65"/>
      <c r="BXN70" s="65"/>
      <c r="BXO70" s="65"/>
      <c r="BXP70" s="65"/>
      <c r="BXQ70" s="65"/>
      <c r="BXR70" s="65"/>
      <c r="BXS70" s="65"/>
      <c r="BXT70" s="65"/>
      <c r="BXU70" s="65"/>
      <c r="BXV70" s="65"/>
      <c r="BXW70" s="65"/>
      <c r="BXX70" s="65"/>
      <c r="BXY70" s="65"/>
      <c r="BXZ70" s="65"/>
      <c r="BYA70" s="65"/>
      <c r="BYB70" s="65"/>
      <c r="BYC70" s="65"/>
      <c r="BYD70" s="65"/>
      <c r="BYE70" s="65"/>
      <c r="BYF70" s="65"/>
      <c r="BYG70" s="65"/>
      <c r="BYH70" s="65"/>
      <c r="BYI70" s="65"/>
      <c r="BYJ70" s="65"/>
      <c r="BYK70" s="65"/>
      <c r="BYL70" s="65"/>
      <c r="BYM70" s="65"/>
      <c r="BYN70" s="65"/>
      <c r="BYO70" s="65"/>
      <c r="BYP70" s="65"/>
      <c r="BYQ70" s="65"/>
      <c r="BYR70" s="65"/>
      <c r="BYS70" s="65"/>
      <c r="BYT70" s="65"/>
      <c r="BYU70" s="65"/>
      <c r="BYV70" s="65"/>
      <c r="BYW70" s="65"/>
      <c r="BYX70" s="65"/>
      <c r="BYY70" s="65"/>
      <c r="BYZ70" s="65"/>
      <c r="BZA70" s="65"/>
      <c r="BZB70" s="65"/>
      <c r="BZC70" s="65"/>
      <c r="BZD70" s="65"/>
      <c r="BZE70" s="65"/>
      <c r="BZF70" s="65"/>
      <c r="BZG70" s="65"/>
      <c r="BZH70" s="65"/>
      <c r="BZI70" s="65"/>
      <c r="BZJ70" s="65"/>
      <c r="BZK70" s="65"/>
      <c r="BZL70" s="65"/>
      <c r="BZM70" s="65"/>
      <c r="BZN70" s="65"/>
      <c r="BZO70" s="65"/>
      <c r="BZP70" s="65"/>
      <c r="BZQ70" s="65"/>
      <c r="BZR70" s="65"/>
      <c r="BZS70" s="65"/>
      <c r="BZT70" s="65"/>
      <c r="BZU70" s="65"/>
      <c r="BZV70" s="65"/>
      <c r="BZW70" s="65"/>
      <c r="BZX70" s="65"/>
      <c r="BZY70" s="65"/>
      <c r="BZZ70" s="65"/>
      <c r="CAA70" s="65"/>
      <c r="CAB70" s="65"/>
      <c r="CAC70" s="65"/>
      <c r="CAD70" s="65"/>
      <c r="CAE70" s="65"/>
      <c r="CAF70" s="65"/>
      <c r="CAG70" s="65"/>
      <c r="CAH70" s="65"/>
      <c r="CAI70" s="65"/>
      <c r="CAJ70" s="65"/>
      <c r="CAK70" s="65"/>
      <c r="CAL70" s="65"/>
      <c r="CAM70" s="65"/>
      <c r="CAN70" s="65"/>
      <c r="CAO70" s="65"/>
      <c r="CAP70" s="65"/>
      <c r="CAQ70" s="65"/>
      <c r="CAR70" s="65"/>
      <c r="CAS70" s="65"/>
      <c r="CAT70" s="65"/>
      <c r="CAU70" s="65"/>
      <c r="CAV70" s="65"/>
      <c r="CAW70" s="65"/>
      <c r="CAX70" s="65"/>
      <c r="CAY70" s="65"/>
      <c r="CAZ70" s="65"/>
      <c r="CBA70" s="65"/>
      <c r="CBB70" s="65"/>
      <c r="CBC70" s="65"/>
      <c r="CBD70" s="65"/>
      <c r="CBE70" s="65"/>
      <c r="CBF70" s="65"/>
      <c r="CBG70" s="65"/>
      <c r="CBH70" s="65"/>
      <c r="CBI70" s="65"/>
      <c r="CBJ70" s="65"/>
      <c r="CBK70" s="65"/>
      <c r="CBL70" s="65"/>
      <c r="CBM70" s="65"/>
      <c r="CBN70" s="65"/>
      <c r="CBO70" s="65"/>
      <c r="CBP70" s="65"/>
      <c r="CBQ70" s="65"/>
      <c r="CBR70" s="65"/>
      <c r="CBS70" s="65"/>
      <c r="CBT70" s="65"/>
      <c r="CBU70" s="65"/>
      <c r="CBV70" s="65"/>
      <c r="CBW70" s="65"/>
      <c r="CBX70" s="65"/>
      <c r="CBY70" s="65"/>
      <c r="CBZ70" s="65"/>
      <c r="CCA70" s="65"/>
      <c r="CCB70" s="65"/>
      <c r="CCC70" s="65"/>
      <c r="CCD70" s="65"/>
      <c r="CCE70" s="65"/>
      <c r="CCF70" s="65"/>
      <c r="CCG70" s="65"/>
      <c r="CCH70" s="65"/>
      <c r="CCI70" s="65"/>
      <c r="CCJ70" s="65"/>
      <c r="CCK70" s="65"/>
      <c r="CCL70" s="65"/>
      <c r="CCM70" s="65"/>
      <c r="CCN70" s="65"/>
      <c r="CCO70" s="65"/>
      <c r="CCP70" s="65"/>
      <c r="CCQ70" s="65"/>
      <c r="CCR70" s="65"/>
      <c r="CCS70" s="65"/>
      <c r="CCT70" s="65"/>
      <c r="CCU70" s="65"/>
      <c r="CCV70" s="65"/>
      <c r="CCW70" s="65"/>
      <c r="CCX70" s="65"/>
      <c r="CCY70" s="65"/>
      <c r="CCZ70" s="65"/>
      <c r="CDA70" s="65"/>
      <c r="CDB70" s="65"/>
      <c r="CDC70" s="65"/>
      <c r="CDD70" s="65"/>
      <c r="CDE70" s="65"/>
      <c r="CDF70" s="65"/>
      <c r="CDG70" s="65"/>
      <c r="CDH70" s="65"/>
      <c r="CDI70" s="65"/>
      <c r="CDJ70" s="65"/>
      <c r="CDK70" s="65"/>
      <c r="CDL70" s="65"/>
      <c r="CDM70" s="65"/>
      <c r="CDN70" s="65"/>
      <c r="CDO70" s="65"/>
      <c r="CDP70" s="65"/>
      <c r="CDQ70" s="65"/>
      <c r="CDR70" s="65"/>
      <c r="CDS70" s="65"/>
      <c r="CDT70" s="65"/>
      <c r="CDU70" s="65"/>
      <c r="CDV70" s="65"/>
      <c r="CDW70" s="65"/>
      <c r="CDX70" s="65"/>
      <c r="CDY70" s="65"/>
      <c r="CDZ70" s="65"/>
      <c r="CEA70" s="65"/>
      <c r="CEB70" s="65"/>
      <c r="CEC70" s="65"/>
      <c r="CED70" s="65"/>
      <c r="CEE70" s="65"/>
      <c r="CEF70" s="65"/>
      <c r="CEG70" s="65"/>
      <c r="CEH70" s="65"/>
      <c r="CEI70" s="65"/>
      <c r="CEJ70" s="65"/>
      <c r="CEK70" s="65"/>
      <c r="CEL70" s="65"/>
      <c r="CEM70" s="65"/>
      <c r="CEN70" s="65"/>
      <c r="CEO70" s="65"/>
      <c r="CEP70" s="65"/>
      <c r="CEQ70" s="65"/>
      <c r="CER70" s="65"/>
      <c r="CES70" s="65"/>
      <c r="CET70" s="65"/>
      <c r="CEU70" s="65"/>
      <c r="CEV70" s="65"/>
      <c r="CEW70" s="65"/>
      <c r="CEX70" s="65"/>
      <c r="CEY70" s="65"/>
      <c r="CEZ70" s="65"/>
      <c r="CFA70" s="65"/>
      <c r="CFB70" s="65"/>
      <c r="CFC70" s="65"/>
      <c r="CFD70" s="65"/>
      <c r="CFE70" s="65"/>
      <c r="CFF70" s="65"/>
      <c r="CFG70" s="65"/>
      <c r="CFH70" s="65"/>
      <c r="CFI70" s="65"/>
      <c r="CFJ70" s="65"/>
      <c r="CFK70" s="65"/>
      <c r="CFL70" s="65"/>
      <c r="CFM70" s="65"/>
      <c r="CFN70" s="65"/>
      <c r="CFO70" s="65"/>
      <c r="CFP70" s="65"/>
      <c r="CFQ70" s="65"/>
      <c r="CFR70" s="65"/>
      <c r="CFS70" s="65"/>
      <c r="CFT70" s="65"/>
      <c r="CFU70" s="65"/>
      <c r="CFV70" s="65"/>
      <c r="CFW70" s="65"/>
      <c r="CFX70" s="65"/>
      <c r="CFY70" s="65"/>
      <c r="CFZ70" s="65"/>
      <c r="CGA70" s="65"/>
      <c r="CGB70" s="65"/>
      <c r="CGC70" s="65"/>
      <c r="CGD70" s="65"/>
      <c r="CGE70" s="65"/>
      <c r="CGF70" s="65"/>
      <c r="CGG70" s="65"/>
      <c r="CGH70" s="65"/>
      <c r="CGI70" s="65"/>
      <c r="CGJ70" s="65"/>
      <c r="CGK70" s="65"/>
      <c r="CGL70" s="65"/>
      <c r="CGM70" s="65"/>
      <c r="CGN70" s="65"/>
      <c r="CGO70" s="65"/>
      <c r="CGP70" s="65"/>
      <c r="CGQ70" s="65"/>
      <c r="CGR70" s="65"/>
      <c r="CGS70" s="65"/>
      <c r="CGT70" s="65"/>
      <c r="CGU70" s="65"/>
      <c r="CGV70" s="65"/>
      <c r="CGW70" s="65"/>
      <c r="CGX70" s="65"/>
      <c r="CGY70" s="65"/>
      <c r="CGZ70" s="65"/>
      <c r="CHA70" s="65"/>
      <c r="CHB70" s="65"/>
      <c r="CHC70" s="65"/>
      <c r="CHD70" s="65"/>
      <c r="CHE70" s="65"/>
      <c r="CHF70" s="65"/>
      <c r="CHG70" s="65"/>
      <c r="CHH70" s="65"/>
      <c r="CHI70" s="65"/>
      <c r="CHJ70" s="65"/>
      <c r="CHK70" s="65"/>
      <c r="CHL70" s="65"/>
      <c r="CHM70" s="65"/>
      <c r="CHN70" s="65"/>
      <c r="CHO70" s="65"/>
      <c r="CHP70" s="65"/>
      <c r="CHQ70" s="65"/>
      <c r="CHR70" s="65"/>
      <c r="CHS70" s="65"/>
      <c r="CHT70" s="65"/>
      <c r="CHU70" s="65"/>
      <c r="CHV70" s="65"/>
      <c r="CHW70" s="65"/>
      <c r="CHX70" s="65"/>
      <c r="CHY70" s="65"/>
      <c r="CHZ70" s="65"/>
      <c r="CIA70" s="65"/>
      <c r="CIB70" s="65"/>
      <c r="CIC70" s="65"/>
      <c r="CID70" s="65"/>
      <c r="CIE70" s="65"/>
      <c r="CIF70" s="65"/>
      <c r="CIG70" s="65"/>
      <c r="CIH70" s="65"/>
      <c r="CII70" s="65"/>
      <c r="CIJ70" s="65"/>
      <c r="CIK70" s="65"/>
      <c r="CIL70" s="65"/>
      <c r="CIM70" s="65"/>
      <c r="CIN70" s="65"/>
      <c r="CIO70" s="65"/>
      <c r="CIP70" s="65"/>
      <c r="CIQ70" s="65"/>
      <c r="CIR70" s="65"/>
      <c r="CIS70" s="65"/>
      <c r="CIT70" s="65"/>
      <c r="CIU70" s="65"/>
      <c r="CIV70" s="65"/>
      <c r="CIW70" s="65"/>
      <c r="CIX70" s="65"/>
      <c r="CIY70" s="65"/>
      <c r="CIZ70" s="65"/>
      <c r="CJA70" s="65"/>
      <c r="CJB70" s="65"/>
      <c r="CJC70" s="65"/>
      <c r="CJD70" s="65"/>
      <c r="CJE70" s="65"/>
      <c r="CJF70" s="65"/>
      <c r="CJG70" s="65"/>
      <c r="CJH70" s="65"/>
      <c r="CJI70" s="65"/>
      <c r="CJJ70" s="65"/>
      <c r="CJK70" s="65"/>
      <c r="CJL70" s="65"/>
      <c r="CJM70" s="65"/>
      <c r="CJN70" s="65"/>
      <c r="CJO70" s="65"/>
      <c r="CJP70" s="65"/>
      <c r="CJQ70" s="65"/>
      <c r="CJR70" s="65"/>
      <c r="CJS70" s="65"/>
      <c r="CJT70" s="65"/>
      <c r="CJU70" s="65"/>
      <c r="CJV70" s="65"/>
      <c r="CJW70" s="65"/>
      <c r="CJX70" s="65"/>
      <c r="CJY70" s="65"/>
      <c r="CJZ70" s="65"/>
      <c r="CKA70" s="65"/>
      <c r="CKB70" s="65"/>
      <c r="CKC70" s="65"/>
      <c r="CKD70" s="65"/>
      <c r="CKE70" s="65"/>
      <c r="CKF70" s="65"/>
      <c r="CKG70" s="65"/>
      <c r="CKH70" s="65"/>
      <c r="CKI70" s="65"/>
      <c r="CKJ70" s="65"/>
      <c r="CKK70" s="65"/>
      <c r="CKL70" s="65"/>
      <c r="CKM70" s="65"/>
      <c r="CKN70" s="65"/>
      <c r="CKO70" s="65"/>
      <c r="CKP70" s="65"/>
      <c r="CKQ70" s="65"/>
      <c r="CKR70" s="65"/>
      <c r="CKS70" s="65"/>
      <c r="CKT70" s="65"/>
      <c r="CKU70" s="65"/>
      <c r="CKV70" s="65"/>
      <c r="CKW70" s="65"/>
      <c r="CKX70" s="65"/>
      <c r="CKY70" s="65"/>
      <c r="CKZ70" s="65"/>
      <c r="CLA70" s="65"/>
      <c r="CLB70" s="65"/>
      <c r="CLC70" s="65"/>
      <c r="CLD70" s="65"/>
      <c r="CLE70" s="65"/>
      <c r="CLF70" s="65"/>
      <c r="CLG70" s="65"/>
      <c r="CLH70" s="65"/>
      <c r="CLI70" s="65"/>
      <c r="CLJ70" s="65"/>
      <c r="CLK70" s="65"/>
      <c r="CLL70" s="65"/>
      <c r="CLM70" s="65"/>
      <c r="CLN70" s="65"/>
      <c r="CLO70" s="65"/>
      <c r="CLP70" s="65"/>
      <c r="CLQ70" s="65"/>
      <c r="CLR70" s="65"/>
      <c r="CLS70" s="65"/>
      <c r="CLT70" s="65"/>
      <c r="CLU70" s="65"/>
      <c r="CLV70" s="65"/>
      <c r="CLW70" s="65"/>
      <c r="CLX70" s="65"/>
      <c r="CLY70" s="65"/>
      <c r="CLZ70" s="65"/>
      <c r="CMA70" s="65"/>
      <c r="CMB70" s="65"/>
      <c r="CMC70" s="65"/>
      <c r="CMD70" s="65"/>
      <c r="CME70" s="65"/>
      <c r="CMF70" s="65"/>
      <c r="CMG70" s="65"/>
      <c r="CMH70" s="65"/>
      <c r="CMI70" s="65"/>
      <c r="CMJ70" s="65"/>
      <c r="CMK70" s="65"/>
      <c r="CML70" s="65"/>
      <c r="CMM70" s="65"/>
      <c r="CMN70" s="65"/>
      <c r="CMO70" s="65"/>
      <c r="CMP70" s="65"/>
      <c r="CMQ70" s="65"/>
      <c r="CMR70" s="65"/>
      <c r="CMS70" s="65"/>
      <c r="CMT70" s="65"/>
      <c r="CMU70" s="65"/>
      <c r="CMV70" s="65"/>
      <c r="CMW70" s="65"/>
      <c r="CMX70" s="65"/>
      <c r="CMY70" s="65"/>
      <c r="CMZ70" s="65"/>
      <c r="CNA70" s="65"/>
      <c r="CNB70" s="65"/>
      <c r="CNC70" s="65"/>
      <c r="CND70" s="65"/>
      <c r="CNE70" s="65"/>
      <c r="CNF70" s="65"/>
      <c r="CNG70" s="65"/>
      <c r="CNH70" s="65"/>
      <c r="CNI70" s="65"/>
      <c r="CNJ70" s="65"/>
      <c r="CNK70" s="65"/>
      <c r="CNL70" s="65"/>
      <c r="CNM70" s="65"/>
      <c r="CNN70" s="65"/>
      <c r="CNO70" s="65"/>
      <c r="CNP70" s="65"/>
      <c r="CNQ70" s="65"/>
      <c r="CNR70" s="65"/>
      <c r="CNS70" s="65"/>
      <c r="CNT70" s="65"/>
      <c r="CNU70" s="65"/>
      <c r="CNV70" s="65"/>
      <c r="CNW70" s="65"/>
      <c r="CNX70" s="65"/>
      <c r="CNY70" s="65"/>
      <c r="CNZ70" s="65"/>
      <c r="COA70" s="65"/>
      <c r="COB70" s="65"/>
      <c r="COC70" s="65"/>
      <c r="COD70" s="65"/>
      <c r="COE70" s="65"/>
      <c r="COF70" s="65"/>
      <c r="COG70" s="65"/>
      <c r="COH70" s="65"/>
      <c r="COI70" s="65"/>
      <c r="COJ70" s="65"/>
      <c r="COK70" s="65"/>
      <c r="COL70" s="65"/>
      <c r="COM70" s="65"/>
      <c r="CON70" s="65"/>
      <c r="COO70" s="65"/>
      <c r="COP70" s="65"/>
      <c r="COQ70" s="65"/>
      <c r="COR70" s="65"/>
      <c r="COS70" s="65"/>
      <c r="COT70" s="65"/>
      <c r="COU70" s="65"/>
      <c r="COV70" s="65"/>
      <c r="COW70" s="65"/>
      <c r="COX70" s="65"/>
      <c r="COY70" s="65"/>
      <c r="COZ70" s="65"/>
      <c r="CPA70" s="65"/>
      <c r="CPB70" s="65"/>
      <c r="CPC70" s="65"/>
      <c r="CPD70" s="65"/>
      <c r="CPE70" s="65"/>
      <c r="CPF70" s="65"/>
      <c r="CPG70" s="65"/>
      <c r="CPH70" s="65"/>
      <c r="CPI70" s="65"/>
      <c r="CPJ70" s="65"/>
      <c r="CPK70" s="65"/>
      <c r="CPL70" s="65"/>
      <c r="CPM70" s="65"/>
      <c r="CPN70" s="65"/>
      <c r="CPO70" s="65"/>
      <c r="CPP70" s="65"/>
      <c r="CPQ70" s="65"/>
      <c r="CPR70" s="65"/>
      <c r="CPS70" s="65"/>
      <c r="CPT70" s="65"/>
      <c r="CPU70" s="65"/>
      <c r="CPV70" s="65"/>
      <c r="CPW70" s="65"/>
      <c r="CPX70" s="65"/>
      <c r="CPY70" s="65"/>
      <c r="CPZ70" s="65"/>
      <c r="CQA70" s="65"/>
      <c r="CQB70" s="65"/>
      <c r="CQC70" s="65"/>
      <c r="CQD70" s="65"/>
      <c r="CQE70" s="65"/>
      <c r="CQF70" s="65"/>
      <c r="CQG70" s="65"/>
      <c r="CQH70" s="65"/>
      <c r="CQI70" s="65"/>
      <c r="CQJ70" s="65"/>
      <c r="CQK70" s="65"/>
      <c r="CQL70" s="65"/>
      <c r="CQM70" s="65"/>
      <c r="CQN70" s="65"/>
      <c r="CQO70" s="65"/>
      <c r="CQP70" s="65"/>
      <c r="CQQ70" s="65"/>
      <c r="CQR70" s="65"/>
      <c r="CQS70" s="65"/>
      <c r="CQT70" s="65"/>
      <c r="CQU70" s="65"/>
      <c r="CQV70" s="65"/>
      <c r="CQW70" s="65"/>
      <c r="CQX70" s="65"/>
      <c r="CQY70" s="65"/>
      <c r="CQZ70" s="65"/>
      <c r="CRA70" s="65"/>
      <c r="CRB70" s="65"/>
      <c r="CRC70" s="65"/>
      <c r="CRD70" s="65"/>
      <c r="CRE70" s="65"/>
      <c r="CRF70" s="65"/>
      <c r="CRG70" s="65"/>
      <c r="CRH70" s="65"/>
      <c r="CRI70" s="65"/>
      <c r="CRJ70" s="65"/>
      <c r="CRK70" s="65"/>
      <c r="CRL70" s="65"/>
      <c r="CRM70" s="65"/>
      <c r="CRN70" s="65"/>
      <c r="CRO70" s="65"/>
      <c r="CRP70" s="65"/>
      <c r="CRQ70" s="65"/>
      <c r="CRR70" s="65"/>
      <c r="CRS70" s="65"/>
      <c r="CRT70" s="65"/>
      <c r="CRU70" s="65"/>
      <c r="CRV70" s="65"/>
      <c r="CRW70" s="65"/>
      <c r="CRX70" s="65"/>
      <c r="CRY70" s="65"/>
      <c r="CRZ70" s="65"/>
      <c r="CSA70" s="65"/>
      <c r="CSB70" s="65"/>
      <c r="CSC70" s="65"/>
      <c r="CSD70" s="65"/>
      <c r="CSE70" s="65"/>
      <c r="CSF70" s="65"/>
      <c r="CSG70" s="65"/>
      <c r="CSH70" s="65"/>
      <c r="CSI70" s="65"/>
      <c r="CSJ70" s="65"/>
      <c r="CSK70" s="65"/>
      <c r="CSL70" s="65"/>
      <c r="CSM70" s="65"/>
      <c r="CSN70" s="65"/>
      <c r="CSO70" s="65"/>
      <c r="CSP70" s="65"/>
      <c r="CSQ70" s="65"/>
      <c r="CSR70" s="65"/>
      <c r="CSS70" s="65"/>
      <c r="CST70" s="65"/>
      <c r="CSU70" s="65"/>
      <c r="CSV70" s="65"/>
      <c r="CSW70" s="65"/>
      <c r="CSX70" s="65"/>
      <c r="CSY70" s="65"/>
      <c r="CSZ70" s="65"/>
      <c r="CTA70" s="65"/>
      <c r="CTB70" s="65"/>
      <c r="CTC70" s="65"/>
      <c r="CTD70" s="65"/>
      <c r="CTE70" s="65"/>
      <c r="CTF70" s="65"/>
      <c r="CTG70" s="65"/>
      <c r="CTH70" s="65"/>
      <c r="CTI70" s="65"/>
      <c r="CTJ70" s="65"/>
      <c r="CTK70" s="65"/>
      <c r="CTL70" s="65"/>
      <c r="CTM70" s="65"/>
      <c r="CTN70" s="65"/>
      <c r="CTO70" s="65"/>
      <c r="CTP70" s="65"/>
      <c r="CTQ70" s="65"/>
      <c r="CTR70" s="65"/>
      <c r="CTS70" s="65"/>
      <c r="CTT70" s="65"/>
      <c r="CTU70" s="65"/>
      <c r="CTV70" s="65"/>
      <c r="CTW70" s="65"/>
      <c r="CTX70" s="65"/>
      <c r="CTY70" s="65"/>
      <c r="CTZ70" s="65"/>
      <c r="CUA70" s="65"/>
      <c r="CUB70" s="65"/>
      <c r="CUC70" s="65"/>
      <c r="CUD70" s="65"/>
      <c r="CUE70" s="65"/>
      <c r="CUF70" s="65"/>
      <c r="CUG70" s="65"/>
      <c r="CUH70" s="65"/>
      <c r="CUI70" s="65"/>
      <c r="CUJ70" s="65"/>
      <c r="CUK70" s="65"/>
      <c r="CUL70" s="65"/>
      <c r="CUM70" s="65"/>
      <c r="CUN70" s="65"/>
      <c r="CUO70" s="65"/>
      <c r="CUP70" s="65"/>
      <c r="CUQ70" s="65"/>
      <c r="CUR70" s="65"/>
      <c r="CUS70" s="65"/>
      <c r="CUT70" s="65"/>
      <c r="CUU70" s="65"/>
      <c r="CUV70" s="65"/>
      <c r="CUW70" s="65"/>
      <c r="CUX70" s="65"/>
      <c r="CUY70" s="65"/>
      <c r="CUZ70" s="65"/>
      <c r="CVA70" s="65"/>
      <c r="CVB70" s="65"/>
      <c r="CVC70" s="65"/>
      <c r="CVD70" s="65"/>
      <c r="CVE70" s="65"/>
      <c r="CVF70" s="65"/>
      <c r="CVG70" s="65"/>
      <c r="CVH70" s="65"/>
      <c r="CVI70" s="65"/>
      <c r="CVJ70" s="65"/>
      <c r="CVK70" s="65"/>
      <c r="CVL70" s="65"/>
      <c r="CVM70" s="65"/>
      <c r="CVN70" s="65"/>
      <c r="CVO70" s="65"/>
      <c r="CVP70" s="65"/>
      <c r="CVQ70" s="65"/>
      <c r="CVR70" s="65"/>
      <c r="CVS70" s="65"/>
      <c r="CVT70" s="65"/>
      <c r="CVU70" s="65"/>
      <c r="CVV70" s="65"/>
      <c r="CVW70" s="65"/>
      <c r="CVX70" s="65"/>
      <c r="CVY70" s="65"/>
      <c r="CVZ70" s="65"/>
      <c r="CWA70" s="65"/>
      <c r="CWB70" s="65"/>
      <c r="CWC70" s="65"/>
      <c r="CWD70" s="65"/>
      <c r="CWE70" s="65"/>
      <c r="CWF70" s="65"/>
      <c r="CWG70" s="65"/>
      <c r="CWH70" s="65"/>
      <c r="CWI70" s="65"/>
      <c r="CWJ70" s="65"/>
      <c r="CWK70" s="65"/>
      <c r="CWL70" s="65"/>
      <c r="CWM70" s="65"/>
      <c r="CWN70" s="65"/>
      <c r="CWO70" s="65"/>
    </row>
    <row r="71" spans="1:2641" s="63" customFormat="1" ht="74.25" customHeight="1" x14ac:dyDescent="0.35">
      <c r="A71" s="115" t="s">
        <v>155</v>
      </c>
      <c r="B71" s="670" t="s">
        <v>486</v>
      </c>
      <c r="C71" s="671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2"/>
      <c r="P71" s="388"/>
      <c r="Q71" s="389"/>
      <c r="R71" s="389"/>
      <c r="S71" s="390"/>
      <c r="T71" s="388"/>
      <c r="U71" s="389"/>
      <c r="V71" s="389"/>
      <c r="W71" s="390"/>
      <c r="X71" s="666"/>
      <c r="Y71" s="389"/>
      <c r="Z71" s="389"/>
      <c r="AA71" s="389"/>
      <c r="AB71" s="389"/>
      <c r="AC71" s="389"/>
      <c r="AD71" s="389"/>
      <c r="AE71" s="390"/>
      <c r="AF71" s="193"/>
      <c r="AG71" s="190"/>
      <c r="AH71" s="195"/>
      <c r="AI71" s="194"/>
      <c r="AJ71" s="190"/>
      <c r="AK71" s="191"/>
      <c r="AL71" s="193"/>
      <c r="AM71" s="190"/>
      <c r="AN71" s="195"/>
      <c r="AO71" s="194"/>
      <c r="AP71" s="190"/>
      <c r="AQ71" s="191"/>
      <c r="AR71" s="194"/>
      <c r="AS71" s="190"/>
      <c r="AT71" s="191"/>
      <c r="AU71" s="193"/>
      <c r="AV71" s="190"/>
      <c r="AW71" s="191"/>
      <c r="AX71" s="193"/>
      <c r="AY71" s="190"/>
      <c r="AZ71" s="195"/>
      <c r="BA71" s="194"/>
      <c r="BB71" s="190"/>
      <c r="BC71" s="195"/>
      <c r="BD71" s="388">
        <f>SUM(X71:AE71)</f>
        <v>0</v>
      </c>
      <c r="BE71" s="389"/>
      <c r="BF71" s="389"/>
      <c r="BG71" s="389"/>
      <c r="BH71" s="389"/>
      <c r="BI71" s="390"/>
      <c r="BM71" s="64"/>
      <c r="BN71" s="64"/>
      <c r="BO71" s="64"/>
    </row>
    <row r="72" spans="1:2641" s="140" customFormat="1" ht="39.75" customHeight="1" x14ac:dyDescent="0.2">
      <c r="A72" s="246" t="s">
        <v>157</v>
      </c>
      <c r="B72" s="394" t="s">
        <v>172</v>
      </c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95"/>
      <c r="P72" s="472"/>
      <c r="Q72" s="473"/>
      <c r="R72" s="687">
        <v>1</v>
      </c>
      <c r="S72" s="688"/>
      <c r="T72" s="391">
        <f>SUM(AF72,AI72,AL72,AO72,AR72,AU72,AX72,BA72)</f>
        <v>72</v>
      </c>
      <c r="U72" s="392"/>
      <c r="V72" s="341">
        <f t="shared" ref="V72" si="15">SUM(AG72,AJ72,AM72,AP72,AS72,AV72,AY72,BB72)</f>
        <v>36</v>
      </c>
      <c r="W72" s="393"/>
      <c r="X72" s="392">
        <v>18</v>
      </c>
      <c r="Y72" s="392"/>
      <c r="Z72" s="341"/>
      <c r="AA72" s="339"/>
      <c r="AB72" s="341"/>
      <c r="AC72" s="339"/>
      <c r="AD72" s="392">
        <v>18</v>
      </c>
      <c r="AE72" s="393"/>
      <c r="AF72" s="196">
        <v>72</v>
      </c>
      <c r="AG72" s="153">
        <v>36</v>
      </c>
      <c r="AH72" s="156">
        <v>2</v>
      </c>
      <c r="AI72" s="152"/>
      <c r="AJ72" s="153"/>
      <c r="AK72" s="154"/>
      <c r="AL72" s="155"/>
      <c r="AM72" s="153"/>
      <c r="AN72" s="154"/>
      <c r="AO72" s="196"/>
      <c r="AP72" s="153"/>
      <c r="AQ72" s="189"/>
      <c r="AR72" s="196"/>
      <c r="AS72" s="153"/>
      <c r="AT72" s="189"/>
      <c r="AU72" s="152"/>
      <c r="AV72" s="153"/>
      <c r="AW72" s="154"/>
      <c r="AX72" s="196"/>
      <c r="AY72" s="153"/>
      <c r="AZ72" s="189"/>
      <c r="BA72" s="196"/>
      <c r="BB72" s="153"/>
      <c r="BC72" s="198"/>
      <c r="BD72" s="325" t="s">
        <v>284</v>
      </c>
      <c r="BE72" s="326"/>
      <c r="BF72" s="326"/>
      <c r="BG72" s="326"/>
      <c r="BH72" s="326"/>
      <c r="BI72" s="327"/>
      <c r="BJ72" s="139"/>
      <c r="BK72" s="139"/>
      <c r="BN72" s="141"/>
      <c r="BO72" s="141"/>
      <c r="BP72" s="141"/>
    </row>
    <row r="73" spans="1:2641" s="140" customFormat="1" ht="63" customHeight="1" x14ac:dyDescent="0.2">
      <c r="A73" s="246" t="s">
        <v>158</v>
      </c>
      <c r="B73" s="486" t="s">
        <v>471</v>
      </c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8"/>
      <c r="P73" s="472"/>
      <c r="Q73" s="473"/>
      <c r="R73" s="687">
        <v>3</v>
      </c>
      <c r="S73" s="688"/>
      <c r="T73" s="391">
        <f>SUM(AF73,AI73,AL73,AO73,AR73,AU73,AX73,BA73)</f>
        <v>72</v>
      </c>
      <c r="U73" s="392"/>
      <c r="V73" s="341">
        <f>SUM(AG73,AJ73,AM73,AP73,AS73,AV73,AY73,BB73)</f>
        <v>36</v>
      </c>
      <c r="W73" s="393"/>
      <c r="X73" s="392">
        <v>18</v>
      </c>
      <c r="Y73" s="392"/>
      <c r="Z73" s="341"/>
      <c r="AA73" s="339"/>
      <c r="AB73" s="341">
        <v>18</v>
      </c>
      <c r="AC73" s="339"/>
      <c r="AD73" s="392"/>
      <c r="AE73" s="393"/>
      <c r="AF73" s="196"/>
      <c r="AG73" s="153"/>
      <c r="AH73" s="198"/>
      <c r="AI73" s="196"/>
      <c r="AJ73" s="153"/>
      <c r="AK73" s="189"/>
      <c r="AL73" s="196">
        <v>72</v>
      </c>
      <c r="AM73" s="153">
        <v>36</v>
      </c>
      <c r="AN73" s="189">
        <v>2</v>
      </c>
      <c r="AO73" s="196"/>
      <c r="AP73" s="153"/>
      <c r="AQ73" s="189"/>
      <c r="AR73" s="196"/>
      <c r="AS73" s="153"/>
      <c r="AT73" s="189"/>
      <c r="AU73" s="196"/>
      <c r="AV73" s="153"/>
      <c r="AW73" s="189"/>
      <c r="AX73" s="196"/>
      <c r="AY73" s="153"/>
      <c r="AZ73" s="189"/>
      <c r="BA73" s="196"/>
      <c r="BB73" s="153"/>
      <c r="BC73" s="198"/>
      <c r="BD73" s="325" t="s">
        <v>490</v>
      </c>
      <c r="BE73" s="326"/>
      <c r="BF73" s="326"/>
      <c r="BG73" s="326"/>
      <c r="BH73" s="326"/>
      <c r="BI73" s="327"/>
      <c r="BJ73" s="139"/>
      <c r="BK73" s="139"/>
      <c r="BN73" s="141"/>
      <c r="BO73" s="141"/>
      <c r="BP73" s="141"/>
    </row>
    <row r="74" spans="1:2641" s="140" customFormat="1" ht="77.25" customHeight="1" x14ac:dyDescent="0.2">
      <c r="A74" s="246" t="s">
        <v>290</v>
      </c>
      <c r="B74" s="486" t="s">
        <v>454</v>
      </c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487"/>
      <c r="O74" s="488"/>
      <c r="P74" s="472"/>
      <c r="Q74" s="473"/>
      <c r="R74" s="687">
        <v>5</v>
      </c>
      <c r="S74" s="688"/>
      <c r="T74" s="391">
        <f>SUM(AF74,AI74,AL74,AO74,AR74,AU74,AX74,BA74)</f>
        <v>72</v>
      </c>
      <c r="U74" s="392"/>
      <c r="V74" s="341">
        <f>SUM(AG74,AJ74,AM74,AP74,AS74,AV74,AY74,BB74)</f>
        <v>36</v>
      </c>
      <c r="W74" s="393"/>
      <c r="X74" s="392">
        <v>18</v>
      </c>
      <c r="Y74" s="392"/>
      <c r="Z74" s="341"/>
      <c r="AA74" s="339"/>
      <c r="AB74" s="341">
        <v>18</v>
      </c>
      <c r="AC74" s="339"/>
      <c r="AD74" s="392"/>
      <c r="AE74" s="393"/>
      <c r="AF74" s="196"/>
      <c r="AG74" s="153"/>
      <c r="AH74" s="198"/>
      <c r="AI74" s="196"/>
      <c r="AJ74" s="153"/>
      <c r="AK74" s="189"/>
      <c r="AL74" s="198"/>
      <c r="AM74" s="153"/>
      <c r="AN74" s="189"/>
      <c r="AO74" s="196"/>
      <c r="AP74" s="153"/>
      <c r="AQ74" s="189"/>
      <c r="AR74" s="196">
        <v>72</v>
      </c>
      <c r="AS74" s="153">
        <v>36</v>
      </c>
      <c r="AT74" s="189">
        <v>2</v>
      </c>
      <c r="AU74" s="196"/>
      <c r="AV74" s="153"/>
      <c r="AW74" s="189"/>
      <c r="AX74" s="196"/>
      <c r="AY74" s="153"/>
      <c r="AZ74" s="189"/>
      <c r="BA74" s="196"/>
      <c r="BB74" s="153"/>
      <c r="BC74" s="198"/>
      <c r="BD74" s="322" t="s">
        <v>468</v>
      </c>
      <c r="BE74" s="323"/>
      <c r="BF74" s="323"/>
      <c r="BG74" s="323"/>
      <c r="BH74" s="323"/>
      <c r="BI74" s="324"/>
      <c r="BJ74" s="139"/>
      <c r="BK74" s="139"/>
      <c r="BN74" s="141"/>
      <c r="BO74" s="141"/>
      <c r="BP74" s="141"/>
    </row>
    <row r="75" spans="1:2641" s="63" customFormat="1" ht="45" customHeight="1" x14ac:dyDescent="0.35">
      <c r="A75" s="116" t="s">
        <v>160</v>
      </c>
      <c r="B75" s="345" t="s">
        <v>161</v>
      </c>
      <c r="C75" s="346"/>
      <c r="D75" s="346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7"/>
      <c r="P75" s="348"/>
      <c r="Q75" s="340"/>
      <c r="R75" s="340"/>
      <c r="S75" s="349"/>
      <c r="T75" s="348"/>
      <c r="U75" s="340"/>
      <c r="V75" s="339"/>
      <c r="W75" s="349"/>
      <c r="X75" s="339"/>
      <c r="Y75" s="340"/>
      <c r="Z75" s="339"/>
      <c r="AA75" s="340"/>
      <c r="AB75" s="339"/>
      <c r="AC75" s="340"/>
      <c r="AD75" s="340"/>
      <c r="AE75" s="349"/>
      <c r="AF75" s="155"/>
      <c r="AG75" s="153"/>
      <c r="AH75" s="156"/>
      <c r="AI75" s="152"/>
      <c r="AJ75" s="153"/>
      <c r="AK75" s="154"/>
      <c r="AL75" s="155"/>
      <c r="AM75" s="153"/>
      <c r="AN75" s="156"/>
      <c r="AO75" s="152"/>
      <c r="AP75" s="153"/>
      <c r="AQ75" s="154"/>
      <c r="AR75" s="152"/>
      <c r="AS75" s="153"/>
      <c r="AT75" s="154"/>
      <c r="AU75" s="155"/>
      <c r="AV75" s="153"/>
      <c r="AW75" s="154"/>
      <c r="AX75" s="155"/>
      <c r="AY75" s="153"/>
      <c r="AZ75" s="156"/>
      <c r="BA75" s="152"/>
      <c r="BB75" s="153"/>
      <c r="BC75" s="156"/>
      <c r="BD75" s="348">
        <f>SUM(X75:AE75)</f>
        <v>0</v>
      </c>
      <c r="BE75" s="340"/>
      <c r="BF75" s="340"/>
      <c r="BG75" s="340"/>
      <c r="BH75" s="340"/>
      <c r="BI75" s="349"/>
      <c r="BM75" s="64"/>
      <c r="BN75" s="64"/>
      <c r="BO75" s="64"/>
    </row>
    <row r="76" spans="1:2641" s="4" customFormat="1" ht="42" customHeight="1" thickBot="1" x14ac:dyDescent="0.4">
      <c r="A76" s="96" t="s">
        <v>162</v>
      </c>
      <c r="B76" s="427" t="s">
        <v>168</v>
      </c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9"/>
      <c r="P76" s="376"/>
      <c r="Q76" s="377"/>
      <c r="R76" s="377">
        <v>1</v>
      </c>
      <c r="S76" s="378"/>
      <c r="T76" s="376">
        <f>SUM(AF76,AI76,AL76,AO76,AR76,AU76,AX76)</f>
        <v>108</v>
      </c>
      <c r="U76" s="377"/>
      <c r="V76" s="377">
        <f>SUM(AG76,AJ76,AM76,AP76,AS76,AV76,AY76)</f>
        <v>48</v>
      </c>
      <c r="W76" s="378"/>
      <c r="X76" s="489">
        <v>16</v>
      </c>
      <c r="Y76" s="377"/>
      <c r="Z76" s="377">
        <v>32</v>
      </c>
      <c r="AA76" s="377"/>
      <c r="AB76" s="377"/>
      <c r="AC76" s="377"/>
      <c r="AD76" s="377"/>
      <c r="AE76" s="378"/>
      <c r="AF76" s="173">
        <v>108</v>
      </c>
      <c r="AG76" s="174">
        <v>48</v>
      </c>
      <c r="AH76" s="184">
        <v>3</v>
      </c>
      <c r="AI76" s="173"/>
      <c r="AJ76" s="174"/>
      <c r="AK76" s="184"/>
      <c r="AL76" s="185"/>
      <c r="AM76" s="174"/>
      <c r="AN76" s="183"/>
      <c r="AO76" s="173"/>
      <c r="AP76" s="174"/>
      <c r="AQ76" s="184"/>
      <c r="AR76" s="173"/>
      <c r="AS76" s="174"/>
      <c r="AT76" s="184"/>
      <c r="AU76" s="185"/>
      <c r="AV76" s="174"/>
      <c r="AW76" s="184"/>
      <c r="AX76" s="185"/>
      <c r="AY76" s="174"/>
      <c r="AZ76" s="183"/>
      <c r="BA76" s="173"/>
      <c r="BB76" s="174"/>
      <c r="BC76" s="183"/>
      <c r="BD76" s="353" t="s">
        <v>233</v>
      </c>
      <c r="BE76" s="354"/>
      <c r="BF76" s="354"/>
      <c r="BG76" s="354"/>
      <c r="BH76" s="354"/>
      <c r="BI76" s="355"/>
      <c r="BM76" s="58"/>
      <c r="BN76" s="58"/>
      <c r="BO76" s="58"/>
    </row>
    <row r="77" spans="1:2641" s="104" customFormat="1" ht="56.25" customHeight="1" x14ac:dyDescent="0.5">
      <c r="A77" s="110" t="s">
        <v>237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8"/>
      <c r="S77" s="248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9"/>
      <c r="AF77" s="69"/>
      <c r="AG77" s="247"/>
      <c r="AH77" s="247"/>
      <c r="AI77" s="707" t="s">
        <v>237</v>
      </c>
      <c r="AJ77" s="707"/>
      <c r="AK77" s="707"/>
      <c r="AL77" s="707"/>
      <c r="AM77" s="707"/>
      <c r="AN77" s="707"/>
      <c r="AO77" s="707"/>
      <c r="AP77" s="707"/>
      <c r="AQ77" s="70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1"/>
      <c r="BJ77" s="135">
        <f t="shared" si="10"/>
        <v>0</v>
      </c>
      <c r="BK77" s="103"/>
      <c r="BL77" s="103"/>
      <c r="BM77" s="103"/>
    </row>
    <row r="78" spans="1:2641" s="104" customFormat="1" ht="17.25" customHeight="1" x14ac:dyDescent="0.45">
      <c r="A78" s="659" t="s">
        <v>435</v>
      </c>
      <c r="B78" s="659"/>
      <c r="C78" s="659"/>
      <c r="D78" s="659"/>
      <c r="E78" s="659"/>
      <c r="F78" s="659"/>
      <c r="G78" s="659"/>
      <c r="H78" s="659"/>
      <c r="I78" s="659"/>
      <c r="J78" s="659"/>
      <c r="K78" s="659"/>
      <c r="L78" s="659"/>
      <c r="M78" s="659"/>
      <c r="N78" s="659"/>
      <c r="O78" s="659"/>
      <c r="P78" s="659"/>
      <c r="Q78" s="659"/>
      <c r="R78" s="659"/>
      <c r="S78" s="659"/>
      <c r="T78" s="659"/>
      <c r="U78" s="659"/>
      <c r="V78" s="659"/>
      <c r="W78" s="659"/>
      <c r="X78" s="659"/>
      <c r="Y78" s="250"/>
      <c r="Z78" s="250"/>
      <c r="AA78" s="250"/>
      <c r="AB78" s="250"/>
      <c r="AC78" s="250"/>
      <c r="AD78" s="247"/>
      <c r="AE78" s="249"/>
      <c r="AF78" s="247"/>
      <c r="AG78" s="247"/>
      <c r="AH78" s="247"/>
      <c r="AI78" s="332" t="s">
        <v>436</v>
      </c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1"/>
      <c r="BJ78" s="135">
        <f t="shared" si="10"/>
        <v>0</v>
      </c>
      <c r="BK78" s="103"/>
      <c r="BL78" s="103"/>
      <c r="BM78" s="103"/>
    </row>
    <row r="79" spans="1:2641" s="104" customFormat="1" ht="51.75" customHeight="1" x14ac:dyDescent="0.45">
      <c r="A79" s="659"/>
      <c r="B79" s="659"/>
      <c r="C79" s="659"/>
      <c r="D79" s="659"/>
      <c r="E79" s="659"/>
      <c r="F79" s="659"/>
      <c r="G79" s="659"/>
      <c r="H79" s="659"/>
      <c r="I79" s="659"/>
      <c r="J79" s="659"/>
      <c r="K79" s="659"/>
      <c r="L79" s="659"/>
      <c r="M79" s="659"/>
      <c r="N79" s="659"/>
      <c r="O79" s="659"/>
      <c r="P79" s="659"/>
      <c r="Q79" s="659"/>
      <c r="R79" s="659"/>
      <c r="S79" s="659"/>
      <c r="T79" s="659"/>
      <c r="U79" s="659"/>
      <c r="V79" s="659"/>
      <c r="W79" s="659"/>
      <c r="X79" s="659"/>
      <c r="Y79" s="250"/>
      <c r="Z79" s="250"/>
      <c r="AA79" s="250"/>
      <c r="AB79" s="250"/>
      <c r="AC79" s="250"/>
      <c r="AD79" s="247"/>
      <c r="AE79" s="249"/>
      <c r="AF79" s="247"/>
      <c r="AG79" s="247"/>
      <c r="AH79" s="247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1"/>
      <c r="BJ79" s="135">
        <f t="shared" si="10"/>
        <v>0</v>
      </c>
      <c r="BK79" s="103"/>
      <c r="BL79" s="103"/>
      <c r="BM79" s="103"/>
    </row>
    <row r="80" spans="1:2641" s="102" customFormat="1" ht="43.5" customHeight="1" x14ac:dyDescent="0.5">
      <c r="A80" s="528"/>
      <c r="B80" s="528"/>
      <c r="C80" s="528"/>
      <c r="D80" s="528"/>
      <c r="E80" s="528"/>
      <c r="F80" s="528"/>
      <c r="G80" s="528"/>
      <c r="H80" s="529" t="s">
        <v>238</v>
      </c>
      <c r="I80" s="529"/>
      <c r="J80" s="529"/>
      <c r="K80" s="529"/>
      <c r="L80" s="529"/>
      <c r="M80" s="529"/>
      <c r="N80" s="529"/>
      <c r="O80" s="529"/>
      <c r="P80" s="529"/>
      <c r="Q80" s="529"/>
      <c r="R80" s="251"/>
      <c r="S80" s="251"/>
      <c r="T80" s="251"/>
      <c r="U80" s="251"/>
      <c r="V80" s="247"/>
      <c r="W80" s="247"/>
      <c r="X80" s="247"/>
      <c r="Y80" s="247"/>
      <c r="Z80" s="247"/>
      <c r="AA80" s="247"/>
      <c r="AB80" s="247"/>
      <c r="AC80" s="247"/>
      <c r="AD80" s="247"/>
      <c r="AE80" s="249"/>
      <c r="AF80" s="247"/>
      <c r="AG80" s="247"/>
      <c r="AH80" s="247"/>
      <c r="AI80" s="252"/>
      <c r="AJ80" s="253"/>
      <c r="AK80" s="253"/>
      <c r="AL80" s="253"/>
      <c r="AM80" s="253"/>
      <c r="AN80" s="253"/>
      <c r="AO80" s="253"/>
      <c r="AP80" s="335" t="s">
        <v>242</v>
      </c>
      <c r="AQ80" s="335"/>
      <c r="AR80" s="335"/>
      <c r="AS80" s="335"/>
      <c r="AT80" s="335"/>
      <c r="AU80" s="335"/>
      <c r="AV80" s="335"/>
      <c r="AW80" s="335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47"/>
      <c r="BI80" s="69"/>
      <c r="BJ80" s="135">
        <f t="shared" si="10"/>
        <v>0</v>
      </c>
      <c r="BK80" s="105"/>
      <c r="BL80" s="105"/>
      <c r="BM80" s="105"/>
    </row>
    <row r="81" spans="1:69" s="104" customFormat="1" ht="54.75" customHeight="1" x14ac:dyDescent="0.5">
      <c r="A81" s="537"/>
      <c r="B81" s="537"/>
      <c r="C81" s="537"/>
      <c r="D81" s="537"/>
      <c r="E81" s="537"/>
      <c r="F81" s="537"/>
      <c r="G81" s="537"/>
      <c r="H81" s="334">
        <v>2022</v>
      </c>
      <c r="I81" s="334"/>
      <c r="J81" s="334"/>
      <c r="K81" s="1"/>
      <c r="L81" s="1"/>
      <c r="M81" s="1"/>
      <c r="N81" s="1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5"/>
      <c r="AF81" s="254"/>
      <c r="AG81" s="254"/>
      <c r="AH81" s="254"/>
      <c r="AI81" s="660" t="s">
        <v>239</v>
      </c>
      <c r="AJ81" s="660"/>
      <c r="AK81" s="660"/>
      <c r="AL81" s="660"/>
      <c r="AM81" s="660"/>
      <c r="AN81" s="660"/>
      <c r="AO81" s="660"/>
      <c r="AP81" s="661">
        <v>2022</v>
      </c>
      <c r="AQ81" s="661"/>
      <c r="AR81" s="661"/>
      <c r="AS81" s="1"/>
      <c r="AT81" s="1"/>
      <c r="AU81" s="1"/>
      <c r="AV81" s="1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4"/>
      <c r="BH81" s="254"/>
      <c r="BI81" s="1"/>
      <c r="BJ81" s="135">
        <f t="shared" si="10"/>
        <v>0</v>
      </c>
      <c r="BK81" s="103"/>
      <c r="BL81" s="103"/>
      <c r="BM81" s="103"/>
    </row>
    <row r="82" spans="1:69" s="106" customFormat="1" ht="32.25" customHeight="1" x14ac:dyDescent="0.55000000000000004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8"/>
      <c r="S82" s="258"/>
      <c r="T82" s="257"/>
      <c r="U82" s="257"/>
      <c r="V82" s="257"/>
      <c r="W82" s="257"/>
      <c r="X82" s="257"/>
      <c r="Y82" s="257"/>
      <c r="Z82" s="257"/>
      <c r="AA82" s="259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57"/>
      <c r="BB82" s="257"/>
      <c r="BC82" s="257"/>
      <c r="BD82" s="260"/>
      <c r="BE82" s="260"/>
      <c r="BF82" s="260"/>
      <c r="BG82" s="260"/>
      <c r="BH82" s="260"/>
      <c r="BI82" s="69"/>
      <c r="BJ82" s="135">
        <f t="shared" si="10"/>
        <v>0</v>
      </c>
      <c r="BK82" s="107"/>
      <c r="BL82" s="107"/>
      <c r="BM82" s="107"/>
    </row>
    <row r="83" spans="1:69" s="102" customFormat="1" ht="48.75" customHeight="1" x14ac:dyDescent="0.5">
      <c r="A83" s="261" t="s">
        <v>499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109"/>
      <c r="S83" s="10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151"/>
      <c r="BE83" s="151"/>
      <c r="BF83" s="151"/>
      <c r="BG83" s="151"/>
      <c r="BH83" s="151"/>
      <c r="BI83" s="69"/>
      <c r="BJ83" s="135">
        <f t="shared" si="10"/>
        <v>0</v>
      </c>
      <c r="BK83" s="105"/>
      <c r="BL83" s="105"/>
      <c r="BM83" s="105"/>
    </row>
    <row r="84" spans="1:69" s="102" customFormat="1" ht="32.25" customHeight="1" thickBot="1" x14ac:dyDescent="0.5500000000000000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109"/>
      <c r="S84" s="10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151"/>
      <c r="BE84" s="151"/>
      <c r="BF84" s="151"/>
      <c r="BG84" s="151"/>
      <c r="BH84" s="151"/>
      <c r="BI84" s="69"/>
      <c r="BJ84" s="135">
        <f t="shared" si="10"/>
        <v>0</v>
      </c>
      <c r="BK84" s="105"/>
      <c r="BL84" s="105"/>
      <c r="BM84" s="105"/>
    </row>
    <row r="85" spans="1:69" ht="32.25" customHeight="1" thickBot="1" x14ac:dyDescent="0.25">
      <c r="A85" s="474" t="s">
        <v>77</v>
      </c>
      <c r="B85" s="477" t="s">
        <v>401</v>
      </c>
      <c r="C85" s="478"/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9"/>
      <c r="P85" s="451" t="s">
        <v>78</v>
      </c>
      <c r="Q85" s="452"/>
      <c r="R85" s="452" t="s">
        <v>79</v>
      </c>
      <c r="S85" s="455"/>
      <c r="T85" s="561" t="s">
        <v>80</v>
      </c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437"/>
      <c r="AF85" s="561" t="s">
        <v>81</v>
      </c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5"/>
      <c r="AU85" s="375"/>
      <c r="AV85" s="375"/>
      <c r="AW85" s="375"/>
      <c r="AX85" s="375"/>
      <c r="AY85" s="375"/>
      <c r="AZ85" s="375"/>
      <c r="BA85" s="375"/>
      <c r="BB85" s="375"/>
      <c r="BC85" s="433"/>
      <c r="BD85" s="356" t="s">
        <v>82</v>
      </c>
      <c r="BE85" s="357"/>
      <c r="BF85" s="357"/>
      <c r="BG85" s="357"/>
      <c r="BH85" s="357"/>
      <c r="BI85" s="358"/>
      <c r="BM85" s="18"/>
      <c r="BN85" s="18"/>
      <c r="BP85" s="3"/>
      <c r="BQ85" s="3"/>
    </row>
    <row r="86" spans="1:69" ht="32.450000000000003" customHeight="1" thickBot="1" x14ac:dyDescent="0.25">
      <c r="A86" s="475"/>
      <c r="B86" s="480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2"/>
      <c r="P86" s="453"/>
      <c r="Q86" s="424"/>
      <c r="R86" s="424"/>
      <c r="S86" s="456"/>
      <c r="T86" s="421" t="s">
        <v>32</v>
      </c>
      <c r="U86" s="422"/>
      <c r="V86" s="422" t="s">
        <v>83</v>
      </c>
      <c r="W86" s="530"/>
      <c r="X86" s="533" t="s">
        <v>84</v>
      </c>
      <c r="Y86" s="534"/>
      <c r="Z86" s="534"/>
      <c r="AA86" s="534"/>
      <c r="AB86" s="534"/>
      <c r="AC86" s="534"/>
      <c r="AD86" s="534"/>
      <c r="AE86" s="535"/>
      <c r="AF86" s="328" t="s">
        <v>85</v>
      </c>
      <c r="AG86" s="329"/>
      <c r="AH86" s="329"/>
      <c r="AI86" s="329"/>
      <c r="AJ86" s="329"/>
      <c r="AK86" s="563"/>
      <c r="AL86" s="328" t="s">
        <v>86</v>
      </c>
      <c r="AM86" s="329"/>
      <c r="AN86" s="329"/>
      <c r="AO86" s="329"/>
      <c r="AP86" s="329"/>
      <c r="AQ86" s="563"/>
      <c r="AR86" s="328" t="s">
        <v>87</v>
      </c>
      <c r="AS86" s="329"/>
      <c r="AT86" s="329"/>
      <c r="AU86" s="329"/>
      <c r="AV86" s="329"/>
      <c r="AW86" s="563"/>
      <c r="AX86" s="328" t="s">
        <v>88</v>
      </c>
      <c r="AY86" s="329"/>
      <c r="AZ86" s="329"/>
      <c r="BA86" s="329"/>
      <c r="BB86" s="329"/>
      <c r="BC86" s="330"/>
      <c r="BD86" s="359"/>
      <c r="BE86" s="360"/>
      <c r="BF86" s="360"/>
      <c r="BG86" s="360"/>
      <c r="BH86" s="360"/>
      <c r="BI86" s="361"/>
      <c r="BM86" s="18"/>
      <c r="BN86" s="18"/>
      <c r="BP86" s="3"/>
      <c r="BQ86" s="3"/>
    </row>
    <row r="87" spans="1:69" ht="76.900000000000006" customHeight="1" thickBot="1" x14ac:dyDescent="0.25">
      <c r="A87" s="475"/>
      <c r="B87" s="480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2"/>
      <c r="P87" s="453"/>
      <c r="Q87" s="424"/>
      <c r="R87" s="424"/>
      <c r="S87" s="456"/>
      <c r="T87" s="423"/>
      <c r="U87" s="424"/>
      <c r="V87" s="424"/>
      <c r="W87" s="531"/>
      <c r="X87" s="451" t="s">
        <v>89</v>
      </c>
      <c r="Y87" s="452"/>
      <c r="Z87" s="452" t="s">
        <v>90</v>
      </c>
      <c r="AA87" s="452"/>
      <c r="AB87" s="452" t="s">
        <v>91</v>
      </c>
      <c r="AC87" s="452"/>
      <c r="AD87" s="452" t="s">
        <v>92</v>
      </c>
      <c r="AE87" s="455"/>
      <c r="AF87" s="331" t="s">
        <v>93</v>
      </c>
      <c r="AG87" s="329"/>
      <c r="AH87" s="330"/>
      <c r="AI87" s="331" t="s">
        <v>451</v>
      </c>
      <c r="AJ87" s="329"/>
      <c r="AK87" s="330"/>
      <c r="AL87" s="331" t="s">
        <v>94</v>
      </c>
      <c r="AM87" s="329"/>
      <c r="AN87" s="563"/>
      <c r="AO87" s="447" t="s">
        <v>95</v>
      </c>
      <c r="AP87" s="329"/>
      <c r="AQ87" s="330"/>
      <c r="AR87" s="331" t="s">
        <v>96</v>
      </c>
      <c r="AS87" s="329"/>
      <c r="AT87" s="563"/>
      <c r="AU87" s="447" t="s">
        <v>97</v>
      </c>
      <c r="AV87" s="329"/>
      <c r="AW87" s="563"/>
      <c r="AX87" s="447" t="s">
        <v>98</v>
      </c>
      <c r="AY87" s="329"/>
      <c r="AZ87" s="330"/>
      <c r="BA87" s="448" t="s">
        <v>99</v>
      </c>
      <c r="BB87" s="449"/>
      <c r="BC87" s="450"/>
      <c r="BD87" s="359"/>
      <c r="BE87" s="360"/>
      <c r="BF87" s="360"/>
      <c r="BG87" s="360"/>
      <c r="BH87" s="360"/>
      <c r="BI87" s="361"/>
      <c r="BM87" s="18"/>
      <c r="BN87" s="18"/>
      <c r="BP87" s="3"/>
      <c r="BQ87" s="3"/>
    </row>
    <row r="88" spans="1:69" ht="174" customHeight="1" thickBot="1" x14ac:dyDescent="0.25">
      <c r="A88" s="476"/>
      <c r="B88" s="483"/>
      <c r="C88" s="484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84"/>
      <c r="O88" s="485"/>
      <c r="P88" s="454"/>
      <c r="Q88" s="426"/>
      <c r="R88" s="426"/>
      <c r="S88" s="457"/>
      <c r="T88" s="425"/>
      <c r="U88" s="426"/>
      <c r="V88" s="426"/>
      <c r="W88" s="532"/>
      <c r="X88" s="454"/>
      <c r="Y88" s="426"/>
      <c r="Z88" s="426"/>
      <c r="AA88" s="426"/>
      <c r="AB88" s="426"/>
      <c r="AC88" s="426"/>
      <c r="AD88" s="426"/>
      <c r="AE88" s="457"/>
      <c r="AF88" s="97" t="s">
        <v>100</v>
      </c>
      <c r="AG88" s="98" t="s">
        <v>101</v>
      </c>
      <c r="AH88" s="99" t="s">
        <v>102</v>
      </c>
      <c r="AI88" s="100" t="s">
        <v>100</v>
      </c>
      <c r="AJ88" s="98" t="s">
        <v>101</v>
      </c>
      <c r="AK88" s="99" t="s">
        <v>102</v>
      </c>
      <c r="AL88" s="100" t="s">
        <v>100</v>
      </c>
      <c r="AM88" s="98" t="s">
        <v>101</v>
      </c>
      <c r="AN88" s="101" t="s">
        <v>102</v>
      </c>
      <c r="AO88" s="97" t="s">
        <v>100</v>
      </c>
      <c r="AP88" s="98" t="s">
        <v>101</v>
      </c>
      <c r="AQ88" s="99" t="s">
        <v>102</v>
      </c>
      <c r="AR88" s="100" t="s">
        <v>100</v>
      </c>
      <c r="AS88" s="98" t="s">
        <v>101</v>
      </c>
      <c r="AT88" s="101" t="s">
        <v>102</v>
      </c>
      <c r="AU88" s="97" t="s">
        <v>100</v>
      </c>
      <c r="AV88" s="98" t="s">
        <v>101</v>
      </c>
      <c r="AW88" s="101" t="s">
        <v>102</v>
      </c>
      <c r="AX88" s="97" t="s">
        <v>100</v>
      </c>
      <c r="AY88" s="98" t="s">
        <v>101</v>
      </c>
      <c r="AZ88" s="99" t="s">
        <v>102</v>
      </c>
      <c r="BA88" s="100" t="s">
        <v>100</v>
      </c>
      <c r="BB88" s="98" t="s">
        <v>101</v>
      </c>
      <c r="BC88" s="99" t="s">
        <v>102</v>
      </c>
      <c r="BD88" s="362"/>
      <c r="BE88" s="363"/>
      <c r="BF88" s="363"/>
      <c r="BG88" s="363"/>
      <c r="BH88" s="363"/>
      <c r="BI88" s="364"/>
      <c r="BM88" s="18"/>
      <c r="BN88" s="18"/>
      <c r="BP88" s="3"/>
      <c r="BQ88" s="3"/>
    </row>
    <row r="89" spans="1:69" s="4" customFormat="1" ht="42.75" customHeight="1" x14ac:dyDescent="0.35">
      <c r="A89" s="128" t="s">
        <v>164</v>
      </c>
      <c r="B89" s="695" t="s">
        <v>163</v>
      </c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696"/>
      <c r="P89" s="388"/>
      <c r="Q89" s="389"/>
      <c r="R89" s="389">
        <v>4</v>
      </c>
      <c r="S89" s="390"/>
      <c r="T89" s="388">
        <f t="shared" ref="T89:T92" si="16">SUM(AF89,AI89,AL89,AO89,AR89,AU89,AX89)</f>
        <v>108</v>
      </c>
      <c r="U89" s="389"/>
      <c r="V89" s="389">
        <f t="shared" ref="V89" si="17">SUM(AG89,AJ89,AM89,AP89,AS89,AV89,AY89)</f>
        <v>48</v>
      </c>
      <c r="W89" s="390"/>
      <c r="X89" s="666">
        <v>32</v>
      </c>
      <c r="Y89" s="389"/>
      <c r="Z89" s="389"/>
      <c r="AA89" s="389"/>
      <c r="AB89" s="389">
        <v>16</v>
      </c>
      <c r="AC89" s="389"/>
      <c r="AD89" s="389"/>
      <c r="AE89" s="390"/>
      <c r="AF89" s="193"/>
      <c r="AG89" s="190"/>
      <c r="AH89" s="195"/>
      <c r="AI89" s="194"/>
      <c r="AJ89" s="190"/>
      <c r="AK89" s="191"/>
      <c r="AL89" s="193"/>
      <c r="AM89" s="190"/>
      <c r="AN89" s="195"/>
      <c r="AO89" s="194">
        <v>108</v>
      </c>
      <c r="AP89" s="190">
        <v>48</v>
      </c>
      <c r="AQ89" s="191">
        <v>3</v>
      </c>
      <c r="AR89" s="194"/>
      <c r="AS89" s="190"/>
      <c r="AT89" s="191"/>
      <c r="AU89" s="193"/>
      <c r="AV89" s="190"/>
      <c r="AW89" s="191"/>
      <c r="AX89" s="193"/>
      <c r="AY89" s="190"/>
      <c r="AZ89" s="195"/>
      <c r="BA89" s="194"/>
      <c r="BB89" s="190"/>
      <c r="BC89" s="195"/>
      <c r="BD89" s="365" t="s">
        <v>234</v>
      </c>
      <c r="BE89" s="366"/>
      <c r="BF89" s="366"/>
      <c r="BG89" s="366"/>
      <c r="BH89" s="366"/>
      <c r="BI89" s="367"/>
      <c r="BM89" s="58"/>
      <c r="BN89" s="58"/>
      <c r="BO89" s="58"/>
    </row>
    <row r="90" spans="1:69" s="4" customFormat="1" ht="70.5" customHeight="1" x14ac:dyDescent="0.35">
      <c r="A90" s="119" t="s">
        <v>166</v>
      </c>
      <c r="B90" s="342" t="s">
        <v>304</v>
      </c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4"/>
      <c r="P90" s="348"/>
      <c r="Q90" s="340"/>
      <c r="R90" s="340">
        <v>4</v>
      </c>
      <c r="S90" s="349"/>
      <c r="T90" s="348">
        <f t="shared" ref="T90" si="18">SUM(AF90,AI90,AL90,AO90,AR90,AU90,AX90)</f>
        <v>108</v>
      </c>
      <c r="U90" s="340"/>
      <c r="V90" s="340">
        <f t="shared" ref="V90:V108" si="19">SUM(AG90,AJ90,AM90,AP90,AS90,AV90,AY90)</f>
        <v>50</v>
      </c>
      <c r="W90" s="349"/>
      <c r="X90" s="339">
        <v>32</v>
      </c>
      <c r="Y90" s="340"/>
      <c r="Z90" s="340"/>
      <c r="AA90" s="340"/>
      <c r="AB90" s="340">
        <v>18</v>
      </c>
      <c r="AC90" s="340"/>
      <c r="AD90" s="340"/>
      <c r="AE90" s="349"/>
      <c r="AF90" s="155"/>
      <c r="AG90" s="153"/>
      <c r="AH90" s="156"/>
      <c r="AI90" s="152"/>
      <c r="AJ90" s="153"/>
      <c r="AK90" s="154"/>
      <c r="AL90" s="155"/>
      <c r="AM90" s="153"/>
      <c r="AN90" s="156"/>
      <c r="AO90" s="152">
        <v>108</v>
      </c>
      <c r="AP90" s="153">
        <v>50</v>
      </c>
      <c r="AQ90" s="154">
        <v>3</v>
      </c>
      <c r="AR90" s="152"/>
      <c r="AS90" s="153"/>
      <c r="AT90" s="154"/>
      <c r="AU90" s="155"/>
      <c r="AV90" s="153"/>
      <c r="AW90" s="154"/>
      <c r="AX90" s="155"/>
      <c r="AY90" s="153"/>
      <c r="AZ90" s="156"/>
      <c r="BA90" s="152"/>
      <c r="BB90" s="153"/>
      <c r="BC90" s="156"/>
      <c r="BD90" s="322" t="s">
        <v>235</v>
      </c>
      <c r="BE90" s="323"/>
      <c r="BF90" s="323"/>
      <c r="BG90" s="323"/>
      <c r="BH90" s="323"/>
      <c r="BI90" s="324"/>
      <c r="BM90" s="58"/>
      <c r="BN90" s="58"/>
      <c r="BO90" s="58"/>
    </row>
    <row r="91" spans="1:69" s="4" customFormat="1" ht="78" customHeight="1" x14ac:dyDescent="0.45">
      <c r="A91" s="119" t="s">
        <v>167</v>
      </c>
      <c r="B91" s="342" t="s">
        <v>487</v>
      </c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4"/>
      <c r="P91" s="348"/>
      <c r="Q91" s="340"/>
      <c r="R91" s="340">
        <v>7</v>
      </c>
      <c r="S91" s="349"/>
      <c r="T91" s="348">
        <f>SUM(AF91,AI91,AL91,AO91,AR91,AU91,AX91)</f>
        <v>100</v>
      </c>
      <c r="U91" s="340"/>
      <c r="V91" s="340">
        <f>SUM(AG91,AJ91,AM91,AP91,AS91,AV91,AY91)</f>
        <v>36</v>
      </c>
      <c r="W91" s="349"/>
      <c r="X91" s="339">
        <v>22</v>
      </c>
      <c r="Y91" s="340"/>
      <c r="Z91" s="340"/>
      <c r="AA91" s="340"/>
      <c r="AB91" s="340">
        <v>14</v>
      </c>
      <c r="AC91" s="340"/>
      <c r="AD91" s="340"/>
      <c r="AE91" s="349"/>
      <c r="AF91" s="155"/>
      <c r="AG91" s="153"/>
      <c r="AH91" s="156"/>
      <c r="AI91" s="152"/>
      <c r="AJ91" s="153"/>
      <c r="AK91" s="154"/>
      <c r="AL91" s="82"/>
      <c r="AM91" s="83"/>
      <c r="AN91" s="91"/>
      <c r="AO91" s="152"/>
      <c r="AP91" s="153"/>
      <c r="AQ91" s="154"/>
      <c r="AR91" s="152"/>
      <c r="AS91" s="153"/>
      <c r="AT91" s="154"/>
      <c r="AU91" s="155"/>
      <c r="AV91" s="153"/>
      <c r="AW91" s="154"/>
      <c r="AX91" s="152">
        <v>100</v>
      </c>
      <c r="AY91" s="153">
        <v>36</v>
      </c>
      <c r="AZ91" s="154">
        <v>3</v>
      </c>
      <c r="BA91" s="152"/>
      <c r="BB91" s="153"/>
      <c r="BC91" s="156"/>
      <c r="BD91" s="322" t="s">
        <v>236</v>
      </c>
      <c r="BE91" s="323"/>
      <c r="BF91" s="323"/>
      <c r="BG91" s="323"/>
      <c r="BH91" s="323"/>
      <c r="BI91" s="324"/>
      <c r="BM91" s="58"/>
      <c r="BN91" s="58"/>
      <c r="BO91" s="58"/>
    </row>
    <row r="92" spans="1:69" s="4" customFormat="1" ht="38.25" customHeight="1" x14ac:dyDescent="0.35">
      <c r="A92" s="120" t="s">
        <v>171</v>
      </c>
      <c r="B92" s="345" t="s">
        <v>174</v>
      </c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7"/>
      <c r="P92" s="348">
        <v>4</v>
      </c>
      <c r="Q92" s="340"/>
      <c r="R92" s="340">
        <v>3</v>
      </c>
      <c r="S92" s="349"/>
      <c r="T92" s="348">
        <f t="shared" si="16"/>
        <v>228</v>
      </c>
      <c r="U92" s="340"/>
      <c r="V92" s="340">
        <f t="shared" si="19"/>
        <v>108</v>
      </c>
      <c r="W92" s="349"/>
      <c r="X92" s="339">
        <v>52</v>
      </c>
      <c r="Y92" s="340"/>
      <c r="Z92" s="340">
        <v>56</v>
      </c>
      <c r="AA92" s="340"/>
      <c r="AB92" s="340"/>
      <c r="AC92" s="340"/>
      <c r="AD92" s="340"/>
      <c r="AE92" s="349"/>
      <c r="AF92" s="155"/>
      <c r="AG92" s="153"/>
      <c r="AH92" s="156"/>
      <c r="AI92" s="152"/>
      <c r="AJ92" s="153"/>
      <c r="AK92" s="154"/>
      <c r="AL92" s="155">
        <v>120</v>
      </c>
      <c r="AM92" s="153">
        <v>60</v>
      </c>
      <c r="AN92" s="156">
        <v>3</v>
      </c>
      <c r="AO92" s="152">
        <v>108</v>
      </c>
      <c r="AP92" s="153">
        <v>48</v>
      </c>
      <c r="AQ92" s="154">
        <v>3</v>
      </c>
      <c r="AR92" s="152"/>
      <c r="AS92" s="153"/>
      <c r="AT92" s="154"/>
      <c r="AU92" s="155"/>
      <c r="AV92" s="153"/>
      <c r="AW92" s="154"/>
      <c r="AX92" s="155"/>
      <c r="AY92" s="153"/>
      <c r="AZ92" s="156"/>
      <c r="BA92" s="152"/>
      <c r="BB92" s="153"/>
      <c r="BC92" s="156"/>
      <c r="BD92" s="325" t="s">
        <v>492</v>
      </c>
      <c r="BE92" s="326"/>
      <c r="BF92" s="326"/>
      <c r="BG92" s="326"/>
      <c r="BH92" s="326"/>
      <c r="BI92" s="327"/>
      <c r="BM92" s="58"/>
      <c r="BN92" s="58"/>
      <c r="BO92" s="58"/>
    </row>
    <row r="93" spans="1:69" s="317" customFormat="1" ht="43.5" customHeight="1" x14ac:dyDescent="0.45">
      <c r="A93" s="820" t="s">
        <v>173</v>
      </c>
      <c r="B93" s="821" t="s">
        <v>176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3"/>
      <c r="P93" s="633">
        <v>5</v>
      </c>
      <c r="Q93" s="634"/>
      <c r="R93" s="634">
        <v>4</v>
      </c>
      <c r="S93" s="635"/>
      <c r="T93" s="633">
        <f t="shared" ref="T93:T94" si="20">SUM(AF93,AI93,AL93,AO93,AR93,AU93,AX93)</f>
        <v>216</v>
      </c>
      <c r="U93" s="634"/>
      <c r="V93" s="634">
        <f t="shared" ref="V93:V94" si="21">SUM(AG93,AJ93,AM93,AP93,AS93,AV93,AY93)</f>
        <v>114</v>
      </c>
      <c r="W93" s="635"/>
      <c r="X93" s="824">
        <v>66</v>
      </c>
      <c r="Y93" s="634"/>
      <c r="Z93" s="634"/>
      <c r="AA93" s="634"/>
      <c r="AB93" s="634">
        <v>48</v>
      </c>
      <c r="AC93" s="634"/>
      <c r="AD93" s="634"/>
      <c r="AE93" s="635"/>
      <c r="AF93" s="825"/>
      <c r="AG93" s="320"/>
      <c r="AH93" s="826"/>
      <c r="AI93" s="319"/>
      <c r="AJ93" s="320"/>
      <c r="AK93" s="321"/>
      <c r="AL93" s="827"/>
      <c r="AM93" s="828"/>
      <c r="AN93" s="829"/>
      <c r="AO93" s="319">
        <v>108</v>
      </c>
      <c r="AP93" s="320">
        <v>50</v>
      </c>
      <c r="AQ93" s="321">
        <v>3</v>
      </c>
      <c r="AR93" s="319">
        <v>108</v>
      </c>
      <c r="AS93" s="320">
        <v>64</v>
      </c>
      <c r="AT93" s="321">
        <v>3</v>
      </c>
      <c r="AU93" s="825"/>
      <c r="AV93" s="320"/>
      <c r="AW93" s="321"/>
      <c r="AX93" s="825"/>
      <c r="AY93" s="320"/>
      <c r="AZ93" s="826"/>
      <c r="BA93" s="319"/>
      <c r="BB93" s="320"/>
      <c r="BC93" s="826"/>
      <c r="BD93" s="325" t="s">
        <v>256</v>
      </c>
      <c r="BE93" s="326"/>
      <c r="BF93" s="326"/>
      <c r="BG93" s="326"/>
      <c r="BH93" s="326"/>
      <c r="BI93" s="327"/>
      <c r="BM93" s="318"/>
      <c r="BN93" s="318"/>
      <c r="BO93" s="318"/>
    </row>
    <row r="94" spans="1:69" s="4" customFormat="1" ht="73.5" customHeight="1" x14ac:dyDescent="0.45">
      <c r="A94" s="830"/>
      <c r="B94" s="831" t="s">
        <v>387</v>
      </c>
      <c r="C94" s="832"/>
      <c r="D94" s="832"/>
      <c r="E94" s="832"/>
      <c r="F94" s="832"/>
      <c r="G94" s="832"/>
      <c r="H94" s="832"/>
      <c r="I94" s="832"/>
      <c r="J94" s="832"/>
      <c r="K94" s="832"/>
      <c r="L94" s="832"/>
      <c r="M94" s="832"/>
      <c r="N94" s="832"/>
      <c r="O94" s="833"/>
      <c r="P94" s="611"/>
      <c r="Q94" s="824"/>
      <c r="R94" s="834"/>
      <c r="S94" s="835"/>
      <c r="T94" s="633">
        <f t="shared" si="20"/>
        <v>40</v>
      </c>
      <c r="U94" s="634"/>
      <c r="V94" s="634">
        <f t="shared" si="21"/>
        <v>0</v>
      </c>
      <c r="W94" s="635"/>
      <c r="X94" s="612"/>
      <c r="Y94" s="824"/>
      <c r="Z94" s="834"/>
      <c r="AA94" s="824"/>
      <c r="AB94" s="834"/>
      <c r="AC94" s="824"/>
      <c r="AD94" s="834"/>
      <c r="AE94" s="835"/>
      <c r="AF94" s="825"/>
      <c r="AG94" s="320"/>
      <c r="AH94" s="826"/>
      <c r="AI94" s="319"/>
      <c r="AJ94" s="320"/>
      <c r="AK94" s="321"/>
      <c r="AL94" s="827"/>
      <c r="AM94" s="828"/>
      <c r="AN94" s="829"/>
      <c r="AO94" s="319"/>
      <c r="AP94" s="320"/>
      <c r="AQ94" s="321"/>
      <c r="AR94" s="319">
        <v>40</v>
      </c>
      <c r="AS94" s="320"/>
      <c r="AT94" s="321">
        <v>1</v>
      </c>
      <c r="AU94" s="825"/>
      <c r="AV94" s="320"/>
      <c r="AW94" s="321"/>
      <c r="AX94" s="825"/>
      <c r="AY94" s="320"/>
      <c r="AZ94" s="826"/>
      <c r="BA94" s="319"/>
      <c r="BB94" s="320"/>
      <c r="BC94" s="826"/>
      <c r="BD94" s="325" t="s">
        <v>506</v>
      </c>
      <c r="BE94" s="326"/>
      <c r="BF94" s="326"/>
      <c r="BG94" s="326"/>
      <c r="BH94" s="326"/>
      <c r="BI94" s="327"/>
      <c r="BM94" s="58"/>
      <c r="BN94" s="58"/>
      <c r="BO94" s="58"/>
    </row>
    <row r="95" spans="1:69" s="4" customFormat="1" ht="66" customHeight="1" x14ac:dyDescent="0.35">
      <c r="A95" s="836" t="s">
        <v>296</v>
      </c>
      <c r="B95" s="821" t="s">
        <v>384</v>
      </c>
      <c r="C95" s="822"/>
      <c r="D95" s="822"/>
      <c r="E95" s="822"/>
      <c r="F95" s="822"/>
      <c r="G95" s="822"/>
      <c r="H95" s="822"/>
      <c r="I95" s="822"/>
      <c r="J95" s="822"/>
      <c r="K95" s="822"/>
      <c r="L95" s="822"/>
      <c r="M95" s="822"/>
      <c r="N95" s="822"/>
      <c r="O95" s="823"/>
      <c r="P95" s="633"/>
      <c r="Q95" s="634"/>
      <c r="R95" s="634"/>
      <c r="S95" s="635"/>
      <c r="T95" s="633"/>
      <c r="U95" s="634"/>
      <c r="V95" s="824"/>
      <c r="W95" s="635"/>
      <c r="X95" s="824"/>
      <c r="Y95" s="634"/>
      <c r="Z95" s="824"/>
      <c r="AA95" s="634"/>
      <c r="AB95" s="634">
        <f t="shared" ref="AB95" si="22">SUM(AB96:AC98)</f>
        <v>0</v>
      </c>
      <c r="AC95" s="634"/>
      <c r="AD95" s="634"/>
      <c r="AE95" s="635"/>
      <c r="AF95" s="825"/>
      <c r="AG95" s="320"/>
      <c r="AH95" s="826"/>
      <c r="AI95" s="319"/>
      <c r="AJ95" s="320"/>
      <c r="AK95" s="321"/>
      <c r="AL95" s="825"/>
      <c r="AM95" s="320"/>
      <c r="AN95" s="826"/>
      <c r="AO95" s="319"/>
      <c r="AP95" s="320"/>
      <c r="AQ95" s="321"/>
      <c r="AR95" s="319"/>
      <c r="AS95" s="320"/>
      <c r="AT95" s="321"/>
      <c r="AU95" s="825"/>
      <c r="AV95" s="320"/>
      <c r="AW95" s="321"/>
      <c r="AX95" s="825"/>
      <c r="AY95" s="320"/>
      <c r="AZ95" s="826"/>
      <c r="BA95" s="319"/>
      <c r="BB95" s="320"/>
      <c r="BC95" s="826"/>
      <c r="BD95" s="633">
        <f>SUM(X95:AE95)</f>
        <v>0</v>
      </c>
      <c r="BE95" s="634"/>
      <c r="BF95" s="634"/>
      <c r="BG95" s="634"/>
      <c r="BH95" s="634"/>
      <c r="BI95" s="635"/>
      <c r="BM95" s="58"/>
      <c r="BN95" s="58"/>
      <c r="BO95" s="58"/>
    </row>
    <row r="96" spans="1:69" s="4" customFormat="1" ht="42.75" customHeight="1" x14ac:dyDescent="0.45">
      <c r="A96" s="837" t="s">
        <v>404</v>
      </c>
      <c r="B96" s="838" t="s">
        <v>178</v>
      </c>
      <c r="C96" s="652"/>
      <c r="D96" s="652"/>
      <c r="E96" s="652"/>
      <c r="F96" s="652"/>
      <c r="G96" s="652"/>
      <c r="H96" s="652"/>
      <c r="I96" s="652"/>
      <c r="J96" s="652"/>
      <c r="K96" s="652"/>
      <c r="L96" s="652"/>
      <c r="M96" s="652"/>
      <c r="N96" s="652"/>
      <c r="O96" s="839"/>
      <c r="P96" s="633">
        <v>6</v>
      </c>
      <c r="Q96" s="634"/>
      <c r="R96" s="634"/>
      <c r="S96" s="635"/>
      <c r="T96" s="633">
        <f t="shared" ref="T96:T108" si="23">SUM(AF96,AI96,AL96,AO96,AR96,AU96,AX96)</f>
        <v>108</v>
      </c>
      <c r="U96" s="634"/>
      <c r="V96" s="634">
        <f t="shared" si="19"/>
        <v>52</v>
      </c>
      <c r="W96" s="635"/>
      <c r="X96" s="824">
        <v>24</v>
      </c>
      <c r="Y96" s="634"/>
      <c r="Z96" s="634">
        <v>28</v>
      </c>
      <c r="AA96" s="634"/>
      <c r="AB96" s="840"/>
      <c r="AC96" s="840"/>
      <c r="AD96" s="634"/>
      <c r="AE96" s="635"/>
      <c r="AF96" s="825"/>
      <c r="AG96" s="320"/>
      <c r="AH96" s="826"/>
      <c r="AI96" s="319"/>
      <c r="AJ96" s="320"/>
      <c r="AK96" s="321"/>
      <c r="AL96" s="825"/>
      <c r="AM96" s="320"/>
      <c r="AN96" s="826"/>
      <c r="AO96" s="319"/>
      <c r="AP96" s="320"/>
      <c r="AQ96" s="321"/>
      <c r="AR96" s="319"/>
      <c r="AS96" s="320"/>
      <c r="AT96" s="321"/>
      <c r="AU96" s="825">
        <v>108</v>
      </c>
      <c r="AV96" s="320">
        <v>52</v>
      </c>
      <c r="AW96" s="321">
        <v>3</v>
      </c>
      <c r="AX96" s="825"/>
      <c r="AY96" s="320"/>
      <c r="AZ96" s="826"/>
      <c r="BA96" s="319"/>
      <c r="BB96" s="320"/>
      <c r="BC96" s="826"/>
      <c r="BD96" s="325" t="s">
        <v>257</v>
      </c>
      <c r="BE96" s="326"/>
      <c r="BF96" s="326"/>
      <c r="BG96" s="326"/>
      <c r="BH96" s="326"/>
      <c r="BI96" s="327"/>
      <c r="BM96" s="58"/>
      <c r="BN96" s="58"/>
      <c r="BO96" s="58"/>
    </row>
    <row r="97" spans="1:129" s="4" customFormat="1" ht="74.25" customHeight="1" x14ac:dyDescent="0.45">
      <c r="A97" s="837" t="s">
        <v>509</v>
      </c>
      <c r="B97" s="838" t="s">
        <v>438</v>
      </c>
      <c r="C97" s="652"/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839"/>
      <c r="P97" s="633">
        <v>6</v>
      </c>
      <c r="Q97" s="634"/>
      <c r="R97" s="634"/>
      <c r="S97" s="635"/>
      <c r="T97" s="633">
        <f t="shared" si="23"/>
        <v>108</v>
      </c>
      <c r="U97" s="634"/>
      <c r="V97" s="634">
        <f t="shared" si="19"/>
        <v>48</v>
      </c>
      <c r="W97" s="635"/>
      <c r="X97" s="824">
        <v>24</v>
      </c>
      <c r="Y97" s="634"/>
      <c r="Z97" s="634">
        <v>24</v>
      </c>
      <c r="AA97" s="634"/>
      <c r="AB97" s="840"/>
      <c r="AC97" s="840"/>
      <c r="AD97" s="634"/>
      <c r="AE97" s="635"/>
      <c r="AF97" s="825"/>
      <c r="AG97" s="320"/>
      <c r="AH97" s="826"/>
      <c r="AI97" s="319"/>
      <c r="AJ97" s="320"/>
      <c r="AK97" s="321"/>
      <c r="AL97" s="825"/>
      <c r="AM97" s="320"/>
      <c r="AN97" s="826"/>
      <c r="AO97" s="319"/>
      <c r="AP97" s="320"/>
      <c r="AQ97" s="321"/>
      <c r="AR97" s="319"/>
      <c r="AS97" s="320"/>
      <c r="AT97" s="321"/>
      <c r="AU97" s="825">
        <v>108</v>
      </c>
      <c r="AV97" s="320">
        <v>48</v>
      </c>
      <c r="AW97" s="321">
        <v>3</v>
      </c>
      <c r="AX97" s="825"/>
      <c r="AY97" s="320"/>
      <c r="AZ97" s="826"/>
      <c r="BA97" s="319"/>
      <c r="BB97" s="320"/>
      <c r="BC97" s="826"/>
      <c r="BD97" s="325" t="s">
        <v>512</v>
      </c>
      <c r="BE97" s="326"/>
      <c r="BF97" s="326"/>
      <c r="BG97" s="326"/>
      <c r="BH97" s="326"/>
      <c r="BI97" s="327"/>
      <c r="BM97" s="58"/>
      <c r="BN97" s="58"/>
      <c r="BO97" s="58"/>
    </row>
    <row r="98" spans="1:129" s="4" customFormat="1" ht="83.25" customHeight="1" x14ac:dyDescent="0.45">
      <c r="A98" s="841" t="s">
        <v>510</v>
      </c>
      <c r="B98" s="838" t="s">
        <v>441</v>
      </c>
      <c r="C98" s="652"/>
      <c r="D98" s="652"/>
      <c r="E98" s="652"/>
      <c r="F98" s="652"/>
      <c r="G98" s="652"/>
      <c r="H98" s="652"/>
      <c r="I98" s="652"/>
      <c r="J98" s="652"/>
      <c r="K98" s="652"/>
      <c r="L98" s="652"/>
      <c r="M98" s="652"/>
      <c r="N98" s="652"/>
      <c r="O98" s="839"/>
      <c r="P98" s="633"/>
      <c r="Q98" s="634"/>
      <c r="R98" s="634">
        <v>7</v>
      </c>
      <c r="S98" s="635"/>
      <c r="T98" s="633">
        <f t="shared" si="23"/>
        <v>104</v>
      </c>
      <c r="U98" s="634"/>
      <c r="V98" s="634">
        <f t="shared" si="19"/>
        <v>50</v>
      </c>
      <c r="W98" s="635"/>
      <c r="X98" s="824">
        <v>26</v>
      </c>
      <c r="Y98" s="634"/>
      <c r="Z98" s="634">
        <v>24</v>
      </c>
      <c r="AA98" s="634"/>
      <c r="AB98" s="840"/>
      <c r="AC98" s="840"/>
      <c r="AD98" s="634"/>
      <c r="AE98" s="635"/>
      <c r="AF98" s="825"/>
      <c r="AG98" s="320"/>
      <c r="AH98" s="826"/>
      <c r="AI98" s="319"/>
      <c r="AJ98" s="320"/>
      <c r="AK98" s="321"/>
      <c r="AL98" s="825"/>
      <c r="AM98" s="320"/>
      <c r="AN98" s="826"/>
      <c r="AO98" s="319"/>
      <c r="AP98" s="320"/>
      <c r="AQ98" s="321"/>
      <c r="AR98" s="319"/>
      <c r="AS98" s="320"/>
      <c r="AT98" s="321"/>
      <c r="AU98" s="825"/>
      <c r="AV98" s="320"/>
      <c r="AW98" s="321"/>
      <c r="AX98" s="825">
        <v>104</v>
      </c>
      <c r="AY98" s="320">
        <v>50</v>
      </c>
      <c r="AZ98" s="826">
        <v>3</v>
      </c>
      <c r="BA98" s="319"/>
      <c r="BB98" s="320"/>
      <c r="BC98" s="826"/>
      <c r="BD98" s="325" t="s">
        <v>513</v>
      </c>
      <c r="BE98" s="326"/>
      <c r="BF98" s="326"/>
      <c r="BG98" s="326"/>
      <c r="BH98" s="326"/>
      <c r="BI98" s="327"/>
      <c r="BM98" s="58"/>
      <c r="BN98" s="58"/>
      <c r="BO98" s="58"/>
    </row>
    <row r="99" spans="1:129" s="317" customFormat="1" ht="66.75" customHeight="1" x14ac:dyDescent="0.35">
      <c r="A99" s="842" t="s">
        <v>297</v>
      </c>
      <c r="B99" s="821" t="s">
        <v>380</v>
      </c>
      <c r="C99" s="822"/>
      <c r="D99" s="822"/>
      <c r="E99" s="822"/>
      <c r="F99" s="822"/>
      <c r="G99" s="822"/>
      <c r="H99" s="822"/>
      <c r="I99" s="822"/>
      <c r="J99" s="822"/>
      <c r="K99" s="822"/>
      <c r="L99" s="822"/>
      <c r="M99" s="822"/>
      <c r="N99" s="822"/>
      <c r="O99" s="823"/>
      <c r="P99" s="633"/>
      <c r="Q99" s="634"/>
      <c r="R99" s="634"/>
      <c r="S99" s="635"/>
      <c r="T99" s="633"/>
      <c r="U99" s="634"/>
      <c r="V99" s="634"/>
      <c r="W99" s="635"/>
      <c r="X99" s="824"/>
      <c r="Y99" s="634"/>
      <c r="Z99" s="634"/>
      <c r="AA99" s="634"/>
      <c r="AB99" s="634"/>
      <c r="AC99" s="634"/>
      <c r="AD99" s="634">
        <f>SUM(AD101:AE103)</f>
        <v>0</v>
      </c>
      <c r="AE99" s="635"/>
      <c r="AF99" s="825"/>
      <c r="AG99" s="320"/>
      <c r="AH99" s="826"/>
      <c r="AI99" s="319"/>
      <c r="AJ99" s="320"/>
      <c r="AK99" s="321"/>
      <c r="AL99" s="825"/>
      <c r="AM99" s="320"/>
      <c r="AN99" s="826"/>
      <c r="AO99" s="319"/>
      <c r="AP99" s="320"/>
      <c r="AQ99" s="321"/>
      <c r="AR99" s="319"/>
      <c r="AS99" s="320"/>
      <c r="AT99" s="321"/>
      <c r="AU99" s="825"/>
      <c r="AV99" s="320"/>
      <c r="AW99" s="321"/>
      <c r="AX99" s="825"/>
      <c r="AY99" s="320"/>
      <c r="AZ99" s="826"/>
      <c r="BA99" s="319"/>
      <c r="BB99" s="320"/>
      <c r="BC99" s="826"/>
      <c r="BD99" s="633">
        <f>SUM(X99:AE99)</f>
        <v>0</v>
      </c>
      <c r="BE99" s="634"/>
      <c r="BF99" s="634"/>
      <c r="BG99" s="634"/>
      <c r="BH99" s="634"/>
      <c r="BI99" s="635"/>
      <c r="BM99" s="318"/>
      <c r="BN99" s="318"/>
      <c r="BO99" s="318"/>
    </row>
    <row r="100" spans="1:129" s="317" customFormat="1" ht="43.5" customHeight="1" x14ac:dyDescent="0.35">
      <c r="A100" s="837" t="s">
        <v>298</v>
      </c>
      <c r="B100" s="838" t="s">
        <v>175</v>
      </c>
      <c r="C100" s="652"/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839"/>
      <c r="P100" s="633">
        <v>4</v>
      </c>
      <c r="Q100" s="634"/>
      <c r="R100" s="634">
        <v>3</v>
      </c>
      <c r="S100" s="635"/>
      <c r="T100" s="633">
        <f>SUM(AF100,AI100,AL100,AO100,AR100,AU100,AX100)</f>
        <v>288</v>
      </c>
      <c r="U100" s="634"/>
      <c r="V100" s="634">
        <f>SUM(AG100,AJ100,AM100,AP100,AS100,AV100,AY100)</f>
        <v>118</v>
      </c>
      <c r="W100" s="635"/>
      <c r="X100" s="824">
        <v>64</v>
      </c>
      <c r="Y100" s="634"/>
      <c r="Z100" s="634">
        <v>54</v>
      </c>
      <c r="AA100" s="634"/>
      <c r="AB100" s="634"/>
      <c r="AC100" s="634"/>
      <c r="AD100" s="634"/>
      <c r="AE100" s="635"/>
      <c r="AF100" s="825"/>
      <c r="AG100" s="320"/>
      <c r="AH100" s="826"/>
      <c r="AI100" s="319"/>
      <c r="AJ100" s="320"/>
      <c r="AK100" s="321"/>
      <c r="AL100" s="825">
        <v>108</v>
      </c>
      <c r="AM100" s="320">
        <v>42</v>
      </c>
      <c r="AN100" s="826">
        <v>3</v>
      </c>
      <c r="AO100" s="319">
        <v>180</v>
      </c>
      <c r="AP100" s="320">
        <v>76</v>
      </c>
      <c r="AQ100" s="321">
        <v>5</v>
      </c>
      <c r="AR100" s="319"/>
      <c r="AS100" s="320"/>
      <c r="AT100" s="321"/>
      <c r="AU100" s="825"/>
      <c r="AV100" s="320"/>
      <c r="AW100" s="321"/>
      <c r="AX100" s="825"/>
      <c r="AY100" s="320"/>
      <c r="AZ100" s="826"/>
      <c r="BA100" s="319"/>
      <c r="BB100" s="320"/>
      <c r="BC100" s="826"/>
      <c r="BD100" s="325" t="s">
        <v>262</v>
      </c>
      <c r="BE100" s="326"/>
      <c r="BF100" s="326"/>
      <c r="BG100" s="326"/>
      <c r="BH100" s="326"/>
      <c r="BI100" s="327"/>
      <c r="BM100" s="318"/>
      <c r="BN100" s="318"/>
      <c r="BO100" s="318"/>
    </row>
    <row r="101" spans="1:129" s="59" customFormat="1" ht="72.75" customHeight="1" x14ac:dyDescent="0.35">
      <c r="A101" s="841" t="s">
        <v>299</v>
      </c>
      <c r="B101" s="838" t="s">
        <v>306</v>
      </c>
      <c r="C101" s="652"/>
      <c r="D101" s="652"/>
      <c r="E101" s="652"/>
      <c r="F101" s="652"/>
      <c r="G101" s="652"/>
      <c r="H101" s="652"/>
      <c r="I101" s="652"/>
      <c r="J101" s="652"/>
      <c r="K101" s="652"/>
      <c r="L101" s="652"/>
      <c r="M101" s="652"/>
      <c r="N101" s="652"/>
      <c r="O101" s="839"/>
      <c r="P101" s="633">
        <v>5</v>
      </c>
      <c r="Q101" s="634"/>
      <c r="R101" s="634"/>
      <c r="S101" s="635"/>
      <c r="T101" s="633">
        <f t="shared" si="23"/>
        <v>108</v>
      </c>
      <c r="U101" s="634"/>
      <c r="V101" s="634">
        <f t="shared" si="19"/>
        <v>52</v>
      </c>
      <c r="W101" s="635"/>
      <c r="X101" s="824">
        <v>24</v>
      </c>
      <c r="Y101" s="634"/>
      <c r="Z101" s="634">
        <v>28</v>
      </c>
      <c r="AA101" s="634"/>
      <c r="AB101" s="634"/>
      <c r="AC101" s="634"/>
      <c r="AD101" s="634"/>
      <c r="AE101" s="635"/>
      <c r="AF101" s="825"/>
      <c r="AG101" s="320"/>
      <c r="AH101" s="826"/>
      <c r="AI101" s="319"/>
      <c r="AJ101" s="320"/>
      <c r="AK101" s="321"/>
      <c r="AL101" s="825"/>
      <c r="AM101" s="320"/>
      <c r="AN101" s="826"/>
      <c r="AO101" s="319"/>
      <c r="AP101" s="320"/>
      <c r="AQ101" s="321"/>
      <c r="AR101" s="319">
        <v>108</v>
      </c>
      <c r="AS101" s="320">
        <v>52</v>
      </c>
      <c r="AT101" s="321">
        <v>3</v>
      </c>
      <c r="AU101" s="825"/>
      <c r="AV101" s="320"/>
      <c r="AW101" s="321"/>
      <c r="AX101" s="825"/>
      <c r="AY101" s="320"/>
      <c r="AZ101" s="826"/>
      <c r="BA101" s="319"/>
      <c r="BB101" s="320"/>
      <c r="BC101" s="826"/>
      <c r="BD101" s="325" t="s">
        <v>263</v>
      </c>
      <c r="BE101" s="326"/>
      <c r="BF101" s="326"/>
      <c r="BG101" s="326"/>
      <c r="BH101" s="326"/>
      <c r="BI101" s="327"/>
      <c r="BJ101" s="4"/>
      <c r="BK101" s="4"/>
      <c r="BL101" s="4"/>
      <c r="BM101" s="58"/>
      <c r="BN101" s="58"/>
      <c r="BO101" s="58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</row>
    <row r="102" spans="1:129" s="4" customFormat="1" ht="46.5" customHeight="1" x14ac:dyDescent="0.35">
      <c r="A102" s="841" t="s">
        <v>300</v>
      </c>
      <c r="B102" s="838" t="s">
        <v>307</v>
      </c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839"/>
      <c r="P102" s="633">
        <v>5</v>
      </c>
      <c r="Q102" s="634"/>
      <c r="R102" s="634"/>
      <c r="S102" s="635"/>
      <c r="T102" s="633">
        <f>SUM(AF102,AI102,AL102,AO102,AR102,AU102,AX102)</f>
        <v>216</v>
      </c>
      <c r="U102" s="634"/>
      <c r="V102" s="634">
        <f>SUM(AG102,AJ102,AM102,AP102,AS102,AV102,AY102)</f>
        <v>80</v>
      </c>
      <c r="W102" s="635"/>
      <c r="X102" s="824">
        <v>48</v>
      </c>
      <c r="Y102" s="634"/>
      <c r="Z102" s="634"/>
      <c r="AA102" s="634"/>
      <c r="AB102" s="634">
        <v>32</v>
      </c>
      <c r="AC102" s="634"/>
      <c r="AD102" s="634"/>
      <c r="AE102" s="635"/>
      <c r="AF102" s="825"/>
      <c r="AG102" s="320"/>
      <c r="AH102" s="826"/>
      <c r="AI102" s="319"/>
      <c r="AJ102" s="320"/>
      <c r="AK102" s="321"/>
      <c r="AL102" s="825"/>
      <c r="AM102" s="320"/>
      <c r="AN102" s="826"/>
      <c r="AO102" s="319"/>
      <c r="AP102" s="320"/>
      <c r="AQ102" s="321"/>
      <c r="AR102" s="319">
        <v>216</v>
      </c>
      <c r="AS102" s="320">
        <v>80</v>
      </c>
      <c r="AT102" s="321">
        <v>6</v>
      </c>
      <c r="AU102" s="825"/>
      <c r="AV102" s="320"/>
      <c r="AW102" s="321"/>
      <c r="AX102" s="825"/>
      <c r="AY102" s="320"/>
      <c r="AZ102" s="826"/>
      <c r="BA102" s="319"/>
      <c r="BB102" s="320"/>
      <c r="BC102" s="826"/>
      <c r="BD102" s="325" t="s">
        <v>264</v>
      </c>
      <c r="BE102" s="326"/>
      <c r="BF102" s="326"/>
      <c r="BG102" s="326"/>
      <c r="BH102" s="326"/>
      <c r="BI102" s="327"/>
      <c r="BM102" s="62"/>
      <c r="BN102" s="62"/>
      <c r="BO102" s="62"/>
    </row>
    <row r="103" spans="1:129" s="4" customFormat="1" ht="73.5" customHeight="1" x14ac:dyDescent="0.35">
      <c r="A103" s="841" t="s">
        <v>511</v>
      </c>
      <c r="B103" s="838" t="s">
        <v>437</v>
      </c>
      <c r="C103" s="652"/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839"/>
      <c r="P103" s="633"/>
      <c r="Q103" s="634"/>
      <c r="R103" s="634">
        <v>5</v>
      </c>
      <c r="S103" s="635"/>
      <c r="T103" s="633">
        <f t="shared" si="23"/>
        <v>216</v>
      </c>
      <c r="U103" s="634"/>
      <c r="V103" s="634">
        <f t="shared" si="19"/>
        <v>100</v>
      </c>
      <c r="W103" s="635"/>
      <c r="X103" s="824">
        <v>52</v>
      </c>
      <c r="Y103" s="634"/>
      <c r="Z103" s="634">
        <v>48</v>
      </c>
      <c r="AA103" s="634"/>
      <c r="AB103" s="634"/>
      <c r="AC103" s="634"/>
      <c r="AD103" s="634"/>
      <c r="AE103" s="635"/>
      <c r="AF103" s="825"/>
      <c r="AG103" s="320"/>
      <c r="AH103" s="826"/>
      <c r="AI103" s="319"/>
      <c r="AJ103" s="320"/>
      <c r="AK103" s="321"/>
      <c r="AL103" s="825"/>
      <c r="AM103" s="320"/>
      <c r="AN103" s="826"/>
      <c r="AO103" s="319"/>
      <c r="AP103" s="320"/>
      <c r="AQ103" s="321"/>
      <c r="AR103" s="319">
        <v>216</v>
      </c>
      <c r="AS103" s="320">
        <v>100</v>
      </c>
      <c r="AT103" s="321">
        <v>6</v>
      </c>
      <c r="AU103" s="825"/>
      <c r="AV103" s="320"/>
      <c r="AW103" s="321"/>
      <c r="AX103" s="825"/>
      <c r="AY103" s="320"/>
      <c r="AZ103" s="826"/>
      <c r="BA103" s="319"/>
      <c r="BB103" s="320"/>
      <c r="BC103" s="826"/>
      <c r="BD103" s="325" t="s">
        <v>472</v>
      </c>
      <c r="BE103" s="326"/>
      <c r="BF103" s="326"/>
      <c r="BG103" s="326"/>
      <c r="BH103" s="326"/>
      <c r="BI103" s="327"/>
      <c r="BM103" s="58"/>
      <c r="BN103" s="58"/>
      <c r="BO103" s="58"/>
    </row>
    <row r="104" spans="1:129" s="4" customFormat="1" ht="66" customHeight="1" x14ac:dyDescent="0.35">
      <c r="A104" s="842" t="s">
        <v>177</v>
      </c>
      <c r="B104" s="821" t="s">
        <v>381</v>
      </c>
      <c r="C104" s="822"/>
      <c r="D104" s="822"/>
      <c r="E104" s="822"/>
      <c r="F104" s="822"/>
      <c r="G104" s="822"/>
      <c r="H104" s="822"/>
      <c r="I104" s="822"/>
      <c r="J104" s="822"/>
      <c r="K104" s="822"/>
      <c r="L104" s="822"/>
      <c r="M104" s="822"/>
      <c r="N104" s="822"/>
      <c r="O104" s="823"/>
      <c r="P104" s="633"/>
      <c r="Q104" s="634"/>
      <c r="R104" s="634"/>
      <c r="S104" s="635"/>
      <c r="T104" s="633"/>
      <c r="U104" s="634"/>
      <c r="V104" s="824"/>
      <c r="W104" s="635"/>
      <c r="X104" s="824"/>
      <c r="Y104" s="634"/>
      <c r="Z104" s="824"/>
      <c r="AA104" s="634"/>
      <c r="AB104" s="634">
        <f>SUM(AB106:AC106)</f>
        <v>0</v>
      </c>
      <c r="AC104" s="634"/>
      <c r="AD104" s="634"/>
      <c r="AE104" s="635"/>
      <c r="AF104" s="825"/>
      <c r="AG104" s="320"/>
      <c r="AH104" s="826"/>
      <c r="AI104" s="319"/>
      <c r="AJ104" s="320"/>
      <c r="AK104" s="321"/>
      <c r="AL104" s="825"/>
      <c r="AM104" s="320"/>
      <c r="AN104" s="826"/>
      <c r="AO104" s="319"/>
      <c r="AP104" s="320"/>
      <c r="AQ104" s="321"/>
      <c r="AR104" s="319"/>
      <c r="AS104" s="320"/>
      <c r="AT104" s="321"/>
      <c r="AU104" s="825"/>
      <c r="AV104" s="320"/>
      <c r="AW104" s="321"/>
      <c r="AX104" s="825"/>
      <c r="AY104" s="320"/>
      <c r="AZ104" s="826"/>
      <c r="BA104" s="319"/>
      <c r="BB104" s="320"/>
      <c r="BC104" s="826"/>
      <c r="BD104" s="633">
        <f>SUM(X104:AE104)</f>
        <v>0</v>
      </c>
      <c r="BE104" s="634"/>
      <c r="BF104" s="634"/>
      <c r="BG104" s="634"/>
      <c r="BH104" s="634"/>
      <c r="BI104" s="635"/>
      <c r="BM104" s="58"/>
      <c r="BN104" s="58"/>
      <c r="BO104" s="58"/>
    </row>
    <row r="105" spans="1:129" s="4" customFormat="1" ht="83.25" customHeight="1" x14ac:dyDescent="0.35">
      <c r="A105" s="841" t="s">
        <v>329</v>
      </c>
      <c r="B105" s="838" t="s">
        <v>439</v>
      </c>
      <c r="C105" s="652"/>
      <c r="D105" s="652"/>
      <c r="E105" s="652"/>
      <c r="F105" s="652"/>
      <c r="G105" s="652"/>
      <c r="H105" s="652"/>
      <c r="I105" s="652"/>
      <c r="J105" s="652"/>
      <c r="K105" s="652"/>
      <c r="L105" s="652"/>
      <c r="M105" s="652"/>
      <c r="N105" s="652"/>
      <c r="O105" s="839"/>
      <c r="P105" s="633"/>
      <c r="Q105" s="634"/>
      <c r="R105" s="634">
        <v>6</v>
      </c>
      <c r="S105" s="635"/>
      <c r="T105" s="633">
        <f>SUM(AF105,AI105,AL105,AO105,AR105,AU105,AX105)</f>
        <v>108</v>
      </c>
      <c r="U105" s="634"/>
      <c r="V105" s="634">
        <f>SUM(AG105,AJ105,AM105,AP105,AS105,AV105,AY105)</f>
        <v>52</v>
      </c>
      <c r="W105" s="635"/>
      <c r="X105" s="824">
        <v>24</v>
      </c>
      <c r="Y105" s="634"/>
      <c r="Z105" s="634">
        <v>28</v>
      </c>
      <c r="AA105" s="634"/>
      <c r="AB105" s="634"/>
      <c r="AC105" s="634"/>
      <c r="AD105" s="634"/>
      <c r="AE105" s="635"/>
      <c r="AF105" s="825"/>
      <c r="AG105" s="320"/>
      <c r="AH105" s="826"/>
      <c r="AI105" s="319"/>
      <c r="AJ105" s="320"/>
      <c r="AK105" s="321"/>
      <c r="AL105" s="825"/>
      <c r="AM105" s="320"/>
      <c r="AN105" s="826"/>
      <c r="AO105" s="319"/>
      <c r="AP105" s="320"/>
      <c r="AQ105" s="321"/>
      <c r="AR105" s="319"/>
      <c r="AS105" s="320"/>
      <c r="AT105" s="321"/>
      <c r="AU105" s="825">
        <v>108</v>
      </c>
      <c r="AV105" s="320">
        <v>52</v>
      </c>
      <c r="AW105" s="321">
        <v>3</v>
      </c>
      <c r="AX105" s="825"/>
      <c r="AY105" s="320"/>
      <c r="AZ105" s="826"/>
      <c r="BA105" s="319"/>
      <c r="BB105" s="320"/>
      <c r="BC105" s="826"/>
      <c r="BD105" s="325" t="s">
        <v>469</v>
      </c>
      <c r="BE105" s="326"/>
      <c r="BF105" s="326"/>
      <c r="BG105" s="326"/>
      <c r="BH105" s="326"/>
      <c r="BI105" s="327"/>
      <c r="BM105" s="58"/>
      <c r="BN105" s="58"/>
      <c r="BO105" s="58"/>
    </row>
    <row r="106" spans="1:129" s="4" customFormat="1" ht="41.25" customHeight="1" x14ac:dyDescent="0.35">
      <c r="A106" s="841" t="s">
        <v>179</v>
      </c>
      <c r="B106" s="838" t="s">
        <v>186</v>
      </c>
      <c r="C106" s="652"/>
      <c r="D106" s="652"/>
      <c r="E106" s="652"/>
      <c r="F106" s="652"/>
      <c r="G106" s="652"/>
      <c r="H106" s="652"/>
      <c r="I106" s="652"/>
      <c r="J106" s="652"/>
      <c r="K106" s="652"/>
      <c r="L106" s="652"/>
      <c r="M106" s="652"/>
      <c r="N106" s="652"/>
      <c r="O106" s="839"/>
      <c r="P106" s="633">
        <v>6</v>
      </c>
      <c r="Q106" s="634"/>
      <c r="R106" s="634"/>
      <c r="S106" s="635"/>
      <c r="T106" s="633">
        <f t="shared" si="23"/>
        <v>108</v>
      </c>
      <c r="U106" s="634"/>
      <c r="V106" s="634">
        <f t="shared" si="19"/>
        <v>52</v>
      </c>
      <c r="W106" s="635"/>
      <c r="X106" s="824">
        <v>24</v>
      </c>
      <c r="Y106" s="634"/>
      <c r="Z106" s="634">
        <v>28</v>
      </c>
      <c r="AA106" s="634"/>
      <c r="AB106" s="634"/>
      <c r="AC106" s="634"/>
      <c r="AD106" s="634"/>
      <c r="AE106" s="635"/>
      <c r="AF106" s="825"/>
      <c r="AG106" s="320"/>
      <c r="AH106" s="826"/>
      <c r="AI106" s="319"/>
      <c r="AJ106" s="320"/>
      <c r="AK106" s="321"/>
      <c r="AL106" s="825"/>
      <c r="AM106" s="320"/>
      <c r="AN106" s="826"/>
      <c r="AO106" s="319"/>
      <c r="AP106" s="320"/>
      <c r="AQ106" s="321"/>
      <c r="AR106" s="319"/>
      <c r="AS106" s="320"/>
      <c r="AT106" s="321"/>
      <c r="AU106" s="825">
        <v>108</v>
      </c>
      <c r="AV106" s="320">
        <v>52</v>
      </c>
      <c r="AW106" s="321">
        <v>3</v>
      </c>
      <c r="AX106" s="825"/>
      <c r="AY106" s="320"/>
      <c r="AZ106" s="826"/>
      <c r="BA106" s="319"/>
      <c r="BB106" s="320"/>
      <c r="BC106" s="826"/>
      <c r="BD106" s="325" t="s">
        <v>268</v>
      </c>
      <c r="BE106" s="326"/>
      <c r="BF106" s="326"/>
      <c r="BG106" s="326"/>
      <c r="BH106" s="326"/>
      <c r="BI106" s="327"/>
      <c r="BM106" s="62"/>
      <c r="BN106" s="62"/>
      <c r="BO106" s="62"/>
    </row>
    <row r="107" spans="1:129" s="4" customFormat="1" ht="73.5" customHeight="1" x14ac:dyDescent="0.35">
      <c r="A107" s="842" t="s">
        <v>182</v>
      </c>
      <c r="B107" s="821" t="s">
        <v>382</v>
      </c>
      <c r="C107" s="822"/>
      <c r="D107" s="822"/>
      <c r="E107" s="822"/>
      <c r="F107" s="822"/>
      <c r="G107" s="822"/>
      <c r="H107" s="822"/>
      <c r="I107" s="822"/>
      <c r="J107" s="822"/>
      <c r="K107" s="822"/>
      <c r="L107" s="822"/>
      <c r="M107" s="822"/>
      <c r="N107" s="822"/>
      <c r="O107" s="823"/>
      <c r="P107" s="633"/>
      <c r="Q107" s="634"/>
      <c r="R107" s="634"/>
      <c r="S107" s="635"/>
      <c r="T107" s="633"/>
      <c r="U107" s="634"/>
      <c r="V107" s="634"/>
      <c r="W107" s="635"/>
      <c r="X107" s="824"/>
      <c r="Y107" s="634"/>
      <c r="Z107" s="634"/>
      <c r="AA107" s="634"/>
      <c r="AB107" s="634"/>
      <c r="AC107" s="634"/>
      <c r="AD107" s="634"/>
      <c r="AE107" s="635"/>
      <c r="AF107" s="825"/>
      <c r="AG107" s="320"/>
      <c r="AH107" s="826"/>
      <c r="AI107" s="319"/>
      <c r="AJ107" s="320"/>
      <c r="AK107" s="321"/>
      <c r="AL107" s="825"/>
      <c r="AM107" s="320"/>
      <c r="AN107" s="826"/>
      <c r="AO107" s="319"/>
      <c r="AP107" s="320"/>
      <c r="AQ107" s="321"/>
      <c r="AR107" s="319"/>
      <c r="AS107" s="320"/>
      <c r="AT107" s="321"/>
      <c r="AU107" s="825"/>
      <c r="AV107" s="320"/>
      <c r="AW107" s="321"/>
      <c r="AX107" s="825"/>
      <c r="AY107" s="320"/>
      <c r="AZ107" s="826"/>
      <c r="BA107" s="319"/>
      <c r="BB107" s="320"/>
      <c r="BC107" s="826"/>
      <c r="BD107" s="350" t="s">
        <v>282</v>
      </c>
      <c r="BE107" s="351"/>
      <c r="BF107" s="351"/>
      <c r="BG107" s="351"/>
      <c r="BH107" s="351"/>
      <c r="BI107" s="352"/>
      <c r="BM107" s="58"/>
      <c r="BN107" s="58"/>
      <c r="BO107" s="58"/>
    </row>
    <row r="108" spans="1:129" s="4" customFormat="1" ht="45" customHeight="1" x14ac:dyDescent="0.35">
      <c r="A108" s="841" t="s">
        <v>183</v>
      </c>
      <c r="B108" s="838" t="s">
        <v>191</v>
      </c>
      <c r="C108" s="652"/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839"/>
      <c r="P108" s="633">
        <v>7</v>
      </c>
      <c r="Q108" s="634"/>
      <c r="R108" s="634"/>
      <c r="S108" s="635"/>
      <c r="T108" s="633">
        <f t="shared" si="23"/>
        <v>138</v>
      </c>
      <c r="U108" s="634"/>
      <c r="V108" s="634">
        <f t="shared" si="19"/>
        <v>70</v>
      </c>
      <c r="W108" s="635"/>
      <c r="X108" s="824">
        <v>38</v>
      </c>
      <c r="Y108" s="634"/>
      <c r="Z108" s="634">
        <v>32</v>
      </c>
      <c r="AA108" s="634"/>
      <c r="AB108" s="634"/>
      <c r="AC108" s="634"/>
      <c r="AD108" s="634"/>
      <c r="AE108" s="635"/>
      <c r="AF108" s="825"/>
      <c r="AG108" s="320"/>
      <c r="AH108" s="826"/>
      <c r="AI108" s="319"/>
      <c r="AJ108" s="320"/>
      <c r="AK108" s="321"/>
      <c r="AL108" s="825"/>
      <c r="AM108" s="320"/>
      <c r="AN108" s="826"/>
      <c r="AO108" s="319"/>
      <c r="AP108" s="320"/>
      <c r="AQ108" s="321"/>
      <c r="AR108" s="319"/>
      <c r="AS108" s="320"/>
      <c r="AT108" s="321"/>
      <c r="AU108" s="825"/>
      <c r="AV108" s="320"/>
      <c r="AW108" s="321"/>
      <c r="AX108" s="825">
        <v>138</v>
      </c>
      <c r="AY108" s="320">
        <v>70</v>
      </c>
      <c r="AZ108" s="826">
        <v>4</v>
      </c>
      <c r="BA108" s="319"/>
      <c r="BB108" s="320"/>
      <c r="BC108" s="826"/>
      <c r="BD108" s="325" t="s">
        <v>269</v>
      </c>
      <c r="BE108" s="326"/>
      <c r="BF108" s="326"/>
      <c r="BG108" s="326"/>
      <c r="BH108" s="326"/>
      <c r="BI108" s="327"/>
      <c r="BM108" s="62"/>
      <c r="BN108" s="62"/>
      <c r="BO108" s="62"/>
    </row>
    <row r="109" spans="1:129" s="4" customFormat="1" ht="45" customHeight="1" x14ac:dyDescent="0.35">
      <c r="A109" s="841" t="s">
        <v>361</v>
      </c>
      <c r="B109" s="838" t="s">
        <v>194</v>
      </c>
      <c r="C109" s="652"/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2"/>
      <c r="O109" s="839"/>
      <c r="P109" s="633">
        <v>7</v>
      </c>
      <c r="Q109" s="634"/>
      <c r="R109" s="634"/>
      <c r="S109" s="635"/>
      <c r="T109" s="633">
        <f>SUM(AF109,AI109,AL109,AO109,AR109,AU109,AX109)</f>
        <v>204</v>
      </c>
      <c r="U109" s="634"/>
      <c r="V109" s="634">
        <f>SUM(AG109,AJ109,AM109,AP109,AS109,AV109,AY109)</f>
        <v>86</v>
      </c>
      <c r="W109" s="635"/>
      <c r="X109" s="824">
        <v>38</v>
      </c>
      <c r="Y109" s="634"/>
      <c r="Z109" s="634">
        <v>48</v>
      </c>
      <c r="AA109" s="634"/>
      <c r="AB109" s="634"/>
      <c r="AC109" s="634"/>
      <c r="AD109" s="634"/>
      <c r="AE109" s="635"/>
      <c r="AF109" s="825"/>
      <c r="AG109" s="320"/>
      <c r="AH109" s="826"/>
      <c r="AI109" s="319"/>
      <c r="AJ109" s="320"/>
      <c r="AK109" s="321"/>
      <c r="AL109" s="825"/>
      <c r="AM109" s="320"/>
      <c r="AN109" s="826"/>
      <c r="AO109" s="319"/>
      <c r="AP109" s="320"/>
      <c r="AQ109" s="321"/>
      <c r="AR109" s="319"/>
      <c r="AS109" s="320"/>
      <c r="AT109" s="321"/>
      <c r="AU109" s="825"/>
      <c r="AV109" s="320"/>
      <c r="AW109" s="321"/>
      <c r="AX109" s="825">
        <v>204</v>
      </c>
      <c r="AY109" s="320">
        <v>86</v>
      </c>
      <c r="AZ109" s="826">
        <v>6</v>
      </c>
      <c r="BA109" s="319"/>
      <c r="BB109" s="320"/>
      <c r="BC109" s="826"/>
      <c r="BD109" s="325" t="s">
        <v>270</v>
      </c>
      <c r="BE109" s="326"/>
      <c r="BF109" s="326"/>
      <c r="BG109" s="326"/>
      <c r="BH109" s="326"/>
      <c r="BI109" s="327"/>
      <c r="BM109" s="62"/>
      <c r="BN109" s="62"/>
      <c r="BO109" s="62"/>
    </row>
    <row r="110" spans="1:129" s="4" customFormat="1" ht="67.5" customHeight="1" x14ac:dyDescent="0.35">
      <c r="A110" s="842" t="s">
        <v>185</v>
      </c>
      <c r="B110" s="821" t="s">
        <v>434</v>
      </c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3"/>
      <c r="P110" s="633"/>
      <c r="Q110" s="634"/>
      <c r="R110" s="634"/>
      <c r="S110" s="635"/>
      <c r="T110" s="633"/>
      <c r="U110" s="634"/>
      <c r="V110" s="824"/>
      <c r="W110" s="635"/>
      <c r="X110" s="824"/>
      <c r="Y110" s="634"/>
      <c r="Z110" s="824"/>
      <c r="AA110" s="634"/>
      <c r="AB110" s="634"/>
      <c r="AC110" s="634"/>
      <c r="AD110" s="634"/>
      <c r="AE110" s="635"/>
      <c r="AF110" s="825"/>
      <c r="AG110" s="320"/>
      <c r="AH110" s="826"/>
      <c r="AI110" s="319"/>
      <c r="AJ110" s="320"/>
      <c r="AK110" s="321"/>
      <c r="AL110" s="825"/>
      <c r="AM110" s="320"/>
      <c r="AN110" s="826"/>
      <c r="AO110" s="319"/>
      <c r="AP110" s="320"/>
      <c r="AQ110" s="321"/>
      <c r="AR110" s="319"/>
      <c r="AS110" s="320"/>
      <c r="AT110" s="321"/>
      <c r="AU110" s="825"/>
      <c r="AV110" s="320"/>
      <c r="AW110" s="321"/>
      <c r="AX110" s="825"/>
      <c r="AY110" s="320"/>
      <c r="AZ110" s="826"/>
      <c r="BA110" s="319"/>
      <c r="BB110" s="320"/>
      <c r="BC110" s="826"/>
      <c r="BD110" s="633">
        <f>SUM(X110:AE110)</f>
        <v>0</v>
      </c>
      <c r="BE110" s="634"/>
      <c r="BF110" s="634"/>
      <c r="BG110" s="634"/>
      <c r="BH110" s="634"/>
      <c r="BI110" s="635"/>
      <c r="BM110" s="62"/>
      <c r="BN110" s="62"/>
      <c r="BO110" s="62"/>
    </row>
    <row r="111" spans="1:129" s="4" customFormat="1" ht="45" customHeight="1" x14ac:dyDescent="0.35">
      <c r="A111" s="843" t="s">
        <v>303</v>
      </c>
      <c r="B111" s="342" t="s">
        <v>188</v>
      </c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4"/>
      <c r="P111" s="348"/>
      <c r="Q111" s="340"/>
      <c r="R111" s="340">
        <v>6</v>
      </c>
      <c r="S111" s="349"/>
      <c r="T111" s="348">
        <f>SUM(AF111,AI111,AL111,AO111,AR111,AU111,AX111)</f>
        <v>108</v>
      </c>
      <c r="U111" s="340"/>
      <c r="V111" s="340">
        <f>SUM(AG111,AJ111,AM111,AP111,AS111,AV111,AY111)</f>
        <v>52</v>
      </c>
      <c r="W111" s="349"/>
      <c r="X111" s="339">
        <v>24</v>
      </c>
      <c r="Y111" s="340"/>
      <c r="Z111" s="340">
        <v>28</v>
      </c>
      <c r="AA111" s="340"/>
      <c r="AB111" s="340"/>
      <c r="AC111" s="340"/>
      <c r="AD111" s="340"/>
      <c r="AE111" s="349"/>
      <c r="AF111" s="155"/>
      <c r="AG111" s="153"/>
      <c r="AH111" s="156"/>
      <c r="AI111" s="152"/>
      <c r="AJ111" s="153"/>
      <c r="AK111" s="154"/>
      <c r="AL111" s="155"/>
      <c r="AM111" s="153"/>
      <c r="AN111" s="156"/>
      <c r="AO111" s="152"/>
      <c r="AP111" s="153"/>
      <c r="AQ111" s="154"/>
      <c r="AR111" s="152"/>
      <c r="AS111" s="153"/>
      <c r="AT111" s="154"/>
      <c r="AU111" s="155">
        <v>108</v>
      </c>
      <c r="AV111" s="153">
        <v>52</v>
      </c>
      <c r="AW111" s="154">
        <v>3</v>
      </c>
      <c r="AX111" s="155"/>
      <c r="AY111" s="153"/>
      <c r="AZ111" s="156"/>
      <c r="BA111" s="152"/>
      <c r="BB111" s="153"/>
      <c r="BC111" s="156"/>
      <c r="BD111" s="322" t="s">
        <v>354</v>
      </c>
      <c r="BE111" s="323"/>
      <c r="BF111" s="323"/>
      <c r="BG111" s="323"/>
      <c r="BH111" s="323"/>
      <c r="BI111" s="324"/>
      <c r="BM111" s="58"/>
      <c r="BN111" s="58"/>
      <c r="BO111" s="58"/>
    </row>
    <row r="112" spans="1:129" s="4" customFormat="1" ht="45" customHeight="1" x14ac:dyDescent="0.35">
      <c r="A112" s="843" t="s">
        <v>187</v>
      </c>
      <c r="B112" s="342" t="s">
        <v>193</v>
      </c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4"/>
      <c r="P112" s="348">
        <v>7</v>
      </c>
      <c r="Q112" s="340"/>
      <c r="R112" s="340"/>
      <c r="S112" s="349"/>
      <c r="T112" s="348">
        <f>SUM(AF112,AI112,AL112,AO112,AR112,AU112,AX112)</f>
        <v>204</v>
      </c>
      <c r="U112" s="340"/>
      <c r="V112" s="340">
        <f>SUM(AG112,AJ112,AM112,AP112,AS112,AV112,AY112)</f>
        <v>86</v>
      </c>
      <c r="W112" s="349"/>
      <c r="X112" s="339">
        <v>38</v>
      </c>
      <c r="Y112" s="340"/>
      <c r="Z112" s="340">
        <v>48</v>
      </c>
      <c r="AA112" s="340"/>
      <c r="AB112" s="340"/>
      <c r="AC112" s="340"/>
      <c r="AD112" s="340"/>
      <c r="AE112" s="349"/>
      <c r="AF112" s="155"/>
      <c r="AG112" s="153"/>
      <c r="AH112" s="156"/>
      <c r="AI112" s="152"/>
      <c r="AJ112" s="153"/>
      <c r="AK112" s="154"/>
      <c r="AL112" s="155"/>
      <c r="AM112" s="153"/>
      <c r="AN112" s="156"/>
      <c r="AO112" s="152"/>
      <c r="AP112" s="153"/>
      <c r="AQ112" s="154"/>
      <c r="AR112" s="152"/>
      <c r="AS112" s="153"/>
      <c r="AT112" s="154"/>
      <c r="AU112" s="155"/>
      <c r="AV112" s="153"/>
      <c r="AW112" s="154"/>
      <c r="AX112" s="155">
        <v>204</v>
      </c>
      <c r="AY112" s="153">
        <v>86</v>
      </c>
      <c r="AZ112" s="156">
        <v>6</v>
      </c>
      <c r="BA112" s="152"/>
      <c r="BB112" s="153"/>
      <c r="BC112" s="156"/>
      <c r="BD112" s="322" t="s">
        <v>355</v>
      </c>
      <c r="BE112" s="323"/>
      <c r="BF112" s="323"/>
      <c r="BG112" s="323"/>
      <c r="BH112" s="323"/>
      <c r="BI112" s="324"/>
      <c r="BM112" s="62"/>
      <c r="BN112" s="62"/>
      <c r="BO112" s="62"/>
    </row>
    <row r="113" spans="1:2641" s="4" customFormat="1" ht="74.25" customHeight="1" x14ac:dyDescent="0.35">
      <c r="A113" s="842" t="s">
        <v>189</v>
      </c>
      <c r="B113" s="345" t="s">
        <v>383</v>
      </c>
      <c r="C113" s="346"/>
      <c r="D113" s="346"/>
      <c r="E113" s="346"/>
      <c r="F113" s="346"/>
      <c r="G113" s="346"/>
      <c r="H113" s="346"/>
      <c r="I113" s="346"/>
      <c r="J113" s="346"/>
      <c r="K113" s="346"/>
      <c r="L113" s="346"/>
      <c r="M113" s="346"/>
      <c r="N113" s="346"/>
      <c r="O113" s="347"/>
      <c r="P113" s="348"/>
      <c r="Q113" s="340"/>
      <c r="R113" s="340"/>
      <c r="S113" s="349"/>
      <c r="T113" s="348"/>
      <c r="U113" s="340"/>
      <c r="V113" s="340"/>
      <c r="W113" s="349"/>
      <c r="X113" s="339"/>
      <c r="Y113" s="340"/>
      <c r="Z113" s="340"/>
      <c r="AA113" s="340"/>
      <c r="AB113" s="340"/>
      <c r="AC113" s="340"/>
      <c r="AD113" s="340"/>
      <c r="AE113" s="349"/>
      <c r="AF113" s="155"/>
      <c r="AG113" s="153"/>
      <c r="AH113" s="156"/>
      <c r="AI113" s="152"/>
      <c r="AJ113" s="153"/>
      <c r="AK113" s="154"/>
      <c r="AL113" s="155"/>
      <c r="AM113" s="153"/>
      <c r="AN113" s="156"/>
      <c r="AO113" s="152"/>
      <c r="AP113" s="153"/>
      <c r="AQ113" s="154"/>
      <c r="AR113" s="152"/>
      <c r="AS113" s="153"/>
      <c r="AT113" s="154"/>
      <c r="AU113" s="155"/>
      <c r="AV113" s="153"/>
      <c r="AW113" s="154"/>
      <c r="AX113" s="155"/>
      <c r="AY113" s="153"/>
      <c r="AZ113" s="156"/>
      <c r="BA113" s="152"/>
      <c r="BB113" s="153"/>
      <c r="BC113" s="156"/>
      <c r="BD113" s="348">
        <f>SUM(X113:AE113)</f>
        <v>0</v>
      </c>
      <c r="BE113" s="340"/>
      <c r="BF113" s="340"/>
      <c r="BG113" s="340"/>
      <c r="BH113" s="340"/>
      <c r="BI113" s="349"/>
      <c r="BM113" s="62"/>
      <c r="BN113" s="62"/>
      <c r="BO113" s="62"/>
    </row>
    <row r="114" spans="1:2641" s="4" customFormat="1" ht="46.5" customHeight="1" x14ac:dyDescent="0.35">
      <c r="A114" s="843" t="s">
        <v>190</v>
      </c>
      <c r="B114" s="573" t="s">
        <v>195</v>
      </c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574"/>
      <c r="P114" s="348">
        <v>7</v>
      </c>
      <c r="Q114" s="340"/>
      <c r="R114" s="340"/>
      <c r="S114" s="349"/>
      <c r="T114" s="348">
        <f>SUM(AF114,AI114,AL114,AO114,AR114,AU114,AX114)</f>
        <v>204</v>
      </c>
      <c r="U114" s="340"/>
      <c r="V114" s="340">
        <f>SUM(AG114,AJ114,AM114,AP114,AS114,AV114,AY114)</f>
        <v>86</v>
      </c>
      <c r="W114" s="349"/>
      <c r="X114" s="339">
        <v>38</v>
      </c>
      <c r="Y114" s="340"/>
      <c r="Z114" s="340">
        <v>48</v>
      </c>
      <c r="AA114" s="340"/>
      <c r="AB114" s="340"/>
      <c r="AC114" s="340"/>
      <c r="AD114" s="340"/>
      <c r="AE114" s="349"/>
      <c r="AF114" s="155"/>
      <c r="AG114" s="153"/>
      <c r="AH114" s="156"/>
      <c r="AI114" s="152"/>
      <c r="AJ114" s="153"/>
      <c r="AK114" s="154"/>
      <c r="AL114" s="155"/>
      <c r="AM114" s="153"/>
      <c r="AN114" s="156"/>
      <c r="AO114" s="152"/>
      <c r="AP114" s="153"/>
      <c r="AQ114" s="154"/>
      <c r="AR114" s="152"/>
      <c r="AS114" s="153"/>
      <c r="AT114" s="154"/>
      <c r="AU114" s="155"/>
      <c r="AV114" s="153"/>
      <c r="AW114" s="154"/>
      <c r="AX114" s="155">
        <v>204</v>
      </c>
      <c r="AY114" s="153">
        <v>86</v>
      </c>
      <c r="AZ114" s="156">
        <v>6</v>
      </c>
      <c r="BA114" s="152"/>
      <c r="BB114" s="153"/>
      <c r="BC114" s="156"/>
      <c r="BD114" s="322" t="s">
        <v>362</v>
      </c>
      <c r="BE114" s="323"/>
      <c r="BF114" s="323"/>
      <c r="BG114" s="323"/>
      <c r="BH114" s="323"/>
      <c r="BI114" s="324"/>
      <c r="BM114" s="62"/>
      <c r="BN114" s="62"/>
      <c r="BO114" s="62"/>
    </row>
    <row r="115" spans="1:2641" s="4" customFormat="1" ht="69.75" customHeight="1" thickBot="1" x14ac:dyDescent="0.4">
      <c r="A115" s="844" t="s">
        <v>192</v>
      </c>
      <c r="B115" s="490" t="s">
        <v>440</v>
      </c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/>
      <c r="O115" s="492"/>
      <c r="P115" s="376"/>
      <c r="Q115" s="377"/>
      <c r="R115" s="377">
        <v>7</v>
      </c>
      <c r="S115" s="378"/>
      <c r="T115" s="376">
        <f>SUM(AF115,AI115,AL115,AO115,AR115,AU115,AX115)</f>
        <v>138</v>
      </c>
      <c r="U115" s="377"/>
      <c r="V115" s="377">
        <f>SUM(AG115,AJ115,AM115,AP115,AS115,AV115,AY115)</f>
        <v>70</v>
      </c>
      <c r="W115" s="378"/>
      <c r="X115" s="489">
        <v>38</v>
      </c>
      <c r="Y115" s="377"/>
      <c r="Z115" s="377">
        <v>32</v>
      </c>
      <c r="AA115" s="377"/>
      <c r="AB115" s="377"/>
      <c r="AC115" s="377"/>
      <c r="AD115" s="377"/>
      <c r="AE115" s="378"/>
      <c r="AF115" s="185"/>
      <c r="AG115" s="174"/>
      <c r="AH115" s="183"/>
      <c r="AI115" s="173"/>
      <c r="AJ115" s="174"/>
      <c r="AK115" s="184"/>
      <c r="AL115" s="185"/>
      <c r="AM115" s="174"/>
      <c r="AN115" s="183"/>
      <c r="AO115" s="173"/>
      <c r="AP115" s="174"/>
      <c r="AQ115" s="184"/>
      <c r="AR115" s="173"/>
      <c r="AS115" s="174"/>
      <c r="AT115" s="184"/>
      <c r="AU115" s="185"/>
      <c r="AV115" s="174"/>
      <c r="AW115" s="184"/>
      <c r="AX115" s="185">
        <v>138</v>
      </c>
      <c r="AY115" s="174">
        <v>70</v>
      </c>
      <c r="AZ115" s="183">
        <v>4</v>
      </c>
      <c r="BA115" s="173"/>
      <c r="BB115" s="174"/>
      <c r="BC115" s="183"/>
      <c r="BD115" s="368" t="s">
        <v>470</v>
      </c>
      <c r="BE115" s="369"/>
      <c r="BF115" s="369"/>
      <c r="BG115" s="369"/>
      <c r="BH115" s="369"/>
      <c r="BI115" s="370"/>
      <c r="BM115" s="62"/>
      <c r="BN115" s="62"/>
      <c r="BO115" s="62"/>
    </row>
    <row r="116" spans="1:2641" s="4" customFormat="1" ht="45" customHeight="1" thickBot="1" x14ac:dyDescent="0.4">
      <c r="A116" s="148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209"/>
      <c r="BE116" s="209"/>
      <c r="BF116" s="209"/>
      <c r="BG116" s="209"/>
      <c r="BH116" s="58"/>
      <c r="BI116" s="58"/>
      <c r="BM116" s="62"/>
      <c r="BN116" s="62"/>
      <c r="BO116" s="62"/>
    </row>
    <row r="117" spans="1:2641" ht="32.25" customHeight="1" thickBot="1" x14ac:dyDescent="0.25">
      <c r="A117" s="474" t="s">
        <v>77</v>
      </c>
      <c r="B117" s="477" t="s">
        <v>401</v>
      </c>
      <c r="C117" s="478"/>
      <c r="D117" s="478"/>
      <c r="E117" s="478"/>
      <c r="F117" s="478"/>
      <c r="G117" s="478"/>
      <c r="H117" s="478"/>
      <c r="I117" s="478"/>
      <c r="J117" s="478"/>
      <c r="K117" s="478"/>
      <c r="L117" s="478"/>
      <c r="M117" s="478"/>
      <c r="N117" s="478"/>
      <c r="O117" s="479"/>
      <c r="P117" s="451" t="s">
        <v>78</v>
      </c>
      <c r="Q117" s="452"/>
      <c r="R117" s="452" t="s">
        <v>79</v>
      </c>
      <c r="S117" s="455"/>
      <c r="T117" s="561" t="s">
        <v>80</v>
      </c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5"/>
      <c r="AE117" s="437"/>
      <c r="AF117" s="561" t="s">
        <v>81</v>
      </c>
      <c r="AG117" s="375"/>
      <c r="AH117" s="375"/>
      <c r="AI117" s="375"/>
      <c r="AJ117" s="375"/>
      <c r="AK117" s="375"/>
      <c r="AL117" s="375"/>
      <c r="AM117" s="375"/>
      <c r="AN117" s="375"/>
      <c r="AO117" s="375"/>
      <c r="AP117" s="375"/>
      <c r="AQ117" s="375"/>
      <c r="AR117" s="375"/>
      <c r="AS117" s="375"/>
      <c r="AT117" s="375"/>
      <c r="AU117" s="375"/>
      <c r="AV117" s="375"/>
      <c r="AW117" s="375"/>
      <c r="AX117" s="375"/>
      <c r="AY117" s="375"/>
      <c r="AZ117" s="375"/>
      <c r="BA117" s="375"/>
      <c r="BB117" s="375"/>
      <c r="BC117" s="433"/>
      <c r="BD117" s="356" t="s">
        <v>82</v>
      </c>
      <c r="BE117" s="357"/>
      <c r="BF117" s="357"/>
      <c r="BG117" s="357"/>
      <c r="BH117" s="357"/>
      <c r="BI117" s="358"/>
      <c r="BM117" s="18"/>
      <c r="BN117" s="18"/>
      <c r="BP117" s="3"/>
      <c r="BQ117" s="3"/>
    </row>
    <row r="118" spans="1:2641" ht="32.450000000000003" customHeight="1" thickBot="1" x14ac:dyDescent="0.25">
      <c r="A118" s="475"/>
      <c r="B118" s="480"/>
      <c r="C118" s="481"/>
      <c r="D118" s="481"/>
      <c r="E118" s="481"/>
      <c r="F118" s="481"/>
      <c r="G118" s="481"/>
      <c r="H118" s="481"/>
      <c r="I118" s="481"/>
      <c r="J118" s="481"/>
      <c r="K118" s="481"/>
      <c r="L118" s="481"/>
      <c r="M118" s="481"/>
      <c r="N118" s="481"/>
      <c r="O118" s="482"/>
      <c r="P118" s="453"/>
      <c r="Q118" s="424"/>
      <c r="R118" s="424"/>
      <c r="S118" s="456"/>
      <c r="T118" s="421" t="s">
        <v>32</v>
      </c>
      <c r="U118" s="422"/>
      <c r="V118" s="422" t="s">
        <v>83</v>
      </c>
      <c r="W118" s="530"/>
      <c r="X118" s="533" t="s">
        <v>84</v>
      </c>
      <c r="Y118" s="534"/>
      <c r="Z118" s="534"/>
      <c r="AA118" s="534"/>
      <c r="AB118" s="534"/>
      <c r="AC118" s="534"/>
      <c r="AD118" s="534"/>
      <c r="AE118" s="535"/>
      <c r="AF118" s="328" t="s">
        <v>85</v>
      </c>
      <c r="AG118" s="329"/>
      <c r="AH118" s="329"/>
      <c r="AI118" s="329"/>
      <c r="AJ118" s="329"/>
      <c r="AK118" s="563"/>
      <c r="AL118" s="328" t="s">
        <v>86</v>
      </c>
      <c r="AM118" s="329"/>
      <c r="AN118" s="329"/>
      <c r="AO118" s="329"/>
      <c r="AP118" s="329"/>
      <c r="AQ118" s="563"/>
      <c r="AR118" s="328" t="s">
        <v>87</v>
      </c>
      <c r="AS118" s="329"/>
      <c r="AT118" s="329"/>
      <c r="AU118" s="329"/>
      <c r="AV118" s="329"/>
      <c r="AW118" s="563"/>
      <c r="AX118" s="328" t="s">
        <v>88</v>
      </c>
      <c r="AY118" s="329"/>
      <c r="AZ118" s="329"/>
      <c r="BA118" s="329"/>
      <c r="BB118" s="329"/>
      <c r="BC118" s="330"/>
      <c r="BD118" s="359"/>
      <c r="BE118" s="360"/>
      <c r="BF118" s="360"/>
      <c r="BG118" s="360"/>
      <c r="BH118" s="360"/>
      <c r="BI118" s="361"/>
      <c r="BM118" s="18"/>
      <c r="BN118" s="18"/>
      <c r="BP118" s="3"/>
      <c r="BQ118" s="3"/>
    </row>
    <row r="119" spans="1:2641" ht="76.900000000000006" customHeight="1" thickBot="1" x14ac:dyDescent="0.25">
      <c r="A119" s="475"/>
      <c r="B119" s="480"/>
      <c r="C119" s="481"/>
      <c r="D119" s="481"/>
      <c r="E119" s="481"/>
      <c r="F119" s="481"/>
      <c r="G119" s="481"/>
      <c r="H119" s="481"/>
      <c r="I119" s="481"/>
      <c r="J119" s="481"/>
      <c r="K119" s="481"/>
      <c r="L119" s="481"/>
      <c r="M119" s="481"/>
      <c r="N119" s="481"/>
      <c r="O119" s="482"/>
      <c r="P119" s="453"/>
      <c r="Q119" s="424"/>
      <c r="R119" s="424"/>
      <c r="S119" s="456"/>
      <c r="T119" s="423"/>
      <c r="U119" s="424"/>
      <c r="V119" s="424"/>
      <c r="W119" s="531"/>
      <c r="X119" s="451" t="s">
        <v>89</v>
      </c>
      <c r="Y119" s="452"/>
      <c r="Z119" s="452" t="s">
        <v>90</v>
      </c>
      <c r="AA119" s="452"/>
      <c r="AB119" s="452" t="s">
        <v>91</v>
      </c>
      <c r="AC119" s="452"/>
      <c r="AD119" s="452" t="s">
        <v>92</v>
      </c>
      <c r="AE119" s="455"/>
      <c r="AF119" s="331" t="s">
        <v>93</v>
      </c>
      <c r="AG119" s="329"/>
      <c r="AH119" s="330"/>
      <c r="AI119" s="331" t="s">
        <v>451</v>
      </c>
      <c r="AJ119" s="329"/>
      <c r="AK119" s="330"/>
      <c r="AL119" s="331" t="s">
        <v>94</v>
      </c>
      <c r="AM119" s="329"/>
      <c r="AN119" s="563"/>
      <c r="AO119" s="447" t="s">
        <v>95</v>
      </c>
      <c r="AP119" s="329"/>
      <c r="AQ119" s="330"/>
      <c r="AR119" s="331" t="s">
        <v>96</v>
      </c>
      <c r="AS119" s="329"/>
      <c r="AT119" s="563"/>
      <c r="AU119" s="447" t="s">
        <v>97</v>
      </c>
      <c r="AV119" s="329"/>
      <c r="AW119" s="563"/>
      <c r="AX119" s="447" t="s">
        <v>98</v>
      </c>
      <c r="AY119" s="329"/>
      <c r="AZ119" s="330"/>
      <c r="BA119" s="448" t="s">
        <v>99</v>
      </c>
      <c r="BB119" s="449"/>
      <c r="BC119" s="450"/>
      <c r="BD119" s="359"/>
      <c r="BE119" s="360"/>
      <c r="BF119" s="360"/>
      <c r="BG119" s="360"/>
      <c r="BH119" s="360"/>
      <c r="BI119" s="361"/>
      <c r="BM119" s="18"/>
      <c r="BN119" s="18"/>
      <c r="BP119" s="3"/>
      <c r="BQ119" s="3"/>
    </row>
    <row r="120" spans="1:2641" ht="174" customHeight="1" thickBot="1" x14ac:dyDescent="0.25">
      <c r="A120" s="476"/>
      <c r="B120" s="483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5"/>
      <c r="P120" s="454"/>
      <c r="Q120" s="426"/>
      <c r="R120" s="426"/>
      <c r="S120" s="457"/>
      <c r="T120" s="425"/>
      <c r="U120" s="426"/>
      <c r="V120" s="426"/>
      <c r="W120" s="532"/>
      <c r="X120" s="454"/>
      <c r="Y120" s="426"/>
      <c r="Z120" s="426"/>
      <c r="AA120" s="426"/>
      <c r="AB120" s="426"/>
      <c r="AC120" s="426"/>
      <c r="AD120" s="426"/>
      <c r="AE120" s="457"/>
      <c r="AF120" s="97" t="s">
        <v>100</v>
      </c>
      <c r="AG120" s="98" t="s">
        <v>101</v>
      </c>
      <c r="AH120" s="99" t="s">
        <v>102</v>
      </c>
      <c r="AI120" s="100" t="s">
        <v>100</v>
      </c>
      <c r="AJ120" s="98" t="s">
        <v>101</v>
      </c>
      <c r="AK120" s="99" t="s">
        <v>102</v>
      </c>
      <c r="AL120" s="100" t="s">
        <v>100</v>
      </c>
      <c r="AM120" s="98" t="s">
        <v>101</v>
      </c>
      <c r="AN120" s="101" t="s">
        <v>102</v>
      </c>
      <c r="AO120" s="97" t="s">
        <v>100</v>
      </c>
      <c r="AP120" s="98" t="s">
        <v>101</v>
      </c>
      <c r="AQ120" s="99" t="s">
        <v>102</v>
      </c>
      <c r="AR120" s="100" t="s">
        <v>100</v>
      </c>
      <c r="AS120" s="98" t="s">
        <v>101</v>
      </c>
      <c r="AT120" s="101" t="s">
        <v>102</v>
      </c>
      <c r="AU120" s="97" t="s">
        <v>100</v>
      </c>
      <c r="AV120" s="98" t="s">
        <v>101</v>
      </c>
      <c r="AW120" s="101" t="s">
        <v>102</v>
      </c>
      <c r="AX120" s="97" t="s">
        <v>100</v>
      </c>
      <c r="AY120" s="98" t="s">
        <v>101</v>
      </c>
      <c r="AZ120" s="99" t="s">
        <v>102</v>
      </c>
      <c r="BA120" s="100" t="s">
        <v>100</v>
      </c>
      <c r="BB120" s="98" t="s">
        <v>101</v>
      </c>
      <c r="BC120" s="99" t="s">
        <v>102</v>
      </c>
      <c r="BD120" s="362"/>
      <c r="BE120" s="363"/>
      <c r="BF120" s="363"/>
      <c r="BG120" s="363"/>
      <c r="BH120" s="363"/>
      <c r="BI120" s="364"/>
      <c r="BM120" s="18"/>
      <c r="BN120" s="18"/>
      <c r="BP120" s="3"/>
      <c r="BQ120" s="3"/>
    </row>
    <row r="121" spans="1:2641" s="4" customFormat="1" ht="51" customHeight="1" thickBot="1" x14ac:dyDescent="0.4">
      <c r="A121" s="845" t="s">
        <v>330</v>
      </c>
      <c r="B121" s="593" t="s">
        <v>197</v>
      </c>
      <c r="C121" s="594"/>
      <c r="D121" s="594"/>
      <c r="E121" s="594"/>
      <c r="F121" s="594"/>
      <c r="G121" s="594"/>
      <c r="H121" s="594"/>
      <c r="I121" s="594"/>
      <c r="J121" s="594"/>
      <c r="K121" s="594"/>
      <c r="L121" s="594"/>
      <c r="M121" s="594"/>
      <c r="N121" s="594"/>
      <c r="O121" s="595"/>
      <c r="P121" s="328"/>
      <c r="Q121" s="329"/>
      <c r="R121" s="433"/>
      <c r="S121" s="536"/>
      <c r="T121" s="561" t="s">
        <v>500</v>
      </c>
      <c r="U121" s="375"/>
      <c r="V121" s="375" t="s">
        <v>473</v>
      </c>
      <c r="W121" s="437"/>
      <c r="X121" s="561" t="s">
        <v>199</v>
      </c>
      <c r="Y121" s="375"/>
      <c r="Z121" s="375"/>
      <c r="AA121" s="375"/>
      <c r="AB121" s="375" t="s">
        <v>198</v>
      </c>
      <c r="AC121" s="375"/>
      <c r="AD121" s="375"/>
      <c r="AE121" s="437"/>
      <c r="AF121" s="285"/>
      <c r="AG121" s="286"/>
      <c r="AH121" s="297"/>
      <c r="AI121" s="285"/>
      <c r="AJ121" s="286"/>
      <c r="AK121" s="292"/>
      <c r="AL121" s="291"/>
      <c r="AM121" s="286"/>
      <c r="AN121" s="292"/>
      <c r="AO121" s="290"/>
      <c r="AP121" s="286"/>
      <c r="AQ121" s="292"/>
      <c r="AR121" s="290" t="s">
        <v>199</v>
      </c>
      <c r="AS121" s="286" t="s">
        <v>199</v>
      </c>
      <c r="AT121" s="292"/>
      <c r="AU121" s="290" t="s">
        <v>199</v>
      </c>
      <c r="AV121" s="286" t="s">
        <v>199</v>
      </c>
      <c r="AW121" s="292"/>
      <c r="AX121" s="285" t="s">
        <v>501</v>
      </c>
      <c r="AY121" s="286" t="s">
        <v>199</v>
      </c>
      <c r="AZ121" s="297"/>
      <c r="BA121" s="177"/>
      <c r="BB121" s="160"/>
      <c r="BC121" s="161"/>
      <c r="BD121" s="448"/>
      <c r="BE121" s="458"/>
      <c r="BF121" s="458"/>
      <c r="BG121" s="458"/>
      <c r="BH121" s="458"/>
      <c r="BI121" s="459"/>
      <c r="BM121" s="58"/>
      <c r="BN121" s="58"/>
      <c r="BO121" s="58"/>
    </row>
    <row r="122" spans="1:2641" s="4" customFormat="1" ht="52.5" customHeight="1" x14ac:dyDescent="0.35">
      <c r="A122" s="846" t="s">
        <v>331</v>
      </c>
      <c r="B122" s="538" t="s">
        <v>201</v>
      </c>
      <c r="C122" s="539"/>
      <c r="D122" s="539"/>
      <c r="E122" s="539"/>
      <c r="F122" s="539"/>
      <c r="G122" s="539"/>
      <c r="H122" s="539"/>
      <c r="I122" s="539"/>
      <c r="J122" s="539"/>
      <c r="K122" s="539"/>
      <c r="L122" s="539"/>
      <c r="M122" s="539"/>
      <c r="N122" s="539"/>
      <c r="O122" s="540"/>
      <c r="P122" s="571"/>
      <c r="Q122" s="572"/>
      <c r="R122" s="438"/>
      <c r="S122" s="439"/>
      <c r="T122" s="419" t="s">
        <v>198</v>
      </c>
      <c r="U122" s="420"/>
      <c r="V122" s="438" t="s">
        <v>198</v>
      </c>
      <c r="W122" s="439"/>
      <c r="X122" s="420"/>
      <c r="Y122" s="513"/>
      <c r="Z122" s="438"/>
      <c r="AA122" s="513"/>
      <c r="AB122" s="438" t="s">
        <v>198</v>
      </c>
      <c r="AC122" s="420"/>
      <c r="AD122" s="438"/>
      <c r="AE122" s="439"/>
      <c r="AF122" s="296"/>
      <c r="AG122" s="289"/>
      <c r="AH122" s="294"/>
      <c r="AI122" s="296"/>
      <c r="AJ122" s="289"/>
      <c r="AK122" s="294"/>
      <c r="AL122" s="296"/>
      <c r="AM122" s="289"/>
      <c r="AN122" s="294"/>
      <c r="AO122" s="296"/>
      <c r="AP122" s="289"/>
      <c r="AQ122" s="294"/>
      <c r="AR122" s="296" t="s">
        <v>199</v>
      </c>
      <c r="AS122" s="289" t="s">
        <v>199</v>
      </c>
      <c r="AT122" s="294"/>
      <c r="AU122" s="296" t="s">
        <v>199</v>
      </c>
      <c r="AV122" s="289" t="s">
        <v>199</v>
      </c>
      <c r="AW122" s="294"/>
      <c r="AX122" s="296"/>
      <c r="AY122" s="289"/>
      <c r="AZ122" s="294"/>
      <c r="BA122" s="181"/>
      <c r="BB122" s="182"/>
      <c r="BC122" s="199"/>
      <c r="BD122" s="460"/>
      <c r="BE122" s="461"/>
      <c r="BF122" s="461"/>
      <c r="BG122" s="461"/>
      <c r="BH122" s="461"/>
      <c r="BI122" s="462"/>
      <c r="BM122" s="58"/>
      <c r="BN122" s="58"/>
      <c r="BO122" s="58"/>
    </row>
    <row r="123" spans="1:2641" s="4" customFormat="1" ht="52.5" customHeight="1" thickBot="1" x14ac:dyDescent="0.4">
      <c r="A123" s="847" t="s">
        <v>332</v>
      </c>
      <c r="B123" s="336" t="s">
        <v>292</v>
      </c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8"/>
      <c r="P123" s="396"/>
      <c r="Q123" s="397"/>
      <c r="R123" s="551" t="s">
        <v>455</v>
      </c>
      <c r="S123" s="409"/>
      <c r="T123" s="396" t="s">
        <v>501</v>
      </c>
      <c r="U123" s="397"/>
      <c r="V123" s="397" t="s">
        <v>199</v>
      </c>
      <c r="W123" s="551"/>
      <c r="X123" s="396" t="s">
        <v>199</v>
      </c>
      <c r="Y123" s="551"/>
      <c r="Z123" s="397"/>
      <c r="AA123" s="397"/>
      <c r="AB123" s="512"/>
      <c r="AC123" s="397"/>
      <c r="AD123" s="397"/>
      <c r="AE123" s="398"/>
      <c r="AF123" s="288"/>
      <c r="AG123" s="287"/>
      <c r="AH123" s="298"/>
      <c r="AI123" s="288"/>
      <c r="AJ123" s="287"/>
      <c r="AK123" s="262"/>
      <c r="AL123" s="293"/>
      <c r="AM123" s="287"/>
      <c r="AN123" s="295"/>
      <c r="AO123" s="293"/>
      <c r="AP123" s="287"/>
      <c r="AQ123" s="295"/>
      <c r="AR123" s="293"/>
      <c r="AS123" s="287"/>
      <c r="AT123" s="295"/>
      <c r="AU123" s="293"/>
      <c r="AV123" s="287"/>
      <c r="AW123" s="295"/>
      <c r="AX123" s="288" t="s">
        <v>501</v>
      </c>
      <c r="AY123" s="287" t="s">
        <v>199</v>
      </c>
      <c r="AZ123" s="298"/>
      <c r="BA123" s="169"/>
      <c r="BB123" s="167"/>
      <c r="BC123" s="200"/>
      <c r="BD123" s="353" t="s">
        <v>232</v>
      </c>
      <c r="BE123" s="354"/>
      <c r="BF123" s="354"/>
      <c r="BG123" s="354"/>
      <c r="BH123" s="354"/>
      <c r="BI123" s="355"/>
      <c r="BM123" s="58"/>
      <c r="BN123" s="58"/>
      <c r="BO123" s="58"/>
    </row>
    <row r="124" spans="1:2641" s="4" customFormat="1" ht="51" customHeight="1" thickBot="1" x14ac:dyDescent="0.4">
      <c r="A124" s="845" t="s">
        <v>465</v>
      </c>
      <c r="B124" s="593" t="s">
        <v>202</v>
      </c>
      <c r="C124" s="594"/>
      <c r="D124" s="594"/>
      <c r="E124" s="594"/>
      <c r="F124" s="594"/>
      <c r="G124" s="594"/>
      <c r="H124" s="594"/>
      <c r="I124" s="594"/>
      <c r="J124" s="594"/>
      <c r="K124" s="594"/>
      <c r="L124" s="594"/>
      <c r="M124" s="594"/>
      <c r="N124" s="594"/>
      <c r="O124" s="595"/>
      <c r="P124" s="328"/>
      <c r="Q124" s="329"/>
      <c r="R124" s="329"/>
      <c r="S124" s="563"/>
      <c r="T124" s="519" t="s">
        <v>502</v>
      </c>
      <c r="U124" s="520"/>
      <c r="V124" s="520" t="s">
        <v>502</v>
      </c>
      <c r="W124" s="541"/>
      <c r="X124" s="564"/>
      <c r="Y124" s="520"/>
      <c r="Z124" s="520"/>
      <c r="AA124" s="520"/>
      <c r="AB124" s="520" t="s">
        <v>502</v>
      </c>
      <c r="AC124" s="520"/>
      <c r="AD124" s="564"/>
      <c r="AE124" s="565"/>
      <c r="AF124" s="299" t="s">
        <v>203</v>
      </c>
      <c r="AG124" s="300" t="s">
        <v>203</v>
      </c>
      <c r="AH124" s="301"/>
      <c r="AI124" s="302" t="s">
        <v>203</v>
      </c>
      <c r="AJ124" s="300" t="s">
        <v>203</v>
      </c>
      <c r="AK124" s="301"/>
      <c r="AL124" s="302" t="s">
        <v>203</v>
      </c>
      <c r="AM124" s="300" t="s">
        <v>203</v>
      </c>
      <c r="AN124" s="301"/>
      <c r="AO124" s="302" t="s">
        <v>203</v>
      </c>
      <c r="AP124" s="300" t="s">
        <v>203</v>
      </c>
      <c r="AQ124" s="303"/>
      <c r="AR124" s="299" t="s">
        <v>199</v>
      </c>
      <c r="AS124" s="300" t="s">
        <v>199</v>
      </c>
      <c r="AT124" s="303"/>
      <c r="AU124" s="299" t="s">
        <v>199</v>
      </c>
      <c r="AV124" s="300" t="s">
        <v>199</v>
      </c>
      <c r="AW124" s="301"/>
      <c r="AX124" s="203"/>
      <c r="AY124" s="160"/>
      <c r="AZ124" s="161"/>
      <c r="BA124" s="177"/>
      <c r="BB124" s="160"/>
      <c r="BC124" s="161"/>
      <c r="BD124" s="522"/>
      <c r="BE124" s="523"/>
      <c r="BF124" s="523"/>
      <c r="BG124" s="523"/>
      <c r="BH124" s="523"/>
      <c r="BI124" s="524"/>
      <c r="BK124" s="4">
        <f>SUM(X126:AE126)</f>
        <v>3430</v>
      </c>
      <c r="BM124" s="58"/>
      <c r="BN124" s="58"/>
      <c r="BO124" s="58"/>
    </row>
    <row r="125" spans="1:2641" s="4" customFormat="1" ht="44.25" customHeight="1" thickBot="1" x14ac:dyDescent="0.4">
      <c r="A125" s="848" t="s">
        <v>466</v>
      </c>
      <c r="B125" s="568" t="s">
        <v>201</v>
      </c>
      <c r="C125" s="569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70"/>
      <c r="P125" s="505"/>
      <c r="Q125" s="506"/>
      <c r="R125" s="582" t="s">
        <v>293</v>
      </c>
      <c r="S125" s="583"/>
      <c r="T125" s="575" t="s">
        <v>502</v>
      </c>
      <c r="U125" s="501"/>
      <c r="V125" s="501" t="s">
        <v>502</v>
      </c>
      <c r="W125" s="555"/>
      <c r="X125" s="554"/>
      <c r="Y125" s="501"/>
      <c r="Z125" s="501"/>
      <c r="AA125" s="501"/>
      <c r="AB125" s="501" t="s">
        <v>502</v>
      </c>
      <c r="AC125" s="501"/>
      <c r="AD125" s="554"/>
      <c r="AE125" s="562"/>
      <c r="AF125" s="304" t="s">
        <v>203</v>
      </c>
      <c r="AG125" s="305" t="s">
        <v>203</v>
      </c>
      <c r="AH125" s="306"/>
      <c r="AI125" s="307" t="s">
        <v>203</v>
      </c>
      <c r="AJ125" s="305" t="s">
        <v>203</v>
      </c>
      <c r="AK125" s="306"/>
      <c r="AL125" s="307" t="s">
        <v>203</v>
      </c>
      <c r="AM125" s="305" t="s">
        <v>203</v>
      </c>
      <c r="AN125" s="306"/>
      <c r="AO125" s="307" t="s">
        <v>203</v>
      </c>
      <c r="AP125" s="305" t="s">
        <v>203</v>
      </c>
      <c r="AQ125" s="308"/>
      <c r="AR125" s="304" t="s">
        <v>199</v>
      </c>
      <c r="AS125" s="305" t="s">
        <v>199</v>
      </c>
      <c r="AT125" s="308"/>
      <c r="AU125" s="304" t="s">
        <v>199</v>
      </c>
      <c r="AV125" s="305" t="s">
        <v>199</v>
      </c>
      <c r="AW125" s="306"/>
      <c r="AX125" s="166"/>
      <c r="AY125" s="206"/>
      <c r="AZ125" s="164"/>
      <c r="BA125" s="205"/>
      <c r="BB125" s="206"/>
      <c r="BC125" s="164"/>
      <c r="BD125" s="463" t="s">
        <v>286</v>
      </c>
      <c r="BE125" s="464"/>
      <c r="BF125" s="464"/>
      <c r="BG125" s="464"/>
      <c r="BH125" s="464"/>
      <c r="BI125" s="465"/>
      <c r="BK125" s="4">
        <f>SUM(AG126,AJ126,AM126,AP126,AS126,AV126,AY126)</f>
        <v>3430</v>
      </c>
      <c r="BM125" s="58"/>
      <c r="BN125" s="58"/>
      <c r="BO125" s="58"/>
    </row>
    <row r="126" spans="1:2641" s="61" customFormat="1" ht="30" customHeight="1" x14ac:dyDescent="0.35">
      <c r="A126" s="514" t="s">
        <v>204</v>
      </c>
      <c r="B126" s="515"/>
      <c r="C126" s="515"/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  <c r="Q126" s="515"/>
      <c r="R126" s="515"/>
      <c r="S126" s="516"/>
      <c r="T126" s="521">
        <f>SUM(T31,T70)</f>
        <v>7320</v>
      </c>
      <c r="U126" s="517"/>
      <c r="V126" s="517">
        <f>SUM(V31,V70)</f>
        <v>3430</v>
      </c>
      <c r="W126" s="518"/>
      <c r="X126" s="521">
        <f>SUM(X31,X70)</f>
        <v>1664</v>
      </c>
      <c r="Y126" s="517"/>
      <c r="Z126" s="517">
        <f>SUM(Z31,Z70)</f>
        <v>930</v>
      </c>
      <c r="AA126" s="517"/>
      <c r="AB126" s="517">
        <f>SUM(AB31,AB70)</f>
        <v>770</v>
      </c>
      <c r="AC126" s="517"/>
      <c r="AD126" s="517">
        <f>SUM(AD31,AD70)</f>
        <v>66</v>
      </c>
      <c r="AE126" s="518"/>
      <c r="AF126" s="126">
        <f t="shared" ref="AF126:AZ126" si="24">SUM(AF31,AF70)</f>
        <v>1060</v>
      </c>
      <c r="AG126" s="207">
        <f t="shared" si="24"/>
        <v>540</v>
      </c>
      <c r="AH126" s="145">
        <f t="shared" si="24"/>
        <v>29</v>
      </c>
      <c r="AI126" s="210">
        <f t="shared" si="24"/>
        <v>992</v>
      </c>
      <c r="AJ126" s="207">
        <f t="shared" si="24"/>
        <v>512</v>
      </c>
      <c r="AK126" s="145">
        <f t="shared" si="24"/>
        <v>28</v>
      </c>
      <c r="AL126" s="210">
        <f t="shared" si="24"/>
        <v>1110</v>
      </c>
      <c r="AM126" s="207">
        <f t="shared" si="24"/>
        <v>514</v>
      </c>
      <c r="AN126" s="208">
        <f t="shared" si="24"/>
        <v>30</v>
      </c>
      <c r="AO126" s="126">
        <f t="shared" si="24"/>
        <v>1084</v>
      </c>
      <c r="AP126" s="207">
        <f t="shared" si="24"/>
        <v>482</v>
      </c>
      <c r="AQ126" s="145">
        <f t="shared" si="24"/>
        <v>30</v>
      </c>
      <c r="AR126" s="210">
        <f t="shared" si="24"/>
        <v>978</v>
      </c>
      <c r="AS126" s="207">
        <f t="shared" si="24"/>
        <v>444</v>
      </c>
      <c r="AT126" s="208">
        <f t="shared" si="24"/>
        <v>27</v>
      </c>
      <c r="AU126" s="126">
        <f t="shared" si="24"/>
        <v>974</v>
      </c>
      <c r="AV126" s="207">
        <f t="shared" si="24"/>
        <v>454</v>
      </c>
      <c r="AW126" s="208">
        <f t="shared" si="24"/>
        <v>27</v>
      </c>
      <c r="AX126" s="126">
        <f t="shared" si="24"/>
        <v>1122</v>
      </c>
      <c r="AY126" s="207">
        <f t="shared" si="24"/>
        <v>484</v>
      </c>
      <c r="AZ126" s="145">
        <f t="shared" si="24"/>
        <v>33</v>
      </c>
      <c r="BA126" s="210"/>
      <c r="BB126" s="207"/>
      <c r="BC126" s="145"/>
      <c r="BD126" s="495"/>
      <c r="BE126" s="496"/>
      <c r="BF126" s="496"/>
      <c r="BG126" s="496"/>
      <c r="BH126" s="496"/>
      <c r="BI126" s="497"/>
      <c r="BJ126" s="283">
        <f>SUM(AH126,AK126,AN126,AQ126,AT126,AW126,AZ126,BC126)</f>
        <v>204</v>
      </c>
      <c r="BK126" s="4">
        <f>SUM(AF126,AI126,AL126,AO126,AR126,AU126,AX126)</f>
        <v>7320</v>
      </c>
      <c r="BL126" s="4"/>
      <c r="BM126" s="58"/>
      <c r="BN126" s="58"/>
      <c r="BO126" s="58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AU126" s="4"/>
      <c r="AAV126" s="4"/>
      <c r="AAW126" s="4"/>
      <c r="AAX126" s="4"/>
      <c r="AAY126" s="4"/>
      <c r="AAZ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  <c r="AGV126" s="4"/>
      <c r="AGW126" s="4"/>
      <c r="AGX126" s="4"/>
      <c r="AGY126" s="4"/>
      <c r="AGZ126" s="4"/>
      <c r="AHA126" s="4"/>
      <c r="AHB126" s="4"/>
      <c r="AHC126" s="4"/>
      <c r="AHD126" s="4"/>
      <c r="AHE126" s="4"/>
      <c r="AHF126" s="4"/>
      <c r="AHG126" s="4"/>
      <c r="AHH126" s="4"/>
      <c r="AHI126" s="4"/>
      <c r="AHJ126" s="4"/>
      <c r="AHK126" s="4"/>
      <c r="AHL126" s="4"/>
      <c r="AHM126" s="4"/>
      <c r="AHN126" s="4"/>
      <c r="AHO126" s="4"/>
      <c r="AHP126" s="4"/>
      <c r="AHQ126" s="4"/>
      <c r="AHR126" s="4"/>
      <c r="AHS126" s="4"/>
      <c r="AHT126" s="4"/>
      <c r="AHU126" s="4"/>
      <c r="AHV126" s="4"/>
      <c r="AHW126" s="4"/>
      <c r="AHX126" s="4"/>
      <c r="AHY126" s="4"/>
      <c r="AHZ126" s="4"/>
      <c r="AIA126" s="4"/>
      <c r="AIB126" s="4"/>
      <c r="AIC126" s="4"/>
      <c r="AID126" s="4"/>
      <c r="AIE126" s="4"/>
      <c r="AIF126" s="4"/>
      <c r="AIG126" s="4"/>
      <c r="AIH126" s="4"/>
      <c r="AII126" s="4"/>
      <c r="AIJ126" s="4"/>
      <c r="AIK126" s="4"/>
      <c r="AIL126" s="4"/>
      <c r="AIM126" s="4"/>
      <c r="AIN126" s="4"/>
      <c r="AIO126" s="4"/>
      <c r="AIP126" s="4"/>
      <c r="AIQ126" s="4"/>
      <c r="AIR126" s="4"/>
      <c r="AIS126" s="4"/>
      <c r="AIT126" s="4"/>
      <c r="AIU126" s="4"/>
      <c r="AIV126" s="4"/>
      <c r="AIW126" s="4"/>
      <c r="AIX126" s="4"/>
      <c r="AIY126" s="4"/>
      <c r="AIZ126" s="4"/>
      <c r="AJA126" s="4"/>
      <c r="AJB126" s="4"/>
      <c r="AJC126" s="4"/>
      <c r="AJD126" s="4"/>
      <c r="AJE126" s="4"/>
      <c r="AJF126" s="4"/>
      <c r="AJG126" s="4"/>
      <c r="AJH126" s="4"/>
      <c r="AJI126" s="4"/>
      <c r="AJJ126" s="4"/>
      <c r="AJK126" s="4"/>
      <c r="AJL126" s="4"/>
      <c r="AJM126" s="4"/>
      <c r="AJN126" s="4"/>
      <c r="AJO126" s="4"/>
      <c r="AJP126" s="4"/>
      <c r="AJQ126" s="4"/>
      <c r="AJR126" s="4"/>
      <c r="AJS126" s="4"/>
      <c r="AJT126" s="4"/>
      <c r="AJU126" s="4"/>
      <c r="AJV126" s="4"/>
      <c r="AJW126" s="4"/>
      <c r="AJX126" s="4"/>
      <c r="AJY126" s="4"/>
      <c r="AJZ126" s="4"/>
      <c r="AKA126" s="4"/>
      <c r="AKB126" s="4"/>
      <c r="AKC126" s="4"/>
      <c r="AKD126" s="4"/>
      <c r="AKE126" s="4"/>
      <c r="AKF126" s="4"/>
      <c r="AKG126" s="4"/>
      <c r="AKH126" s="4"/>
      <c r="AKI126" s="4"/>
      <c r="AKJ126" s="4"/>
      <c r="AKK126" s="4"/>
      <c r="AKL126" s="4"/>
      <c r="AKM126" s="4"/>
      <c r="AKN126" s="4"/>
      <c r="AKO126" s="4"/>
      <c r="AKP126" s="4"/>
      <c r="AKQ126" s="4"/>
      <c r="AKR126" s="4"/>
      <c r="AKS126" s="4"/>
      <c r="AKT126" s="4"/>
      <c r="AKU126" s="4"/>
      <c r="AKV126" s="4"/>
      <c r="AKW126" s="4"/>
      <c r="AKX126" s="4"/>
      <c r="AKY126" s="4"/>
      <c r="AKZ126" s="4"/>
      <c r="ALA126" s="4"/>
      <c r="ALB126" s="4"/>
      <c r="ALC126" s="4"/>
      <c r="ALD126" s="4"/>
      <c r="ALE126" s="4"/>
      <c r="ALF126" s="4"/>
      <c r="ALG126" s="4"/>
      <c r="ALH126" s="4"/>
      <c r="ALI126" s="4"/>
      <c r="ALJ126" s="4"/>
      <c r="ALK126" s="4"/>
      <c r="ALL126" s="4"/>
      <c r="ALM126" s="4"/>
      <c r="ALN126" s="4"/>
      <c r="ALO126" s="4"/>
      <c r="ALP126" s="4"/>
      <c r="ALQ126" s="4"/>
      <c r="ALR126" s="4"/>
      <c r="ALS126" s="4"/>
      <c r="ALT126" s="4"/>
      <c r="ALU126" s="4"/>
      <c r="ALV126" s="4"/>
      <c r="ALW126" s="4"/>
      <c r="ALX126" s="4"/>
      <c r="ALY126" s="4"/>
      <c r="ALZ126" s="4"/>
      <c r="AMA126" s="4"/>
      <c r="AMB126" s="4"/>
      <c r="AMC126" s="4"/>
      <c r="AMD126" s="4"/>
      <c r="AME126" s="4"/>
      <c r="AMF126" s="4"/>
      <c r="AMG126" s="4"/>
      <c r="AMH126" s="4"/>
      <c r="AMI126" s="4"/>
      <c r="AMJ126" s="4"/>
      <c r="AMK126" s="4"/>
      <c r="AML126" s="4"/>
      <c r="AMM126" s="4"/>
      <c r="AMN126" s="4"/>
      <c r="AMO126" s="4"/>
      <c r="AMP126" s="4"/>
      <c r="AMQ126" s="4"/>
      <c r="AMR126" s="4"/>
      <c r="AMS126" s="4"/>
      <c r="AMT126" s="4"/>
      <c r="AMU126" s="4"/>
      <c r="AMV126" s="4"/>
      <c r="AMW126" s="4"/>
      <c r="AMX126" s="4"/>
      <c r="AMY126" s="4"/>
      <c r="AMZ126" s="4"/>
      <c r="ANA126" s="4"/>
      <c r="ANB126" s="4"/>
      <c r="ANC126" s="4"/>
      <c r="AND126" s="4"/>
      <c r="ANE126" s="4"/>
      <c r="ANF126" s="4"/>
      <c r="ANG126" s="4"/>
      <c r="ANH126" s="4"/>
      <c r="ANI126" s="4"/>
      <c r="ANJ126" s="4"/>
      <c r="ANK126" s="4"/>
      <c r="ANL126" s="4"/>
      <c r="ANM126" s="4"/>
      <c r="ANN126" s="4"/>
      <c r="ANO126" s="4"/>
      <c r="ANP126" s="4"/>
      <c r="ANQ126" s="4"/>
      <c r="ANR126" s="4"/>
      <c r="ANS126" s="4"/>
      <c r="ANT126" s="4"/>
      <c r="ANU126" s="4"/>
      <c r="ANV126" s="4"/>
      <c r="ANW126" s="4"/>
      <c r="ANX126" s="4"/>
      <c r="ANY126" s="4"/>
      <c r="ANZ126" s="4"/>
      <c r="AOA126" s="4"/>
      <c r="AOB126" s="4"/>
      <c r="AOC126" s="4"/>
      <c r="AOD126" s="4"/>
      <c r="AOE126" s="4"/>
      <c r="AOF126" s="4"/>
      <c r="AOG126" s="4"/>
      <c r="AOH126" s="4"/>
      <c r="AOI126" s="4"/>
      <c r="AOJ126" s="4"/>
      <c r="AOK126" s="4"/>
      <c r="AOL126" s="4"/>
      <c r="AOM126" s="4"/>
      <c r="AON126" s="4"/>
      <c r="AOO126" s="4"/>
      <c r="AOP126" s="4"/>
      <c r="AOQ126" s="4"/>
      <c r="AOR126" s="4"/>
      <c r="AOS126" s="4"/>
      <c r="AOT126" s="4"/>
      <c r="AOU126" s="4"/>
      <c r="AOV126" s="4"/>
      <c r="AOW126" s="4"/>
      <c r="AOX126" s="4"/>
      <c r="AOY126" s="4"/>
      <c r="AOZ126" s="4"/>
      <c r="APA126" s="4"/>
      <c r="APB126" s="4"/>
      <c r="APC126" s="4"/>
      <c r="APD126" s="4"/>
      <c r="APE126" s="4"/>
      <c r="APF126" s="4"/>
      <c r="APG126" s="4"/>
      <c r="APH126" s="4"/>
      <c r="API126" s="4"/>
      <c r="APJ126" s="4"/>
      <c r="APK126" s="4"/>
      <c r="APL126" s="4"/>
      <c r="APM126" s="4"/>
      <c r="APN126" s="4"/>
      <c r="APO126" s="4"/>
      <c r="APP126" s="4"/>
      <c r="APQ126" s="4"/>
      <c r="APR126" s="4"/>
      <c r="APS126" s="4"/>
      <c r="APT126" s="4"/>
      <c r="APU126" s="4"/>
      <c r="APV126" s="4"/>
      <c r="APW126" s="4"/>
      <c r="APX126" s="4"/>
      <c r="APY126" s="4"/>
      <c r="APZ126" s="4"/>
      <c r="AQA126" s="4"/>
      <c r="AQB126" s="4"/>
      <c r="AQC126" s="4"/>
      <c r="AQD126" s="4"/>
      <c r="AQE126" s="4"/>
      <c r="AQF126" s="4"/>
      <c r="AQG126" s="4"/>
      <c r="AQH126" s="4"/>
      <c r="AQI126" s="4"/>
      <c r="AQJ126" s="4"/>
      <c r="AQK126" s="4"/>
      <c r="AQL126" s="4"/>
      <c r="AQM126" s="4"/>
      <c r="AQN126" s="4"/>
      <c r="AQO126" s="4"/>
      <c r="AQP126" s="4"/>
      <c r="AQQ126" s="4"/>
      <c r="AQR126" s="4"/>
      <c r="AQS126" s="4"/>
      <c r="AQT126" s="4"/>
      <c r="AQU126" s="4"/>
      <c r="AQV126" s="4"/>
      <c r="AQW126" s="4"/>
      <c r="AQX126" s="4"/>
      <c r="AQY126" s="4"/>
      <c r="AQZ126" s="4"/>
      <c r="ARA126" s="4"/>
      <c r="ARB126" s="4"/>
      <c r="ARC126" s="4"/>
      <c r="ARD126" s="4"/>
      <c r="ARE126" s="4"/>
      <c r="ARF126" s="4"/>
      <c r="ARG126" s="4"/>
      <c r="ARH126" s="4"/>
      <c r="ARI126" s="4"/>
      <c r="ARJ126" s="4"/>
      <c r="ARK126" s="4"/>
      <c r="ARL126" s="4"/>
      <c r="ARM126" s="4"/>
      <c r="ARN126" s="4"/>
      <c r="ARO126" s="4"/>
      <c r="ARP126" s="4"/>
      <c r="ARQ126" s="4"/>
      <c r="ARR126" s="4"/>
      <c r="ARS126" s="4"/>
      <c r="ART126" s="4"/>
      <c r="ARU126" s="4"/>
      <c r="ARV126" s="4"/>
      <c r="ARW126" s="4"/>
      <c r="ARX126" s="4"/>
      <c r="ARY126" s="4"/>
      <c r="ARZ126" s="4"/>
      <c r="ASA126" s="4"/>
      <c r="ASB126" s="4"/>
      <c r="ASC126" s="4"/>
      <c r="ASD126" s="4"/>
      <c r="ASE126" s="4"/>
      <c r="ASF126" s="4"/>
      <c r="ASG126" s="4"/>
      <c r="ASH126" s="4"/>
      <c r="ASI126" s="4"/>
      <c r="ASJ126" s="4"/>
      <c r="ASK126" s="4"/>
      <c r="ASL126" s="4"/>
      <c r="ASM126" s="4"/>
      <c r="ASN126" s="4"/>
      <c r="ASO126" s="4"/>
      <c r="ASP126" s="4"/>
      <c r="ASQ126" s="4"/>
      <c r="ASR126" s="4"/>
      <c r="ASS126" s="4"/>
      <c r="AST126" s="4"/>
      <c r="ASU126" s="4"/>
      <c r="ASV126" s="4"/>
      <c r="ASW126" s="4"/>
      <c r="ASX126" s="4"/>
      <c r="ASY126" s="4"/>
      <c r="ASZ126" s="4"/>
      <c r="ATA126" s="4"/>
      <c r="ATB126" s="4"/>
      <c r="ATC126" s="4"/>
      <c r="ATD126" s="4"/>
      <c r="ATE126" s="4"/>
      <c r="ATF126" s="4"/>
      <c r="ATG126" s="4"/>
      <c r="ATH126" s="4"/>
      <c r="ATI126" s="4"/>
      <c r="ATJ126" s="4"/>
      <c r="ATK126" s="4"/>
      <c r="ATL126" s="4"/>
      <c r="ATM126" s="4"/>
      <c r="ATN126" s="4"/>
      <c r="ATO126" s="4"/>
      <c r="ATP126" s="4"/>
      <c r="ATQ126" s="4"/>
      <c r="ATR126" s="4"/>
      <c r="ATS126" s="4"/>
      <c r="ATT126" s="4"/>
      <c r="ATU126" s="4"/>
      <c r="ATV126" s="4"/>
      <c r="ATW126" s="4"/>
      <c r="ATX126" s="4"/>
      <c r="ATY126" s="4"/>
      <c r="ATZ126" s="4"/>
      <c r="AUA126" s="4"/>
      <c r="AUB126" s="4"/>
      <c r="AUC126" s="4"/>
      <c r="AUD126" s="4"/>
      <c r="AUE126" s="4"/>
      <c r="AUF126" s="4"/>
      <c r="AUG126" s="4"/>
      <c r="AUH126" s="4"/>
      <c r="AUI126" s="4"/>
      <c r="AUJ126" s="4"/>
      <c r="AUK126" s="4"/>
      <c r="AUL126" s="4"/>
      <c r="AUM126" s="4"/>
      <c r="AUN126" s="4"/>
      <c r="AUO126" s="4"/>
      <c r="AUP126" s="4"/>
      <c r="AUQ126" s="4"/>
      <c r="AUR126" s="4"/>
      <c r="AUS126" s="4"/>
      <c r="AUT126" s="4"/>
      <c r="AUU126" s="4"/>
      <c r="AUV126" s="4"/>
      <c r="AUW126" s="4"/>
      <c r="AUX126" s="4"/>
      <c r="AUY126" s="4"/>
      <c r="AUZ126" s="4"/>
      <c r="AVA126" s="4"/>
      <c r="AVB126" s="4"/>
      <c r="AVC126" s="4"/>
      <c r="AVD126" s="4"/>
      <c r="AVE126" s="4"/>
      <c r="AVF126" s="4"/>
      <c r="AVG126" s="4"/>
      <c r="AVH126" s="4"/>
      <c r="AVI126" s="4"/>
      <c r="AVJ126" s="4"/>
      <c r="AVK126" s="4"/>
      <c r="AVL126" s="4"/>
      <c r="AVM126" s="4"/>
      <c r="AVN126" s="4"/>
      <c r="AVO126" s="4"/>
      <c r="AVP126" s="4"/>
      <c r="AVQ126" s="4"/>
      <c r="AVR126" s="4"/>
      <c r="AVS126" s="4"/>
      <c r="AVT126" s="4"/>
      <c r="AVU126" s="4"/>
      <c r="AVV126" s="4"/>
      <c r="AVW126" s="4"/>
      <c r="AVX126" s="4"/>
      <c r="AVY126" s="4"/>
      <c r="AVZ126" s="4"/>
      <c r="AWA126" s="4"/>
      <c r="AWB126" s="4"/>
      <c r="AWC126" s="4"/>
      <c r="AWD126" s="4"/>
      <c r="AWE126" s="4"/>
      <c r="AWF126" s="4"/>
      <c r="AWG126" s="4"/>
      <c r="AWH126" s="4"/>
      <c r="AWI126" s="4"/>
      <c r="AWJ126" s="4"/>
      <c r="AWK126" s="4"/>
      <c r="AWL126" s="4"/>
      <c r="AWM126" s="4"/>
      <c r="AWN126" s="4"/>
      <c r="AWO126" s="4"/>
      <c r="AWP126" s="4"/>
      <c r="AWQ126" s="4"/>
      <c r="AWR126" s="4"/>
      <c r="AWS126" s="4"/>
      <c r="AWT126" s="4"/>
      <c r="AWU126" s="4"/>
      <c r="AWV126" s="4"/>
      <c r="AWW126" s="4"/>
      <c r="AWX126" s="4"/>
      <c r="AWY126" s="4"/>
      <c r="AWZ126" s="4"/>
      <c r="AXA126" s="4"/>
      <c r="AXB126" s="4"/>
      <c r="AXC126" s="4"/>
      <c r="AXD126" s="4"/>
      <c r="AXE126" s="4"/>
      <c r="AXF126" s="4"/>
      <c r="AXG126" s="4"/>
      <c r="AXH126" s="4"/>
      <c r="AXI126" s="4"/>
      <c r="AXJ126" s="4"/>
      <c r="AXK126" s="4"/>
      <c r="AXL126" s="4"/>
      <c r="AXM126" s="4"/>
      <c r="AXN126" s="4"/>
      <c r="AXO126" s="4"/>
      <c r="AXP126" s="4"/>
      <c r="AXQ126" s="4"/>
      <c r="AXR126" s="4"/>
      <c r="AXS126" s="4"/>
      <c r="AXT126" s="4"/>
      <c r="AXU126" s="4"/>
      <c r="AXV126" s="4"/>
      <c r="AXW126" s="4"/>
      <c r="AXX126" s="4"/>
      <c r="AXY126" s="4"/>
      <c r="AXZ126" s="4"/>
      <c r="AYA126" s="4"/>
      <c r="AYB126" s="4"/>
      <c r="AYC126" s="4"/>
      <c r="AYD126" s="4"/>
      <c r="AYE126" s="4"/>
      <c r="AYF126" s="4"/>
      <c r="AYG126" s="4"/>
      <c r="AYH126" s="4"/>
      <c r="AYI126" s="4"/>
      <c r="AYJ126" s="4"/>
      <c r="AYK126" s="4"/>
      <c r="AYL126" s="4"/>
      <c r="AYM126" s="4"/>
      <c r="AYN126" s="4"/>
      <c r="AYO126" s="4"/>
      <c r="AYP126" s="4"/>
      <c r="AYQ126" s="4"/>
      <c r="AYR126" s="4"/>
      <c r="AYS126" s="4"/>
      <c r="AYT126" s="4"/>
      <c r="AYU126" s="4"/>
      <c r="AYV126" s="4"/>
      <c r="AYW126" s="4"/>
      <c r="AYX126" s="4"/>
      <c r="AYY126" s="4"/>
      <c r="AYZ126" s="4"/>
      <c r="AZA126" s="4"/>
      <c r="AZB126" s="4"/>
      <c r="AZC126" s="4"/>
      <c r="AZD126" s="4"/>
      <c r="AZE126" s="4"/>
      <c r="AZF126" s="4"/>
      <c r="AZG126" s="4"/>
      <c r="AZH126" s="4"/>
      <c r="AZI126" s="4"/>
      <c r="AZJ126" s="4"/>
      <c r="AZK126" s="4"/>
      <c r="AZL126" s="4"/>
      <c r="AZM126" s="4"/>
      <c r="AZN126" s="4"/>
      <c r="AZO126" s="4"/>
      <c r="AZP126" s="4"/>
      <c r="AZQ126" s="4"/>
      <c r="AZR126" s="4"/>
      <c r="AZS126" s="4"/>
      <c r="AZT126" s="4"/>
      <c r="AZU126" s="4"/>
      <c r="AZV126" s="4"/>
      <c r="AZW126" s="4"/>
      <c r="AZX126" s="4"/>
      <c r="AZY126" s="4"/>
      <c r="AZZ126" s="4"/>
      <c r="BAA126" s="4"/>
      <c r="BAB126" s="4"/>
      <c r="BAC126" s="4"/>
      <c r="BAD126" s="4"/>
      <c r="BAE126" s="4"/>
      <c r="BAF126" s="4"/>
      <c r="BAG126" s="4"/>
      <c r="BAH126" s="4"/>
      <c r="BAI126" s="4"/>
      <c r="BAJ126" s="4"/>
      <c r="BAK126" s="4"/>
      <c r="BAL126" s="4"/>
      <c r="BAM126" s="4"/>
      <c r="BAN126" s="4"/>
      <c r="BAO126" s="4"/>
      <c r="BAP126" s="4"/>
      <c r="BAQ126" s="4"/>
      <c r="BAR126" s="4"/>
      <c r="BAS126" s="4"/>
      <c r="BAT126" s="4"/>
      <c r="BAU126" s="4"/>
      <c r="BAV126" s="4"/>
      <c r="BAW126" s="4"/>
      <c r="BAX126" s="4"/>
      <c r="BAY126" s="4"/>
      <c r="BAZ126" s="4"/>
      <c r="BBA126" s="4"/>
      <c r="BBB126" s="4"/>
      <c r="BBC126" s="4"/>
      <c r="BBD126" s="4"/>
      <c r="BBE126" s="4"/>
      <c r="BBF126" s="4"/>
      <c r="BBG126" s="4"/>
      <c r="BBH126" s="4"/>
      <c r="BBI126" s="4"/>
      <c r="BBJ126" s="4"/>
      <c r="BBK126" s="4"/>
      <c r="BBL126" s="4"/>
      <c r="BBM126" s="4"/>
      <c r="BBN126" s="4"/>
      <c r="BBO126" s="4"/>
      <c r="BBP126" s="4"/>
      <c r="BBQ126" s="4"/>
      <c r="BBR126" s="4"/>
      <c r="BBS126" s="4"/>
      <c r="BBT126" s="4"/>
      <c r="BBU126" s="4"/>
      <c r="BBV126" s="4"/>
      <c r="BBW126" s="4"/>
      <c r="BBX126" s="4"/>
      <c r="BBY126" s="4"/>
      <c r="BBZ126" s="4"/>
      <c r="BCA126" s="4"/>
      <c r="BCB126" s="4"/>
      <c r="BCC126" s="4"/>
      <c r="BCD126" s="4"/>
      <c r="BCE126" s="4"/>
      <c r="BCF126" s="4"/>
      <c r="BCG126" s="4"/>
      <c r="BCH126" s="4"/>
      <c r="BCI126" s="4"/>
      <c r="BCJ126" s="4"/>
      <c r="BCK126" s="4"/>
      <c r="BCL126" s="4"/>
      <c r="BCM126" s="4"/>
      <c r="BCN126" s="4"/>
      <c r="BCO126" s="4"/>
      <c r="BCP126" s="4"/>
      <c r="BCQ126" s="4"/>
      <c r="BCR126" s="4"/>
      <c r="BCS126" s="4"/>
      <c r="BCT126" s="4"/>
      <c r="BCU126" s="4"/>
      <c r="BCV126" s="4"/>
      <c r="BCW126" s="4"/>
      <c r="BCX126" s="4"/>
      <c r="BCY126" s="4"/>
      <c r="BCZ126" s="4"/>
      <c r="BDA126" s="4"/>
      <c r="BDB126" s="4"/>
      <c r="BDC126" s="4"/>
      <c r="BDD126" s="4"/>
      <c r="BDE126" s="4"/>
      <c r="BDF126" s="4"/>
      <c r="BDG126" s="4"/>
      <c r="BDH126" s="4"/>
      <c r="BDI126" s="4"/>
      <c r="BDJ126" s="4"/>
      <c r="BDK126" s="4"/>
      <c r="BDL126" s="4"/>
      <c r="BDM126" s="4"/>
      <c r="BDN126" s="4"/>
      <c r="BDO126" s="4"/>
      <c r="BDP126" s="4"/>
      <c r="BDQ126" s="4"/>
      <c r="BDR126" s="4"/>
      <c r="BDS126" s="4"/>
      <c r="BDT126" s="4"/>
      <c r="BDU126" s="4"/>
      <c r="BDV126" s="4"/>
      <c r="BDW126" s="4"/>
      <c r="BDX126" s="4"/>
      <c r="BDY126" s="4"/>
      <c r="BDZ126" s="4"/>
      <c r="BEA126" s="4"/>
      <c r="BEB126" s="4"/>
      <c r="BEC126" s="4"/>
      <c r="BED126" s="4"/>
      <c r="BEE126" s="4"/>
      <c r="BEF126" s="4"/>
      <c r="BEG126" s="4"/>
      <c r="BEH126" s="4"/>
      <c r="BEI126" s="4"/>
      <c r="BEJ126" s="4"/>
      <c r="BEK126" s="4"/>
      <c r="BEL126" s="4"/>
      <c r="BEM126" s="4"/>
      <c r="BEN126" s="4"/>
      <c r="BEO126" s="4"/>
      <c r="BEP126" s="4"/>
      <c r="BEQ126" s="4"/>
      <c r="BER126" s="4"/>
      <c r="BES126" s="4"/>
      <c r="BET126" s="4"/>
      <c r="BEU126" s="4"/>
      <c r="BEV126" s="4"/>
      <c r="BEW126" s="4"/>
      <c r="BEX126" s="4"/>
      <c r="BEY126" s="4"/>
      <c r="BEZ126" s="4"/>
      <c r="BFA126" s="4"/>
      <c r="BFB126" s="4"/>
      <c r="BFC126" s="4"/>
      <c r="BFD126" s="4"/>
      <c r="BFE126" s="4"/>
      <c r="BFF126" s="4"/>
      <c r="BFG126" s="4"/>
      <c r="BFH126" s="4"/>
      <c r="BFI126" s="4"/>
      <c r="BFJ126" s="4"/>
      <c r="BFK126" s="4"/>
      <c r="BFL126" s="4"/>
      <c r="BFM126" s="4"/>
      <c r="BFN126" s="4"/>
      <c r="BFO126" s="4"/>
      <c r="BFP126" s="4"/>
      <c r="BFQ126" s="4"/>
      <c r="BFR126" s="4"/>
      <c r="BFS126" s="4"/>
      <c r="BFT126" s="4"/>
      <c r="BFU126" s="4"/>
      <c r="BFV126" s="4"/>
      <c r="BFW126" s="4"/>
      <c r="BFX126" s="4"/>
      <c r="BFY126" s="4"/>
      <c r="BFZ126" s="4"/>
      <c r="BGA126" s="4"/>
      <c r="BGB126" s="4"/>
      <c r="BGC126" s="4"/>
      <c r="BGD126" s="4"/>
      <c r="BGE126" s="4"/>
      <c r="BGF126" s="4"/>
      <c r="BGG126" s="4"/>
      <c r="BGH126" s="4"/>
      <c r="BGI126" s="4"/>
      <c r="BGJ126" s="4"/>
      <c r="BGK126" s="4"/>
      <c r="BGL126" s="4"/>
      <c r="BGM126" s="4"/>
      <c r="BGN126" s="4"/>
      <c r="BGO126" s="4"/>
      <c r="BGP126" s="4"/>
      <c r="BGQ126" s="4"/>
      <c r="BGR126" s="4"/>
      <c r="BGS126" s="4"/>
      <c r="BGT126" s="4"/>
      <c r="BGU126" s="4"/>
      <c r="BGV126" s="4"/>
      <c r="BGW126" s="4"/>
      <c r="BGX126" s="4"/>
      <c r="BGY126" s="4"/>
      <c r="BGZ126" s="4"/>
      <c r="BHA126" s="4"/>
      <c r="BHB126" s="4"/>
      <c r="BHC126" s="4"/>
      <c r="BHD126" s="4"/>
      <c r="BHE126" s="4"/>
      <c r="BHF126" s="4"/>
      <c r="BHG126" s="4"/>
      <c r="BHH126" s="4"/>
      <c r="BHI126" s="4"/>
      <c r="BHJ126" s="4"/>
      <c r="BHK126" s="4"/>
      <c r="BHL126" s="4"/>
      <c r="BHM126" s="4"/>
      <c r="BHN126" s="4"/>
      <c r="BHO126" s="4"/>
      <c r="BHP126" s="4"/>
      <c r="BHQ126" s="4"/>
      <c r="BHR126" s="4"/>
      <c r="BHS126" s="4"/>
      <c r="BHT126" s="4"/>
      <c r="BHU126" s="4"/>
      <c r="BHV126" s="4"/>
      <c r="BHW126" s="4"/>
      <c r="BHX126" s="4"/>
      <c r="BHY126" s="4"/>
      <c r="BHZ126" s="4"/>
      <c r="BIA126" s="4"/>
      <c r="BIB126" s="4"/>
      <c r="BIC126" s="4"/>
      <c r="BID126" s="4"/>
      <c r="BIE126" s="4"/>
      <c r="BIF126" s="4"/>
      <c r="BIG126" s="4"/>
      <c r="BIH126" s="4"/>
      <c r="BII126" s="4"/>
      <c r="BIJ126" s="4"/>
      <c r="BIK126" s="4"/>
      <c r="BIL126" s="4"/>
      <c r="BIM126" s="4"/>
      <c r="BIN126" s="4"/>
      <c r="BIO126" s="4"/>
      <c r="BIP126" s="4"/>
      <c r="BIQ126" s="4"/>
      <c r="BIR126" s="4"/>
      <c r="BIS126" s="4"/>
      <c r="BIT126" s="4"/>
      <c r="BIU126" s="4"/>
      <c r="BIV126" s="4"/>
      <c r="BIW126" s="4"/>
      <c r="BIX126" s="4"/>
      <c r="BIY126" s="4"/>
      <c r="BIZ126" s="4"/>
      <c r="BJA126" s="4"/>
      <c r="BJB126" s="4"/>
      <c r="BJC126" s="4"/>
      <c r="BJD126" s="4"/>
      <c r="BJE126" s="4"/>
      <c r="BJF126" s="4"/>
      <c r="BJG126" s="4"/>
      <c r="BJH126" s="4"/>
      <c r="BJI126" s="4"/>
      <c r="BJJ126" s="4"/>
      <c r="BJK126" s="4"/>
      <c r="BJL126" s="4"/>
      <c r="BJM126" s="4"/>
      <c r="BJN126" s="4"/>
      <c r="BJO126" s="4"/>
      <c r="BJP126" s="4"/>
      <c r="BJQ126" s="4"/>
      <c r="BJR126" s="4"/>
      <c r="BJS126" s="4"/>
      <c r="BJT126" s="4"/>
      <c r="BJU126" s="4"/>
      <c r="BJV126" s="4"/>
      <c r="BJW126" s="4"/>
      <c r="BJX126" s="4"/>
      <c r="BJY126" s="4"/>
      <c r="BJZ126" s="4"/>
      <c r="BKA126" s="4"/>
      <c r="BKB126" s="4"/>
      <c r="BKC126" s="4"/>
      <c r="BKD126" s="4"/>
      <c r="BKE126" s="4"/>
      <c r="BKF126" s="4"/>
      <c r="BKG126" s="4"/>
      <c r="BKH126" s="4"/>
      <c r="BKI126" s="4"/>
      <c r="BKJ126" s="4"/>
      <c r="BKK126" s="4"/>
      <c r="BKL126" s="4"/>
      <c r="BKM126" s="4"/>
      <c r="BKN126" s="4"/>
      <c r="BKO126" s="4"/>
      <c r="BKP126" s="4"/>
      <c r="BKQ126" s="4"/>
      <c r="BKR126" s="4"/>
      <c r="BKS126" s="4"/>
      <c r="BKT126" s="4"/>
      <c r="BKU126" s="4"/>
      <c r="BKV126" s="4"/>
      <c r="BKW126" s="4"/>
      <c r="BKX126" s="4"/>
      <c r="BKY126" s="4"/>
      <c r="BKZ126" s="4"/>
      <c r="BLA126" s="4"/>
      <c r="BLB126" s="4"/>
      <c r="BLC126" s="4"/>
      <c r="BLD126" s="4"/>
      <c r="BLE126" s="4"/>
      <c r="BLF126" s="4"/>
      <c r="BLG126" s="4"/>
      <c r="BLH126" s="4"/>
      <c r="BLI126" s="4"/>
      <c r="BLJ126" s="4"/>
      <c r="BLK126" s="4"/>
      <c r="BLL126" s="4"/>
      <c r="BLM126" s="4"/>
      <c r="BLN126" s="4"/>
      <c r="BLO126" s="4"/>
      <c r="BLP126" s="4"/>
      <c r="BLQ126" s="4"/>
      <c r="BLR126" s="4"/>
      <c r="BLS126" s="4"/>
      <c r="BLT126" s="4"/>
      <c r="BLU126" s="4"/>
      <c r="BLV126" s="4"/>
      <c r="BLW126" s="4"/>
      <c r="BLX126" s="4"/>
      <c r="BLY126" s="4"/>
      <c r="BLZ126" s="4"/>
      <c r="BMA126" s="4"/>
      <c r="BMB126" s="4"/>
      <c r="BMC126" s="4"/>
      <c r="BMD126" s="4"/>
      <c r="BME126" s="4"/>
      <c r="BMF126" s="4"/>
      <c r="BMG126" s="4"/>
      <c r="BMH126" s="4"/>
      <c r="BMI126" s="4"/>
      <c r="BMJ126" s="4"/>
      <c r="BMK126" s="4"/>
      <c r="BML126" s="4"/>
      <c r="BMM126" s="4"/>
      <c r="BMN126" s="4"/>
      <c r="BMO126" s="4"/>
      <c r="BMP126" s="4"/>
      <c r="BMQ126" s="4"/>
      <c r="BMR126" s="4"/>
      <c r="BMS126" s="4"/>
      <c r="BMT126" s="4"/>
      <c r="BMU126" s="4"/>
      <c r="BMV126" s="4"/>
      <c r="BMW126" s="4"/>
      <c r="BMX126" s="4"/>
      <c r="BMY126" s="4"/>
      <c r="BMZ126" s="4"/>
      <c r="BNA126" s="4"/>
      <c r="BNB126" s="4"/>
      <c r="BNC126" s="4"/>
      <c r="BND126" s="4"/>
      <c r="BNE126" s="4"/>
      <c r="BNF126" s="4"/>
      <c r="BNG126" s="4"/>
      <c r="BNH126" s="4"/>
      <c r="BNI126" s="4"/>
      <c r="BNJ126" s="4"/>
      <c r="BNK126" s="4"/>
      <c r="BNL126" s="4"/>
      <c r="BNM126" s="4"/>
      <c r="BNN126" s="4"/>
      <c r="BNO126" s="4"/>
      <c r="BNP126" s="4"/>
      <c r="BNQ126" s="4"/>
      <c r="BNR126" s="4"/>
      <c r="BNS126" s="4"/>
      <c r="BNT126" s="4"/>
      <c r="BNU126" s="4"/>
      <c r="BNV126" s="4"/>
      <c r="BNW126" s="4"/>
      <c r="BNX126" s="4"/>
      <c r="BNY126" s="4"/>
      <c r="BNZ126" s="4"/>
      <c r="BOA126" s="4"/>
      <c r="BOB126" s="4"/>
      <c r="BOC126" s="4"/>
      <c r="BOD126" s="4"/>
      <c r="BOE126" s="4"/>
      <c r="BOF126" s="4"/>
      <c r="BOG126" s="4"/>
      <c r="BOH126" s="4"/>
      <c r="BOI126" s="4"/>
      <c r="BOJ126" s="4"/>
      <c r="BOK126" s="4"/>
      <c r="BOL126" s="4"/>
      <c r="BOM126" s="4"/>
      <c r="BON126" s="4"/>
      <c r="BOO126" s="4"/>
      <c r="BOP126" s="4"/>
      <c r="BOQ126" s="4"/>
      <c r="BOR126" s="4"/>
      <c r="BOS126" s="4"/>
      <c r="BOT126" s="4"/>
      <c r="BOU126" s="4"/>
      <c r="BOV126" s="4"/>
      <c r="BOW126" s="4"/>
      <c r="BOX126" s="4"/>
      <c r="BOY126" s="4"/>
      <c r="BOZ126" s="4"/>
      <c r="BPA126" s="4"/>
      <c r="BPB126" s="4"/>
      <c r="BPC126" s="4"/>
      <c r="BPD126" s="4"/>
      <c r="BPE126" s="4"/>
      <c r="BPF126" s="4"/>
      <c r="BPG126" s="4"/>
      <c r="BPH126" s="4"/>
      <c r="BPI126" s="4"/>
      <c r="BPJ126" s="4"/>
      <c r="BPK126" s="4"/>
      <c r="BPL126" s="4"/>
      <c r="BPM126" s="4"/>
      <c r="BPN126" s="4"/>
      <c r="BPO126" s="4"/>
      <c r="BPP126" s="4"/>
      <c r="BPQ126" s="4"/>
      <c r="BPR126" s="4"/>
      <c r="BPS126" s="4"/>
      <c r="BPT126" s="4"/>
      <c r="BPU126" s="4"/>
      <c r="BPV126" s="4"/>
      <c r="BPW126" s="4"/>
      <c r="BPX126" s="4"/>
      <c r="BPY126" s="4"/>
      <c r="BPZ126" s="4"/>
      <c r="BQA126" s="4"/>
      <c r="BQB126" s="4"/>
      <c r="BQC126" s="4"/>
      <c r="BQD126" s="4"/>
      <c r="BQE126" s="4"/>
      <c r="BQF126" s="4"/>
      <c r="BQG126" s="4"/>
      <c r="BQH126" s="4"/>
      <c r="BQI126" s="4"/>
      <c r="BQJ126" s="4"/>
      <c r="BQK126" s="4"/>
      <c r="BQL126" s="4"/>
      <c r="BQM126" s="4"/>
      <c r="BQN126" s="4"/>
      <c r="BQO126" s="4"/>
      <c r="BQP126" s="4"/>
      <c r="BQQ126" s="4"/>
      <c r="BQR126" s="4"/>
      <c r="BQS126" s="4"/>
      <c r="BQT126" s="4"/>
      <c r="BQU126" s="4"/>
      <c r="BQV126" s="4"/>
      <c r="BQW126" s="4"/>
      <c r="BQX126" s="4"/>
      <c r="BQY126" s="4"/>
      <c r="BQZ126" s="4"/>
      <c r="BRA126" s="4"/>
      <c r="BRB126" s="4"/>
      <c r="BRC126" s="4"/>
      <c r="BRD126" s="4"/>
      <c r="BRE126" s="4"/>
      <c r="BRF126" s="4"/>
      <c r="BRG126" s="4"/>
      <c r="BRH126" s="4"/>
      <c r="BRI126" s="4"/>
      <c r="BRJ126" s="4"/>
      <c r="BRK126" s="4"/>
      <c r="BRL126" s="4"/>
      <c r="BRM126" s="4"/>
      <c r="BRN126" s="4"/>
      <c r="BRO126" s="4"/>
      <c r="BRP126" s="4"/>
      <c r="BRQ126" s="4"/>
      <c r="BRR126" s="4"/>
      <c r="BRS126" s="4"/>
      <c r="BRT126" s="4"/>
      <c r="BRU126" s="4"/>
      <c r="BRV126" s="4"/>
      <c r="BRW126" s="4"/>
      <c r="BRX126" s="4"/>
      <c r="BRY126" s="4"/>
      <c r="BRZ126" s="4"/>
      <c r="BSA126" s="4"/>
      <c r="BSB126" s="4"/>
      <c r="BSC126" s="4"/>
      <c r="BSD126" s="4"/>
      <c r="BSE126" s="4"/>
      <c r="BSF126" s="4"/>
      <c r="BSG126" s="4"/>
      <c r="BSH126" s="4"/>
      <c r="BSI126" s="4"/>
      <c r="BSJ126" s="4"/>
      <c r="BSK126" s="4"/>
      <c r="BSL126" s="4"/>
      <c r="BSM126" s="4"/>
      <c r="BSN126" s="4"/>
      <c r="BSO126" s="4"/>
      <c r="BSP126" s="4"/>
      <c r="BSQ126" s="4"/>
      <c r="BSR126" s="4"/>
      <c r="BSS126" s="4"/>
      <c r="BST126" s="4"/>
      <c r="BSU126" s="4"/>
      <c r="BSV126" s="4"/>
      <c r="BSW126" s="4"/>
      <c r="BSX126" s="4"/>
      <c r="BSY126" s="4"/>
      <c r="BSZ126" s="4"/>
      <c r="BTA126" s="4"/>
      <c r="BTB126" s="4"/>
      <c r="BTC126" s="4"/>
      <c r="BTD126" s="4"/>
      <c r="BTE126" s="4"/>
      <c r="BTF126" s="4"/>
      <c r="BTG126" s="4"/>
      <c r="BTH126" s="4"/>
      <c r="BTI126" s="4"/>
      <c r="BTJ126" s="4"/>
      <c r="BTK126" s="4"/>
      <c r="BTL126" s="4"/>
      <c r="BTM126" s="4"/>
      <c r="BTN126" s="4"/>
      <c r="BTO126" s="4"/>
      <c r="BTP126" s="4"/>
      <c r="BTQ126" s="4"/>
      <c r="BTR126" s="4"/>
      <c r="BTS126" s="4"/>
      <c r="BTT126" s="4"/>
      <c r="BTU126" s="4"/>
      <c r="BTV126" s="4"/>
      <c r="BTW126" s="4"/>
      <c r="BTX126" s="4"/>
      <c r="BTY126" s="4"/>
      <c r="BTZ126" s="4"/>
      <c r="BUA126" s="4"/>
      <c r="BUB126" s="4"/>
      <c r="BUC126" s="4"/>
      <c r="BUD126" s="4"/>
      <c r="BUE126" s="4"/>
      <c r="BUF126" s="4"/>
      <c r="BUG126" s="4"/>
      <c r="BUH126" s="4"/>
      <c r="BUI126" s="4"/>
      <c r="BUJ126" s="4"/>
      <c r="BUK126" s="4"/>
      <c r="BUL126" s="4"/>
      <c r="BUM126" s="4"/>
      <c r="BUN126" s="4"/>
      <c r="BUO126" s="4"/>
      <c r="BUP126" s="4"/>
      <c r="BUQ126" s="4"/>
      <c r="BUR126" s="4"/>
      <c r="BUS126" s="4"/>
      <c r="BUT126" s="4"/>
      <c r="BUU126" s="4"/>
      <c r="BUV126" s="4"/>
      <c r="BUW126" s="4"/>
      <c r="BUX126" s="4"/>
      <c r="BUY126" s="4"/>
      <c r="BUZ126" s="4"/>
      <c r="BVA126" s="4"/>
      <c r="BVB126" s="4"/>
      <c r="BVC126" s="4"/>
      <c r="BVD126" s="4"/>
      <c r="BVE126" s="4"/>
      <c r="BVF126" s="4"/>
      <c r="BVG126" s="4"/>
      <c r="BVH126" s="4"/>
      <c r="BVI126" s="4"/>
      <c r="BVJ126" s="4"/>
      <c r="BVK126" s="4"/>
      <c r="BVL126" s="4"/>
      <c r="BVM126" s="4"/>
      <c r="BVN126" s="4"/>
      <c r="BVO126" s="4"/>
      <c r="BVP126" s="4"/>
      <c r="BVQ126" s="4"/>
      <c r="BVR126" s="4"/>
      <c r="BVS126" s="4"/>
      <c r="BVT126" s="4"/>
      <c r="BVU126" s="4"/>
      <c r="BVV126" s="4"/>
      <c r="BVW126" s="4"/>
      <c r="BVX126" s="4"/>
      <c r="BVY126" s="4"/>
      <c r="BVZ126" s="4"/>
      <c r="BWA126" s="4"/>
      <c r="BWB126" s="4"/>
      <c r="BWC126" s="4"/>
      <c r="BWD126" s="4"/>
      <c r="BWE126" s="4"/>
      <c r="BWF126" s="4"/>
      <c r="BWG126" s="4"/>
      <c r="BWH126" s="4"/>
      <c r="BWI126" s="4"/>
      <c r="BWJ126" s="4"/>
      <c r="BWK126" s="4"/>
      <c r="BWL126" s="4"/>
      <c r="BWM126" s="4"/>
      <c r="BWN126" s="4"/>
      <c r="BWO126" s="4"/>
      <c r="BWP126" s="4"/>
      <c r="BWQ126" s="4"/>
      <c r="BWR126" s="4"/>
      <c r="BWS126" s="4"/>
      <c r="BWT126" s="4"/>
      <c r="BWU126" s="4"/>
      <c r="BWV126" s="4"/>
      <c r="BWW126" s="4"/>
      <c r="BWX126" s="4"/>
      <c r="BWY126" s="4"/>
      <c r="BWZ126" s="4"/>
      <c r="BXA126" s="4"/>
      <c r="BXB126" s="4"/>
      <c r="BXC126" s="4"/>
      <c r="BXD126" s="4"/>
      <c r="BXE126" s="4"/>
      <c r="BXF126" s="4"/>
      <c r="BXG126" s="4"/>
      <c r="BXH126" s="4"/>
      <c r="BXI126" s="4"/>
      <c r="BXJ126" s="4"/>
      <c r="BXK126" s="4"/>
      <c r="BXL126" s="4"/>
      <c r="BXM126" s="4"/>
      <c r="BXN126" s="4"/>
      <c r="BXO126" s="4"/>
      <c r="BXP126" s="4"/>
      <c r="BXQ126" s="4"/>
      <c r="BXR126" s="4"/>
      <c r="BXS126" s="4"/>
      <c r="BXT126" s="4"/>
      <c r="BXU126" s="4"/>
      <c r="BXV126" s="4"/>
      <c r="BXW126" s="4"/>
      <c r="BXX126" s="4"/>
      <c r="BXY126" s="4"/>
      <c r="BXZ126" s="4"/>
      <c r="BYA126" s="4"/>
      <c r="BYB126" s="4"/>
      <c r="BYC126" s="4"/>
      <c r="BYD126" s="4"/>
      <c r="BYE126" s="4"/>
      <c r="BYF126" s="4"/>
      <c r="BYG126" s="4"/>
      <c r="BYH126" s="4"/>
      <c r="BYI126" s="4"/>
      <c r="BYJ126" s="4"/>
      <c r="BYK126" s="4"/>
      <c r="BYL126" s="4"/>
      <c r="BYM126" s="4"/>
      <c r="BYN126" s="4"/>
      <c r="BYO126" s="4"/>
      <c r="BYP126" s="4"/>
      <c r="BYQ126" s="4"/>
      <c r="BYR126" s="4"/>
      <c r="BYS126" s="4"/>
      <c r="BYT126" s="4"/>
      <c r="BYU126" s="4"/>
      <c r="BYV126" s="4"/>
      <c r="BYW126" s="4"/>
      <c r="BYX126" s="4"/>
      <c r="BYY126" s="4"/>
      <c r="BYZ126" s="4"/>
      <c r="BZA126" s="4"/>
      <c r="BZB126" s="4"/>
      <c r="BZC126" s="4"/>
      <c r="BZD126" s="4"/>
      <c r="BZE126" s="4"/>
      <c r="BZF126" s="4"/>
      <c r="BZG126" s="4"/>
      <c r="BZH126" s="4"/>
      <c r="BZI126" s="4"/>
      <c r="BZJ126" s="4"/>
      <c r="BZK126" s="4"/>
      <c r="BZL126" s="4"/>
      <c r="BZM126" s="4"/>
      <c r="BZN126" s="4"/>
      <c r="BZO126" s="4"/>
      <c r="BZP126" s="4"/>
      <c r="BZQ126" s="4"/>
      <c r="BZR126" s="4"/>
      <c r="BZS126" s="4"/>
      <c r="BZT126" s="4"/>
      <c r="BZU126" s="4"/>
      <c r="BZV126" s="4"/>
      <c r="BZW126" s="4"/>
      <c r="BZX126" s="4"/>
      <c r="BZY126" s="4"/>
      <c r="BZZ126" s="4"/>
      <c r="CAA126" s="4"/>
      <c r="CAB126" s="4"/>
      <c r="CAC126" s="4"/>
      <c r="CAD126" s="4"/>
      <c r="CAE126" s="4"/>
      <c r="CAF126" s="4"/>
      <c r="CAG126" s="4"/>
      <c r="CAH126" s="4"/>
      <c r="CAI126" s="4"/>
      <c r="CAJ126" s="4"/>
      <c r="CAK126" s="4"/>
      <c r="CAL126" s="4"/>
      <c r="CAM126" s="4"/>
      <c r="CAN126" s="4"/>
      <c r="CAO126" s="4"/>
      <c r="CAP126" s="4"/>
      <c r="CAQ126" s="4"/>
      <c r="CAR126" s="4"/>
      <c r="CAS126" s="4"/>
      <c r="CAT126" s="4"/>
      <c r="CAU126" s="4"/>
      <c r="CAV126" s="4"/>
      <c r="CAW126" s="4"/>
      <c r="CAX126" s="4"/>
      <c r="CAY126" s="4"/>
      <c r="CAZ126" s="4"/>
      <c r="CBA126" s="4"/>
      <c r="CBB126" s="4"/>
      <c r="CBC126" s="4"/>
      <c r="CBD126" s="4"/>
      <c r="CBE126" s="4"/>
      <c r="CBF126" s="4"/>
      <c r="CBG126" s="4"/>
      <c r="CBH126" s="4"/>
      <c r="CBI126" s="4"/>
      <c r="CBJ126" s="4"/>
      <c r="CBK126" s="4"/>
      <c r="CBL126" s="4"/>
      <c r="CBM126" s="4"/>
      <c r="CBN126" s="4"/>
      <c r="CBO126" s="4"/>
      <c r="CBP126" s="4"/>
      <c r="CBQ126" s="4"/>
      <c r="CBR126" s="4"/>
      <c r="CBS126" s="4"/>
      <c r="CBT126" s="4"/>
      <c r="CBU126" s="4"/>
      <c r="CBV126" s="4"/>
      <c r="CBW126" s="4"/>
      <c r="CBX126" s="4"/>
      <c r="CBY126" s="4"/>
      <c r="CBZ126" s="4"/>
      <c r="CCA126" s="4"/>
      <c r="CCB126" s="4"/>
      <c r="CCC126" s="4"/>
      <c r="CCD126" s="4"/>
      <c r="CCE126" s="4"/>
      <c r="CCF126" s="4"/>
      <c r="CCG126" s="4"/>
      <c r="CCH126" s="4"/>
      <c r="CCI126" s="4"/>
      <c r="CCJ126" s="4"/>
      <c r="CCK126" s="4"/>
      <c r="CCL126" s="4"/>
      <c r="CCM126" s="4"/>
      <c r="CCN126" s="4"/>
      <c r="CCO126" s="4"/>
      <c r="CCP126" s="4"/>
      <c r="CCQ126" s="4"/>
      <c r="CCR126" s="4"/>
      <c r="CCS126" s="4"/>
      <c r="CCT126" s="4"/>
      <c r="CCU126" s="4"/>
      <c r="CCV126" s="4"/>
      <c r="CCW126" s="4"/>
      <c r="CCX126" s="4"/>
      <c r="CCY126" s="4"/>
      <c r="CCZ126" s="4"/>
      <c r="CDA126" s="4"/>
      <c r="CDB126" s="4"/>
      <c r="CDC126" s="4"/>
      <c r="CDD126" s="4"/>
      <c r="CDE126" s="4"/>
      <c r="CDF126" s="4"/>
      <c r="CDG126" s="4"/>
      <c r="CDH126" s="4"/>
      <c r="CDI126" s="4"/>
      <c r="CDJ126" s="4"/>
      <c r="CDK126" s="4"/>
      <c r="CDL126" s="4"/>
      <c r="CDM126" s="4"/>
      <c r="CDN126" s="4"/>
      <c r="CDO126" s="4"/>
      <c r="CDP126" s="4"/>
      <c r="CDQ126" s="4"/>
      <c r="CDR126" s="4"/>
      <c r="CDS126" s="4"/>
      <c r="CDT126" s="4"/>
      <c r="CDU126" s="4"/>
      <c r="CDV126" s="4"/>
      <c r="CDW126" s="4"/>
      <c r="CDX126" s="4"/>
      <c r="CDY126" s="4"/>
      <c r="CDZ126" s="4"/>
      <c r="CEA126" s="4"/>
      <c r="CEB126" s="4"/>
      <c r="CEC126" s="4"/>
      <c r="CED126" s="4"/>
      <c r="CEE126" s="4"/>
      <c r="CEF126" s="4"/>
      <c r="CEG126" s="4"/>
      <c r="CEH126" s="4"/>
      <c r="CEI126" s="4"/>
      <c r="CEJ126" s="4"/>
      <c r="CEK126" s="4"/>
      <c r="CEL126" s="4"/>
      <c r="CEM126" s="4"/>
      <c r="CEN126" s="4"/>
      <c r="CEO126" s="4"/>
      <c r="CEP126" s="4"/>
      <c r="CEQ126" s="4"/>
      <c r="CER126" s="4"/>
      <c r="CES126" s="4"/>
      <c r="CET126" s="4"/>
      <c r="CEU126" s="4"/>
      <c r="CEV126" s="4"/>
      <c r="CEW126" s="4"/>
      <c r="CEX126" s="4"/>
      <c r="CEY126" s="4"/>
      <c r="CEZ126" s="4"/>
      <c r="CFA126" s="4"/>
      <c r="CFB126" s="4"/>
      <c r="CFC126" s="4"/>
      <c r="CFD126" s="4"/>
      <c r="CFE126" s="4"/>
      <c r="CFF126" s="4"/>
      <c r="CFG126" s="4"/>
      <c r="CFH126" s="4"/>
      <c r="CFI126" s="4"/>
      <c r="CFJ126" s="4"/>
      <c r="CFK126" s="4"/>
      <c r="CFL126" s="4"/>
      <c r="CFM126" s="4"/>
      <c r="CFN126" s="4"/>
      <c r="CFO126" s="4"/>
      <c r="CFP126" s="4"/>
      <c r="CFQ126" s="4"/>
      <c r="CFR126" s="4"/>
      <c r="CFS126" s="4"/>
      <c r="CFT126" s="4"/>
      <c r="CFU126" s="4"/>
      <c r="CFV126" s="4"/>
      <c r="CFW126" s="4"/>
      <c r="CFX126" s="4"/>
      <c r="CFY126" s="4"/>
      <c r="CFZ126" s="4"/>
      <c r="CGA126" s="4"/>
      <c r="CGB126" s="4"/>
      <c r="CGC126" s="4"/>
      <c r="CGD126" s="4"/>
      <c r="CGE126" s="4"/>
      <c r="CGF126" s="4"/>
      <c r="CGG126" s="4"/>
      <c r="CGH126" s="4"/>
      <c r="CGI126" s="4"/>
      <c r="CGJ126" s="4"/>
      <c r="CGK126" s="4"/>
      <c r="CGL126" s="4"/>
      <c r="CGM126" s="4"/>
      <c r="CGN126" s="4"/>
      <c r="CGO126" s="4"/>
      <c r="CGP126" s="4"/>
      <c r="CGQ126" s="4"/>
      <c r="CGR126" s="4"/>
      <c r="CGS126" s="4"/>
      <c r="CGT126" s="4"/>
      <c r="CGU126" s="4"/>
      <c r="CGV126" s="4"/>
      <c r="CGW126" s="4"/>
      <c r="CGX126" s="4"/>
      <c r="CGY126" s="4"/>
      <c r="CGZ126" s="4"/>
      <c r="CHA126" s="4"/>
      <c r="CHB126" s="4"/>
      <c r="CHC126" s="4"/>
      <c r="CHD126" s="4"/>
      <c r="CHE126" s="4"/>
      <c r="CHF126" s="4"/>
      <c r="CHG126" s="4"/>
      <c r="CHH126" s="4"/>
      <c r="CHI126" s="4"/>
      <c r="CHJ126" s="4"/>
      <c r="CHK126" s="4"/>
      <c r="CHL126" s="4"/>
      <c r="CHM126" s="4"/>
      <c r="CHN126" s="4"/>
      <c r="CHO126" s="4"/>
      <c r="CHP126" s="4"/>
      <c r="CHQ126" s="4"/>
      <c r="CHR126" s="4"/>
      <c r="CHS126" s="4"/>
      <c r="CHT126" s="4"/>
      <c r="CHU126" s="4"/>
      <c r="CHV126" s="4"/>
      <c r="CHW126" s="4"/>
      <c r="CHX126" s="4"/>
      <c r="CHY126" s="4"/>
      <c r="CHZ126" s="4"/>
      <c r="CIA126" s="4"/>
      <c r="CIB126" s="4"/>
      <c r="CIC126" s="4"/>
      <c r="CID126" s="4"/>
      <c r="CIE126" s="4"/>
      <c r="CIF126" s="4"/>
      <c r="CIG126" s="4"/>
      <c r="CIH126" s="4"/>
      <c r="CII126" s="4"/>
      <c r="CIJ126" s="4"/>
      <c r="CIK126" s="4"/>
      <c r="CIL126" s="4"/>
      <c r="CIM126" s="4"/>
      <c r="CIN126" s="4"/>
      <c r="CIO126" s="4"/>
      <c r="CIP126" s="4"/>
      <c r="CIQ126" s="4"/>
      <c r="CIR126" s="4"/>
      <c r="CIS126" s="4"/>
      <c r="CIT126" s="4"/>
      <c r="CIU126" s="4"/>
      <c r="CIV126" s="4"/>
      <c r="CIW126" s="4"/>
      <c r="CIX126" s="4"/>
      <c r="CIY126" s="4"/>
      <c r="CIZ126" s="4"/>
      <c r="CJA126" s="4"/>
      <c r="CJB126" s="4"/>
      <c r="CJC126" s="4"/>
      <c r="CJD126" s="4"/>
      <c r="CJE126" s="4"/>
      <c r="CJF126" s="4"/>
      <c r="CJG126" s="4"/>
      <c r="CJH126" s="4"/>
      <c r="CJI126" s="4"/>
      <c r="CJJ126" s="4"/>
      <c r="CJK126" s="4"/>
      <c r="CJL126" s="4"/>
      <c r="CJM126" s="4"/>
      <c r="CJN126" s="4"/>
      <c r="CJO126" s="4"/>
      <c r="CJP126" s="4"/>
      <c r="CJQ126" s="4"/>
      <c r="CJR126" s="4"/>
      <c r="CJS126" s="4"/>
      <c r="CJT126" s="4"/>
      <c r="CJU126" s="4"/>
      <c r="CJV126" s="4"/>
      <c r="CJW126" s="4"/>
      <c r="CJX126" s="4"/>
      <c r="CJY126" s="4"/>
      <c r="CJZ126" s="4"/>
      <c r="CKA126" s="4"/>
      <c r="CKB126" s="4"/>
      <c r="CKC126" s="4"/>
      <c r="CKD126" s="4"/>
      <c r="CKE126" s="4"/>
      <c r="CKF126" s="4"/>
      <c r="CKG126" s="4"/>
      <c r="CKH126" s="4"/>
      <c r="CKI126" s="4"/>
      <c r="CKJ126" s="4"/>
      <c r="CKK126" s="4"/>
      <c r="CKL126" s="4"/>
      <c r="CKM126" s="4"/>
      <c r="CKN126" s="4"/>
      <c r="CKO126" s="4"/>
      <c r="CKP126" s="4"/>
      <c r="CKQ126" s="4"/>
      <c r="CKR126" s="4"/>
      <c r="CKS126" s="4"/>
      <c r="CKT126" s="4"/>
      <c r="CKU126" s="4"/>
      <c r="CKV126" s="4"/>
      <c r="CKW126" s="4"/>
      <c r="CKX126" s="4"/>
      <c r="CKY126" s="4"/>
      <c r="CKZ126" s="4"/>
      <c r="CLA126" s="4"/>
      <c r="CLB126" s="4"/>
      <c r="CLC126" s="4"/>
      <c r="CLD126" s="4"/>
      <c r="CLE126" s="4"/>
      <c r="CLF126" s="4"/>
      <c r="CLG126" s="4"/>
      <c r="CLH126" s="4"/>
      <c r="CLI126" s="4"/>
      <c r="CLJ126" s="4"/>
      <c r="CLK126" s="4"/>
      <c r="CLL126" s="4"/>
      <c r="CLM126" s="4"/>
      <c r="CLN126" s="4"/>
      <c r="CLO126" s="4"/>
      <c r="CLP126" s="4"/>
      <c r="CLQ126" s="4"/>
      <c r="CLR126" s="4"/>
      <c r="CLS126" s="4"/>
      <c r="CLT126" s="4"/>
      <c r="CLU126" s="4"/>
      <c r="CLV126" s="4"/>
      <c r="CLW126" s="4"/>
      <c r="CLX126" s="4"/>
      <c r="CLY126" s="4"/>
      <c r="CLZ126" s="4"/>
      <c r="CMA126" s="4"/>
      <c r="CMB126" s="4"/>
      <c r="CMC126" s="4"/>
      <c r="CMD126" s="4"/>
      <c r="CME126" s="4"/>
      <c r="CMF126" s="4"/>
      <c r="CMG126" s="4"/>
      <c r="CMH126" s="4"/>
      <c r="CMI126" s="4"/>
      <c r="CMJ126" s="4"/>
      <c r="CMK126" s="4"/>
      <c r="CML126" s="4"/>
      <c r="CMM126" s="4"/>
      <c r="CMN126" s="4"/>
      <c r="CMO126" s="4"/>
      <c r="CMP126" s="4"/>
      <c r="CMQ126" s="4"/>
      <c r="CMR126" s="4"/>
      <c r="CMS126" s="4"/>
      <c r="CMT126" s="4"/>
      <c r="CMU126" s="4"/>
      <c r="CMV126" s="4"/>
      <c r="CMW126" s="4"/>
      <c r="CMX126" s="4"/>
      <c r="CMY126" s="4"/>
      <c r="CMZ126" s="4"/>
      <c r="CNA126" s="4"/>
      <c r="CNB126" s="4"/>
      <c r="CNC126" s="4"/>
      <c r="CND126" s="4"/>
      <c r="CNE126" s="4"/>
      <c r="CNF126" s="4"/>
      <c r="CNG126" s="4"/>
      <c r="CNH126" s="4"/>
      <c r="CNI126" s="4"/>
      <c r="CNJ126" s="4"/>
      <c r="CNK126" s="4"/>
      <c r="CNL126" s="4"/>
      <c r="CNM126" s="4"/>
      <c r="CNN126" s="4"/>
      <c r="CNO126" s="4"/>
      <c r="CNP126" s="4"/>
      <c r="CNQ126" s="4"/>
      <c r="CNR126" s="4"/>
      <c r="CNS126" s="4"/>
      <c r="CNT126" s="4"/>
      <c r="CNU126" s="4"/>
      <c r="CNV126" s="4"/>
      <c r="CNW126" s="4"/>
      <c r="CNX126" s="4"/>
      <c r="CNY126" s="4"/>
      <c r="CNZ126" s="4"/>
      <c r="COA126" s="4"/>
      <c r="COB126" s="4"/>
      <c r="COC126" s="4"/>
      <c r="COD126" s="4"/>
      <c r="COE126" s="4"/>
      <c r="COF126" s="4"/>
      <c r="COG126" s="4"/>
      <c r="COH126" s="4"/>
      <c r="COI126" s="4"/>
      <c r="COJ126" s="4"/>
      <c r="COK126" s="4"/>
      <c r="COL126" s="4"/>
      <c r="COM126" s="4"/>
      <c r="CON126" s="4"/>
      <c r="COO126" s="4"/>
      <c r="COP126" s="4"/>
      <c r="COQ126" s="4"/>
      <c r="COR126" s="4"/>
      <c r="COS126" s="4"/>
      <c r="COT126" s="4"/>
      <c r="COU126" s="4"/>
      <c r="COV126" s="4"/>
      <c r="COW126" s="4"/>
      <c r="COX126" s="4"/>
      <c r="COY126" s="4"/>
      <c r="COZ126" s="4"/>
      <c r="CPA126" s="4"/>
      <c r="CPB126" s="4"/>
      <c r="CPC126" s="4"/>
      <c r="CPD126" s="4"/>
      <c r="CPE126" s="4"/>
      <c r="CPF126" s="4"/>
      <c r="CPG126" s="4"/>
      <c r="CPH126" s="4"/>
      <c r="CPI126" s="4"/>
      <c r="CPJ126" s="4"/>
      <c r="CPK126" s="4"/>
      <c r="CPL126" s="4"/>
      <c r="CPM126" s="4"/>
      <c r="CPN126" s="4"/>
      <c r="CPO126" s="4"/>
      <c r="CPP126" s="4"/>
      <c r="CPQ126" s="4"/>
      <c r="CPR126" s="4"/>
      <c r="CPS126" s="4"/>
      <c r="CPT126" s="4"/>
      <c r="CPU126" s="4"/>
      <c r="CPV126" s="4"/>
      <c r="CPW126" s="4"/>
      <c r="CPX126" s="4"/>
      <c r="CPY126" s="4"/>
      <c r="CPZ126" s="4"/>
      <c r="CQA126" s="4"/>
      <c r="CQB126" s="4"/>
      <c r="CQC126" s="4"/>
      <c r="CQD126" s="4"/>
      <c r="CQE126" s="4"/>
      <c r="CQF126" s="4"/>
      <c r="CQG126" s="4"/>
      <c r="CQH126" s="4"/>
      <c r="CQI126" s="4"/>
      <c r="CQJ126" s="4"/>
      <c r="CQK126" s="4"/>
      <c r="CQL126" s="4"/>
      <c r="CQM126" s="4"/>
      <c r="CQN126" s="4"/>
      <c r="CQO126" s="4"/>
      <c r="CQP126" s="4"/>
      <c r="CQQ126" s="4"/>
      <c r="CQR126" s="4"/>
      <c r="CQS126" s="4"/>
      <c r="CQT126" s="4"/>
      <c r="CQU126" s="4"/>
      <c r="CQV126" s="4"/>
      <c r="CQW126" s="4"/>
      <c r="CQX126" s="4"/>
      <c r="CQY126" s="4"/>
      <c r="CQZ126" s="4"/>
      <c r="CRA126" s="4"/>
      <c r="CRB126" s="4"/>
      <c r="CRC126" s="4"/>
      <c r="CRD126" s="4"/>
      <c r="CRE126" s="4"/>
      <c r="CRF126" s="4"/>
      <c r="CRG126" s="4"/>
      <c r="CRH126" s="4"/>
      <c r="CRI126" s="4"/>
      <c r="CRJ126" s="4"/>
      <c r="CRK126" s="4"/>
      <c r="CRL126" s="4"/>
      <c r="CRM126" s="4"/>
      <c r="CRN126" s="4"/>
      <c r="CRO126" s="4"/>
      <c r="CRP126" s="4"/>
      <c r="CRQ126" s="4"/>
      <c r="CRR126" s="4"/>
      <c r="CRS126" s="4"/>
      <c r="CRT126" s="4"/>
      <c r="CRU126" s="4"/>
      <c r="CRV126" s="4"/>
      <c r="CRW126" s="4"/>
      <c r="CRX126" s="4"/>
      <c r="CRY126" s="4"/>
      <c r="CRZ126" s="4"/>
      <c r="CSA126" s="4"/>
      <c r="CSB126" s="4"/>
      <c r="CSC126" s="4"/>
      <c r="CSD126" s="4"/>
      <c r="CSE126" s="4"/>
      <c r="CSF126" s="4"/>
      <c r="CSG126" s="4"/>
      <c r="CSH126" s="4"/>
      <c r="CSI126" s="4"/>
      <c r="CSJ126" s="4"/>
      <c r="CSK126" s="4"/>
      <c r="CSL126" s="4"/>
      <c r="CSM126" s="4"/>
      <c r="CSN126" s="4"/>
      <c r="CSO126" s="4"/>
      <c r="CSP126" s="4"/>
      <c r="CSQ126" s="4"/>
      <c r="CSR126" s="4"/>
      <c r="CSS126" s="4"/>
      <c r="CST126" s="4"/>
      <c r="CSU126" s="4"/>
      <c r="CSV126" s="4"/>
      <c r="CSW126" s="4"/>
      <c r="CSX126" s="4"/>
      <c r="CSY126" s="4"/>
      <c r="CSZ126" s="4"/>
      <c r="CTA126" s="4"/>
      <c r="CTB126" s="4"/>
      <c r="CTC126" s="4"/>
      <c r="CTD126" s="4"/>
      <c r="CTE126" s="4"/>
      <c r="CTF126" s="4"/>
      <c r="CTG126" s="4"/>
      <c r="CTH126" s="4"/>
      <c r="CTI126" s="4"/>
      <c r="CTJ126" s="4"/>
      <c r="CTK126" s="4"/>
      <c r="CTL126" s="4"/>
      <c r="CTM126" s="4"/>
      <c r="CTN126" s="4"/>
      <c r="CTO126" s="4"/>
      <c r="CTP126" s="4"/>
      <c r="CTQ126" s="4"/>
      <c r="CTR126" s="4"/>
      <c r="CTS126" s="4"/>
      <c r="CTT126" s="4"/>
      <c r="CTU126" s="4"/>
      <c r="CTV126" s="4"/>
      <c r="CTW126" s="4"/>
      <c r="CTX126" s="4"/>
      <c r="CTY126" s="4"/>
      <c r="CTZ126" s="4"/>
      <c r="CUA126" s="4"/>
      <c r="CUB126" s="4"/>
      <c r="CUC126" s="4"/>
      <c r="CUD126" s="4"/>
      <c r="CUE126" s="4"/>
      <c r="CUF126" s="4"/>
      <c r="CUG126" s="4"/>
      <c r="CUH126" s="4"/>
      <c r="CUI126" s="4"/>
      <c r="CUJ126" s="4"/>
      <c r="CUK126" s="4"/>
      <c r="CUL126" s="4"/>
      <c r="CUM126" s="4"/>
      <c r="CUN126" s="4"/>
      <c r="CUO126" s="4"/>
      <c r="CUP126" s="4"/>
      <c r="CUQ126" s="4"/>
      <c r="CUR126" s="4"/>
      <c r="CUS126" s="4"/>
      <c r="CUT126" s="4"/>
      <c r="CUU126" s="4"/>
      <c r="CUV126" s="4"/>
      <c r="CUW126" s="4"/>
      <c r="CUX126" s="4"/>
      <c r="CUY126" s="4"/>
      <c r="CUZ126" s="4"/>
      <c r="CVA126" s="4"/>
      <c r="CVB126" s="4"/>
      <c r="CVC126" s="4"/>
      <c r="CVD126" s="4"/>
      <c r="CVE126" s="4"/>
      <c r="CVF126" s="4"/>
      <c r="CVG126" s="4"/>
      <c r="CVH126" s="4"/>
      <c r="CVI126" s="4"/>
      <c r="CVJ126" s="4"/>
      <c r="CVK126" s="4"/>
      <c r="CVL126" s="4"/>
      <c r="CVM126" s="4"/>
      <c r="CVN126" s="4"/>
      <c r="CVO126" s="4"/>
      <c r="CVP126" s="4"/>
      <c r="CVQ126" s="4"/>
      <c r="CVR126" s="4"/>
      <c r="CVS126" s="4"/>
      <c r="CVT126" s="4"/>
      <c r="CVU126" s="4"/>
      <c r="CVV126" s="4"/>
      <c r="CVW126" s="4"/>
      <c r="CVX126" s="4"/>
      <c r="CVY126" s="4"/>
      <c r="CVZ126" s="4"/>
      <c r="CWA126" s="4"/>
      <c r="CWB126" s="4"/>
      <c r="CWC126" s="4"/>
      <c r="CWD126" s="4"/>
      <c r="CWE126" s="4"/>
      <c r="CWF126" s="4"/>
      <c r="CWG126" s="4"/>
      <c r="CWH126" s="4"/>
      <c r="CWI126" s="4"/>
      <c r="CWJ126" s="4"/>
      <c r="CWK126" s="4"/>
      <c r="CWL126" s="4"/>
      <c r="CWM126" s="4"/>
      <c r="CWN126" s="4"/>
      <c r="CWO126" s="4"/>
    </row>
    <row r="127" spans="1:2641" s="61" customFormat="1" ht="30" customHeight="1" x14ac:dyDescent="0.35">
      <c r="A127" s="394" t="s">
        <v>205</v>
      </c>
      <c r="B127" s="507"/>
      <c r="C127" s="507"/>
      <c r="D127" s="507"/>
      <c r="E127" s="507"/>
      <c r="F127" s="507"/>
      <c r="G127" s="507"/>
      <c r="H127" s="507"/>
      <c r="I127" s="507"/>
      <c r="J127" s="507"/>
      <c r="K127" s="507"/>
      <c r="L127" s="507"/>
      <c r="M127" s="507"/>
      <c r="N127" s="507"/>
      <c r="O127" s="507"/>
      <c r="P127" s="507"/>
      <c r="Q127" s="507"/>
      <c r="R127" s="507"/>
      <c r="S127" s="508"/>
      <c r="T127" s="493"/>
      <c r="U127" s="494"/>
      <c r="V127" s="494"/>
      <c r="W127" s="509"/>
      <c r="X127" s="493"/>
      <c r="Y127" s="494"/>
      <c r="Z127" s="494"/>
      <c r="AA127" s="494"/>
      <c r="AB127" s="494"/>
      <c r="AC127" s="494"/>
      <c r="AD127" s="494"/>
      <c r="AE127" s="509"/>
      <c r="AF127" s="560">
        <f>ROUND(AG126/17,0)</f>
        <v>32</v>
      </c>
      <c r="AG127" s="494"/>
      <c r="AH127" s="553"/>
      <c r="AI127" s="493">
        <f>ROUND(AJ126/17,0)</f>
        <v>30</v>
      </c>
      <c r="AJ127" s="494"/>
      <c r="AK127" s="553"/>
      <c r="AL127" s="493">
        <f>ROUND(AM126/17,0)</f>
        <v>30</v>
      </c>
      <c r="AM127" s="494"/>
      <c r="AN127" s="509"/>
      <c r="AO127" s="560">
        <f>ROUND(AP126/17,0)</f>
        <v>28</v>
      </c>
      <c r="AP127" s="494"/>
      <c r="AQ127" s="553"/>
      <c r="AR127" s="493">
        <f>ROUND(AS126/16,0)</f>
        <v>28</v>
      </c>
      <c r="AS127" s="494"/>
      <c r="AT127" s="509"/>
      <c r="AU127" s="560">
        <f>ROUND(AV126/16,0)</f>
        <v>28</v>
      </c>
      <c r="AV127" s="494"/>
      <c r="AW127" s="509"/>
      <c r="AX127" s="560">
        <f>ROUND(AY126/17,0)</f>
        <v>28</v>
      </c>
      <c r="AY127" s="494"/>
      <c r="AZ127" s="553"/>
      <c r="BA127" s="493"/>
      <c r="BB127" s="494"/>
      <c r="BC127" s="553"/>
      <c r="BD127" s="498"/>
      <c r="BE127" s="499"/>
      <c r="BF127" s="499"/>
      <c r="BG127" s="499"/>
      <c r="BH127" s="499"/>
      <c r="BI127" s="500"/>
      <c r="BJ127" s="4"/>
      <c r="BK127" s="4"/>
      <c r="BL127" s="4"/>
      <c r="BM127" s="58"/>
      <c r="BN127" s="58"/>
      <c r="BO127" s="58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4"/>
      <c r="NC127" s="4"/>
      <c r="ND127" s="4"/>
      <c r="NE127" s="4"/>
      <c r="NF127" s="4"/>
      <c r="NG127" s="4"/>
      <c r="NH127" s="4"/>
      <c r="NI127" s="4"/>
      <c r="NJ127" s="4"/>
      <c r="NK127" s="4"/>
      <c r="NL127" s="4"/>
      <c r="NM127" s="4"/>
      <c r="NN127" s="4"/>
      <c r="NO127" s="4"/>
      <c r="NP127" s="4"/>
      <c r="NQ127" s="4"/>
      <c r="NR127" s="4"/>
      <c r="NS127" s="4"/>
      <c r="NT127" s="4"/>
      <c r="NU127" s="4"/>
      <c r="NV127" s="4"/>
      <c r="NW127" s="4"/>
      <c r="NX127" s="4"/>
      <c r="NY127" s="4"/>
      <c r="NZ127" s="4"/>
      <c r="OA127" s="4"/>
      <c r="OB127" s="4"/>
      <c r="OC127" s="4"/>
      <c r="OD127" s="4"/>
      <c r="OE127" s="4"/>
      <c r="OF127" s="4"/>
      <c r="OG127" s="4"/>
      <c r="OH127" s="4"/>
      <c r="OI127" s="4"/>
      <c r="OJ127" s="4"/>
      <c r="OK127" s="4"/>
      <c r="OL127" s="4"/>
      <c r="OM127" s="4"/>
      <c r="ON127" s="4"/>
      <c r="OO127" s="4"/>
      <c r="OP127" s="4"/>
      <c r="OQ127" s="4"/>
      <c r="OR127" s="4"/>
      <c r="OS127" s="4"/>
      <c r="OT127" s="4"/>
      <c r="OU127" s="4"/>
      <c r="OV127" s="4"/>
      <c r="OW127" s="4"/>
      <c r="OX127" s="4"/>
      <c r="OY127" s="4"/>
      <c r="OZ127" s="4"/>
      <c r="PA127" s="4"/>
      <c r="PB127" s="4"/>
      <c r="PC127" s="4"/>
      <c r="PD127" s="4"/>
      <c r="PE127" s="4"/>
      <c r="PF127" s="4"/>
      <c r="PG127" s="4"/>
      <c r="PH127" s="4"/>
      <c r="PI127" s="4"/>
      <c r="PJ127" s="4"/>
      <c r="PK127" s="4"/>
      <c r="PL127" s="4"/>
      <c r="PM127" s="4"/>
      <c r="PN127" s="4"/>
      <c r="PO127" s="4"/>
      <c r="PP127" s="4"/>
      <c r="PQ127" s="4"/>
      <c r="PR127" s="4"/>
      <c r="PS127" s="4"/>
      <c r="PT127" s="4"/>
      <c r="PU127" s="4"/>
      <c r="PV127" s="4"/>
      <c r="PW127" s="4"/>
      <c r="PX127" s="4"/>
      <c r="PY127" s="4"/>
      <c r="PZ127" s="4"/>
      <c r="QA127" s="4"/>
      <c r="QB127" s="4"/>
      <c r="QC127" s="4"/>
      <c r="QD127" s="4"/>
      <c r="QE127" s="4"/>
      <c r="QF127" s="4"/>
      <c r="QG127" s="4"/>
      <c r="QH127" s="4"/>
      <c r="QI127" s="4"/>
      <c r="QJ127" s="4"/>
      <c r="QK127" s="4"/>
      <c r="QL127" s="4"/>
      <c r="QM127" s="4"/>
      <c r="QN127" s="4"/>
      <c r="QO127" s="4"/>
      <c r="QP127" s="4"/>
      <c r="QQ127" s="4"/>
      <c r="QR127" s="4"/>
      <c r="QS127" s="4"/>
      <c r="QT127" s="4"/>
      <c r="QU127" s="4"/>
      <c r="QV127" s="4"/>
      <c r="QW127" s="4"/>
      <c r="QX127" s="4"/>
      <c r="QY127" s="4"/>
      <c r="QZ127" s="4"/>
      <c r="RA127" s="4"/>
      <c r="RB127" s="4"/>
      <c r="RC127" s="4"/>
      <c r="RD127" s="4"/>
      <c r="RE127" s="4"/>
      <c r="RF127" s="4"/>
      <c r="RG127" s="4"/>
      <c r="RH127" s="4"/>
      <c r="RI127" s="4"/>
      <c r="RJ127" s="4"/>
      <c r="RK127" s="4"/>
      <c r="RL127" s="4"/>
      <c r="RM127" s="4"/>
      <c r="RN127" s="4"/>
      <c r="RO127" s="4"/>
      <c r="RP127" s="4"/>
      <c r="RQ127" s="4"/>
      <c r="RR127" s="4"/>
      <c r="RS127" s="4"/>
      <c r="RT127" s="4"/>
      <c r="RU127" s="4"/>
      <c r="RV127" s="4"/>
      <c r="RW127" s="4"/>
      <c r="RX127" s="4"/>
      <c r="RY127" s="4"/>
      <c r="RZ127" s="4"/>
      <c r="SA127" s="4"/>
      <c r="SB127" s="4"/>
      <c r="SC127" s="4"/>
      <c r="SD127" s="4"/>
      <c r="SE127" s="4"/>
      <c r="SF127" s="4"/>
      <c r="SG127" s="4"/>
      <c r="SH127" s="4"/>
      <c r="SI127" s="4"/>
      <c r="SJ127" s="4"/>
      <c r="SK127" s="4"/>
      <c r="SL127" s="4"/>
      <c r="SM127" s="4"/>
      <c r="SN127" s="4"/>
      <c r="SO127" s="4"/>
      <c r="SP127" s="4"/>
      <c r="SQ127" s="4"/>
      <c r="SR127" s="4"/>
      <c r="SS127" s="4"/>
      <c r="ST127" s="4"/>
      <c r="SU127" s="4"/>
      <c r="SV127" s="4"/>
      <c r="SW127" s="4"/>
      <c r="SX127" s="4"/>
      <c r="SY127" s="4"/>
      <c r="SZ127" s="4"/>
      <c r="TA127" s="4"/>
      <c r="TB127" s="4"/>
      <c r="TC127" s="4"/>
      <c r="TD127" s="4"/>
      <c r="TE127" s="4"/>
      <c r="TF127" s="4"/>
      <c r="TG127" s="4"/>
      <c r="TH127" s="4"/>
      <c r="TI127" s="4"/>
      <c r="TJ127" s="4"/>
      <c r="TK127" s="4"/>
      <c r="TL127" s="4"/>
      <c r="TM127" s="4"/>
      <c r="TN127" s="4"/>
      <c r="TO127" s="4"/>
      <c r="TP127" s="4"/>
      <c r="TQ127" s="4"/>
      <c r="TR127" s="4"/>
      <c r="TS127" s="4"/>
      <c r="TT127" s="4"/>
      <c r="TU127" s="4"/>
      <c r="TV127" s="4"/>
      <c r="TW127" s="4"/>
      <c r="TX127" s="4"/>
      <c r="TY127" s="4"/>
      <c r="TZ127" s="4"/>
      <c r="UA127" s="4"/>
      <c r="UB127" s="4"/>
      <c r="UC127" s="4"/>
      <c r="UD127" s="4"/>
      <c r="UE127" s="4"/>
      <c r="UF127" s="4"/>
      <c r="UG127" s="4"/>
      <c r="UH127" s="4"/>
      <c r="UI127" s="4"/>
      <c r="UJ127" s="4"/>
      <c r="UK127" s="4"/>
      <c r="UL127" s="4"/>
      <c r="UM127" s="4"/>
      <c r="UN127" s="4"/>
      <c r="UO127" s="4"/>
      <c r="UP127" s="4"/>
      <c r="UQ127" s="4"/>
      <c r="UR127" s="4"/>
      <c r="US127" s="4"/>
      <c r="UT127" s="4"/>
      <c r="UU127" s="4"/>
      <c r="UV127" s="4"/>
      <c r="UW127" s="4"/>
      <c r="UX127" s="4"/>
      <c r="UY127" s="4"/>
      <c r="UZ127" s="4"/>
      <c r="VA127" s="4"/>
      <c r="VB127" s="4"/>
      <c r="VC127" s="4"/>
      <c r="VD127" s="4"/>
      <c r="VE127" s="4"/>
      <c r="VF127" s="4"/>
      <c r="VG127" s="4"/>
      <c r="VH127" s="4"/>
      <c r="VI127" s="4"/>
      <c r="VJ127" s="4"/>
      <c r="VK127" s="4"/>
      <c r="VL127" s="4"/>
      <c r="VM127" s="4"/>
      <c r="VN127" s="4"/>
      <c r="VO127" s="4"/>
      <c r="VP127" s="4"/>
      <c r="VQ127" s="4"/>
      <c r="VR127" s="4"/>
      <c r="VS127" s="4"/>
      <c r="VT127" s="4"/>
      <c r="VU127" s="4"/>
      <c r="VV127" s="4"/>
      <c r="VW127" s="4"/>
      <c r="VX127" s="4"/>
      <c r="VY127" s="4"/>
      <c r="VZ127" s="4"/>
      <c r="WA127" s="4"/>
      <c r="WB127" s="4"/>
      <c r="WC127" s="4"/>
      <c r="WD127" s="4"/>
      <c r="WE127" s="4"/>
      <c r="WF127" s="4"/>
      <c r="WG127" s="4"/>
      <c r="WH127" s="4"/>
      <c r="WI127" s="4"/>
      <c r="WJ127" s="4"/>
      <c r="WK127" s="4"/>
      <c r="WL127" s="4"/>
      <c r="WM127" s="4"/>
      <c r="WN127" s="4"/>
      <c r="WO127" s="4"/>
      <c r="WP127" s="4"/>
      <c r="WQ127" s="4"/>
      <c r="WR127" s="4"/>
      <c r="WS127" s="4"/>
      <c r="WT127" s="4"/>
      <c r="WU127" s="4"/>
      <c r="WV127" s="4"/>
      <c r="WW127" s="4"/>
      <c r="WX127" s="4"/>
      <c r="WY127" s="4"/>
      <c r="WZ127" s="4"/>
      <c r="XA127" s="4"/>
      <c r="XB127" s="4"/>
      <c r="XC127" s="4"/>
      <c r="XD127" s="4"/>
      <c r="XE127" s="4"/>
      <c r="XF127" s="4"/>
      <c r="XG127" s="4"/>
      <c r="XH127" s="4"/>
      <c r="XI127" s="4"/>
      <c r="XJ127" s="4"/>
      <c r="XK127" s="4"/>
      <c r="XL127" s="4"/>
      <c r="XM127" s="4"/>
      <c r="XN127" s="4"/>
      <c r="XO127" s="4"/>
      <c r="XP127" s="4"/>
      <c r="XQ127" s="4"/>
      <c r="XR127" s="4"/>
      <c r="XS127" s="4"/>
      <c r="XT127" s="4"/>
      <c r="XU127" s="4"/>
      <c r="XV127" s="4"/>
      <c r="XW127" s="4"/>
      <c r="XX127" s="4"/>
      <c r="XY127" s="4"/>
      <c r="XZ127" s="4"/>
      <c r="YA127" s="4"/>
      <c r="YB127" s="4"/>
      <c r="YC127" s="4"/>
      <c r="YD127" s="4"/>
      <c r="YE127" s="4"/>
      <c r="YF127" s="4"/>
      <c r="YG127" s="4"/>
      <c r="YH127" s="4"/>
      <c r="YI127" s="4"/>
      <c r="YJ127" s="4"/>
      <c r="YK127" s="4"/>
      <c r="YL127" s="4"/>
      <c r="YM127" s="4"/>
      <c r="YN127" s="4"/>
      <c r="YO127" s="4"/>
      <c r="YP127" s="4"/>
      <c r="YQ127" s="4"/>
      <c r="YR127" s="4"/>
      <c r="YS127" s="4"/>
      <c r="YT127" s="4"/>
      <c r="YU127" s="4"/>
      <c r="YV127" s="4"/>
      <c r="YW127" s="4"/>
      <c r="YX127" s="4"/>
      <c r="YY127" s="4"/>
      <c r="YZ127" s="4"/>
      <c r="ZA127" s="4"/>
      <c r="ZB127" s="4"/>
      <c r="ZC127" s="4"/>
      <c r="ZD127" s="4"/>
      <c r="ZE127" s="4"/>
      <c r="ZF127" s="4"/>
      <c r="ZG127" s="4"/>
      <c r="ZH127" s="4"/>
      <c r="ZI127" s="4"/>
      <c r="ZJ127" s="4"/>
      <c r="ZK127" s="4"/>
      <c r="ZL127" s="4"/>
      <c r="ZM127" s="4"/>
      <c r="ZN127" s="4"/>
      <c r="ZO127" s="4"/>
      <c r="ZP127" s="4"/>
      <c r="ZQ127" s="4"/>
      <c r="ZR127" s="4"/>
      <c r="ZS127" s="4"/>
      <c r="ZT127" s="4"/>
      <c r="ZU127" s="4"/>
      <c r="ZV127" s="4"/>
      <c r="ZW127" s="4"/>
      <c r="ZX127" s="4"/>
      <c r="ZY127" s="4"/>
      <c r="ZZ127" s="4"/>
      <c r="AAA127" s="4"/>
      <c r="AAB127" s="4"/>
      <c r="AAC127" s="4"/>
      <c r="AAD127" s="4"/>
      <c r="AAE127" s="4"/>
      <c r="AAF127" s="4"/>
      <c r="AAG127" s="4"/>
      <c r="AAH127" s="4"/>
      <c r="AAI127" s="4"/>
      <c r="AAJ127" s="4"/>
      <c r="AAK127" s="4"/>
      <c r="AAL127" s="4"/>
      <c r="AAM127" s="4"/>
      <c r="AAN127" s="4"/>
      <c r="AAO127" s="4"/>
      <c r="AAP127" s="4"/>
      <c r="AAQ127" s="4"/>
      <c r="AAR127" s="4"/>
      <c r="AAS127" s="4"/>
      <c r="AAT127" s="4"/>
      <c r="AAU127" s="4"/>
      <c r="AAV127" s="4"/>
      <c r="AAW127" s="4"/>
      <c r="AAX127" s="4"/>
      <c r="AAY127" s="4"/>
      <c r="AAZ127" s="4"/>
      <c r="ABA127" s="4"/>
      <c r="ABB127" s="4"/>
      <c r="ABC127" s="4"/>
      <c r="ABD127" s="4"/>
      <c r="ABE127" s="4"/>
      <c r="ABF127" s="4"/>
      <c r="ABG127" s="4"/>
      <c r="ABH127" s="4"/>
      <c r="ABI127" s="4"/>
      <c r="ABJ127" s="4"/>
      <c r="ABK127" s="4"/>
      <c r="ABL127" s="4"/>
      <c r="ABM127" s="4"/>
      <c r="ABN127" s="4"/>
      <c r="ABO127" s="4"/>
      <c r="ABP127" s="4"/>
      <c r="ABQ127" s="4"/>
      <c r="ABR127" s="4"/>
      <c r="ABS127" s="4"/>
      <c r="ABT127" s="4"/>
      <c r="ABU127" s="4"/>
      <c r="ABV127" s="4"/>
      <c r="ABW127" s="4"/>
      <c r="ABX127" s="4"/>
      <c r="ABY127" s="4"/>
      <c r="ABZ127" s="4"/>
      <c r="ACA127" s="4"/>
      <c r="ACB127" s="4"/>
      <c r="ACC127" s="4"/>
      <c r="ACD127" s="4"/>
      <c r="ACE127" s="4"/>
      <c r="ACF127" s="4"/>
      <c r="ACG127" s="4"/>
      <c r="ACH127" s="4"/>
      <c r="ACI127" s="4"/>
      <c r="ACJ127" s="4"/>
      <c r="ACK127" s="4"/>
      <c r="ACL127" s="4"/>
      <c r="ACM127" s="4"/>
      <c r="ACN127" s="4"/>
      <c r="ACO127" s="4"/>
      <c r="ACP127" s="4"/>
      <c r="ACQ127" s="4"/>
      <c r="ACR127" s="4"/>
      <c r="ACS127" s="4"/>
      <c r="ACT127" s="4"/>
      <c r="ACU127" s="4"/>
      <c r="ACV127" s="4"/>
      <c r="ACW127" s="4"/>
      <c r="ACX127" s="4"/>
      <c r="ACY127" s="4"/>
      <c r="ACZ127" s="4"/>
      <c r="ADA127" s="4"/>
      <c r="ADB127" s="4"/>
      <c r="ADC127" s="4"/>
      <c r="ADD127" s="4"/>
      <c r="ADE127" s="4"/>
      <c r="ADF127" s="4"/>
      <c r="ADG127" s="4"/>
      <c r="ADH127" s="4"/>
      <c r="ADI127" s="4"/>
      <c r="ADJ127" s="4"/>
      <c r="ADK127" s="4"/>
      <c r="ADL127" s="4"/>
      <c r="ADM127" s="4"/>
      <c r="ADN127" s="4"/>
      <c r="ADO127" s="4"/>
      <c r="ADP127" s="4"/>
      <c r="ADQ127" s="4"/>
      <c r="ADR127" s="4"/>
      <c r="ADS127" s="4"/>
      <c r="ADT127" s="4"/>
      <c r="ADU127" s="4"/>
      <c r="ADV127" s="4"/>
      <c r="ADW127" s="4"/>
      <c r="ADX127" s="4"/>
      <c r="ADY127" s="4"/>
      <c r="ADZ127" s="4"/>
      <c r="AEA127" s="4"/>
      <c r="AEB127" s="4"/>
      <c r="AEC127" s="4"/>
      <c r="AED127" s="4"/>
      <c r="AEE127" s="4"/>
      <c r="AEF127" s="4"/>
      <c r="AEG127" s="4"/>
      <c r="AEH127" s="4"/>
      <c r="AEI127" s="4"/>
      <c r="AEJ127" s="4"/>
      <c r="AEK127" s="4"/>
      <c r="AEL127" s="4"/>
      <c r="AEM127" s="4"/>
      <c r="AEN127" s="4"/>
      <c r="AEO127" s="4"/>
      <c r="AEP127" s="4"/>
      <c r="AEQ127" s="4"/>
      <c r="AER127" s="4"/>
      <c r="AES127" s="4"/>
      <c r="AET127" s="4"/>
      <c r="AEU127" s="4"/>
      <c r="AEV127" s="4"/>
      <c r="AEW127" s="4"/>
      <c r="AEX127" s="4"/>
      <c r="AEY127" s="4"/>
      <c r="AEZ127" s="4"/>
      <c r="AFA127" s="4"/>
      <c r="AFB127" s="4"/>
      <c r="AFC127" s="4"/>
      <c r="AFD127" s="4"/>
      <c r="AFE127" s="4"/>
      <c r="AFF127" s="4"/>
      <c r="AFG127" s="4"/>
      <c r="AFH127" s="4"/>
      <c r="AFI127" s="4"/>
      <c r="AFJ127" s="4"/>
      <c r="AFK127" s="4"/>
      <c r="AFL127" s="4"/>
      <c r="AFM127" s="4"/>
      <c r="AFN127" s="4"/>
      <c r="AFO127" s="4"/>
      <c r="AFP127" s="4"/>
      <c r="AFQ127" s="4"/>
      <c r="AFR127" s="4"/>
      <c r="AFS127" s="4"/>
      <c r="AFT127" s="4"/>
      <c r="AFU127" s="4"/>
      <c r="AFV127" s="4"/>
      <c r="AFW127" s="4"/>
      <c r="AFX127" s="4"/>
      <c r="AFY127" s="4"/>
      <c r="AFZ127" s="4"/>
      <c r="AGA127" s="4"/>
      <c r="AGB127" s="4"/>
      <c r="AGC127" s="4"/>
      <c r="AGD127" s="4"/>
      <c r="AGE127" s="4"/>
      <c r="AGF127" s="4"/>
      <c r="AGG127" s="4"/>
      <c r="AGH127" s="4"/>
      <c r="AGI127" s="4"/>
      <c r="AGJ127" s="4"/>
      <c r="AGK127" s="4"/>
      <c r="AGL127" s="4"/>
      <c r="AGM127" s="4"/>
      <c r="AGN127" s="4"/>
      <c r="AGO127" s="4"/>
      <c r="AGP127" s="4"/>
      <c r="AGQ127" s="4"/>
      <c r="AGR127" s="4"/>
      <c r="AGS127" s="4"/>
      <c r="AGT127" s="4"/>
      <c r="AGU127" s="4"/>
      <c r="AGV127" s="4"/>
      <c r="AGW127" s="4"/>
      <c r="AGX127" s="4"/>
      <c r="AGY127" s="4"/>
      <c r="AGZ127" s="4"/>
      <c r="AHA127" s="4"/>
      <c r="AHB127" s="4"/>
      <c r="AHC127" s="4"/>
      <c r="AHD127" s="4"/>
      <c r="AHE127" s="4"/>
      <c r="AHF127" s="4"/>
      <c r="AHG127" s="4"/>
      <c r="AHH127" s="4"/>
      <c r="AHI127" s="4"/>
      <c r="AHJ127" s="4"/>
      <c r="AHK127" s="4"/>
      <c r="AHL127" s="4"/>
      <c r="AHM127" s="4"/>
      <c r="AHN127" s="4"/>
      <c r="AHO127" s="4"/>
      <c r="AHP127" s="4"/>
      <c r="AHQ127" s="4"/>
      <c r="AHR127" s="4"/>
      <c r="AHS127" s="4"/>
      <c r="AHT127" s="4"/>
      <c r="AHU127" s="4"/>
      <c r="AHV127" s="4"/>
      <c r="AHW127" s="4"/>
      <c r="AHX127" s="4"/>
      <c r="AHY127" s="4"/>
      <c r="AHZ127" s="4"/>
      <c r="AIA127" s="4"/>
      <c r="AIB127" s="4"/>
      <c r="AIC127" s="4"/>
      <c r="AID127" s="4"/>
      <c r="AIE127" s="4"/>
      <c r="AIF127" s="4"/>
      <c r="AIG127" s="4"/>
      <c r="AIH127" s="4"/>
      <c r="AII127" s="4"/>
      <c r="AIJ127" s="4"/>
      <c r="AIK127" s="4"/>
      <c r="AIL127" s="4"/>
      <c r="AIM127" s="4"/>
      <c r="AIN127" s="4"/>
      <c r="AIO127" s="4"/>
      <c r="AIP127" s="4"/>
      <c r="AIQ127" s="4"/>
      <c r="AIR127" s="4"/>
      <c r="AIS127" s="4"/>
      <c r="AIT127" s="4"/>
      <c r="AIU127" s="4"/>
      <c r="AIV127" s="4"/>
      <c r="AIW127" s="4"/>
      <c r="AIX127" s="4"/>
      <c r="AIY127" s="4"/>
      <c r="AIZ127" s="4"/>
      <c r="AJA127" s="4"/>
      <c r="AJB127" s="4"/>
      <c r="AJC127" s="4"/>
      <c r="AJD127" s="4"/>
      <c r="AJE127" s="4"/>
      <c r="AJF127" s="4"/>
      <c r="AJG127" s="4"/>
      <c r="AJH127" s="4"/>
      <c r="AJI127" s="4"/>
      <c r="AJJ127" s="4"/>
      <c r="AJK127" s="4"/>
      <c r="AJL127" s="4"/>
      <c r="AJM127" s="4"/>
      <c r="AJN127" s="4"/>
      <c r="AJO127" s="4"/>
      <c r="AJP127" s="4"/>
      <c r="AJQ127" s="4"/>
      <c r="AJR127" s="4"/>
      <c r="AJS127" s="4"/>
      <c r="AJT127" s="4"/>
      <c r="AJU127" s="4"/>
      <c r="AJV127" s="4"/>
      <c r="AJW127" s="4"/>
      <c r="AJX127" s="4"/>
      <c r="AJY127" s="4"/>
      <c r="AJZ127" s="4"/>
      <c r="AKA127" s="4"/>
      <c r="AKB127" s="4"/>
      <c r="AKC127" s="4"/>
      <c r="AKD127" s="4"/>
      <c r="AKE127" s="4"/>
      <c r="AKF127" s="4"/>
      <c r="AKG127" s="4"/>
      <c r="AKH127" s="4"/>
      <c r="AKI127" s="4"/>
      <c r="AKJ127" s="4"/>
      <c r="AKK127" s="4"/>
      <c r="AKL127" s="4"/>
      <c r="AKM127" s="4"/>
      <c r="AKN127" s="4"/>
      <c r="AKO127" s="4"/>
      <c r="AKP127" s="4"/>
      <c r="AKQ127" s="4"/>
      <c r="AKR127" s="4"/>
      <c r="AKS127" s="4"/>
      <c r="AKT127" s="4"/>
      <c r="AKU127" s="4"/>
      <c r="AKV127" s="4"/>
      <c r="AKW127" s="4"/>
      <c r="AKX127" s="4"/>
      <c r="AKY127" s="4"/>
      <c r="AKZ127" s="4"/>
      <c r="ALA127" s="4"/>
      <c r="ALB127" s="4"/>
      <c r="ALC127" s="4"/>
      <c r="ALD127" s="4"/>
      <c r="ALE127" s="4"/>
      <c r="ALF127" s="4"/>
      <c r="ALG127" s="4"/>
      <c r="ALH127" s="4"/>
      <c r="ALI127" s="4"/>
      <c r="ALJ127" s="4"/>
      <c r="ALK127" s="4"/>
      <c r="ALL127" s="4"/>
      <c r="ALM127" s="4"/>
      <c r="ALN127" s="4"/>
      <c r="ALO127" s="4"/>
      <c r="ALP127" s="4"/>
      <c r="ALQ127" s="4"/>
      <c r="ALR127" s="4"/>
      <c r="ALS127" s="4"/>
      <c r="ALT127" s="4"/>
      <c r="ALU127" s="4"/>
      <c r="ALV127" s="4"/>
      <c r="ALW127" s="4"/>
      <c r="ALX127" s="4"/>
      <c r="ALY127" s="4"/>
      <c r="ALZ127" s="4"/>
      <c r="AMA127" s="4"/>
      <c r="AMB127" s="4"/>
      <c r="AMC127" s="4"/>
      <c r="AMD127" s="4"/>
      <c r="AME127" s="4"/>
      <c r="AMF127" s="4"/>
      <c r="AMG127" s="4"/>
      <c r="AMH127" s="4"/>
      <c r="AMI127" s="4"/>
      <c r="AMJ127" s="4"/>
      <c r="AMK127" s="4"/>
      <c r="AML127" s="4"/>
      <c r="AMM127" s="4"/>
      <c r="AMN127" s="4"/>
      <c r="AMO127" s="4"/>
      <c r="AMP127" s="4"/>
      <c r="AMQ127" s="4"/>
      <c r="AMR127" s="4"/>
      <c r="AMS127" s="4"/>
      <c r="AMT127" s="4"/>
      <c r="AMU127" s="4"/>
      <c r="AMV127" s="4"/>
      <c r="AMW127" s="4"/>
      <c r="AMX127" s="4"/>
      <c r="AMY127" s="4"/>
      <c r="AMZ127" s="4"/>
      <c r="ANA127" s="4"/>
      <c r="ANB127" s="4"/>
      <c r="ANC127" s="4"/>
      <c r="AND127" s="4"/>
      <c r="ANE127" s="4"/>
      <c r="ANF127" s="4"/>
      <c r="ANG127" s="4"/>
      <c r="ANH127" s="4"/>
      <c r="ANI127" s="4"/>
      <c r="ANJ127" s="4"/>
      <c r="ANK127" s="4"/>
      <c r="ANL127" s="4"/>
      <c r="ANM127" s="4"/>
      <c r="ANN127" s="4"/>
      <c r="ANO127" s="4"/>
      <c r="ANP127" s="4"/>
      <c r="ANQ127" s="4"/>
      <c r="ANR127" s="4"/>
      <c r="ANS127" s="4"/>
      <c r="ANT127" s="4"/>
      <c r="ANU127" s="4"/>
      <c r="ANV127" s="4"/>
      <c r="ANW127" s="4"/>
      <c r="ANX127" s="4"/>
      <c r="ANY127" s="4"/>
      <c r="ANZ127" s="4"/>
      <c r="AOA127" s="4"/>
      <c r="AOB127" s="4"/>
      <c r="AOC127" s="4"/>
      <c r="AOD127" s="4"/>
      <c r="AOE127" s="4"/>
      <c r="AOF127" s="4"/>
      <c r="AOG127" s="4"/>
      <c r="AOH127" s="4"/>
      <c r="AOI127" s="4"/>
      <c r="AOJ127" s="4"/>
      <c r="AOK127" s="4"/>
      <c r="AOL127" s="4"/>
      <c r="AOM127" s="4"/>
      <c r="AON127" s="4"/>
      <c r="AOO127" s="4"/>
      <c r="AOP127" s="4"/>
      <c r="AOQ127" s="4"/>
      <c r="AOR127" s="4"/>
      <c r="AOS127" s="4"/>
      <c r="AOT127" s="4"/>
      <c r="AOU127" s="4"/>
      <c r="AOV127" s="4"/>
      <c r="AOW127" s="4"/>
      <c r="AOX127" s="4"/>
      <c r="AOY127" s="4"/>
      <c r="AOZ127" s="4"/>
      <c r="APA127" s="4"/>
      <c r="APB127" s="4"/>
      <c r="APC127" s="4"/>
      <c r="APD127" s="4"/>
      <c r="APE127" s="4"/>
      <c r="APF127" s="4"/>
      <c r="APG127" s="4"/>
      <c r="APH127" s="4"/>
      <c r="API127" s="4"/>
      <c r="APJ127" s="4"/>
      <c r="APK127" s="4"/>
      <c r="APL127" s="4"/>
      <c r="APM127" s="4"/>
      <c r="APN127" s="4"/>
      <c r="APO127" s="4"/>
      <c r="APP127" s="4"/>
      <c r="APQ127" s="4"/>
      <c r="APR127" s="4"/>
      <c r="APS127" s="4"/>
      <c r="APT127" s="4"/>
      <c r="APU127" s="4"/>
      <c r="APV127" s="4"/>
      <c r="APW127" s="4"/>
      <c r="APX127" s="4"/>
      <c r="APY127" s="4"/>
      <c r="APZ127" s="4"/>
      <c r="AQA127" s="4"/>
      <c r="AQB127" s="4"/>
      <c r="AQC127" s="4"/>
      <c r="AQD127" s="4"/>
      <c r="AQE127" s="4"/>
      <c r="AQF127" s="4"/>
      <c r="AQG127" s="4"/>
      <c r="AQH127" s="4"/>
      <c r="AQI127" s="4"/>
      <c r="AQJ127" s="4"/>
      <c r="AQK127" s="4"/>
      <c r="AQL127" s="4"/>
      <c r="AQM127" s="4"/>
      <c r="AQN127" s="4"/>
      <c r="AQO127" s="4"/>
      <c r="AQP127" s="4"/>
      <c r="AQQ127" s="4"/>
      <c r="AQR127" s="4"/>
      <c r="AQS127" s="4"/>
      <c r="AQT127" s="4"/>
      <c r="AQU127" s="4"/>
      <c r="AQV127" s="4"/>
      <c r="AQW127" s="4"/>
      <c r="AQX127" s="4"/>
      <c r="AQY127" s="4"/>
      <c r="AQZ127" s="4"/>
      <c r="ARA127" s="4"/>
      <c r="ARB127" s="4"/>
      <c r="ARC127" s="4"/>
      <c r="ARD127" s="4"/>
      <c r="ARE127" s="4"/>
      <c r="ARF127" s="4"/>
      <c r="ARG127" s="4"/>
      <c r="ARH127" s="4"/>
      <c r="ARI127" s="4"/>
      <c r="ARJ127" s="4"/>
      <c r="ARK127" s="4"/>
      <c r="ARL127" s="4"/>
      <c r="ARM127" s="4"/>
      <c r="ARN127" s="4"/>
      <c r="ARO127" s="4"/>
      <c r="ARP127" s="4"/>
      <c r="ARQ127" s="4"/>
      <c r="ARR127" s="4"/>
      <c r="ARS127" s="4"/>
      <c r="ART127" s="4"/>
      <c r="ARU127" s="4"/>
      <c r="ARV127" s="4"/>
      <c r="ARW127" s="4"/>
      <c r="ARX127" s="4"/>
      <c r="ARY127" s="4"/>
      <c r="ARZ127" s="4"/>
      <c r="ASA127" s="4"/>
      <c r="ASB127" s="4"/>
      <c r="ASC127" s="4"/>
      <c r="ASD127" s="4"/>
      <c r="ASE127" s="4"/>
      <c r="ASF127" s="4"/>
      <c r="ASG127" s="4"/>
      <c r="ASH127" s="4"/>
      <c r="ASI127" s="4"/>
      <c r="ASJ127" s="4"/>
      <c r="ASK127" s="4"/>
      <c r="ASL127" s="4"/>
      <c r="ASM127" s="4"/>
      <c r="ASN127" s="4"/>
      <c r="ASO127" s="4"/>
      <c r="ASP127" s="4"/>
      <c r="ASQ127" s="4"/>
      <c r="ASR127" s="4"/>
      <c r="ASS127" s="4"/>
      <c r="AST127" s="4"/>
      <c r="ASU127" s="4"/>
      <c r="ASV127" s="4"/>
      <c r="ASW127" s="4"/>
      <c r="ASX127" s="4"/>
      <c r="ASY127" s="4"/>
      <c r="ASZ127" s="4"/>
      <c r="ATA127" s="4"/>
      <c r="ATB127" s="4"/>
      <c r="ATC127" s="4"/>
      <c r="ATD127" s="4"/>
      <c r="ATE127" s="4"/>
      <c r="ATF127" s="4"/>
      <c r="ATG127" s="4"/>
      <c r="ATH127" s="4"/>
      <c r="ATI127" s="4"/>
      <c r="ATJ127" s="4"/>
      <c r="ATK127" s="4"/>
      <c r="ATL127" s="4"/>
      <c r="ATM127" s="4"/>
      <c r="ATN127" s="4"/>
      <c r="ATO127" s="4"/>
      <c r="ATP127" s="4"/>
      <c r="ATQ127" s="4"/>
      <c r="ATR127" s="4"/>
      <c r="ATS127" s="4"/>
      <c r="ATT127" s="4"/>
      <c r="ATU127" s="4"/>
      <c r="ATV127" s="4"/>
      <c r="ATW127" s="4"/>
      <c r="ATX127" s="4"/>
      <c r="ATY127" s="4"/>
      <c r="ATZ127" s="4"/>
      <c r="AUA127" s="4"/>
      <c r="AUB127" s="4"/>
      <c r="AUC127" s="4"/>
      <c r="AUD127" s="4"/>
      <c r="AUE127" s="4"/>
      <c r="AUF127" s="4"/>
      <c r="AUG127" s="4"/>
      <c r="AUH127" s="4"/>
      <c r="AUI127" s="4"/>
      <c r="AUJ127" s="4"/>
      <c r="AUK127" s="4"/>
      <c r="AUL127" s="4"/>
      <c r="AUM127" s="4"/>
      <c r="AUN127" s="4"/>
      <c r="AUO127" s="4"/>
      <c r="AUP127" s="4"/>
      <c r="AUQ127" s="4"/>
      <c r="AUR127" s="4"/>
      <c r="AUS127" s="4"/>
      <c r="AUT127" s="4"/>
      <c r="AUU127" s="4"/>
      <c r="AUV127" s="4"/>
      <c r="AUW127" s="4"/>
      <c r="AUX127" s="4"/>
      <c r="AUY127" s="4"/>
      <c r="AUZ127" s="4"/>
      <c r="AVA127" s="4"/>
      <c r="AVB127" s="4"/>
      <c r="AVC127" s="4"/>
      <c r="AVD127" s="4"/>
      <c r="AVE127" s="4"/>
      <c r="AVF127" s="4"/>
      <c r="AVG127" s="4"/>
      <c r="AVH127" s="4"/>
      <c r="AVI127" s="4"/>
      <c r="AVJ127" s="4"/>
      <c r="AVK127" s="4"/>
      <c r="AVL127" s="4"/>
      <c r="AVM127" s="4"/>
      <c r="AVN127" s="4"/>
      <c r="AVO127" s="4"/>
      <c r="AVP127" s="4"/>
      <c r="AVQ127" s="4"/>
      <c r="AVR127" s="4"/>
      <c r="AVS127" s="4"/>
      <c r="AVT127" s="4"/>
      <c r="AVU127" s="4"/>
      <c r="AVV127" s="4"/>
      <c r="AVW127" s="4"/>
      <c r="AVX127" s="4"/>
      <c r="AVY127" s="4"/>
      <c r="AVZ127" s="4"/>
      <c r="AWA127" s="4"/>
      <c r="AWB127" s="4"/>
      <c r="AWC127" s="4"/>
      <c r="AWD127" s="4"/>
      <c r="AWE127" s="4"/>
      <c r="AWF127" s="4"/>
      <c r="AWG127" s="4"/>
      <c r="AWH127" s="4"/>
      <c r="AWI127" s="4"/>
      <c r="AWJ127" s="4"/>
      <c r="AWK127" s="4"/>
      <c r="AWL127" s="4"/>
      <c r="AWM127" s="4"/>
      <c r="AWN127" s="4"/>
      <c r="AWO127" s="4"/>
      <c r="AWP127" s="4"/>
      <c r="AWQ127" s="4"/>
      <c r="AWR127" s="4"/>
      <c r="AWS127" s="4"/>
      <c r="AWT127" s="4"/>
      <c r="AWU127" s="4"/>
      <c r="AWV127" s="4"/>
      <c r="AWW127" s="4"/>
      <c r="AWX127" s="4"/>
      <c r="AWY127" s="4"/>
      <c r="AWZ127" s="4"/>
      <c r="AXA127" s="4"/>
      <c r="AXB127" s="4"/>
      <c r="AXC127" s="4"/>
      <c r="AXD127" s="4"/>
      <c r="AXE127" s="4"/>
      <c r="AXF127" s="4"/>
      <c r="AXG127" s="4"/>
      <c r="AXH127" s="4"/>
      <c r="AXI127" s="4"/>
      <c r="AXJ127" s="4"/>
      <c r="AXK127" s="4"/>
      <c r="AXL127" s="4"/>
      <c r="AXM127" s="4"/>
      <c r="AXN127" s="4"/>
      <c r="AXO127" s="4"/>
      <c r="AXP127" s="4"/>
      <c r="AXQ127" s="4"/>
      <c r="AXR127" s="4"/>
      <c r="AXS127" s="4"/>
      <c r="AXT127" s="4"/>
      <c r="AXU127" s="4"/>
      <c r="AXV127" s="4"/>
      <c r="AXW127" s="4"/>
      <c r="AXX127" s="4"/>
      <c r="AXY127" s="4"/>
      <c r="AXZ127" s="4"/>
      <c r="AYA127" s="4"/>
      <c r="AYB127" s="4"/>
      <c r="AYC127" s="4"/>
      <c r="AYD127" s="4"/>
      <c r="AYE127" s="4"/>
      <c r="AYF127" s="4"/>
      <c r="AYG127" s="4"/>
      <c r="AYH127" s="4"/>
      <c r="AYI127" s="4"/>
      <c r="AYJ127" s="4"/>
      <c r="AYK127" s="4"/>
      <c r="AYL127" s="4"/>
      <c r="AYM127" s="4"/>
      <c r="AYN127" s="4"/>
      <c r="AYO127" s="4"/>
      <c r="AYP127" s="4"/>
      <c r="AYQ127" s="4"/>
      <c r="AYR127" s="4"/>
      <c r="AYS127" s="4"/>
      <c r="AYT127" s="4"/>
      <c r="AYU127" s="4"/>
      <c r="AYV127" s="4"/>
      <c r="AYW127" s="4"/>
      <c r="AYX127" s="4"/>
      <c r="AYY127" s="4"/>
      <c r="AYZ127" s="4"/>
      <c r="AZA127" s="4"/>
      <c r="AZB127" s="4"/>
      <c r="AZC127" s="4"/>
      <c r="AZD127" s="4"/>
      <c r="AZE127" s="4"/>
      <c r="AZF127" s="4"/>
      <c r="AZG127" s="4"/>
      <c r="AZH127" s="4"/>
      <c r="AZI127" s="4"/>
      <c r="AZJ127" s="4"/>
      <c r="AZK127" s="4"/>
      <c r="AZL127" s="4"/>
      <c r="AZM127" s="4"/>
      <c r="AZN127" s="4"/>
      <c r="AZO127" s="4"/>
      <c r="AZP127" s="4"/>
      <c r="AZQ127" s="4"/>
      <c r="AZR127" s="4"/>
      <c r="AZS127" s="4"/>
      <c r="AZT127" s="4"/>
      <c r="AZU127" s="4"/>
      <c r="AZV127" s="4"/>
      <c r="AZW127" s="4"/>
      <c r="AZX127" s="4"/>
      <c r="AZY127" s="4"/>
      <c r="AZZ127" s="4"/>
      <c r="BAA127" s="4"/>
      <c r="BAB127" s="4"/>
      <c r="BAC127" s="4"/>
      <c r="BAD127" s="4"/>
      <c r="BAE127" s="4"/>
      <c r="BAF127" s="4"/>
      <c r="BAG127" s="4"/>
      <c r="BAH127" s="4"/>
      <c r="BAI127" s="4"/>
      <c r="BAJ127" s="4"/>
      <c r="BAK127" s="4"/>
      <c r="BAL127" s="4"/>
      <c r="BAM127" s="4"/>
      <c r="BAN127" s="4"/>
      <c r="BAO127" s="4"/>
      <c r="BAP127" s="4"/>
      <c r="BAQ127" s="4"/>
      <c r="BAR127" s="4"/>
      <c r="BAS127" s="4"/>
      <c r="BAT127" s="4"/>
      <c r="BAU127" s="4"/>
      <c r="BAV127" s="4"/>
      <c r="BAW127" s="4"/>
      <c r="BAX127" s="4"/>
      <c r="BAY127" s="4"/>
      <c r="BAZ127" s="4"/>
      <c r="BBA127" s="4"/>
      <c r="BBB127" s="4"/>
      <c r="BBC127" s="4"/>
      <c r="BBD127" s="4"/>
      <c r="BBE127" s="4"/>
      <c r="BBF127" s="4"/>
      <c r="BBG127" s="4"/>
      <c r="BBH127" s="4"/>
      <c r="BBI127" s="4"/>
      <c r="BBJ127" s="4"/>
      <c r="BBK127" s="4"/>
      <c r="BBL127" s="4"/>
      <c r="BBM127" s="4"/>
      <c r="BBN127" s="4"/>
      <c r="BBO127" s="4"/>
      <c r="BBP127" s="4"/>
      <c r="BBQ127" s="4"/>
      <c r="BBR127" s="4"/>
      <c r="BBS127" s="4"/>
      <c r="BBT127" s="4"/>
      <c r="BBU127" s="4"/>
      <c r="BBV127" s="4"/>
      <c r="BBW127" s="4"/>
      <c r="BBX127" s="4"/>
      <c r="BBY127" s="4"/>
      <c r="BBZ127" s="4"/>
      <c r="BCA127" s="4"/>
      <c r="BCB127" s="4"/>
      <c r="BCC127" s="4"/>
      <c r="BCD127" s="4"/>
      <c r="BCE127" s="4"/>
      <c r="BCF127" s="4"/>
      <c r="BCG127" s="4"/>
      <c r="BCH127" s="4"/>
      <c r="BCI127" s="4"/>
      <c r="BCJ127" s="4"/>
      <c r="BCK127" s="4"/>
      <c r="BCL127" s="4"/>
      <c r="BCM127" s="4"/>
      <c r="BCN127" s="4"/>
      <c r="BCO127" s="4"/>
      <c r="BCP127" s="4"/>
      <c r="BCQ127" s="4"/>
      <c r="BCR127" s="4"/>
      <c r="BCS127" s="4"/>
      <c r="BCT127" s="4"/>
      <c r="BCU127" s="4"/>
      <c r="BCV127" s="4"/>
      <c r="BCW127" s="4"/>
      <c r="BCX127" s="4"/>
      <c r="BCY127" s="4"/>
      <c r="BCZ127" s="4"/>
      <c r="BDA127" s="4"/>
      <c r="BDB127" s="4"/>
      <c r="BDC127" s="4"/>
      <c r="BDD127" s="4"/>
      <c r="BDE127" s="4"/>
      <c r="BDF127" s="4"/>
      <c r="BDG127" s="4"/>
      <c r="BDH127" s="4"/>
      <c r="BDI127" s="4"/>
      <c r="BDJ127" s="4"/>
      <c r="BDK127" s="4"/>
      <c r="BDL127" s="4"/>
      <c r="BDM127" s="4"/>
      <c r="BDN127" s="4"/>
      <c r="BDO127" s="4"/>
      <c r="BDP127" s="4"/>
      <c r="BDQ127" s="4"/>
      <c r="BDR127" s="4"/>
      <c r="BDS127" s="4"/>
      <c r="BDT127" s="4"/>
      <c r="BDU127" s="4"/>
      <c r="BDV127" s="4"/>
      <c r="BDW127" s="4"/>
      <c r="BDX127" s="4"/>
      <c r="BDY127" s="4"/>
      <c r="BDZ127" s="4"/>
      <c r="BEA127" s="4"/>
      <c r="BEB127" s="4"/>
      <c r="BEC127" s="4"/>
      <c r="BED127" s="4"/>
      <c r="BEE127" s="4"/>
      <c r="BEF127" s="4"/>
      <c r="BEG127" s="4"/>
      <c r="BEH127" s="4"/>
      <c r="BEI127" s="4"/>
      <c r="BEJ127" s="4"/>
      <c r="BEK127" s="4"/>
      <c r="BEL127" s="4"/>
      <c r="BEM127" s="4"/>
      <c r="BEN127" s="4"/>
      <c r="BEO127" s="4"/>
      <c r="BEP127" s="4"/>
      <c r="BEQ127" s="4"/>
      <c r="BER127" s="4"/>
      <c r="BES127" s="4"/>
      <c r="BET127" s="4"/>
      <c r="BEU127" s="4"/>
      <c r="BEV127" s="4"/>
      <c r="BEW127" s="4"/>
      <c r="BEX127" s="4"/>
      <c r="BEY127" s="4"/>
      <c r="BEZ127" s="4"/>
      <c r="BFA127" s="4"/>
      <c r="BFB127" s="4"/>
      <c r="BFC127" s="4"/>
      <c r="BFD127" s="4"/>
      <c r="BFE127" s="4"/>
      <c r="BFF127" s="4"/>
      <c r="BFG127" s="4"/>
      <c r="BFH127" s="4"/>
      <c r="BFI127" s="4"/>
      <c r="BFJ127" s="4"/>
      <c r="BFK127" s="4"/>
      <c r="BFL127" s="4"/>
      <c r="BFM127" s="4"/>
      <c r="BFN127" s="4"/>
      <c r="BFO127" s="4"/>
      <c r="BFP127" s="4"/>
      <c r="BFQ127" s="4"/>
      <c r="BFR127" s="4"/>
      <c r="BFS127" s="4"/>
      <c r="BFT127" s="4"/>
      <c r="BFU127" s="4"/>
      <c r="BFV127" s="4"/>
      <c r="BFW127" s="4"/>
      <c r="BFX127" s="4"/>
      <c r="BFY127" s="4"/>
      <c r="BFZ127" s="4"/>
      <c r="BGA127" s="4"/>
      <c r="BGB127" s="4"/>
      <c r="BGC127" s="4"/>
      <c r="BGD127" s="4"/>
      <c r="BGE127" s="4"/>
      <c r="BGF127" s="4"/>
      <c r="BGG127" s="4"/>
      <c r="BGH127" s="4"/>
      <c r="BGI127" s="4"/>
      <c r="BGJ127" s="4"/>
      <c r="BGK127" s="4"/>
      <c r="BGL127" s="4"/>
      <c r="BGM127" s="4"/>
      <c r="BGN127" s="4"/>
      <c r="BGO127" s="4"/>
      <c r="BGP127" s="4"/>
      <c r="BGQ127" s="4"/>
      <c r="BGR127" s="4"/>
      <c r="BGS127" s="4"/>
      <c r="BGT127" s="4"/>
      <c r="BGU127" s="4"/>
      <c r="BGV127" s="4"/>
      <c r="BGW127" s="4"/>
      <c r="BGX127" s="4"/>
      <c r="BGY127" s="4"/>
      <c r="BGZ127" s="4"/>
      <c r="BHA127" s="4"/>
      <c r="BHB127" s="4"/>
      <c r="BHC127" s="4"/>
      <c r="BHD127" s="4"/>
      <c r="BHE127" s="4"/>
      <c r="BHF127" s="4"/>
      <c r="BHG127" s="4"/>
      <c r="BHH127" s="4"/>
      <c r="BHI127" s="4"/>
      <c r="BHJ127" s="4"/>
      <c r="BHK127" s="4"/>
      <c r="BHL127" s="4"/>
      <c r="BHM127" s="4"/>
      <c r="BHN127" s="4"/>
      <c r="BHO127" s="4"/>
      <c r="BHP127" s="4"/>
      <c r="BHQ127" s="4"/>
      <c r="BHR127" s="4"/>
      <c r="BHS127" s="4"/>
      <c r="BHT127" s="4"/>
      <c r="BHU127" s="4"/>
      <c r="BHV127" s="4"/>
      <c r="BHW127" s="4"/>
      <c r="BHX127" s="4"/>
      <c r="BHY127" s="4"/>
      <c r="BHZ127" s="4"/>
      <c r="BIA127" s="4"/>
      <c r="BIB127" s="4"/>
      <c r="BIC127" s="4"/>
      <c r="BID127" s="4"/>
      <c r="BIE127" s="4"/>
      <c r="BIF127" s="4"/>
      <c r="BIG127" s="4"/>
      <c r="BIH127" s="4"/>
      <c r="BII127" s="4"/>
      <c r="BIJ127" s="4"/>
      <c r="BIK127" s="4"/>
      <c r="BIL127" s="4"/>
      <c r="BIM127" s="4"/>
      <c r="BIN127" s="4"/>
      <c r="BIO127" s="4"/>
      <c r="BIP127" s="4"/>
      <c r="BIQ127" s="4"/>
      <c r="BIR127" s="4"/>
      <c r="BIS127" s="4"/>
      <c r="BIT127" s="4"/>
      <c r="BIU127" s="4"/>
      <c r="BIV127" s="4"/>
      <c r="BIW127" s="4"/>
      <c r="BIX127" s="4"/>
      <c r="BIY127" s="4"/>
      <c r="BIZ127" s="4"/>
      <c r="BJA127" s="4"/>
      <c r="BJB127" s="4"/>
      <c r="BJC127" s="4"/>
      <c r="BJD127" s="4"/>
      <c r="BJE127" s="4"/>
      <c r="BJF127" s="4"/>
      <c r="BJG127" s="4"/>
      <c r="BJH127" s="4"/>
      <c r="BJI127" s="4"/>
      <c r="BJJ127" s="4"/>
      <c r="BJK127" s="4"/>
      <c r="BJL127" s="4"/>
      <c r="BJM127" s="4"/>
      <c r="BJN127" s="4"/>
      <c r="BJO127" s="4"/>
      <c r="BJP127" s="4"/>
      <c r="BJQ127" s="4"/>
      <c r="BJR127" s="4"/>
      <c r="BJS127" s="4"/>
      <c r="BJT127" s="4"/>
      <c r="BJU127" s="4"/>
      <c r="BJV127" s="4"/>
      <c r="BJW127" s="4"/>
      <c r="BJX127" s="4"/>
      <c r="BJY127" s="4"/>
      <c r="BJZ127" s="4"/>
      <c r="BKA127" s="4"/>
      <c r="BKB127" s="4"/>
      <c r="BKC127" s="4"/>
      <c r="BKD127" s="4"/>
      <c r="BKE127" s="4"/>
      <c r="BKF127" s="4"/>
      <c r="BKG127" s="4"/>
      <c r="BKH127" s="4"/>
      <c r="BKI127" s="4"/>
      <c r="BKJ127" s="4"/>
      <c r="BKK127" s="4"/>
      <c r="BKL127" s="4"/>
      <c r="BKM127" s="4"/>
      <c r="BKN127" s="4"/>
      <c r="BKO127" s="4"/>
      <c r="BKP127" s="4"/>
      <c r="BKQ127" s="4"/>
      <c r="BKR127" s="4"/>
      <c r="BKS127" s="4"/>
      <c r="BKT127" s="4"/>
      <c r="BKU127" s="4"/>
      <c r="BKV127" s="4"/>
      <c r="BKW127" s="4"/>
      <c r="BKX127" s="4"/>
      <c r="BKY127" s="4"/>
      <c r="BKZ127" s="4"/>
      <c r="BLA127" s="4"/>
      <c r="BLB127" s="4"/>
      <c r="BLC127" s="4"/>
      <c r="BLD127" s="4"/>
      <c r="BLE127" s="4"/>
      <c r="BLF127" s="4"/>
      <c r="BLG127" s="4"/>
      <c r="BLH127" s="4"/>
      <c r="BLI127" s="4"/>
      <c r="BLJ127" s="4"/>
      <c r="BLK127" s="4"/>
      <c r="BLL127" s="4"/>
      <c r="BLM127" s="4"/>
      <c r="BLN127" s="4"/>
      <c r="BLO127" s="4"/>
      <c r="BLP127" s="4"/>
      <c r="BLQ127" s="4"/>
      <c r="BLR127" s="4"/>
      <c r="BLS127" s="4"/>
      <c r="BLT127" s="4"/>
      <c r="BLU127" s="4"/>
      <c r="BLV127" s="4"/>
      <c r="BLW127" s="4"/>
      <c r="BLX127" s="4"/>
      <c r="BLY127" s="4"/>
      <c r="BLZ127" s="4"/>
      <c r="BMA127" s="4"/>
      <c r="BMB127" s="4"/>
      <c r="BMC127" s="4"/>
      <c r="BMD127" s="4"/>
      <c r="BME127" s="4"/>
      <c r="BMF127" s="4"/>
      <c r="BMG127" s="4"/>
      <c r="BMH127" s="4"/>
      <c r="BMI127" s="4"/>
      <c r="BMJ127" s="4"/>
      <c r="BMK127" s="4"/>
      <c r="BML127" s="4"/>
      <c r="BMM127" s="4"/>
      <c r="BMN127" s="4"/>
      <c r="BMO127" s="4"/>
      <c r="BMP127" s="4"/>
      <c r="BMQ127" s="4"/>
      <c r="BMR127" s="4"/>
      <c r="BMS127" s="4"/>
      <c r="BMT127" s="4"/>
      <c r="BMU127" s="4"/>
      <c r="BMV127" s="4"/>
      <c r="BMW127" s="4"/>
      <c r="BMX127" s="4"/>
      <c r="BMY127" s="4"/>
      <c r="BMZ127" s="4"/>
      <c r="BNA127" s="4"/>
      <c r="BNB127" s="4"/>
      <c r="BNC127" s="4"/>
      <c r="BND127" s="4"/>
      <c r="BNE127" s="4"/>
      <c r="BNF127" s="4"/>
      <c r="BNG127" s="4"/>
      <c r="BNH127" s="4"/>
      <c r="BNI127" s="4"/>
      <c r="BNJ127" s="4"/>
      <c r="BNK127" s="4"/>
      <c r="BNL127" s="4"/>
      <c r="BNM127" s="4"/>
      <c r="BNN127" s="4"/>
      <c r="BNO127" s="4"/>
      <c r="BNP127" s="4"/>
      <c r="BNQ127" s="4"/>
      <c r="BNR127" s="4"/>
      <c r="BNS127" s="4"/>
      <c r="BNT127" s="4"/>
      <c r="BNU127" s="4"/>
      <c r="BNV127" s="4"/>
      <c r="BNW127" s="4"/>
      <c r="BNX127" s="4"/>
      <c r="BNY127" s="4"/>
      <c r="BNZ127" s="4"/>
      <c r="BOA127" s="4"/>
      <c r="BOB127" s="4"/>
      <c r="BOC127" s="4"/>
      <c r="BOD127" s="4"/>
      <c r="BOE127" s="4"/>
      <c r="BOF127" s="4"/>
      <c r="BOG127" s="4"/>
      <c r="BOH127" s="4"/>
      <c r="BOI127" s="4"/>
      <c r="BOJ127" s="4"/>
      <c r="BOK127" s="4"/>
      <c r="BOL127" s="4"/>
      <c r="BOM127" s="4"/>
      <c r="BON127" s="4"/>
      <c r="BOO127" s="4"/>
      <c r="BOP127" s="4"/>
      <c r="BOQ127" s="4"/>
      <c r="BOR127" s="4"/>
      <c r="BOS127" s="4"/>
      <c r="BOT127" s="4"/>
      <c r="BOU127" s="4"/>
      <c r="BOV127" s="4"/>
      <c r="BOW127" s="4"/>
      <c r="BOX127" s="4"/>
      <c r="BOY127" s="4"/>
      <c r="BOZ127" s="4"/>
      <c r="BPA127" s="4"/>
      <c r="BPB127" s="4"/>
      <c r="BPC127" s="4"/>
      <c r="BPD127" s="4"/>
      <c r="BPE127" s="4"/>
      <c r="BPF127" s="4"/>
      <c r="BPG127" s="4"/>
      <c r="BPH127" s="4"/>
      <c r="BPI127" s="4"/>
      <c r="BPJ127" s="4"/>
      <c r="BPK127" s="4"/>
      <c r="BPL127" s="4"/>
      <c r="BPM127" s="4"/>
      <c r="BPN127" s="4"/>
      <c r="BPO127" s="4"/>
      <c r="BPP127" s="4"/>
      <c r="BPQ127" s="4"/>
      <c r="BPR127" s="4"/>
      <c r="BPS127" s="4"/>
      <c r="BPT127" s="4"/>
      <c r="BPU127" s="4"/>
      <c r="BPV127" s="4"/>
      <c r="BPW127" s="4"/>
      <c r="BPX127" s="4"/>
      <c r="BPY127" s="4"/>
      <c r="BPZ127" s="4"/>
      <c r="BQA127" s="4"/>
      <c r="BQB127" s="4"/>
      <c r="BQC127" s="4"/>
      <c r="BQD127" s="4"/>
      <c r="BQE127" s="4"/>
      <c r="BQF127" s="4"/>
      <c r="BQG127" s="4"/>
      <c r="BQH127" s="4"/>
      <c r="BQI127" s="4"/>
      <c r="BQJ127" s="4"/>
      <c r="BQK127" s="4"/>
      <c r="BQL127" s="4"/>
      <c r="BQM127" s="4"/>
      <c r="BQN127" s="4"/>
      <c r="BQO127" s="4"/>
      <c r="BQP127" s="4"/>
      <c r="BQQ127" s="4"/>
      <c r="BQR127" s="4"/>
      <c r="BQS127" s="4"/>
      <c r="BQT127" s="4"/>
      <c r="BQU127" s="4"/>
      <c r="BQV127" s="4"/>
      <c r="BQW127" s="4"/>
      <c r="BQX127" s="4"/>
      <c r="BQY127" s="4"/>
      <c r="BQZ127" s="4"/>
      <c r="BRA127" s="4"/>
      <c r="BRB127" s="4"/>
      <c r="BRC127" s="4"/>
      <c r="BRD127" s="4"/>
      <c r="BRE127" s="4"/>
      <c r="BRF127" s="4"/>
      <c r="BRG127" s="4"/>
      <c r="BRH127" s="4"/>
      <c r="BRI127" s="4"/>
      <c r="BRJ127" s="4"/>
      <c r="BRK127" s="4"/>
      <c r="BRL127" s="4"/>
      <c r="BRM127" s="4"/>
      <c r="BRN127" s="4"/>
      <c r="BRO127" s="4"/>
      <c r="BRP127" s="4"/>
      <c r="BRQ127" s="4"/>
      <c r="BRR127" s="4"/>
      <c r="BRS127" s="4"/>
      <c r="BRT127" s="4"/>
      <c r="BRU127" s="4"/>
      <c r="BRV127" s="4"/>
      <c r="BRW127" s="4"/>
      <c r="BRX127" s="4"/>
      <c r="BRY127" s="4"/>
      <c r="BRZ127" s="4"/>
      <c r="BSA127" s="4"/>
      <c r="BSB127" s="4"/>
      <c r="BSC127" s="4"/>
      <c r="BSD127" s="4"/>
      <c r="BSE127" s="4"/>
      <c r="BSF127" s="4"/>
      <c r="BSG127" s="4"/>
      <c r="BSH127" s="4"/>
      <c r="BSI127" s="4"/>
      <c r="BSJ127" s="4"/>
      <c r="BSK127" s="4"/>
      <c r="BSL127" s="4"/>
      <c r="BSM127" s="4"/>
      <c r="BSN127" s="4"/>
      <c r="BSO127" s="4"/>
      <c r="BSP127" s="4"/>
      <c r="BSQ127" s="4"/>
      <c r="BSR127" s="4"/>
      <c r="BSS127" s="4"/>
      <c r="BST127" s="4"/>
      <c r="BSU127" s="4"/>
      <c r="BSV127" s="4"/>
      <c r="BSW127" s="4"/>
      <c r="BSX127" s="4"/>
      <c r="BSY127" s="4"/>
      <c r="BSZ127" s="4"/>
      <c r="BTA127" s="4"/>
      <c r="BTB127" s="4"/>
      <c r="BTC127" s="4"/>
      <c r="BTD127" s="4"/>
      <c r="BTE127" s="4"/>
      <c r="BTF127" s="4"/>
      <c r="BTG127" s="4"/>
      <c r="BTH127" s="4"/>
      <c r="BTI127" s="4"/>
      <c r="BTJ127" s="4"/>
      <c r="BTK127" s="4"/>
      <c r="BTL127" s="4"/>
      <c r="BTM127" s="4"/>
      <c r="BTN127" s="4"/>
      <c r="BTO127" s="4"/>
      <c r="BTP127" s="4"/>
      <c r="BTQ127" s="4"/>
      <c r="BTR127" s="4"/>
      <c r="BTS127" s="4"/>
      <c r="BTT127" s="4"/>
      <c r="BTU127" s="4"/>
      <c r="BTV127" s="4"/>
      <c r="BTW127" s="4"/>
      <c r="BTX127" s="4"/>
      <c r="BTY127" s="4"/>
      <c r="BTZ127" s="4"/>
      <c r="BUA127" s="4"/>
      <c r="BUB127" s="4"/>
      <c r="BUC127" s="4"/>
      <c r="BUD127" s="4"/>
      <c r="BUE127" s="4"/>
      <c r="BUF127" s="4"/>
      <c r="BUG127" s="4"/>
      <c r="BUH127" s="4"/>
      <c r="BUI127" s="4"/>
      <c r="BUJ127" s="4"/>
      <c r="BUK127" s="4"/>
      <c r="BUL127" s="4"/>
      <c r="BUM127" s="4"/>
      <c r="BUN127" s="4"/>
      <c r="BUO127" s="4"/>
      <c r="BUP127" s="4"/>
      <c r="BUQ127" s="4"/>
      <c r="BUR127" s="4"/>
      <c r="BUS127" s="4"/>
      <c r="BUT127" s="4"/>
      <c r="BUU127" s="4"/>
      <c r="BUV127" s="4"/>
      <c r="BUW127" s="4"/>
      <c r="BUX127" s="4"/>
      <c r="BUY127" s="4"/>
      <c r="BUZ127" s="4"/>
      <c r="BVA127" s="4"/>
      <c r="BVB127" s="4"/>
      <c r="BVC127" s="4"/>
      <c r="BVD127" s="4"/>
      <c r="BVE127" s="4"/>
      <c r="BVF127" s="4"/>
      <c r="BVG127" s="4"/>
      <c r="BVH127" s="4"/>
      <c r="BVI127" s="4"/>
      <c r="BVJ127" s="4"/>
      <c r="BVK127" s="4"/>
      <c r="BVL127" s="4"/>
      <c r="BVM127" s="4"/>
      <c r="BVN127" s="4"/>
      <c r="BVO127" s="4"/>
      <c r="BVP127" s="4"/>
      <c r="BVQ127" s="4"/>
      <c r="BVR127" s="4"/>
      <c r="BVS127" s="4"/>
      <c r="BVT127" s="4"/>
      <c r="BVU127" s="4"/>
      <c r="BVV127" s="4"/>
      <c r="BVW127" s="4"/>
      <c r="BVX127" s="4"/>
      <c r="BVY127" s="4"/>
      <c r="BVZ127" s="4"/>
      <c r="BWA127" s="4"/>
      <c r="BWB127" s="4"/>
      <c r="BWC127" s="4"/>
      <c r="BWD127" s="4"/>
      <c r="BWE127" s="4"/>
      <c r="BWF127" s="4"/>
      <c r="BWG127" s="4"/>
      <c r="BWH127" s="4"/>
      <c r="BWI127" s="4"/>
      <c r="BWJ127" s="4"/>
      <c r="BWK127" s="4"/>
      <c r="BWL127" s="4"/>
      <c r="BWM127" s="4"/>
      <c r="BWN127" s="4"/>
      <c r="BWO127" s="4"/>
      <c r="BWP127" s="4"/>
      <c r="BWQ127" s="4"/>
      <c r="BWR127" s="4"/>
      <c r="BWS127" s="4"/>
      <c r="BWT127" s="4"/>
      <c r="BWU127" s="4"/>
      <c r="BWV127" s="4"/>
      <c r="BWW127" s="4"/>
      <c r="BWX127" s="4"/>
      <c r="BWY127" s="4"/>
      <c r="BWZ127" s="4"/>
      <c r="BXA127" s="4"/>
      <c r="BXB127" s="4"/>
      <c r="BXC127" s="4"/>
      <c r="BXD127" s="4"/>
      <c r="BXE127" s="4"/>
      <c r="BXF127" s="4"/>
      <c r="BXG127" s="4"/>
      <c r="BXH127" s="4"/>
      <c r="BXI127" s="4"/>
      <c r="BXJ127" s="4"/>
      <c r="BXK127" s="4"/>
      <c r="BXL127" s="4"/>
      <c r="BXM127" s="4"/>
      <c r="BXN127" s="4"/>
      <c r="BXO127" s="4"/>
      <c r="BXP127" s="4"/>
      <c r="BXQ127" s="4"/>
      <c r="BXR127" s="4"/>
      <c r="BXS127" s="4"/>
      <c r="BXT127" s="4"/>
      <c r="BXU127" s="4"/>
      <c r="BXV127" s="4"/>
      <c r="BXW127" s="4"/>
      <c r="BXX127" s="4"/>
      <c r="BXY127" s="4"/>
      <c r="BXZ127" s="4"/>
      <c r="BYA127" s="4"/>
      <c r="BYB127" s="4"/>
      <c r="BYC127" s="4"/>
      <c r="BYD127" s="4"/>
      <c r="BYE127" s="4"/>
      <c r="BYF127" s="4"/>
      <c r="BYG127" s="4"/>
      <c r="BYH127" s="4"/>
      <c r="BYI127" s="4"/>
      <c r="BYJ127" s="4"/>
      <c r="BYK127" s="4"/>
      <c r="BYL127" s="4"/>
      <c r="BYM127" s="4"/>
      <c r="BYN127" s="4"/>
      <c r="BYO127" s="4"/>
      <c r="BYP127" s="4"/>
      <c r="BYQ127" s="4"/>
      <c r="BYR127" s="4"/>
      <c r="BYS127" s="4"/>
      <c r="BYT127" s="4"/>
      <c r="BYU127" s="4"/>
      <c r="BYV127" s="4"/>
      <c r="BYW127" s="4"/>
      <c r="BYX127" s="4"/>
      <c r="BYY127" s="4"/>
      <c r="BYZ127" s="4"/>
      <c r="BZA127" s="4"/>
      <c r="BZB127" s="4"/>
      <c r="BZC127" s="4"/>
      <c r="BZD127" s="4"/>
      <c r="BZE127" s="4"/>
      <c r="BZF127" s="4"/>
      <c r="BZG127" s="4"/>
      <c r="BZH127" s="4"/>
      <c r="BZI127" s="4"/>
      <c r="BZJ127" s="4"/>
      <c r="BZK127" s="4"/>
      <c r="BZL127" s="4"/>
      <c r="BZM127" s="4"/>
      <c r="BZN127" s="4"/>
      <c r="BZO127" s="4"/>
      <c r="BZP127" s="4"/>
      <c r="BZQ127" s="4"/>
      <c r="BZR127" s="4"/>
      <c r="BZS127" s="4"/>
      <c r="BZT127" s="4"/>
      <c r="BZU127" s="4"/>
      <c r="BZV127" s="4"/>
      <c r="BZW127" s="4"/>
      <c r="BZX127" s="4"/>
      <c r="BZY127" s="4"/>
      <c r="BZZ127" s="4"/>
      <c r="CAA127" s="4"/>
      <c r="CAB127" s="4"/>
      <c r="CAC127" s="4"/>
      <c r="CAD127" s="4"/>
      <c r="CAE127" s="4"/>
      <c r="CAF127" s="4"/>
      <c r="CAG127" s="4"/>
      <c r="CAH127" s="4"/>
      <c r="CAI127" s="4"/>
      <c r="CAJ127" s="4"/>
      <c r="CAK127" s="4"/>
      <c r="CAL127" s="4"/>
      <c r="CAM127" s="4"/>
      <c r="CAN127" s="4"/>
      <c r="CAO127" s="4"/>
      <c r="CAP127" s="4"/>
      <c r="CAQ127" s="4"/>
      <c r="CAR127" s="4"/>
      <c r="CAS127" s="4"/>
      <c r="CAT127" s="4"/>
      <c r="CAU127" s="4"/>
      <c r="CAV127" s="4"/>
      <c r="CAW127" s="4"/>
      <c r="CAX127" s="4"/>
      <c r="CAY127" s="4"/>
      <c r="CAZ127" s="4"/>
      <c r="CBA127" s="4"/>
      <c r="CBB127" s="4"/>
      <c r="CBC127" s="4"/>
      <c r="CBD127" s="4"/>
      <c r="CBE127" s="4"/>
      <c r="CBF127" s="4"/>
      <c r="CBG127" s="4"/>
      <c r="CBH127" s="4"/>
      <c r="CBI127" s="4"/>
      <c r="CBJ127" s="4"/>
      <c r="CBK127" s="4"/>
      <c r="CBL127" s="4"/>
      <c r="CBM127" s="4"/>
      <c r="CBN127" s="4"/>
      <c r="CBO127" s="4"/>
      <c r="CBP127" s="4"/>
      <c r="CBQ127" s="4"/>
      <c r="CBR127" s="4"/>
      <c r="CBS127" s="4"/>
      <c r="CBT127" s="4"/>
      <c r="CBU127" s="4"/>
      <c r="CBV127" s="4"/>
      <c r="CBW127" s="4"/>
      <c r="CBX127" s="4"/>
      <c r="CBY127" s="4"/>
      <c r="CBZ127" s="4"/>
      <c r="CCA127" s="4"/>
      <c r="CCB127" s="4"/>
      <c r="CCC127" s="4"/>
      <c r="CCD127" s="4"/>
      <c r="CCE127" s="4"/>
      <c r="CCF127" s="4"/>
      <c r="CCG127" s="4"/>
      <c r="CCH127" s="4"/>
      <c r="CCI127" s="4"/>
      <c r="CCJ127" s="4"/>
      <c r="CCK127" s="4"/>
      <c r="CCL127" s="4"/>
      <c r="CCM127" s="4"/>
      <c r="CCN127" s="4"/>
      <c r="CCO127" s="4"/>
      <c r="CCP127" s="4"/>
      <c r="CCQ127" s="4"/>
      <c r="CCR127" s="4"/>
      <c r="CCS127" s="4"/>
      <c r="CCT127" s="4"/>
      <c r="CCU127" s="4"/>
      <c r="CCV127" s="4"/>
      <c r="CCW127" s="4"/>
      <c r="CCX127" s="4"/>
      <c r="CCY127" s="4"/>
      <c r="CCZ127" s="4"/>
      <c r="CDA127" s="4"/>
      <c r="CDB127" s="4"/>
      <c r="CDC127" s="4"/>
      <c r="CDD127" s="4"/>
      <c r="CDE127" s="4"/>
      <c r="CDF127" s="4"/>
      <c r="CDG127" s="4"/>
      <c r="CDH127" s="4"/>
      <c r="CDI127" s="4"/>
      <c r="CDJ127" s="4"/>
      <c r="CDK127" s="4"/>
      <c r="CDL127" s="4"/>
      <c r="CDM127" s="4"/>
      <c r="CDN127" s="4"/>
      <c r="CDO127" s="4"/>
      <c r="CDP127" s="4"/>
      <c r="CDQ127" s="4"/>
      <c r="CDR127" s="4"/>
      <c r="CDS127" s="4"/>
      <c r="CDT127" s="4"/>
      <c r="CDU127" s="4"/>
      <c r="CDV127" s="4"/>
      <c r="CDW127" s="4"/>
      <c r="CDX127" s="4"/>
      <c r="CDY127" s="4"/>
      <c r="CDZ127" s="4"/>
      <c r="CEA127" s="4"/>
      <c r="CEB127" s="4"/>
      <c r="CEC127" s="4"/>
      <c r="CED127" s="4"/>
      <c r="CEE127" s="4"/>
      <c r="CEF127" s="4"/>
      <c r="CEG127" s="4"/>
      <c r="CEH127" s="4"/>
      <c r="CEI127" s="4"/>
      <c r="CEJ127" s="4"/>
      <c r="CEK127" s="4"/>
      <c r="CEL127" s="4"/>
      <c r="CEM127" s="4"/>
      <c r="CEN127" s="4"/>
      <c r="CEO127" s="4"/>
      <c r="CEP127" s="4"/>
      <c r="CEQ127" s="4"/>
      <c r="CER127" s="4"/>
      <c r="CES127" s="4"/>
      <c r="CET127" s="4"/>
      <c r="CEU127" s="4"/>
      <c r="CEV127" s="4"/>
      <c r="CEW127" s="4"/>
      <c r="CEX127" s="4"/>
      <c r="CEY127" s="4"/>
      <c r="CEZ127" s="4"/>
      <c r="CFA127" s="4"/>
      <c r="CFB127" s="4"/>
      <c r="CFC127" s="4"/>
      <c r="CFD127" s="4"/>
      <c r="CFE127" s="4"/>
      <c r="CFF127" s="4"/>
      <c r="CFG127" s="4"/>
      <c r="CFH127" s="4"/>
      <c r="CFI127" s="4"/>
      <c r="CFJ127" s="4"/>
      <c r="CFK127" s="4"/>
      <c r="CFL127" s="4"/>
      <c r="CFM127" s="4"/>
      <c r="CFN127" s="4"/>
      <c r="CFO127" s="4"/>
      <c r="CFP127" s="4"/>
      <c r="CFQ127" s="4"/>
      <c r="CFR127" s="4"/>
      <c r="CFS127" s="4"/>
      <c r="CFT127" s="4"/>
      <c r="CFU127" s="4"/>
      <c r="CFV127" s="4"/>
      <c r="CFW127" s="4"/>
      <c r="CFX127" s="4"/>
      <c r="CFY127" s="4"/>
      <c r="CFZ127" s="4"/>
      <c r="CGA127" s="4"/>
      <c r="CGB127" s="4"/>
      <c r="CGC127" s="4"/>
      <c r="CGD127" s="4"/>
      <c r="CGE127" s="4"/>
      <c r="CGF127" s="4"/>
      <c r="CGG127" s="4"/>
      <c r="CGH127" s="4"/>
      <c r="CGI127" s="4"/>
      <c r="CGJ127" s="4"/>
      <c r="CGK127" s="4"/>
      <c r="CGL127" s="4"/>
      <c r="CGM127" s="4"/>
      <c r="CGN127" s="4"/>
      <c r="CGO127" s="4"/>
      <c r="CGP127" s="4"/>
      <c r="CGQ127" s="4"/>
      <c r="CGR127" s="4"/>
      <c r="CGS127" s="4"/>
      <c r="CGT127" s="4"/>
      <c r="CGU127" s="4"/>
      <c r="CGV127" s="4"/>
      <c r="CGW127" s="4"/>
      <c r="CGX127" s="4"/>
      <c r="CGY127" s="4"/>
      <c r="CGZ127" s="4"/>
      <c r="CHA127" s="4"/>
      <c r="CHB127" s="4"/>
      <c r="CHC127" s="4"/>
      <c r="CHD127" s="4"/>
      <c r="CHE127" s="4"/>
      <c r="CHF127" s="4"/>
      <c r="CHG127" s="4"/>
      <c r="CHH127" s="4"/>
      <c r="CHI127" s="4"/>
      <c r="CHJ127" s="4"/>
      <c r="CHK127" s="4"/>
      <c r="CHL127" s="4"/>
      <c r="CHM127" s="4"/>
      <c r="CHN127" s="4"/>
      <c r="CHO127" s="4"/>
      <c r="CHP127" s="4"/>
      <c r="CHQ127" s="4"/>
      <c r="CHR127" s="4"/>
      <c r="CHS127" s="4"/>
      <c r="CHT127" s="4"/>
      <c r="CHU127" s="4"/>
      <c r="CHV127" s="4"/>
      <c r="CHW127" s="4"/>
      <c r="CHX127" s="4"/>
      <c r="CHY127" s="4"/>
      <c r="CHZ127" s="4"/>
      <c r="CIA127" s="4"/>
      <c r="CIB127" s="4"/>
      <c r="CIC127" s="4"/>
      <c r="CID127" s="4"/>
      <c r="CIE127" s="4"/>
      <c r="CIF127" s="4"/>
      <c r="CIG127" s="4"/>
      <c r="CIH127" s="4"/>
      <c r="CII127" s="4"/>
      <c r="CIJ127" s="4"/>
      <c r="CIK127" s="4"/>
      <c r="CIL127" s="4"/>
      <c r="CIM127" s="4"/>
      <c r="CIN127" s="4"/>
      <c r="CIO127" s="4"/>
      <c r="CIP127" s="4"/>
      <c r="CIQ127" s="4"/>
      <c r="CIR127" s="4"/>
      <c r="CIS127" s="4"/>
      <c r="CIT127" s="4"/>
      <c r="CIU127" s="4"/>
      <c r="CIV127" s="4"/>
      <c r="CIW127" s="4"/>
      <c r="CIX127" s="4"/>
      <c r="CIY127" s="4"/>
      <c r="CIZ127" s="4"/>
      <c r="CJA127" s="4"/>
      <c r="CJB127" s="4"/>
      <c r="CJC127" s="4"/>
      <c r="CJD127" s="4"/>
      <c r="CJE127" s="4"/>
      <c r="CJF127" s="4"/>
      <c r="CJG127" s="4"/>
      <c r="CJH127" s="4"/>
      <c r="CJI127" s="4"/>
      <c r="CJJ127" s="4"/>
      <c r="CJK127" s="4"/>
      <c r="CJL127" s="4"/>
      <c r="CJM127" s="4"/>
      <c r="CJN127" s="4"/>
      <c r="CJO127" s="4"/>
      <c r="CJP127" s="4"/>
      <c r="CJQ127" s="4"/>
      <c r="CJR127" s="4"/>
      <c r="CJS127" s="4"/>
      <c r="CJT127" s="4"/>
      <c r="CJU127" s="4"/>
      <c r="CJV127" s="4"/>
      <c r="CJW127" s="4"/>
      <c r="CJX127" s="4"/>
      <c r="CJY127" s="4"/>
      <c r="CJZ127" s="4"/>
      <c r="CKA127" s="4"/>
      <c r="CKB127" s="4"/>
      <c r="CKC127" s="4"/>
      <c r="CKD127" s="4"/>
      <c r="CKE127" s="4"/>
      <c r="CKF127" s="4"/>
      <c r="CKG127" s="4"/>
      <c r="CKH127" s="4"/>
      <c r="CKI127" s="4"/>
      <c r="CKJ127" s="4"/>
      <c r="CKK127" s="4"/>
      <c r="CKL127" s="4"/>
      <c r="CKM127" s="4"/>
      <c r="CKN127" s="4"/>
      <c r="CKO127" s="4"/>
      <c r="CKP127" s="4"/>
      <c r="CKQ127" s="4"/>
      <c r="CKR127" s="4"/>
      <c r="CKS127" s="4"/>
      <c r="CKT127" s="4"/>
      <c r="CKU127" s="4"/>
      <c r="CKV127" s="4"/>
      <c r="CKW127" s="4"/>
      <c r="CKX127" s="4"/>
      <c r="CKY127" s="4"/>
      <c r="CKZ127" s="4"/>
      <c r="CLA127" s="4"/>
      <c r="CLB127" s="4"/>
      <c r="CLC127" s="4"/>
      <c r="CLD127" s="4"/>
      <c r="CLE127" s="4"/>
      <c r="CLF127" s="4"/>
      <c r="CLG127" s="4"/>
      <c r="CLH127" s="4"/>
      <c r="CLI127" s="4"/>
      <c r="CLJ127" s="4"/>
      <c r="CLK127" s="4"/>
      <c r="CLL127" s="4"/>
      <c r="CLM127" s="4"/>
      <c r="CLN127" s="4"/>
      <c r="CLO127" s="4"/>
      <c r="CLP127" s="4"/>
      <c r="CLQ127" s="4"/>
      <c r="CLR127" s="4"/>
      <c r="CLS127" s="4"/>
      <c r="CLT127" s="4"/>
      <c r="CLU127" s="4"/>
      <c r="CLV127" s="4"/>
      <c r="CLW127" s="4"/>
      <c r="CLX127" s="4"/>
      <c r="CLY127" s="4"/>
      <c r="CLZ127" s="4"/>
      <c r="CMA127" s="4"/>
      <c r="CMB127" s="4"/>
      <c r="CMC127" s="4"/>
      <c r="CMD127" s="4"/>
      <c r="CME127" s="4"/>
      <c r="CMF127" s="4"/>
      <c r="CMG127" s="4"/>
      <c r="CMH127" s="4"/>
      <c r="CMI127" s="4"/>
      <c r="CMJ127" s="4"/>
      <c r="CMK127" s="4"/>
      <c r="CML127" s="4"/>
      <c r="CMM127" s="4"/>
      <c r="CMN127" s="4"/>
      <c r="CMO127" s="4"/>
      <c r="CMP127" s="4"/>
      <c r="CMQ127" s="4"/>
      <c r="CMR127" s="4"/>
      <c r="CMS127" s="4"/>
      <c r="CMT127" s="4"/>
      <c r="CMU127" s="4"/>
      <c r="CMV127" s="4"/>
      <c r="CMW127" s="4"/>
      <c r="CMX127" s="4"/>
      <c r="CMY127" s="4"/>
      <c r="CMZ127" s="4"/>
      <c r="CNA127" s="4"/>
      <c r="CNB127" s="4"/>
      <c r="CNC127" s="4"/>
      <c r="CND127" s="4"/>
      <c r="CNE127" s="4"/>
      <c r="CNF127" s="4"/>
      <c r="CNG127" s="4"/>
      <c r="CNH127" s="4"/>
      <c r="CNI127" s="4"/>
      <c r="CNJ127" s="4"/>
      <c r="CNK127" s="4"/>
      <c r="CNL127" s="4"/>
      <c r="CNM127" s="4"/>
      <c r="CNN127" s="4"/>
      <c r="CNO127" s="4"/>
      <c r="CNP127" s="4"/>
      <c r="CNQ127" s="4"/>
      <c r="CNR127" s="4"/>
      <c r="CNS127" s="4"/>
      <c r="CNT127" s="4"/>
      <c r="CNU127" s="4"/>
      <c r="CNV127" s="4"/>
      <c r="CNW127" s="4"/>
      <c r="CNX127" s="4"/>
      <c r="CNY127" s="4"/>
      <c r="CNZ127" s="4"/>
      <c r="COA127" s="4"/>
      <c r="COB127" s="4"/>
      <c r="COC127" s="4"/>
      <c r="COD127" s="4"/>
      <c r="COE127" s="4"/>
      <c r="COF127" s="4"/>
      <c r="COG127" s="4"/>
      <c r="COH127" s="4"/>
      <c r="COI127" s="4"/>
      <c r="COJ127" s="4"/>
      <c r="COK127" s="4"/>
      <c r="COL127" s="4"/>
      <c r="COM127" s="4"/>
      <c r="CON127" s="4"/>
      <c r="COO127" s="4"/>
      <c r="COP127" s="4"/>
      <c r="COQ127" s="4"/>
      <c r="COR127" s="4"/>
      <c r="COS127" s="4"/>
      <c r="COT127" s="4"/>
      <c r="COU127" s="4"/>
      <c r="COV127" s="4"/>
      <c r="COW127" s="4"/>
      <c r="COX127" s="4"/>
      <c r="COY127" s="4"/>
      <c r="COZ127" s="4"/>
      <c r="CPA127" s="4"/>
      <c r="CPB127" s="4"/>
      <c r="CPC127" s="4"/>
      <c r="CPD127" s="4"/>
      <c r="CPE127" s="4"/>
      <c r="CPF127" s="4"/>
      <c r="CPG127" s="4"/>
      <c r="CPH127" s="4"/>
      <c r="CPI127" s="4"/>
      <c r="CPJ127" s="4"/>
      <c r="CPK127" s="4"/>
      <c r="CPL127" s="4"/>
      <c r="CPM127" s="4"/>
      <c r="CPN127" s="4"/>
      <c r="CPO127" s="4"/>
      <c r="CPP127" s="4"/>
      <c r="CPQ127" s="4"/>
      <c r="CPR127" s="4"/>
      <c r="CPS127" s="4"/>
      <c r="CPT127" s="4"/>
      <c r="CPU127" s="4"/>
      <c r="CPV127" s="4"/>
      <c r="CPW127" s="4"/>
      <c r="CPX127" s="4"/>
      <c r="CPY127" s="4"/>
      <c r="CPZ127" s="4"/>
      <c r="CQA127" s="4"/>
      <c r="CQB127" s="4"/>
      <c r="CQC127" s="4"/>
      <c r="CQD127" s="4"/>
      <c r="CQE127" s="4"/>
      <c r="CQF127" s="4"/>
      <c r="CQG127" s="4"/>
      <c r="CQH127" s="4"/>
      <c r="CQI127" s="4"/>
      <c r="CQJ127" s="4"/>
      <c r="CQK127" s="4"/>
      <c r="CQL127" s="4"/>
      <c r="CQM127" s="4"/>
      <c r="CQN127" s="4"/>
      <c r="CQO127" s="4"/>
      <c r="CQP127" s="4"/>
      <c r="CQQ127" s="4"/>
      <c r="CQR127" s="4"/>
      <c r="CQS127" s="4"/>
      <c r="CQT127" s="4"/>
      <c r="CQU127" s="4"/>
      <c r="CQV127" s="4"/>
      <c r="CQW127" s="4"/>
      <c r="CQX127" s="4"/>
      <c r="CQY127" s="4"/>
      <c r="CQZ127" s="4"/>
      <c r="CRA127" s="4"/>
      <c r="CRB127" s="4"/>
      <c r="CRC127" s="4"/>
      <c r="CRD127" s="4"/>
      <c r="CRE127" s="4"/>
      <c r="CRF127" s="4"/>
      <c r="CRG127" s="4"/>
      <c r="CRH127" s="4"/>
      <c r="CRI127" s="4"/>
      <c r="CRJ127" s="4"/>
      <c r="CRK127" s="4"/>
      <c r="CRL127" s="4"/>
      <c r="CRM127" s="4"/>
      <c r="CRN127" s="4"/>
      <c r="CRO127" s="4"/>
      <c r="CRP127" s="4"/>
      <c r="CRQ127" s="4"/>
      <c r="CRR127" s="4"/>
      <c r="CRS127" s="4"/>
      <c r="CRT127" s="4"/>
      <c r="CRU127" s="4"/>
      <c r="CRV127" s="4"/>
      <c r="CRW127" s="4"/>
      <c r="CRX127" s="4"/>
      <c r="CRY127" s="4"/>
      <c r="CRZ127" s="4"/>
      <c r="CSA127" s="4"/>
      <c r="CSB127" s="4"/>
      <c r="CSC127" s="4"/>
      <c r="CSD127" s="4"/>
      <c r="CSE127" s="4"/>
      <c r="CSF127" s="4"/>
      <c r="CSG127" s="4"/>
      <c r="CSH127" s="4"/>
      <c r="CSI127" s="4"/>
      <c r="CSJ127" s="4"/>
      <c r="CSK127" s="4"/>
      <c r="CSL127" s="4"/>
      <c r="CSM127" s="4"/>
      <c r="CSN127" s="4"/>
      <c r="CSO127" s="4"/>
      <c r="CSP127" s="4"/>
      <c r="CSQ127" s="4"/>
      <c r="CSR127" s="4"/>
      <c r="CSS127" s="4"/>
      <c r="CST127" s="4"/>
      <c r="CSU127" s="4"/>
      <c r="CSV127" s="4"/>
      <c r="CSW127" s="4"/>
      <c r="CSX127" s="4"/>
      <c r="CSY127" s="4"/>
      <c r="CSZ127" s="4"/>
      <c r="CTA127" s="4"/>
      <c r="CTB127" s="4"/>
      <c r="CTC127" s="4"/>
      <c r="CTD127" s="4"/>
      <c r="CTE127" s="4"/>
      <c r="CTF127" s="4"/>
      <c r="CTG127" s="4"/>
      <c r="CTH127" s="4"/>
      <c r="CTI127" s="4"/>
      <c r="CTJ127" s="4"/>
      <c r="CTK127" s="4"/>
      <c r="CTL127" s="4"/>
      <c r="CTM127" s="4"/>
      <c r="CTN127" s="4"/>
      <c r="CTO127" s="4"/>
      <c r="CTP127" s="4"/>
      <c r="CTQ127" s="4"/>
      <c r="CTR127" s="4"/>
      <c r="CTS127" s="4"/>
      <c r="CTT127" s="4"/>
      <c r="CTU127" s="4"/>
      <c r="CTV127" s="4"/>
      <c r="CTW127" s="4"/>
      <c r="CTX127" s="4"/>
      <c r="CTY127" s="4"/>
      <c r="CTZ127" s="4"/>
      <c r="CUA127" s="4"/>
      <c r="CUB127" s="4"/>
      <c r="CUC127" s="4"/>
      <c r="CUD127" s="4"/>
      <c r="CUE127" s="4"/>
      <c r="CUF127" s="4"/>
      <c r="CUG127" s="4"/>
      <c r="CUH127" s="4"/>
      <c r="CUI127" s="4"/>
      <c r="CUJ127" s="4"/>
      <c r="CUK127" s="4"/>
      <c r="CUL127" s="4"/>
      <c r="CUM127" s="4"/>
      <c r="CUN127" s="4"/>
      <c r="CUO127" s="4"/>
      <c r="CUP127" s="4"/>
      <c r="CUQ127" s="4"/>
      <c r="CUR127" s="4"/>
      <c r="CUS127" s="4"/>
      <c r="CUT127" s="4"/>
      <c r="CUU127" s="4"/>
      <c r="CUV127" s="4"/>
      <c r="CUW127" s="4"/>
      <c r="CUX127" s="4"/>
      <c r="CUY127" s="4"/>
      <c r="CUZ127" s="4"/>
      <c r="CVA127" s="4"/>
      <c r="CVB127" s="4"/>
      <c r="CVC127" s="4"/>
      <c r="CVD127" s="4"/>
      <c r="CVE127" s="4"/>
      <c r="CVF127" s="4"/>
      <c r="CVG127" s="4"/>
      <c r="CVH127" s="4"/>
      <c r="CVI127" s="4"/>
      <c r="CVJ127" s="4"/>
      <c r="CVK127" s="4"/>
      <c r="CVL127" s="4"/>
      <c r="CVM127" s="4"/>
      <c r="CVN127" s="4"/>
      <c r="CVO127" s="4"/>
      <c r="CVP127" s="4"/>
      <c r="CVQ127" s="4"/>
      <c r="CVR127" s="4"/>
      <c r="CVS127" s="4"/>
      <c r="CVT127" s="4"/>
      <c r="CVU127" s="4"/>
      <c r="CVV127" s="4"/>
      <c r="CVW127" s="4"/>
      <c r="CVX127" s="4"/>
      <c r="CVY127" s="4"/>
      <c r="CVZ127" s="4"/>
      <c r="CWA127" s="4"/>
      <c r="CWB127" s="4"/>
      <c r="CWC127" s="4"/>
      <c r="CWD127" s="4"/>
      <c r="CWE127" s="4"/>
      <c r="CWF127" s="4"/>
      <c r="CWG127" s="4"/>
      <c r="CWH127" s="4"/>
      <c r="CWI127" s="4"/>
      <c r="CWJ127" s="4"/>
      <c r="CWK127" s="4"/>
      <c r="CWL127" s="4"/>
      <c r="CWM127" s="4"/>
      <c r="CWN127" s="4"/>
      <c r="CWO127" s="4"/>
    </row>
    <row r="128" spans="1:2641" s="4" customFormat="1" ht="30" customHeight="1" x14ac:dyDescent="0.35">
      <c r="A128" s="394" t="s">
        <v>206</v>
      </c>
      <c r="B128" s="507"/>
      <c r="C128" s="507"/>
      <c r="D128" s="507"/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508"/>
      <c r="T128" s="493">
        <f>SUM(AF128:BC128)</f>
        <v>2</v>
      </c>
      <c r="U128" s="494"/>
      <c r="V128" s="494"/>
      <c r="W128" s="509"/>
      <c r="X128" s="493"/>
      <c r="Y128" s="494"/>
      <c r="Z128" s="494"/>
      <c r="AA128" s="494"/>
      <c r="AB128" s="494"/>
      <c r="AC128" s="494"/>
      <c r="AD128" s="494"/>
      <c r="AE128" s="509"/>
      <c r="AF128" s="560"/>
      <c r="AG128" s="494"/>
      <c r="AH128" s="553"/>
      <c r="AI128" s="493"/>
      <c r="AJ128" s="494"/>
      <c r="AK128" s="553"/>
      <c r="AL128" s="493"/>
      <c r="AM128" s="494"/>
      <c r="AN128" s="509"/>
      <c r="AO128" s="560">
        <v>1</v>
      </c>
      <c r="AP128" s="494"/>
      <c r="AQ128" s="553"/>
      <c r="AR128" s="493">
        <v>1</v>
      </c>
      <c r="AS128" s="494"/>
      <c r="AT128" s="509"/>
      <c r="AU128" s="560"/>
      <c r="AV128" s="494"/>
      <c r="AW128" s="509"/>
      <c r="AX128" s="560"/>
      <c r="AY128" s="494"/>
      <c r="AZ128" s="553"/>
      <c r="BA128" s="348"/>
      <c r="BB128" s="340"/>
      <c r="BC128" s="341"/>
      <c r="BD128" s="543"/>
      <c r="BE128" s="544"/>
      <c r="BF128" s="544"/>
      <c r="BG128" s="544"/>
      <c r="BH128" s="544"/>
      <c r="BI128" s="545"/>
      <c r="BM128" s="58"/>
      <c r="BN128" s="58"/>
      <c r="BO128" s="58"/>
    </row>
    <row r="129" spans="1:69" s="4" customFormat="1" ht="30" customHeight="1" x14ac:dyDescent="0.35">
      <c r="A129" s="394" t="s">
        <v>207</v>
      </c>
      <c r="B129" s="507"/>
      <c r="C129" s="507"/>
      <c r="D129" s="507"/>
      <c r="E129" s="507"/>
      <c r="F129" s="507"/>
      <c r="G129" s="507"/>
      <c r="H129" s="507"/>
      <c r="I129" s="507"/>
      <c r="J129" s="507"/>
      <c r="K129" s="507"/>
      <c r="L129" s="507"/>
      <c r="M129" s="507"/>
      <c r="N129" s="507"/>
      <c r="O129" s="507"/>
      <c r="P129" s="507"/>
      <c r="Q129" s="507"/>
      <c r="R129" s="507"/>
      <c r="S129" s="508"/>
      <c r="T129" s="493">
        <f>SUM(AF129:BC129)</f>
        <v>3</v>
      </c>
      <c r="U129" s="494"/>
      <c r="V129" s="494"/>
      <c r="W129" s="509"/>
      <c r="X129" s="493"/>
      <c r="Y129" s="494"/>
      <c r="Z129" s="494"/>
      <c r="AA129" s="494"/>
      <c r="AB129" s="494"/>
      <c r="AC129" s="494"/>
      <c r="AD129" s="494"/>
      <c r="AE129" s="509"/>
      <c r="AF129" s="560"/>
      <c r="AG129" s="494"/>
      <c r="AH129" s="553"/>
      <c r="AI129" s="493">
        <v>1</v>
      </c>
      <c r="AJ129" s="494"/>
      <c r="AK129" s="553"/>
      <c r="AL129" s="493">
        <v>1</v>
      </c>
      <c r="AM129" s="494"/>
      <c r="AN129" s="509"/>
      <c r="AO129" s="560"/>
      <c r="AP129" s="494"/>
      <c r="AQ129" s="553"/>
      <c r="AR129" s="493"/>
      <c r="AS129" s="494"/>
      <c r="AT129" s="509"/>
      <c r="AU129" s="560"/>
      <c r="AV129" s="494"/>
      <c r="AW129" s="509"/>
      <c r="AX129" s="560">
        <v>1</v>
      </c>
      <c r="AY129" s="494"/>
      <c r="AZ129" s="553"/>
      <c r="BA129" s="348"/>
      <c r="BB129" s="340"/>
      <c r="BC129" s="341"/>
      <c r="BD129" s="498"/>
      <c r="BE129" s="499"/>
      <c r="BF129" s="499"/>
      <c r="BG129" s="499"/>
      <c r="BH129" s="499"/>
      <c r="BI129" s="500"/>
      <c r="BM129" s="58"/>
      <c r="BN129" s="58"/>
      <c r="BO129" s="58"/>
    </row>
    <row r="130" spans="1:69" s="4" customFormat="1" ht="30" customHeight="1" x14ac:dyDescent="0.35">
      <c r="A130" s="394" t="s">
        <v>208</v>
      </c>
      <c r="B130" s="507"/>
      <c r="C130" s="507"/>
      <c r="D130" s="507"/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8"/>
      <c r="T130" s="493">
        <f>SUM(AF130:BC130)</f>
        <v>32</v>
      </c>
      <c r="U130" s="494"/>
      <c r="V130" s="494"/>
      <c r="W130" s="509"/>
      <c r="X130" s="493"/>
      <c r="Y130" s="494"/>
      <c r="Z130" s="494"/>
      <c r="AA130" s="494"/>
      <c r="AB130" s="494"/>
      <c r="AC130" s="494"/>
      <c r="AD130" s="494"/>
      <c r="AE130" s="509"/>
      <c r="AF130" s="559">
        <f>COUNTIF(P33:Q44,1)+COUNTIF(P50:Q76,1)+COUNTIF(P89:Q115,1)+2</f>
        <v>5</v>
      </c>
      <c r="AG130" s="494"/>
      <c r="AH130" s="553"/>
      <c r="AI130" s="552">
        <f>COUNTIF(P33:Q44,2)+COUNTIF(P50:Q76,2)+COUNTIF(P89:Q115,2)+2</f>
        <v>5</v>
      </c>
      <c r="AJ130" s="494"/>
      <c r="AK130" s="553"/>
      <c r="AL130" s="552">
        <f>COUNTIF(P33:Q44,3)+COUNTIF(P50:Q76,3)+COUNTIF(P89:Q115,3)</f>
        <v>5</v>
      </c>
      <c r="AM130" s="494"/>
      <c r="AN130" s="509"/>
      <c r="AO130" s="559">
        <f>COUNTIF(P33:Q44,4)+COUNTIF(P50:Q76,4)+COUNTIF(P89:Q115,4)</f>
        <v>4</v>
      </c>
      <c r="AP130" s="494"/>
      <c r="AQ130" s="553"/>
      <c r="AR130" s="552">
        <f>COUNTIF(P33:Q44,5)+COUNTIF(P50:Q76,5)+COUNTIF(P89:Q115,5)</f>
        <v>4</v>
      </c>
      <c r="AS130" s="494"/>
      <c r="AT130" s="509"/>
      <c r="AU130" s="559">
        <f>COUNTIF(P33:Q44,6)+COUNTIF(P50:Q76,6)+COUNTIF(P89:Q115,6)</f>
        <v>5</v>
      </c>
      <c r="AV130" s="494"/>
      <c r="AW130" s="509"/>
      <c r="AX130" s="559">
        <f>COUNTIF(P33:Q44,7)+COUNTIF(P50:Q76,7)+COUNTIF(P89:Q115,7)</f>
        <v>4</v>
      </c>
      <c r="AY130" s="494"/>
      <c r="AZ130" s="553"/>
      <c r="BA130" s="348"/>
      <c r="BB130" s="340"/>
      <c r="BC130" s="341"/>
      <c r="BD130" s="498"/>
      <c r="BE130" s="499"/>
      <c r="BF130" s="499"/>
      <c r="BG130" s="499"/>
      <c r="BH130" s="499"/>
      <c r="BI130" s="500"/>
      <c r="BM130" s="58"/>
      <c r="BN130" s="58"/>
      <c r="BO130" s="58"/>
    </row>
    <row r="131" spans="1:69" s="4" customFormat="1" ht="30" customHeight="1" thickBot="1" x14ac:dyDescent="0.4">
      <c r="A131" s="502" t="s">
        <v>209</v>
      </c>
      <c r="B131" s="503"/>
      <c r="C131" s="503"/>
      <c r="D131" s="503"/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4"/>
      <c r="T131" s="566">
        <f>SUM(AF131:BC131)</f>
        <v>24</v>
      </c>
      <c r="U131" s="510"/>
      <c r="V131" s="510"/>
      <c r="W131" s="527"/>
      <c r="X131" s="542"/>
      <c r="Y131" s="510"/>
      <c r="Z131" s="510"/>
      <c r="AA131" s="510"/>
      <c r="AB131" s="510"/>
      <c r="AC131" s="510"/>
      <c r="AD131" s="510"/>
      <c r="AE131" s="527"/>
      <c r="AF131" s="621">
        <f>COUNTIF(R33:S44,1)+COUNTIF(R50:S76,1)+COUNTIF(R89:S115,1)</f>
        <v>4</v>
      </c>
      <c r="AG131" s="510"/>
      <c r="AH131" s="567"/>
      <c r="AI131" s="566">
        <f>COUNTIF(R33:S44,2)+COUNTIF(R50:S76,2)+COUNTIF(R89:S115,2)</f>
        <v>3</v>
      </c>
      <c r="AJ131" s="510"/>
      <c r="AK131" s="567"/>
      <c r="AL131" s="566">
        <f>COUNTIF(R33:S44,3)+COUNTIF(R50:S76,3)+COUNTIF(R89:S115,3)</f>
        <v>4</v>
      </c>
      <c r="AM131" s="510"/>
      <c r="AN131" s="527"/>
      <c r="AO131" s="621">
        <f>COUNTIF(R33:S44,4)+COUNTIF(R50:S76,4)+COUNTIF(R89:S115,4)</f>
        <v>4</v>
      </c>
      <c r="AP131" s="510"/>
      <c r="AQ131" s="567"/>
      <c r="AR131" s="566">
        <f>COUNTIF(R33:S44,5)+COUNTIF(R50:S76,5)+COUNTIF(R89:S115,5)</f>
        <v>3</v>
      </c>
      <c r="AS131" s="510"/>
      <c r="AT131" s="527"/>
      <c r="AU131" s="621">
        <f>COUNTIF(R33:S44,6)+COUNTIF(R50:S76,6)+COUNTIF(R89:S115,6)</f>
        <v>3</v>
      </c>
      <c r="AV131" s="510"/>
      <c r="AW131" s="527"/>
      <c r="AX131" s="621">
        <f>COUNTIF(R33:S44,7)+COUNTIF(R50:S76,7)+COUNTIF(R89:S115,7)</f>
        <v>3</v>
      </c>
      <c r="AY131" s="510"/>
      <c r="AZ131" s="567"/>
      <c r="BA131" s="376"/>
      <c r="BB131" s="377"/>
      <c r="BC131" s="511"/>
      <c r="BD131" s="626"/>
      <c r="BE131" s="627"/>
      <c r="BF131" s="627"/>
      <c r="BG131" s="627"/>
      <c r="BH131" s="627"/>
      <c r="BI131" s="628"/>
      <c r="BM131" s="58"/>
      <c r="BN131" s="58"/>
      <c r="BO131" s="58"/>
    </row>
    <row r="132" spans="1:69" ht="30" customHeight="1" thickBot="1" x14ac:dyDescent="0.5">
      <c r="A132" s="7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2"/>
      <c r="S132" s="1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3"/>
      <c r="BG132" s="13"/>
      <c r="BH132" s="13"/>
      <c r="BI132" s="13"/>
    </row>
    <row r="133" spans="1:69" ht="51.6" customHeight="1" thickBot="1" x14ac:dyDescent="0.25">
      <c r="A133" s="616" t="s">
        <v>210</v>
      </c>
      <c r="B133" s="536"/>
      <c r="C133" s="536"/>
      <c r="D133" s="536"/>
      <c r="E133" s="536"/>
      <c r="F133" s="536"/>
      <c r="G133" s="536"/>
      <c r="H133" s="536"/>
      <c r="I133" s="536"/>
      <c r="J133" s="536"/>
      <c r="K133" s="536"/>
      <c r="L133" s="536"/>
      <c r="M133" s="536"/>
      <c r="N133" s="536"/>
      <c r="O133" s="536"/>
      <c r="P133" s="617"/>
      <c r="Q133" s="616" t="s">
        <v>211</v>
      </c>
      <c r="R133" s="536"/>
      <c r="S133" s="536"/>
      <c r="T133" s="536"/>
      <c r="U133" s="536"/>
      <c r="V133" s="536"/>
      <c r="W133" s="536"/>
      <c r="X133" s="536"/>
      <c r="Y133" s="536"/>
      <c r="Z133" s="536"/>
      <c r="AA133" s="536"/>
      <c r="AB133" s="536"/>
      <c r="AC133" s="536"/>
      <c r="AD133" s="536"/>
      <c r="AE133" s="617"/>
      <c r="AF133" s="662" t="s">
        <v>212</v>
      </c>
      <c r="AG133" s="549"/>
      <c r="AH133" s="549"/>
      <c r="AI133" s="549"/>
      <c r="AJ133" s="549"/>
      <c r="AK133" s="549"/>
      <c r="AL133" s="549"/>
      <c r="AM133" s="549"/>
      <c r="AN133" s="549"/>
      <c r="AO133" s="549"/>
      <c r="AP133" s="549"/>
      <c r="AQ133" s="549"/>
      <c r="AR133" s="549"/>
      <c r="AS133" s="549"/>
      <c r="AT133" s="550"/>
      <c r="AU133" s="549" t="s">
        <v>213</v>
      </c>
      <c r="AV133" s="549"/>
      <c r="AW133" s="549"/>
      <c r="AX133" s="549"/>
      <c r="AY133" s="549"/>
      <c r="AZ133" s="549"/>
      <c r="BA133" s="549"/>
      <c r="BB133" s="549"/>
      <c r="BC133" s="549"/>
      <c r="BD133" s="549"/>
      <c r="BE133" s="549"/>
      <c r="BF133" s="549"/>
      <c r="BG133" s="549"/>
      <c r="BH133" s="549"/>
      <c r="BI133" s="550"/>
    </row>
    <row r="134" spans="1:69" ht="77.25" customHeight="1" thickBot="1" x14ac:dyDescent="0.25">
      <c r="A134" s="608" t="s">
        <v>214</v>
      </c>
      <c r="B134" s="609"/>
      <c r="C134" s="609"/>
      <c r="D134" s="609"/>
      <c r="E134" s="609"/>
      <c r="F134" s="609"/>
      <c r="G134" s="610"/>
      <c r="H134" s="329" t="s">
        <v>215</v>
      </c>
      <c r="I134" s="329"/>
      <c r="J134" s="329"/>
      <c r="K134" s="329" t="s">
        <v>216</v>
      </c>
      <c r="L134" s="329"/>
      <c r="M134" s="329"/>
      <c r="N134" s="622" t="s">
        <v>217</v>
      </c>
      <c r="O134" s="329"/>
      <c r="P134" s="563"/>
      <c r="Q134" s="525" t="s">
        <v>214</v>
      </c>
      <c r="R134" s="526"/>
      <c r="S134" s="526"/>
      <c r="T134" s="526"/>
      <c r="U134" s="526"/>
      <c r="V134" s="447"/>
      <c r="W134" s="329" t="s">
        <v>215</v>
      </c>
      <c r="X134" s="329"/>
      <c r="Y134" s="329"/>
      <c r="Z134" s="329" t="s">
        <v>216</v>
      </c>
      <c r="AA134" s="329"/>
      <c r="AB134" s="329"/>
      <c r="AC134" s="622" t="s">
        <v>217</v>
      </c>
      <c r="AD134" s="329"/>
      <c r="AE134" s="563"/>
      <c r="AF134" s="608" t="s">
        <v>215</v>
      </c>
      <c r="AG134" s="609"/>
      <c r="AH134" s="609"/>
      <c r="AI134" s="609"/>
      <c r="AJ134" s="610"/>
      <c r="AK134" s="330" t="s">
        <v>216</v>
      </c>
      <c r="AL134" s="609"/>
      <c r="AM134" s="609"/>
      <c r="AN134" s="609"/>
      <c r="AO134" s="610"/>
      <c r="AP134" s="654" t="s">
        <v>217</v>
      </c>
      <c r="AQ134" s="609"/>
      <c r="AR134" s="609"/>
      <c r="AS134" s="609"/>
      <c r="AT134" s="655"/>
      <c r="AU134" s="584" t="s">
        <v>389</v>
      </c>
      <c r="AV134" s="585"/>
      <c r="AW134" s="585"/>
      <c r="AX134" s="585"/>
      <c r="AY134" s="585"/>
      <c r="AZ134" s="585"/>
      <c r="BA134" s="585"/>
      <c r="BB134" s="585"/>
      <c r="BC134" s="585"/>
      <c r="BD134" s="585"/>
      <c r="BE134" s="585"/>
      <c r="BF134" s="585"/>
      <c r="BG134" s="585"/>
      <c r="BH134" s="585"/>
      <c r="BI134" s="586"/>
    </row>
    <row r="135" spans="1:69" ht="41.25" customHeight="1" x14ac:dyDescent="0.2">
      <c r="A135" s="697" t="s">
        <v>368</v>
      </c>
      <c r="B135" s="698"/>
      <c r="C135" s="698"/>
      <c r="D135" s="698"/>
      <c r="E135" s="698"/>
      <c r="F135" s="698"/>
      <c r="G135" s="699"/>
      <c r="H135" s="606">
        <v>2</v>
      </c>
      <c r="I135" s="601"/>
      <c r="J135" s="602"/>
      <c r="K135" s="606">
        <v>2</v>
      </c>
      <c r="L135" s="601"/>
      <c r="M135" s="602"/>
      <c r="N135" s="703">
        <f>K135*1.5</f>
        <v>3</v>
      </c>
      <c r="O135" s="704"/>
      <c r="P135" s="705"/>
      <c r="Q135" s="576" t="s">
        <v>218</v>
      </c>
      <c r="R135" s="577"/>
      <c r="S135" s="577"/>
      <c r="T135" s="577"/>
      <c r="U135" s="577"/>
      <c r="V135" s="578"/>
      <c r="W135" s="438">
        <v>6</v>
      </c>
      <c r="X135" s="420"/>
      <c r="Y135" s="513"/>
      <c r="Z135" s="438">
        <v>4</v>
      </c>
      <c r="AA135" s="420"/>
      <c r="AB135" s="513"/>
      <c r="AC135" s="579">
        <f>Z135*1.5</f>
        <v>6</v>
      </c>
      <c r="AD135" s="580"/>
      <c r="AE135" s="581"/>
      <c r="AF135" s="600">
        <v>8</v>
      </c>
      <c r="AG135" s="601"/>
      <c r="AH135" s="601"/>
      <c r="AI135" s="601"/>
      <c r="AJ135" s="602"/>
      <c r="AK135" s="606">
        <v>12</v>
      </c>
      <c r="AL135" s="601"/>
      <c r="AM135" s="601"/>
      <c r="AN135" s="601"/>
      <c r="AO135" s="602"/>
      <c r="AP135" s="703">
        <f>AK135*1.5</f>
        <v>18</v>
      </c>
      <c r="AQ135" s="704"/>
      <c r="AR135" s="704"/>
      <c r="AS135" s="704"/>
      <c r="AT135" s="705"/>
      <c r="AU135" s="587"/>
      <c r="AV135" s="588"/>
      <c r="AW135" s="588"/>
      <c r="AX135" s="588"/>
      <c r="AY135" s="588"/>
      <c r="AZ135" s="588"/>
      <c r="BA135" s="588"/>
      <c r="BB135" s="588"/>
      <c r="BC135" s="588"/>
      <c r="BD135" s="588"/>
      <c r="BE135" s="588"/>
      <c r="BF135" s="588"/>
      <c r="BG135" s="588"/>
      <c r="BH135" s="588"/>
      <c r="BI135" s="589"/>
    </row>
    <row r="136" spans="1:69" ht="37.5" customHeight="1" thickBot="1" x14ac:dyDescent="0.25">
      <c r="A136" s="700"/>
      <c r="B136" s="701"/>
      <c r="C136" s="701"/>
      <c r="D136" s="701"/>
      <c r="E136" s="701"/>
      <c r="F136" s="701"/>
      <c r="G136" s="702"/>
      <c r="H136" s="607"/>
      <c r="I136" s="604"/>
      <c r="J136" s="605"/>
      <c r="K136" s="607"/>
      <c r="L136" s="604"/>
      <c r="M136" s="605"/>
      <c r="N136" s="556"/>
      <c r="O136" s="557"/>
      <c r="P136" s="558"/>
      <c r="Q136" s="630" t="s">
        <v>219</v>
      </c>
      <c r="R136" s="631"/>
      <c r="S136" s="631"/>
      <c r="T136" s="631"/>
      <c r="U136" s="631"/>
      <c r="V136" s="632"/>
      <c r="W136" s="511">
        <v>8</v>
      </c>
      <c r="X136" s="599"/>
      <c r="Y136" s="489"/>
      <c r="Z136" s="511">
        <v>6</v>
      </c>
      <c r="AA136" s="599"/>
      <c r="AB136" s="489"/>
      <c r="AC136" s="556">
        <v>9</v>
      </c>
      <c r="AD136" s="557"/>
      <c r="AE136" s="558"/>
      <c r="AF136" s="603"/>
      <c r="AG136" s="604"/>
      <c r="AH136" s="604"/>
      <c r="AI136" s="604"/>
      <c r="AJ136" s="605"/>
      <c r="AK136" s="607"/>
      <c r="AL136" s="604"/>
      <c r="AM136" s="604"/>
      <c r="AN136" s="604"/>
      <c r="AO136" s="605"/>
      <c r="AP136" s="556"/>
      <c r="AQ136" s="557"/>
      <c r="AR136" s="557"/>
      <c r="AS136" s="557"/>
      <c r="AT136" s="558"/>
      <c r="AU136" s="590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591"/>
      <c r="BG136" s="591"/>
      <c r="BH136" s="591"/>
      <c r="BI136" s="592"/>
    </row>
    <row r="137" spans="1:69" ht="24" customHeight="1" x14ac:dyDescent="0.45">
      <c r="A137" s="163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3"/>
      <c r="BG137" s="93"/>
      <c r="BH137" s="93"/>
      <c r="BI137" s="93"/>
    </row>
    <row r="138" spans="1:69" ht="37.5" customHeight="1" thickBot="1" x14ac:dyDescent="0.55000000000000004">
      <c r="A138" s="163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113"/>
      <c r="AA138" s="108" t="s">
        <v>220</v>
      </c>
      <c r="AB138" s="113"/>
      <c r="AC138" s="113"/>
      <c r="AD138" s="113"/>
      <c r="AE138" s="113"/>
      <c r="AF138" s="113"/>
      <c r="AG138" s="113"/>
      <c r="AH138" s="113"/>
      <c r="AI138" s="113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3"/>
      <c r="BG138" s="93"/>
      <c r="BH138" s="93"/>
      <c r="BI138" s="93"/>
    </row>
    <row r="139" spans="1:69" ht="97.5" customHeight="1" thickBot="1" x14ac:dyDescent="0.25">
      <c r="A139" s="430" t="s">
        <v>221</v>
      </c>
      <c r="B139" s="431"/>
      <c r="C139" s="431"/>
      <c r="D139" s="432"/>
      <c r="E139" s="374" t="s">
        <v>222</v>
      </c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375"/>
      <c r="AF139" s="375"/>
      <c r="AG139" s="375"/>
      <c r="AH139" s="375"/>
      <c r="AI139" s="375"/>
      <c r="AJ139" s="375"/>
      <c r="AK139" s="375"/>
      <c r="AL139" s="375"/>
      <c r="AM139" s="375"/>
      <c r="AN139" s="375"/>
      <c r="AO139" s="375"/>
      <c r="AP139" s="375"/>
      <c r="AQ139" s="375"/>
      <c r="AR139" s="375"/>
      <c r="AS139" s="375"/>
      <c r="AT139" s="375"/>
      <c r="AU139" s="375"/>
      <c r="AV139" s="375"/>
      <c r="AW139" s="375"/>
      <c r="AX139" s="375"/>
      <c r="AY139" s="375"/>
      <c r="AZ139" s="375"/>
      <c r="BA139" s="375"/>
      <c r="BB139" s="375"/>
      <c r="BC139" s="375"/>
      <c r="BD139" s="375"/>
      <c r="BE139" s="433"/>
      <c r="BF139" s="430" t="s">
        <v>223</v>
      </c>
      <c r="BG139" s="431"/>
      <c r="BH139" s="431"/>
      <c r="BI139" s="432"/>
    </row>
    <row r="140" spans="1:69" s="21" customFormat="1" ht="91.5" customHeight="1" x14ac:dyDescent="0.35">
      <c r="A140" s="388" t="s">
        <v>108</v>
      </c>
      <c r="B140" s="389"/>
      <c r="C140" s="389"/>
      <c r="D140" s="390"/>
      <c r="E140" s="618" t="s">
        <v>287</v>
      </c>
      <c r="F140" s="619"/>
      <c r="G140" s="619"/>
      <c r="H140" s="619"/>
      <c r="I140" s="619"/>
      <c r="J140" s="619"/>
      <c r="K140" s="619"/>
      <c r="L140" s="619"/>
      <c r="M140" s="619"/>
      <c r="N140" s="619"/>
      <c r="O140" s="619"/>
      <c r="P140" s="619"/>
      <c r="Q140" s="619"/>
      <c r="R140" s="619"/>
      <c r="S140" s="619"/>
      <c r="T140" s="619"/>
      <c r="U140" s="619"/>
      <c r="V140" s="619"/>
      <c r="W140" s="619"/>
      <c r="X140" s="619"/>
      <c r="Y140" s="619"/>
      <c r="Z140" s="619"/>
      <c r="AA140" s="619"/>
      <c r="AB140" s="619"/>
      <c r="AC140" s="619"/>
      <c r="AD140" s="619"/>
      <c r="AE140" s="619"/>
      <c r="AF140" s="619"/>
      <c r="AG140" s="619"/>
      <c r="AH140" s="619"/>
      <c r="AI140" s="619"/>
      <c r="AJ140" s="619"/>
      <c r="AK140" s="619"/>
      <c r="AL140" s="619"/>
      <c r="AM140" s="619"/>
      <c r="AN140" s="619"/>
      <c r="AO140" s="619"/>
      <c r="AP140" s="619"/>
      <c r="AQ140" s="619"/>
      <c r="AR140" s="619"/>
      <c r="AS140" s="619"/>
      <c r="AT140" s="619"/>
      <c r="AU140" s="619"/>
      <c r="AV140" s="619"/>
      <c r="AW140" s="619"/>
      <c r="AX140" s="619"/>
      <c r="AY140" s="619"/>
      <c r="AZ140" s="619"/>
      <c r="BA140" s="619"/>
      <c r="BB140" s="619"/>
      <c r="BC140" s="619"/>
      <c r="BD140" s="619"/>
      <c r="BE140" s="620"/>
      <c r="BF140" s="849" t="s">
        <v>514</v>
      </c>
      <c r="BG140" s="850"/>
      <c r="BH140" s="850"/>
      <c r="BI140" s="851"/>
      <c r="BO140" s="22"/>
      <c r="BP140" s="22"/>
      <c r="BQ140" s="22"/>
    </row>
    <row r="141" spans="1:69" ht="54" customHeight="1" x14ac:dyDescent="0.2">
      <c r="A141" s="396" t="s">
        <v>111</v>
      </c>
      <c r="B141" s="397"/>
      <c r="C141" s="397"/>
      <c r="D141" s="398"/>
      <c r="E141" s="645" t="s">
        <v>285</v>
      </c>
      <c r="F141" s="646"/>
      <c r="G141" s="646"/>
      <c r="H141" s="646"/>
      <c r="I141" s="646"/>
      <c r="J141" s="646"/>
      <c r="K141" s="646"/>
      <c r="L141" s="646"/>
      <c r="M141" s="646"/>
      <c r="N141" s="646"/>
      <c r="O141" s="646"/>
      <c r="P141" s="646"/>
      <c r="Q141" s="646"/>
      <c r="R141" s="646"/>
      <c r="S141" s="646"/>
      <c r="T141" s="646"/>
      <c r="U141" s="646"/>
      <c r="V141" s="646"/>
      <c r="W141" s="646"/>
      <c r="X141" s="646"/>
      <c r="Y141" s="646"/>
      <c r="Z141" s="646"/>
      <c r="AA141" s="646"/>
      <c r="AB141" s="646"/>
      <c r="AC141" s="646"/>
      <c r="AD141" s="646"/>
      <c r="AE141" s="646"/>
      <c r="AF141" s="646"/>
      <c r="AG141" s="646"/>
      <c r="AH141" s="646"/>
      <c r="AI141" s="646"/>
      <c r="AJ141" s="646"/>
      <c r="AK141" s="646"/>
      <c r="AL141" s="646"/>
      <c r="AM141" s="646"/>
      <c r="AN141" s="646"/>
      <c r="AO141" s="646"/>
      <c r="AP141" s="646"/>
      <c r="AQ141" s="646"/>
      <c r="AR141" s="646"/>
      <c r="AS141" s="646"/>
      <c r="AT141" s="646"/>
      <c r="AU141" s="646"/>
      <c r="AV141" s="646"/>
      <c r="AW141" s="646"/>
      <c r="AX141" s="646"/>
      <c r="AY141" s="646"/>
      <c r="AZ141" s="646"/>
      <c r="BA141" s="646"/>
      <c r="BB141" s="646"/>
      <c r="BC141" s="646"/>
      <c r="BD141" s="646"/>
      <c r="BE141" s="647"/>
      <c r="BF141" s="852" t="s">
        <v>136</v>
      </c>
      <c r="BG141" s="853"/>
      <c r="BH141" s="853"/>
      <c r="BI141" s="854"/>
    </row>
    <row r="142" spans="1:69" s="122" customFormat="1" ht="49.5" customHeight="1" x14ac:dyDescent="0.2">
      <c r="A142" s="348" t="s">
        <v>114</v>
      </c>
      <c r="B142" s="340"/>
      <c r="C142" s="340"/>
      <c r="D142" s="349"/>
      <c r="E142" s="651" t="s">
        <v>491</v>
      </c>
      <c r="F142" s="652"/>
      <c r="G142" s="652"/>
      <c r="H142" s="652"/>
      <c r="I142" s="652"/>
      <c r="J142" s="652"/>
      <c r="K142" s="652"/>
      <c r="L142" s="652"/>
      <c r="M142" s="652"/>
      <c r="N142" s="652"/>
      <c r="O142" s="652"/>
      <c r="P142" s="652"/>
      <c r="Q142" s="652"/>
      <c r="R142" s="652"/>
      <c r="S142" s="652"/>
      <c r="T142" s="652"/>
      <c r="U142" s="652"/>
      <c r="V142" s="652"/>
      <c r="W142" s="652"/>
      <c r="X142" s="652"/>
      <c r="Y142" s="652"/>
      <c r="Z142" s="652"/>
      <c r="AA142" s="652"/>
      <c r="AB142" s="652"/>
      <c r="AC142" s="652"/>
      <c r="AD142" s="652"/>
      <c r="AE142" s="652"/>
      <c r="AF142" s="652"/>
      <c r="AG142" s="652"/>
      <c r="AH142" s="652"/>
      <c r="AI142" s="652"/>
      <c r="AJ142" s="652"/>
      <c r="AK142" s="652"/>
      <c r="AL142" s="652"/>
      <c r="AM142" s="652"/>
      <c r="AN142" s="652"/>
      <c r="AO142" s="652"/>
      <c r="AP142" s="652"/>
      <c r="AQ142" s="652"/>
      <c r="AR142" s="652"/>
      <c r="AS142" s="652"/>
      <c r="AT142" s="652"/>
      <c r="AU142" s="652"/>
      <c r="AV142" s="652"/>
      <c r="AW142" s="652"/>
      <c r="AX142" s="652"/>
      <c r="AY142" s="652"/>
      <c r="AZ142" s="652"/>
      <c r="BA142" s="652"/>
      <c r="BB142" s="652"/>
      <c r="BC142" s="652"/>
      <c r="BD142" s="652"/>
      <c r="BE142" s="653"/>
      <c r="BF142" s="855" t="s">
        <v>121</v>
      </c>
      <c r="BG142" s="856"/>
      <c r="BH142" s="856"/>
      <c r="BI142" s="857"/>
    </row>
    <row r="143" spans="1:69" ht="49.5" customHeight="1" thickBot="1" x14ac:dyDescent="0.25">
      <c r="A143" s="348" t="s">
        <v>117</v>
      </c>
      <c r="B143" s="340"/>
      <c r="C143" s="340"/>
      <c r="D143" s="349"/>
      <c r="E143" s="394" t="s">
        <v>277</v>
      </c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  <c r="AO143" s="343"/>
      <c r="AP143" s="343"/>
      <c r="AQ143" s="343"/>
      <c r="AR143" s="343"/>
      <c r="AS143" s="343"/>
      <c r="AT143" s="343"/>
      <c r="AU143" s="343"/>
      <c r="AV143" s="343"/>
      <c r="AW143" s="343"/>
      <c r="AX143" s="343"/>
      <c r="AY143" s="343"/>
      <c r="AZ143" s="343"/>
      <c r="BA143" s="343"/>
      <c r="BB143" s="343"/>
      <c r="BC143" s="343"/>
      <c r="BD143" s="343"/>
      <c r="BE143" s="395"/>
      <c r="BF143" s="852" t="s">
        <v>105</v>
      </c>
      <c r="BG143" s="853"/>
      <c r="BH143" s="853"/>
      <c r="BI143" s="854"/>
      <c r="BO143" s="3"/>
      <c r="BP143" s="3"/>
      <c r="BQ143" s="3"/>
    </row>
    <row r="144" spans="1:69" ht="96" customHeight="1" thickBot="1" x14ac:dyDescent="0.25">
      <c r="A144" s="396" t="s">
        <v>120</v>
      </c>
      <c r="B144" s="397"/>
      <c r="C144" s="397"/>
      <c r="D144" s="398"/>
      <c r="E144" s="399" t="s">
        <v>476</v>
      </c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/>
      <c r="AO144" s="337"/>
      <c r="AP144" s="337"/>
      <c r="AQ144" s="337"/>
      <c r="AR144" s="337"/>
      <c r="AS144" s="337"/>
      <c r="AT144" s="337"/>
      <c r="AU144" s="337"/>
      <c r="AV144" s="337"/>
      <c r="AW144" s="337"/>
      <c r="AX144" s="337"/>
      <c r="AY144" s="337"/>
      <c r="AZ144" s="337"/>
      <c r="BA144" s="337"/>
      <c r="BB144" s="337"/>
      <c r="BC144" s="337"/>
      <c r="BD144" s="337"/>
      <c r="BE144" s="400"/>
      <c r="BF144" s="849" t="s">
        <v>514</v>
      </c>
      <c r="BG144" s="850"/>
      <c r="BH144" s="850"/>
      <c r="BI144" s="851"/>
      <c r="BO144" s="3"/>
      <c r="BP144" s="3"/>
      <c r="BQ144" s="3"/>
    </row>
    <row r="145" spans="1:69" s="122" customFormat="1" ht="88.5" customHeight="1" x14ac:dyDescent="0.2">
      <c r="A145" s="348" t="s">
        <v>224</v>
      </c>
      <c r="B145" s="340"/>
      <c r="C145" s="340"/>
      <c r="D145" s="349"/>
      <c r="E145" s="394" t="s">
        <v>289</v>
      </c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  <c r="AO145" s="343"/>
      <c r="AP145" s="343"/>
      <c r="AQ145" s="343"/>
      <c r="AR145" s="343"/>
      <c r="AS145" s="343"/>
      <c r="AT145" s="343"/>
      <c r="AU145" s="343"/>
      <c r="AV145" s="343"/>
      <c r="AW145" s="343"/>
      <c r="AX145" s="343"/>
      <c r="AY145" s="343"/>
      <c r="AZ145" s="343"/>
      <c r="BA145" s="343"/>
      <c r="BB145" s="343"/>
      <c r="BC145" s="343"/>
      <c r="BD145" s="343"/>
      <c r="BE145" s="395"/>
      <c r="BF145" s="849" t="s">
        <v>514</v>
      </c>
      <c r="BG145" s="850"/>
      <c r="BH145" s="850"/>
      <c r="BI145" s="851"/>
    </row>
    <row r="146" spans="1:69" ht="68.25" customHeight="1" x14ac:dyDescent="0.2">
      <c r="A146" s="391" t="s">
        <v>275</v>
      </c>
      <c r="B146" s="392"/>
      <c r="C146" s="392"/>
      <c r="D146" s="392"/>
      <c r="E146" s="394" t="s">
        <v>457</v>
      </c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  <c r="AO146" s="343"/>
      <c r="AP146" s="343"/>
      <c r="AQ146" s="343"/>
      <c r="AR146" s="343"/>
      <c r="AS146" s="343"/>
      <c r="AT146" s="343"/>
      <c r="AU146" s="343"/>
      <c r="AV146" s="343"/>
      <c r="AW146" s="343"/>
      <c r="AX146" s="343"/>
      <c r="AY146" s="343"/>
      <c r="AZ146" s="343"/>
      <c r="BA146" s="343"/>
      <c r="BB146" s="343"/>
      <c r="BC146" s="343"/>
      <c r="BD146" s="343"/>
      <c r="BE146" s="395"/>
      <c r="BF146" s="623" t="s">
        <v>106</v>
      </c>
      <c r="BG146" s="624"/>
      <c r="BH146" s="624"/>
      <c r="BI146" s="625"/>
      <c r="BO146" s="3"/>
      <c r="BP146" s="3"/>
      <c r="BQ146" s="3"/>
    </row>
    <row r="147" spans="1:69" ht="70.5" customHeight="1" x14ac:dyDescent="0.2">
      <c r="A147" s="391" t="s">
        <v>278</v>
      </c>
      <c r="B147" s="392"/>
      <c r="C147" s="392"/>
      <c r="D147" s="392"/>
      <c r="E147" s="715" t="s">
        <v>458</v>
      </c>
      <c r="F147" s="716"/>
      <c r="G147" s="716"/>
      <c r="H147" s="716"/>
      <c r="I147" s="716"/>
      <c r="J147" s="716"/>
      <c r="K147" s="716"/>
      <c r="L147" s="716"/>
      <c r="M147" s="716"/>
      <c r="N147" s="716"/>
      <c r="O147" s="716"/>
      <c r="P147" s="716"/>
      <c r="Q147" s="716"/>
      <c r="R147" s="716"/>
      <c r="S147" s="716"/>
      <c r="T147" s="716"/>
      <c r="U147" s="716"/>
      <c r="V147" s="716"/>
      <c r="W147" s="716"/>
      <c r="X147" s="716"/>
      <c r="Y147" s="716"/>
      <c r="Z147" s="716"/>
      <c r="AA147" s="716"/>
      <c r="AB147" s="716"/>
      <c r="AC147" s="716"/>
      <c r="AD147" s="716"/>
      <c r="AE147" s="716"/>
      <c r="AF147" s="716"/>
      <c r="AG147" s="716"/>
      <c r="AH147" s="716"/>
      <c r="AI147" s="716"/>
      <c r="AJ147" s="716"/>
      <c r="AK147" s="716"/>
      <c r="AL147" s="716"/>
      <c r="AM147" s="716"/>
      <c r="AN147" s="716"/>
      <c r="AO147" s="716"/>
      <c r="AP147" s="716"/>
      <c r="AQ147" s="716"/>
      <c r="AR147" s="716"/>
      <c r="AS147" s="716"/>
      <c r="AT147" s="716"/>
      <c r="AU147" s="716"/>
      <c r="AV147" s="716"/>
      <c r="AW147" s="716"/>
      <c r="AX147" s="716"/>
      <c r="AY147" s="716"/>
      <c r="AZ147" s="716"/>
      <c r="BA147" s="716"/>
      <c r="BB147" s="716"/>
      <c r="BC147" s="716"/>
      <c r="BD147" s="716"/>
      <c r="BE147" s="717"/>
      <c r="BF147" s="623" t="s">
        <v>109</v>
      </c>
      <c r="BG147" s="624"/>
      <c r="BH147" s="624"/>
      <c r="BI147" s="625"/>
      <c r="BO147" s="3"/>
      <c r="BP147" s="3"/>
      <c r="BQ147" s="3"/>
    </row>
    <row r="148" spans="1:69" ht="93" customHeight="1" x14ac:dyDescent="0.2">
      <c r="A148" s="407" t="s">
        <v>279</v>
      </c>
      <c r="B148" s="408"/>
      <c r="C148" s="408"/>
      <c r="D148" s="408"/>
      <c r="E148" s="399" t="s">
        <v>459</v>
      </c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/>
      <c r="AM148" s="337"/>
      <c r="AN148" s="337"/>
      <c r="AO148" s="337"/>
      <c r="AP148" s="337"/>
      <c r="AQ148" s="337"/>
      <c r="AR148" s="337"/>
      <c r="AS148" s="337"/>
      <c r="AT148" s="337"/>
      <c r="AU148" s="337"/>
      <c r="AV148" s="337"/>
      <c r="AW148" s="337"/>
      <c r="AX148" s="337"/>
      <c r="AY148" s="337"/>
      <c r="AZ148" s="337"/>
      <c r="BA148" s="337"/>
      <c r="BB148" s="337"/>
      <c r="BC148" s="337"/>
      <c r="BD148" s="337"/>
      <c r="BE148" s="400"/>
      <c r="BF148" s="692" t="s">
        <v>112</v>
      </c>
      <c r="BG148" s="693"/>
      <c r="BH148" s="693"/>
      <c r="BI148" s="694"/>
      <c r="BO148" s="3"/>
      <c r="BP148" s="3"/>
      <c r="BQ148" s="3"/>
    </row>
    <row r="149" spans="1:69" s="276" customFormat="1" ht="60.75" customHeight="1" thickBot="1" x14ac:dyDescent="0.4">
      <c r="A149" s="743" t="s">
        <v>281</v>
      </c>
      <c r="B149" s="744"/>
      <c r="C149" s="744"/>
      <c r="D149" s="744"/>
      <c r="E149" s="721" t="s">
        <v>494</v>
      </c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2"/>
      <c r="S149" s="722"/>
      <c r="T149" s="722"/>
      <c r="U149" s="722"/>
      <c r="V149" s="722"/>
      <c r="W149" s="722"/>
      <c r="X149" s="722"/>
      <c r="Y149" s="722"/>
      <c r="Z149" s="722"/>
      <c r="AA149" s="722"/>
      <c r="AB149" s="722"/>
      <c r="AC149" s="722"/>
      <c r="AD149" s="722"/>
      <c r="AE149" s="722"/>
      <c r="AF149" s="722"/>
      <c r="AG149" s="722"/>
      <c r="AH149" s="722"/>
      <c r="AI149" s="722"/>
      <c r="AJ149" s="722"/>
      <c r="AK149" s="722"/>
      <c r="AL149" s="722"/>
      <c r="AM149" s="722"/>
      <c r="AN149" s="722"/>
      <c r="AO149" s="722"/>
      <c r="AP149" s="722"/>
      <c r="AQ149" s="722"/>
      <c r="AR149" s="722"/>
      <c r="AS149" s="722"/>
      <c r="AT149" s="722"/>
      <c r="AU149" s="722"/>
      <c r="AV149" s="722"/>
      <c r="AW149" s="722"/>
      <c r="AX149" s="722"/>
      <c r="AY149" s="722"/>
      <c r="AZ149" s="722"/>
      <c r="BA149" s="722"/>
      <c r="BB149" s="722"/>
      <c r="BC149" s="722"/>
      <c r="BD149" s="722"/>
      <c r="BE149" s="723"/>
      <c r="BF149" s="709" t="s">
        <v>123</v>
      </c>
      <c r="BG149" s="710"/>
      <c r="BH149" s="710"/>
      <c r="BI149" s="711"/>
      <c r="BJ149" s="275"/>
    </row>
    <row r="150" spans="1:69" s="104" customFormat="1" ht="56.25" customHeight="1" x14ac:dyDescent="0.5">
      <c r="A150" s="110" t="s">
        <v>237</v>
      </c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8"/>
      <c r="S150" s="248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9"/>
      <c r="AF150" s="69"/>
      <c r="AG150" s="247"/>
      <c r="AH150" s="247"/>
      <c r="AI150" s="707" t="s">
        <v>237</v>
      </c>
      <c r="AJ150" s="707"/>
      <c r="AK150" s="707"/>
      <c r="AL150" s="707"/>
      <c r="AM150" s="707"/>
      <c r="AN150" s="707"/>
      <c r="AO150" s="707"/>
      <c r="AP150" s="707"/>
      <c r="AQ150" s="70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1"/>
      <c r="BJ150" s="103"/>
      <c r="BK150" s="103"/>
      <c r="BL150" s="103"/>
      <c r="BM150" s="103"/>
    </row>
    <row r="151" spans="1:69" s="104" customFormat="1" ht="17.25" customHeight="1" x14ac:dyDescent="0.45">
      <c r="A151" s="659" t="s">
        <v>435</v>
      </c>
      <c r="B151" s="659"/>
      <c r="C151" s="659"/>
      <c r="D151" s="659"/>
      <c r="E151" s="659"/>
      <c r="F151" s="659"/>
      <c r="G151" s="659"/>
      <c r="H151" s="659"/>
      <c r="I151" s="659"/>
      <c r="J151" s="659"/>
      <c r="K151" s="659"/>
      <c r="L151" s="659"/>
      <c r="M151" s="659"/>
      <c r="N151" s="659"/>
      <c r="O151" s="659"/>
      <c r="P151" s="659"/>
      <c r="Q151" s="659"/>
      <c r="R151" s="659"/>
      <c r="S151" s="659"/>
      <c r="T151" s="659"/>
      <c r="U151" s="659"/>
      <c r="V151" s="659"/>
      <c r="W151" s="659"/>
      <c r="X151" s="659"/>
      <c r="Y151" s="250"/>
      <c r="Z151" s="250"/>
      <c r="AA151" s="250"/>
      <c r="AB151" s="250"/>
      <c r="AC151" s="250"/>
      <c r="AD151" s="247"/>
      <c r="AE151" s="249"/>
      <c r="AF151" s="247"/>
      <c r="AG151" s="247"/>
      <c r="AH151" s="247"/>
      <c r="AI151" s="332" t="s">
        <v>436</v>
      </c>
      <c r="AJ151" s="332"/>
      <c r="AK151" s="332"/>
      <c r="AL151" s="332"/>
      <c r="AM151" s="332"/>
      <c r="AN151" s="332"/>
      <c r="AO151" s="332"/>
      <c r="AP151" s="332"/>
      <c r="AQ151" s="332"/>
      <c r="AR151" s="332"/>
      <c r="AS151" s="332"/>
      <c r="AT151" s="332"/>
      <c r="AU151" s="332"/>
      <c r="AV151" s="332"/>
      <c r="AW151" s="332"/>
      <c r="AX151" s="332"/>
      <c r="AY151" s="332"/>
      <c r="AZ151" s="332"/>
      <c r="BA151" s="332"/>
      <c r="BB151" s="332"/>
      <c r="BC151" s="332"/>
      <c r="BD151" s="332"/>
      <c r="BE151" s="332"/>
      <c r="BF151" s="332"/>
      <c r="BG151" s="332"/>
      <c r="BH151" s="332"/>
      <c r="BI151" s="1"/>
      <c r="BJ151" s="103"/>
      <c r="BK151" s="103"/>
      <c r="BL151" s="103"/>
      <c r="BM151" s="103"/>
    </row>
    <row r="152" spans="1:69" s="104" customFormat="1" ht="51.75" customHeight="1" x14ac:dyDescent="0.45">
      <c r="A152" s="659"/>
      <c r="B152" s="659"/>
      <c r="C152" s="659"/>
      <c r="D152" s="659"/>
      <c r="E152" s="659"/>
      <c r="F152" s="659"/>
      <c r="G152" s="659"/>
      <c r="H152" s="659"/>
      <c r="I152" s="659"/>
      <c r="J152" s="659"/>
      <c r="K152" s="659"/>
      <c r="L152" s="659"/>
      <c r="M152" s="659"/>
      <c r="N152" s="659"/>
      <c r="O152" s="659"/>
      <c r="P152" s="659"/>
      <c r="Q152" s="659"/>
      <c r="R152" s="659"/>
      <c r="S152" s="659"/>
      <c r="T152" s="659"/>
      <c r="U152" s="659"/>
      <c r="V152" s="659"/>
      <c r="W152" s="659"/>
      <c r="X152" s="659"/>
      <c r="Y152" s="250"/>
      <c r="Z152" s="250"/>
      <c r="AA152" s="250"/>
      <c r="AB152" s="250"/>
      <c r="AC152" s="250"/>
      <c r="AD152" s="247"/>
      <c r="AE152" s="249"/>
      <c r="AF152" s="247"/>
      <c r="AG152" s="247"/>
      <c r="AH152" s="247"/>
      <c r="AI152" s="332"/>
      <c r="AJ152" s="332"/>
      <c r="AK152" s="332"/>
      <c r="AL152" s="332"/>
      <c r="AM152" s="332"/>
      <c r="AN152" s="332"/>
      <c r="AO152" s="332"/>
      <c r="AP152" s="332"/>
      <c r="AQ152" s="332"/>
      <c r="AR152" s="332"/>
      <c r="AS152" s="332"/>
      <c r="AT152" s="332"/>
      <c r="AU152" s="332"/>
      <c r="AV152" s="332"/>
      <c r="AW152" s="332"/>
      <c r="AX152" s="332"/>
      <c r="AY152" s="332"/>
      <c r="AZ152" s="332"/>
      <c r="BA152" s="332"/>
      <c r="BB152" s="332"/>
      <c r="BC152" s="332"/>
      <c r="BD152" s="332"/>
      <c r="BE152" s="332"/>
      <c r="BF152" s="332"/>
      <c r="BG152" s="332"/>
      <c r="BH152" s="332"/>
      <c r="BI152" s="1"/>
      <c r="BJ152" s="103"/>
      <c r="BK152" s="103"/>
      <c r="BL152" s="103"/>
      <c r="BM152" s="103"/>
    </row>
    <row r="153" spans="1:69" s="102" customFormat="1" ht="43.5" customHeight="1" x14ac:dyDescent="0.5">
      <c r="A153" s="528"/>
      <c r="B153" s="528"/>
      <c r="C153" s="528"/>
      <c r="D153" s="528"/>
      <c r="E153" s="528"/>
      <c r="F153" s="528"/>
      <c r="G153" s="528"/>
      <c r="H153" s="529" t="s">
        <v>238</v>
      </c>
      <c r="I153" s="529"/>
      <c r="J153" s="529"/>
      <c r="K153" s="529"/>
      <c r="L153" s="529"/>
      <c r="M153" s="529"/>
      <c r="N153" s="529"/>
      <c r="O153" s="529"/>
      <c r="P153" s="529"/>
      <c r="Q153" s="529"/>
      <c r="R153" s="251"/>
      <c r="S153" s="251"/>
      <c r="T153" s="251"/>
      <c r="U153" s="251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9"/>
      <c r="AF153" s="247"/>
      <c r="AG153" s="247"/>
      <c r="AH153" s="247"/>
      <c r="AI153" s="252"/>
      <c r="AJ153" s="253"/>
      <c r="AK153" s="253"/>
      <c r="AL153" s="253"/>
      <c r="AM153" s="253"/>
      <c r="AN153" s="253"/>
      <c r="AO153" s="253"/>
      <c r="AP153" s="335" t="s">
        <v>242</v>
      </c>
      <c r="AQ153" s="335"/>
      <c r="AR153" s="335"/>
      <c r="AS153" s="335"/>
      <c r="AT153" s="335"/>
      <c r="AU153" s="335"/>
      <c r="AV153" s="335"/>
      <c r="AW153" s="335"/>
      <c r="AX153" s="251"/>
      <c r="AY153" s="251"/>
      <c r="AZ153" s="251"/>
      <c r="BA153" s="251"/>
      <c r="BB153" s="251"/>
      <c r="BC153" s="251"/>
      <c r="BD153" s="251"/>
      <c r="BE153" s="251"/>
      <c r="BF153" s="251"/>
      <c r="BG153" s="251"/>
      <c r="BH153" s="247"/>
      <c r="BI153" s="69"/>
      <c r="BJ153" s="105"/>
      <c r="BK153" s="105"/>
      <c r="BL153" s="105"/>
      <c r="BM153" s="105"/>
    </row>
    <row r="154" spans="1:69" s="104" customFormat="1" ht="54.75" customHeight="1" x14ac:dyDescent="0.5">
      <c r="A154" s="537"/>
      <c r="B154" s="537"/>
      <c r="C154" s="537"/>
      <c r="D154" s="537"/>
      <c r="E154" s="537"/>
      <c r="F154" s="537"/>
      <c r="G154" s="537"/>
      <c r="H154" s="334">
        <v>2022</v>
      </c>
      <c r="I154" s="334"/>
      <c r="J154" s="334"/>
      <c r="K154" s="1"/>
      <c r="L154" s="1"/>
      <c r="M154" s="1"/>
      <c r="N154" s="1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5"/>
      <c r="AF154" s="254"/>
      <c r="AG154" s="254"/>
      <c r="AH154" s="254"/>
      <c r="AI154" s="660" t="s">
        <v>239</v>
      </c>
      <c r="AJ154" s="660"/>
      <c r="AK154" s="660"/>
      <c r="AL154" s="660"/>
      <c r="AM154" s="660"/>
      <c r="AN154" s="660"/>
      <c r="AO154" s="660"/>
      <c r="AP154" s="661">
        <v>2022</v>
      </c>
      <c r="AQ154" s="661"/>
      <c r="AR154" s="661"/>
      <c r="AS154" s="1"/>
      <c r="AT154" s="1"/>
      <c r="AU154" s="1"/>
      <c r="AV154" s="1"/>
      <c r="AW154" s="256"/>
      <c r="AX154" s="256"/>
      <c r="AY154" s="256"/>
      <c r="AZ154" s="256"/>
      <c r="BA154" s="256"/>
      <c r="BB154" s="256"/>
      <c r="BC154" s="256"/>
      <c r="BD154" s="256"/>
      <c r="BE154" s="256"/>
      <c r="BF154" s="256"/>
      <c r="BG154" s="254"/>
      <c r="BH154" s="254"/>
      <c r="BI154" s="1"/>
      <c r="BJ154" s="103"/>
      <c r="BK154" s="103"/>
      <c r="BL154" s="103"/>
      <c r="BM154" s="103"/>
    </row>
    <row r="155" spans="1:69" s="106" customFormat="1" ht="45.75" customHeight="1" x14ac:dyDescent="0.55000000000000004">
      <c r="A155" s="257"/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8"/>
      <c r="S155" s="258"/>
      <c r="T155" s="257"/>
      <c r="U155" s="257"/>
      <c r="V155" s="257"/>
      <c r="W155" s="257"/>
      <c r="X155" s="257"/>
      <c r="Y155" s="257"/>
      <c r="Z155" s="257"/>
      <c r="AA155" s="259"/>
      <c r="AB155" s="257"/>
      <c r="AC155" s="257"/>
      <c r="AD155" s="257"/>
      <c r="AE155" s="257"/>
      <c r="AF155" s="257"/>
      <c r="AG155" s="257"/>
      <c r="AH155" s="257"/>
      <c r="AI155" s="257"/>
      <c r="AJ155" s="257"/>
      <c r="AK155" s="257"/>
      <c r="AL155" s="257"/>
      <c r="AM155" s="257"/>
      <c r="AN155" s="257"/>
      <c r="AO155" s="257"/>
      <c r="AP155" s="257"/>
      <c r="AQ155" s="257"/>
      <c r="AR155" s="257"/>
      <c r="AS155" s="257"/>
      <c r="AT155" s="257"/>
      <c r="AU155" s="257"/>
      <c r="AV155" s="257"/>
      <c r="AW155" s="257"/>
      <c r="AX155" s="257"/>
      <c r="AY155" s="257"/>
      <c r="AZ155" s="257"/>
      <c r="BA155" s="257"/>
      <c r="BB155" s="257"/>
      <c r="BC155" s="257"/>
      <c r="BD155" s="260"/>
      <c r="BE155" s="260"/>
      <c r="BF155" s="260"/>
      <c r="BG155" s="260"/>
      <c r="BH155" s="260"/>
      <c r="BI155" s="69"/>
      <c r="BJ155" s="107"/>
      <c r="BK155" s="107"/>
      <c r="BL155" s="107"/>
      <c r="BM155" s="107"/>
    </row>
    <row r="156" spans="1:69" s="102" customFormat="1" ht="48.75" customHeight="1" x14ac:dyDescent="0.5">
      <c r="A156" s="261" t="s">
        <v>499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109"/>
      <c r="S156" s="10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151"/>
      <c r="BE156" s="151"/>
      <c r="BF156" s="151"/>
      <c r="BG156" s="151"/>
      <c r="BH156" s="151"/>
      <c r="BI156" s="69"/>
      <c r="BJ156" s="135">
        <f t="shared" ref="BJ156" si="25">SUM(X156:AE156)</f>
        <v>0</v>
      </c>
      <c r="BK156" s="105"/>
      <c r="BL156" s="105"/>
      <c r="BM156" s="105"/>
    </row>
    <row r="157" spans="1:69" s="102" customFormat="1" ht="31.5" customHeight="1" thickBot="1" x14ac:dyDescent="0.55000000000000004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109"/>
      <c r="S157" s="10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151"/>
      <c r="BE157" s="151"/>
      <c r="BF157" s="151"/>
      <c r="BG157" s="151"/>
      <c r="BH157" s="151"/>
      <c r="BI157" s="69"/>
      <c r="BJ157" s="105"/>
      <c r="BK157" s="105"/>
      <c r="BL157" s="105"/>
      <c r="BM157" s="105"/>
    </row>
    <row r="158" spans="1:69" ht="90" customHeight="1" thickBot="1" x14ac:dyDescent="0.25">
      <c r="A158" s="430" t="s">
        <v>221</v>
      </c>
      <c r="B158" s="431"/>
      <c r="C158" s="431"/>
      <c r="D158" s="432"/>
      <c r="E158" s="374" t="s">
        <v>222</v>
      </c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5"/>
      <c r="AE158" s="375"/>
      <c r="AF158" s="375"/>
      <c r="AG158" s="375"/>
      <c r="AH158" s="375"/>
      <c r="AI158" s="375"/>
      <c r="AJ158" s="375"/>
      <c r="AK158" s="375"/>
      <c r="AL158" s="375"/>
      <c r="AM158" s="375"/>
      <c r="AN158" s="375"/>
      <c r="AO158" s="375"/>
      <c r="AP158" s="375"/>
      <c r="AQ158" s="375"/>
      <c r="AR158" s="375"/>
      <c r="AS158" s="375"/>
      <c r="AT158" s="375"/>
      <c r="AU158" s="375"/>
      <c r="AV158" s="375"/>
      <c r="AW158" s="375"/>
      <c r="AX158" s="375"/>
      <c r="AY158" s="375"/>
      <c r="AZ158" s="375"/>
      <c r="BA158" s="375"/>
      <c r="BB158" s="375"/>
      <c r="BC158" s="375"/>
      <c r="BD158" s="375"/>
      <c r="BE158" s="433"/>
      <c r="BF158" s="430" t="s">
        <v>223</v>
      </c>
      <c r="BG158" s="431"/>
      <c r="BH158" s="431"/>
      <c r="BI158" s="432"/>
    </row>
    <row r="159" spans="1:69" ht="53.25" customHeight="1" x14ac:dyDescent="0.2">
      <c r="A159" s="633" t="s">
        <v>282</v>
      </c>
      <c r="B159" s="634"/>
      <c r="C159" s="634"/>
      <c r="D159" s="635"/>
      <c r="E159" s="342" t="s">
        <v>390</v>
      </c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  <c r="AQ159" s="343"/>
      <c r="AR159" s="343"/>
      <c r="AS159" s="343"/>
      <c r="AT159" s="343"/>
      <c r="AU159" s="343"/>
      <c r="AV159" s="343"/>
      <c r="AW159" s="343"/>
      <c r="AX159" s="343"/>
      <c r="AY159" s="343"/>
      <c r="AZ159" s="343"/>
      <c r="BA159" s="343"/>
      <c r="BB159" s="343"/>
      <c r="BC159" s="343"/>
      <c r="BD159" s="343"/>
      <c r="BE159" s="344"/>
      <c r="BF159" s="596" t="s">
        <v>493</v>
      </c>
      <c r="BG159" s="597"/>
      <c r="BH159" s="597"/>
      <c r="BI159" s="598"/>
      <c r="BO159" s="3"/>
      <c r="BP159" s="3"/>
      <c r="BQ159" s="3"/>
    </row>
    <row r="160" spans="1:69" ht="48.75" customHeight="1" x14ac:dyDescent="0.2">
      <c r="A160" s="466" t="s">
        <v>286</v>
      </c>
      <c r="B160" s="467"/>
      <c r="C160" s="467"/>
      <c r="D160" s="468"/>
      <c r="E160" s="469" t="s">
        <v>495</v>
      </c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  <c r="U160" s="470"/>
      <c r="V160" s="470"/>
      <c r="W160" s="470"/>
      <c r="X160" s="470"/>
      <c r="Y160" s="470"/>
      <c r="Z160" s="470"/>
      <c r="AA160" s="470"/>
      <c r="AB160" s="470"/>
      <c r="AC160" s="470"/>
      <c r="AD160" s="470"/>
      <c r="AE160" s="470"/>
      <c r="AF160" s="470"/>
      <c r="AG160" s="470"/>
      <c r="AH160" s="470"/>
      <c r="AI160" s="470"/>
      <c r="AJ160" s="470"/>
      <c r="AK160" s="470"/>
      <c r="AL160" s="470"/>
      <c r="AM160" s="470"/>
      <c r="AN160" s="470"/>
      <c r="AO160" s="470"/>
      <c r="AP160" s="470"/>
      <c r="AQ160" s="470"/>
      <c r="AR160" s="470"/>
      <c r="AS160" s="470"/>
      <c r="AT160" s="470"/>
      <c r="AU160" s="470"/>
      <c r="AV160" s="470"/>
      <c r="AW160" s="470"/>
      <c r="AX160" s="470"/>
      <c r="AY160" s="470"/>
      <c r="AZ160" s="470"/>
      <c r="BA160" s="470"/>
      <c r="BB160" s="470"/>
      <c r="BC160" s="470"/>
      <c r="BD160" s="470"/>
      <c r="BE160" s="471"/>
      <c r="BF160" s="639" t="s">
        <v>466</v>
      </c>
      <c r="BG160" s="640"/>
      <c r="BH160" s="640"/>
      <c r="BI160" s="641"/>
      <c r="BO160" s="3"/>
      <c r="BP160" s="3"/>
      <c r="BQ160" s="3"/>
    </row>
    <row r="161" spans="1:129" ht="45.75" customHeight="1" x14ac:dyDescent="0.2">
      <c r="A161" s="611" t="s">
        <v>284</v>
      </c>
      <c r="B161" s="612"/>
      <c r="C161" s="612"/>
      <c r="D161" s="612"/>
      <c r="E161" s="486" t="s">
        <v>358</v>
      </c>
      <c r="F161" s="487"/>
      <c r="G161" s="487"/>
      <c r="H161" s="487"/>
      <c r="I161" s="487"/>
      <c r="J161" s="487"/>
      <c r="K161" s="487"/>
      <c r="L161" s="487"/>
      <c r="M161" s="487"/>
      <c r="N161" s="487"/>
      <c r="O161" s="487"/>
      <c r="P161" s="487"/>
      <c r="Q161" s="487"/>
      <c r="R161" s="487"/>
      <c r="S161" s="487"/>
      <c r="T161" s="487"/>
      <c r="U161" s="487"/>
      <c r="V161" s="487"/>
      <c r="W161" s="487"/>
      <c r="X161" s="487"/>
      <c r="Y161" s="487"/>
      <c r="Z161" s="487"/>
      <c r="AA161" s="487"/>
      <c r="AB161" s="487"/>
      <c r="AC161" s="487"/>
      <c r="AD161" s="487"/>
      <c r="AE161" s="487"/>
      <c r="AF161" s="487"/>
      <c r="AG161" s="487"/>
      <c r="AH161" s="487"/>
      <c r="AI161" s="487"/>
      <c r="AJ161" s="487"/>
      <c r="AK161" s="487"/>
      <c r="AL161" s="487"/>
      <c r="AM161" s="487"/>
      <c r="AN161" s="487"/>
      <c r="AO161" s="487"/>
      <c r="AP161" s="487"/>
      <c r="AQ161" s="487"/>
      <c r="AR161" s="487"/>
      <c r="AS161" s="487"/>
      <c r="AT161" s="487"/>
      <c r="AU161" s="487"/>
      <c r="AV161" s="487"/>
      <c r="AW161" s="487"/>
      <c r="AX161" s="487"/>
      <c r="AY161" s="487"/>
      <c r="AZ161" s="487"/>
      <c r="BA161" s="487"/>
      <c r="BB161" s="487"/>
      <c r="BC161" s="487"/>
      <c r="BD161" s="487"/>
      <c r="BE161" s="488"/>
      <c r="BF161" s="613" t="s">
        <v>157</v>
      </c>
      <c r="BG161" s="614"/>
      <c r="BH161" s="614"/>
      <c r="BI161" s="615"/>
      <c r="BO161" s="3"/>
      <c r="BP161" s="3"/>
      <c r="BQ161" s="3"/>
    </row>
    <row r="162" spans="1:129" ht="99.75" customHeight="1" thickBot="1" x14ac:dyDescent="0.25">
      <c r="A162" s="611" t="s">
        <v>490</v>
      </c>
      <c r="B162" s="612"/>
      <c r="C162" s="612"/>
      <c r="D162" s="612"/>
      <c r="E162" s="394" t="s">
        <v>503</v>
      </c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  <c r="AY162" s="343"/>
      <c r="AZ162" s="343"/>
      <c r="BA162" s="343"/>
      <c r="BB162" s="343"/>
      <c r="BC162" s="343"/>
      <c r="BD162" s="343"/>
      <c r="BE162" s="395"/>
      <c r="BF162" s="613" t="s">
        <v>158</v>
      </c>
      <c r="BG162" s="614"/>
      <c r="BH162" s="614"/>
      <c r="BI162" s="615"/>
      <c r="BO162" s="3"/>
      <c r="BP162" s="3"/>
      <c r="BQ162" s="3"/>
    </row>
    <row r="163" spans="1:129" ht="46.5" customHeight="1" x14ac:dyDescent="0.2">
      <c r="A163" s="656" t="s">
        <v>225</v>
      </c>
      <c r="B163" s="657"/>
      <c r="C163" s="657"/>
      <c r="D163" s="658"/>
      <c r="E163" s="648" t="s">
        <v>428</v>
      </c>
      <c r="F163" s="649"/>
      <c r="G163" s="649"/>
      <c r="H163" s="649"/>
      <c r="I163" s="649"/>
      <c r="J163" s="649"/>
      <c r="K163" s="649"/>
      <c r="L163" s="649"/>
      <c r="M163" s="649"/>
      <c r="N163" s="649"/>
      <c r="O163" s="649"/>
      <c r="P163" s="649"/>
      <c r="Q163" s="649"/>
      <c r="R163" s="649"/>
      <c r="S163" s="649"/>
      <c r="T163" s="649"/>
      <c r="U163" s="649"/>
      <c r="V163" s="649"/>
      <c r="W163" s="649"/>
      <c r="X163" s="649"/>
      <c r="Y163" s="649"/>
      <c r="Z163" s="649"/>
      <c r="AA163" s="649"/>
      <c r="AB163" s="649"/>
      <c r="AC163" s="649"/>
      <c r="AD163" s="649"/>
      <c r="AE163" s="649"/>
      <c r="AF163" s="649"/>
      <c r="AG163" s="649"/>
      <c r="AH163" s="649"/>
      <c r="AI163" s="649"/>
      <c r="AJ163" s="649"/>
      <c r="AK163" s="649"/>
      <c r="AL163" s="649"/>
      <c r="AM163" s="649"/>
      <c r="AN163" s="649"/>
      <c r="AO163" s="649"/>
      <c r="AP163" s="649"/>
      <c r="AQ163" s="649"/>
      <c r="AR163" s="649"/>
      <c r="AS163" s="649"/>
      <c r="AT163" s="649"/>
      <c r="AU163" s="649"/>
      <c r="AV163" s="649"/>
      <c r="AW163" s="649"/>
      <c r="AX163" s="649"/>
      <c r="AY163" s="649"/>
      <c r="AZ163" s="649"/>
      <c r="BA163" s="649"/>
      <c r="BB163" s="649"/>
      <c r="BC163" s="649"/>
      <c r="BD163" s="649"/>
      <c r="BE163" s="650"/>
      <c r="BF163" s="546" t="s">
        <v>406</v>
      </c>
      <c r="BG163" s="547"/>
      <c r="BH163" s="547"/>
      <c r="BI163" s="548"/>
      <c r="BO163" s="3"/>
      <c r="BP163" s="3"/>
      <c r="BQ163" s="3"/>
    </row>
    <row r="164" spans="1:129" s="123" customFormat="1" ht="60" customHeight="1" x14ac:dyDescent="0.2">
      <c r="A164" s="348" t="s">
        <v>226</v>
      </c>
      <c r="B164" s="340"/>
      <c r="C164" s="340"/>
      <c r="D164" s="349"/>
      <c r="E164" s="486" t="s">
        <v>402</v>
      </c>
      <c r="F164" s="487"/>
      <c r="G164" s="487"/>
      <c r="H164" s="487"/>
      <c r="I164" s="487"/>
      <c r="J164" s="487"/>
      <c r="K164" s="487"/>
      <c r="L164" s="487"/>
      <c r="M164" s="487"/>
      <c r="N164" s="487"/>
      <c r="O164" s="487"/>
      <c r="P164" s="487"/>
      <c r="Q164" s="487"/>
      <c r="R164" s="487"/>
      <c r="S164" s="487"/>
      <c r="T164" s="487"/>
      <c r="U164" s="487"/>
      <c r="V164" s="487"/>
      <c r="W164" s="487"/>
      <c r="X164" s="487"/>
      <c r="Y164" s="487"/>
      <c r="Z164" s="487"/>
      <c r="AA164" s="487"/>
      <c r="AB164" s="487"/>
      <c r="AC164" s="487"/>
      <c r="AD164" s="487"/>
      <c r="AE164" s="487"/>
      <c r="AF164" s="487"/>
      <c r="AG164" s="487"/>
      <c r="AH164" s="487"/>
      <c r="AI164" s="487"/>
      <c r="AJ164" s="487"/>
      <c r="AK164" s="487"/>
      <c r="AL164" s="487"/>
      <c r="AM164" s="487"/>
      <c r="AN164" s="487"/>
      <c r="AO164" s="487"/>
      <c r="AP164" s="487"/>
      <c r="AQ164" s="487"/>
      <c r="AR164" s="487"/>
      <c r="AS164" s="487"/>
      <c r="AT164" s="487"/>
      <c r="AU164" s="487"/>
      <c r="AV164" s="487"/>
      <c r="AW164" s="487"/>
      <c r="AX164" s="487"/>
      <c r="AY164" s="487"/>
      <c r="AZ164" s="487"/>
      <c r="BA164" s="487"/>
      <c r="BB164" s="487"/>
      <c r="BC164" s="487"/>
      <c r="BD164" s="487"/>
      <c r="BE164" s="488"/>
      <c r="BF164" s="401" t="s">
        <v>407</v>
      </c>
      <c r="BG164" s="402"/>
      <c r="BH164" s="402"/>
      <c r="BI164" s="403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</row>
    <row r="165" spans="1:129" ht="53.25" customHeight="1" x14ac:dyDescent="0.2">
      <c r="A165" s="348" t="s">
        <v>227</v>
      </c>
      <c r="B165" s="340"/>
      <c r="C165" s="340"/>
      <c r="D165" s="349"/>
      <c r="E165" s="629" t="s">
        <v>418</v>
      </c>
      <c r="F165" s="629"/>
      <c r="G165" s="629"/>
      <c r="H165" s="629"/>
      <c r="I165" s="629"/>
      <c r="J165" s="629"/>
      <c r="K165" s="629"/>
      <c r="L165" s="629"/>
      <c r="M165" s="629"/>
      <c r="N165" s="629"/>
      <c r="O165" s="629"/>
      <c r="P165" s="629"/>
      <c r="Q165" s="629"/>
      <c r="R165" s="629"/>
      <c r="S165" s="629"/>
      <c r="T165" s="629"/>
      <c r="U165" s="629"/>
      <c r="V165" s="629"/>
      <c r="W165" s="629"/>
      <c r="X165" s="629"/>
      <c r="Y165" s="629"/>
      <c r="Z165" s="629"/>
      <c r="AA165" s="629"/>
      <c r="AB165" s="629"/>
      <c r="AC165" s="629"/>
      <c r="AD165" s="629"/>
      <c r="AE165" s="629"/>
      <c r="AF165" s="629"/>
      <c r="AG165" s="629"/>
      <c r="AH165" s="629"/>
      <c r="AI165" s="629"/>
      <c r="AJ165" s="629"/>
      <c r="AK165" s="629"/>
      <c r="AL165" s="629"/>
      <c r="AM165" s="629"/>
      <c r="AN165" s="629"/>
      <c r="AO165" s="629"/>
      <c r="AP165" s="629"/>
      <c r="AQ165" s="629"/>
      <c r="AR165" s="629"/>
      <c r="AS165" s="629"/>
      <c r="AT165" s="629"/>
      <c r="AU165" s="629"/>
      <c r="AV165" s="629"/>
      <c r="AW165" s="629"/>
      <c r="AX165" s="629"/>
      <c r="AY165" s="629"/>
      <c r="AZ165" s="629"/>
      <c r="BA165" s="629"/>
      <c r="BB165" s="629"/>
      <c r="BC165" s="629"/>
      <c r="BD165" s="629"/>
      <c r="BE165" s="629"/>
      <c r="BF165" s="401" t="s">
        <v>408</v>
      </c>
      <c r="BG165" s="402"/>
      <c r="BH165" s="402"/>
      <c r="BI165" s="403"/>
      <c r="BO165" s="3"/>
      <c r="BP165" s="3"/>
      <c r="BQ165" s="3"/>
    </row>
    <row r="166" spans="1:129" ht="45" customHeight="1" x14ac:dyDescent="0.2">
      <c r="A166" s="348" t="s">
        <v>228</v>
      </c>
      <c r="B166" s="340"/>
      <c r="C166" s="340"/>
      <c r="D166" s="349"/>
      <c r="E166" s="342" t="s">
        <v>429</v>
      </c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  <c r="AO166" s="343"/>
      <c r="AP166" s="343"/>
      <c r="AQ166" s="343"/>
      <c r="AR166" s="343"/>
      <c r="AS166" s="343"/>
      <c r="AT166" s="343"/>
      <c r="AU166" s="343"/>
      <c r="AV166" s="343"/>
      <c r="AW166" s="343"/>
      <c r="AX166" s="343"/>
      <c r="AY166" s="343"/>
      <c r="AZ166" s="343"/>
      <c r="BA166" s="343"/>
      <c r="BB166" s="343"/>
      <c r="BC166" s="343"/>
      <c r="BD166" s="343"/>
      <c r="BE166" s="344"/>
      <c r="BF166" s="401" t="s">
        <v>409</v>
      </c>
      <c r="BG166" s="402"/>
      <c r="BH166" s="402"/>
      <c r="BI166" s="403"/>
      <c r="BO166" s="3"/>
      <c r="BP166" s="3"/>
      <c r="BQ166" s="3"/>
    </row>
    <row r="167" spans="1:129" ht="45" customHeight="1" x14ac:dyDescent="0.2">
      <c r="A167" s="348" t="s">
        <v>229</v>
      </c>
      <c r="B167" s="340"/>
      <c r="C167" s="340"/>
      <c r="D167" s="349"/>
      <c r="E167" s="410" t="s">
        <v>392</v>
      </c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  <c r="AA167" s="411"/>
      <c r="AB167" s="411"/>
      <c r="AC167" s="411"/>
      <c r="AD167" s="411"/>
      <c r="AE167" s="411"/>
      <c r="AF167" s="411"/>
      <c r="AG167" s="411"/>
      <c r="AH167" s="411"/>
      <c r="AI167" s="411"/>
      <c r="AJ167" s="411"/>
      <c r="AK167" s="411"/>
      <c r="AL167" s="411"/>
      <c r="AM167" s="411"/>
      <c r="AN167" s="411"/>
      <c r="AO167" s="411"/>
      <c r="AP167" s="411"/>
      <c r="AQ167" s="411"/>
      <c r="AR167" s="411"/>
      <c r="AS167" s="411"/>
      <c r="AT167" s="411"/>
      <c r="AU167" s="411"/>
      <c r="AV167" s="411"/>
      <c r="AW167" s="411"/>
      <c r="AX167" s="411"/>
      <c r="AY167" s="411"/>
      <c r="AZ167" s="411"/>
      <c r="BA167" s="411"/>
      <c r="BB167" s="411"/>
      <c r="BC167" s="411"/>
      <c r="BD167" s="411"/>
      <c r="BE167" s="412"/>
      <c r="BF167" s="401" t="s">
        <v>125</v>
      </c>
      <c r="BG167" s="402"/>
      <c r="BH167" s="402"/>
      <c r="BI167" s="403"/>
      <c r="BO167" s="3"/>
      <c r="BP167" s="3"/>
      <c r="BQ167" s="3"/>
    </row>
    <row r="168" spans="1:129" s="47" customFormat="1" ht="74.25" customHeight="1" x14ac:dyDescent="0.2">
      <c r="A168" s="348" t="s">
        <v>230</v>
      </c>
      <c r="B168" s="340"/>
      <c r="C168" s="340"/>
      <c r="D168" s="349"/>
      <c r="E168" s="636" t="s">
        <v>430</v>
      </c>
      <c r="F168" s="637"/>
      <c r="G168" s="637"/>
      <c r="H168" s="637"/>
      <c r="I168" s="637"/>
      <c r="J168" s="637"/>
      <c r="K168" s="637"/>
      <c r="L168" s="637"/>
      <c r="M168" s="637"/>
      <c r="N168" s="637"/>
      <c r="O168" s="637"/>
      <c r="P168" s="637"/>
      <c r="Q168" s="637"/>
      <c r="R168" s="637"/>
      <c r="S168" s="637"/>
      <c r="T168" s="637"/>
      <c r="U168" s="637"/>
      <c r="V168" s="637"/>
      <c r="W168" s="637"/>
      <c r="X168" s="637"/>
      <c r="Y168" s="637"/>
      <c r="Z168" s="637"/>
      <c r="AA168" s="637"/>
      <c r="AB168" s="637"/>
      <c r="AC168" s="637"/>
      <c r="AD168" s="637"/>
      <c r="AE168" s="637"/>
      <c r="AF168" s="637"/>
      <c r="AG168" s="637"/>
      <c r="AH168" s="637"/>
      <c r="AI168" s="637"/>
      <c r="AJ168" s="637"/>
      <c r="AK168" s="637"/>
      <c r="AL168" s="637"/>
      <c r="AM168" s="637"/>
      <c r="AN168" s="637"/>
      <c r="AO168" s="637"/>
      <c r="AP168" s="637"/>
      <c r="AQ168" s="637"/>
      <c r="AR168" s="637"/>
      <c r="AS168" s="637"/>
      <c r="AT168" s="637"/>
      <c r="AU168" s="637"/>
      <c r="AV168" s="637"/>
      <c r="AW168" s="637"/>
      <c r="AX168" s="637"/>
      <c r="AY168" s="637"/>
      <c r="AZ168" s="637"/>
      <c r="BA168" s="637"/>
      <c r="BB168" s="637"/>
      <c r="BC168" s="637"/>
      <c r="BD168" s="637"/>
      <c r="BE168" s="638"/>
      <c r="BF168" s="401" t="s">
        <v>129</v>
      </c>
      <c r="BG168" s="402"/>
      <c r="BH168" s="402"/>
      <c r="BI168" s="40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</row>
    <row r="169" spans="1:129" s="47" customFormat="1" ht="72.75" customHeight="1" x14ac:dyDescent="0.2">
      <c r="A169" s="348" t="s">
        <v>245</v>
      </c>
      <c r="B169" s="340"/>
      <c r="C169" s="340"/>
      <c r="D169" s="349"/>
      <c r="E169" s="642" t="s">
        <v>496</v>
      </c>
      <c r="F169" s="643"/>
      <c r="G169" s="643"/>
      <c r="H169" s="643"/>
      <c r="I169" s="643"/>
      <c r="J169" s="643"/>
      <c r="K169" s="643"/>
      <c r="L169" s="643"/>
      <c r="M169" s="643"/>
      <c r="N169" s="643"/>
      <c r="O169" s="643"/>
      <c r="P169" s="643"/>
      <c r="Q169" s="643"/>
      <c r="R169" s="643"/>
      <c r="S169" s="643"/>
      <c r="T169" s="643"/>
      <c r="U169" s="643"/>
      <c r="V169" s="643"/>
      <c r="W169" s="643"/>
      <c r="X169" s="643"/>
      <c r="Y169" s="643"/>
      <c r="Z169" s="643"/>
      <c r="AA169" s="643"/>
      <c r="AB169" s="643"/>
      <c r="AC169" s="643"/>
      <c r="AD169" s="643"/>
      <c r="AE169" s="643"/>
      <c r="AF169" s="643"/>
      <c r="AG169" s="643"/>
      <c r="AH169" s="643"/>
      <c r="AI169" s="643"/>
      <c r="AJ169" s="643"/>
      <c r="AK169" s="643"/>
      <c r="AL169" s="643"/>
      <c r="AM169" s="643"/>
      <c r="AN169" s="643"/>
      <c r="AO169" s="643"/>
      <c r="AP169" s="643"/>
      <c r="AQ169" s="643"/>
      <c r="AR169" s="643"/>
      <c r="AS169" s="643"/>
      <c r="AT169" s="643"/>
      <c r="AU169" s="643"/>
      <c r="AV169" s="643"/>
      <c r="AW169" s="643"/>
      <c r="AX169" s="643"/>
      <c r="AY169" s="643"/>
      <c r="AZ169" s="643"/>
      <c r="BA169" s="643"/>
      <c r="BB169" s="643"/>
      <c r="BC169" s="643"/>
      <c r="BD169" s="643"/>
      <c r="BE169" s="644"/>
      <c r="BF169" s="401" t="s">
        <v>131</v>
      </c>
      <c r="BG169" s="402"/>
      <c r="BH169" s="402"/>
      <c r="BI169" s="40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</row>
    <row r="170" spans="1:129" s="47" customFormat="1" ht="45.75" customHeight="1" x14ac:dyDescent="0.2">
      <c r="A170" s="348" t="s">
        <v>246</v>
      </c>
      <c r="B170" s="340"/>
      <c r="C170" s="340"/>
      <c r="D170" s="349"/>
      <c r="E170" s="342" t="s">
        <v>393</v>
      </c>
      <c r="F170" s="343"/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43"/>
      <c r="AI170" s="343"/>
      <c r="AJ170" s="343"/>
      <c r="AK170" s="343"/>
      <c r="AL170" s="343"/>
      <c r="AM170" s="343"/>
      <c r="AN170" s="343"/>
      <c r="AO170" s="343"/>
      <c r="AP170" s="343"/>
      <c r="AQ170" s="343"/>
      <c r="AR170" s="343"/>
      <c r="AS170" s="343"/>
      <c r="AT170" s="343"/>
      <c r="AU170" s="343"/>
      <c r="AV170" s="343"/>
      <c r="AW170" s="343"/>
      <c r="AX170" s="343"/>
      <c r="AY170" s="343"/>
      <c r="AZ170" s="343"/>
      <c r="BA170" s="343"/>
      <c r="BB170" s="343"/>
      <c r="BC170" s="343"/>
      <c r="BD170" s="343"/>
      <c r="BE170" s="344"/>
      <c r="BF170" s="401" t="s">
        <v>410</v>
      </c>
      <c r="BG170" s="402"/>
      <c r="BH170" s="402"/>
      <c r="BI170" s="40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</row>
    <row r="171" spans="1:129" s="47" customFormat="1" ht="56.25" customHeight="1" x14ac:dyDescent="0.2">
      <c r="A171" s="396" t="s">
        <v>247</v>
      </c>
      <c r="B171" s="397"/>
      <c r="C171" s="397"/>
      <c r="D171" s="398"/>
      <c r="E171" s="336" t="s">
        <v>431</v>
      </c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7"/>
      <c r="AO171" s="337"/>
      <c r="AP171" s="337"/>
      <c r="AQ171" s="337"/>
      <c r="AR171" s="337"/>
      <c r="AS171" s="337"/>
      <c r="AT171" s="337"/>
      <c r="AU171" s="337"/>
      <c r="AV171" s="337"/>
      <c r="AW171" s="337"/>
      <c r="AX171" s="337"/>
      <c r="AY171" s="337"/>
      <c r="AZ171" s="337"/>
      <c r="BA171" s="337"/>
      <c r="BB171" s="337"/>
      <c r="BC171" s="337"/>
      <c r="BD171" s="337"/>
      <c r="BE171" s="338"/>
      <c r="BF171" s="413" t="s">
        <v>411</v>
      </c>
      <c r="BG171" s="414"/>
      <c r="BH171" s="414"/>
      <c r="BI171" s="415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</row>
    <row r="172" spans="1:129" s="47" customFormat="1" ht="45.75" customHeight="1" x14ac:dyDescent="0.2">
      <c r="A172" s="348" t="s">
        <v>248</v>
      </c>
      <c r="B172" s="340"/>
      <c r="C172" s="340"/>
      <c r="D172" s="349"/>
      <c r="E172" s="342" t="s">
        <v>442</v>
      </c>
      <c r="F172" s="343"/>
      <c r="G172" s="343"/>
      <c r="H172" s="343"/>
      <c r="I172" s="343"/>
      <c r="J172" s="343"/>
      <c r="K172" s="343"/>
      <c r="L172" s="343"/>
      <c r="M172" s="343"/>
      <c r="N172" s="343"/>
      <c r="O172" s="343"/>
      <c r="P172" s="343"/>
      <c r="Q172" s="343"/>
      <c r="R172" s="343"/>
      <c r="S172" s="343"/>
      <c r="T172" s="343"/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43"/>
      <c r="AI172" s="343"/>
      <c r="AJ172" s="343"/>
      <c r="AK172" s="343"/>
      <c r="AL172" s="343"/>
      <c r="AM172" s="343"/>
      <c r="AN172" s="343"/>
      <c r="AO172" s="343"/>
      <c r="AP172" s="343"/>
      <c r="AQ172" s="343"/>
      <c r="AR172" s="343"/>
      <c r="AS172" s="343"/>
      <c r="AT172" s="343"/>
      <c r="AU172" s="343"/>
      <c r="AV172" s="343"/>
      <c r="AW172" s="343"/>
      <c r="AX172" s="343"/>
      <c r="AY172" s="343"/>
      <c r="AZ172" s="343"/>
      <c r="BA172" s="343"/>
      <c r="BB172" s="343"/>
      <c r="BC172" s="343"/>
      <c r="BD172" s="343"/>
      <c r="BE172" s="344"/>
      <c r="BF172" s="401" t="s">
        <v>412</v>
      </c>
      <c r="BG172" s="402"/>
      <c r="BH172" s="402"/>
      <c r="BI172" s="40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</row>
    <row r="173" spans="1:129" ht="49.5" customHeight="1" x14ac:dyDescent="0.2">
      <c r="A173" s="348" t="s">
        <v>249</v>
      </c>
      <c r="B173" s="340"/>
      <c r="C173" s="340"/>
      <c r="D173" s="349"/>
      <c r="E173" s="342" t="s">
        <v>365</v>
      </c>
      <c r="F173" s="343"/>
      <c r="G173" s="343"/>
      <c r="H173" s="343"/>
      <c r="I173" s="343"/>
      <c r="J173" s="343"/>
      <c r="K173" s="343"/>
      <c r="L173" s="343"/>
      <c r="M173" s="343"/>
      <c r="N173" s="343"/>
      <c r="O173" s="343"/>
      <c r="P173" s="343"/>
      <c r="Q173" s="343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343"/>
      <c r="AM173" s="343"/>
      <c r="AN173" s="343"/>
      <c r="AO173" s="343"/>
      <c r="AP173" s="343"/>
      <c r="AQ173" s="343"/>
      <c r="AR173" s="343"/>
      <c r="AS173" s="343"/>
      <c r="AT173" s="343"/>
      <c r="AU173" s="343"/>
      <c r="AV173" s="343"/>
      <c r="AW173" s="343"/>
      <c r="AX173" s="343"/>
      <c r="AY173" s="343"/>
      <c r="AZ173" s="343"/>
      <c r="BA173" s="343"/>
      <c r="BB173" s="343"/>
      <c r="BC173" s="343"/>
      <c r="BD173" s="343"/>
      <c r="BE173" s="344"/>
      <c r="BF173" s="401" t="s">
        <v>413</v>
      </c>
      <c r="BG173" s="402"/>
      <c r="BH173" s="402"/>
      <c r="BI173" s="403"/>
      <c r="BO173" s="3"/>
      <c r="BP173" s="3"/>
      <c r="BQ173" s="3"/>
    </row>
    <row r="174" spans="1:129" s="121" customFormat="1" ht="55.5" customHeight="1" x14ac:dyDescent="0.2">
      <c r="A174" s="348" t="s">
        <v>250</v>
      </c>
      <c r="B174" s="340"/>
      <c r="C174" s="340"/>
      <c r="D174" s="349"/>
      <c r="E174" s="342" t="s">
        <v>391</v>
      </c>
      <c r="F174" s="343"/>
      <c r="G174" s="343"/>
      <c r="H174" s="343"/>
      <c r="I174" s="343"/>
      <c r="J174" s="343"/>
      <c r="K174" s="343"/>
      <c r="L174" s="343"/>
      <c r="M174" s="343"/>
      <c r="N174" s="343"/>
      <c r="O174" s="343"/>
      <c r="P174" s="343"/>
      <c r="Q174" s="343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43"/>
      <c r="AI174" s="343"/>
      <c r="AJ174" s="343"/>
      <c r="AK174" s="343"/>
      <c r="AL174" s="343"/>
      <c r="AM174" s="343"/>
      <c r="AN174" s="343"/>
      <c r="AO174" s="343"/>
      <c r="AP174" s="343"/>
      <c r="AQ174" s="343"/>
      <c r="AR174" s="343"/>
      <c r="AS174" s="343"/>
      <c r="AT174" s="343"/>
      <c r="AU174" s="343"/>
      <c r="AV174" s="343"/>
      <c r="AW174" s="343"/>
      <c r="AX174" s="343"/>
      <c r="AY174" s="343"/>
      <c r="AZ174" s="343"/>
      <c r="BA174" s="343"/>
      <c r="BB174" s="343"/>
      <c r="BC174" s="343"/>
      <c r="BD174" s="343"/>
      <c r="BE174" s="344"/>
      <c r="BF174" s="401" t="s">
        <v>414</v>
      </c>
      <c r="BG174" s="402"/>
      <c r="BH174" s="402"/>
      <c r="BI174" s="40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</row>
    <row r="175" spans="1:129" s="121" customFormat="1" ht="63" customHeight="1" x14ac:dyDescent="0.2">
      <c r="A175" s="348" t="s">
        <v>251</v>
      </c>
      <c r="B175" s="340"/>
      <c r="C175" s="340"/>
      <c r="D175" s="349"/>
      <c r="E175" s="342" t="s">
        <v>475</v>
      </c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  <c r="AN175" s="343"/>
      <c r="AO175" s="343"/>
      <c r="AP175" s="343"/>
      <c r="AQ175" s="343"/>
      <c r="AR175" s="343"/>
      <c r="AS175" s="343"/>
      <c r="AT175" s="343"/>
      <c r="AU175" s="343"/>
      <c r="AV175" s="343"/>
      <c r="AW175" s="343"/>
      <c r="AX175" s="343"/>
      <c r="AY175" s="343"/>
      <c r="AZ175" s="343"/>
      <c r="BA175" s="343"/>
      <c r="BB175" s="343"/>
      <c r="BC175" s="343"/>
      <c r="BD175" s="343"/>
      <c r="BE175" s="344"/>
      <c r="BF175" s="401" t="s">
        <v>136</v>
      </c>
      <c r="BG175" s="402"/>
      <c r="BH175" s="402"/>
      <c r="BI175" s="40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</row>
    <row r="176" spans="1:129" s="47" customFormat="1" ht="55.5" customHeight="1" x14ac:dyDescent="0.2">
      <c r="A176" s="348" t="s">
        <v>252</v>
      </c>
      <c r="B176" s="340"/>
      <c r="C176" s="340"/>
      <c r="D176" s="349"/>
      <c r="E176" s="342" t="s">
        <v>433</v>
      </c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  <c r="AN176" s="343"/>
      <c r="AO176" s="343"/>
      <c r="AP176" s="343"/>
      <c r="AQ176" s="343"/>
      <c r="AR176" s="343"/>
      <c r="AS176" s="343"/>
      <c r="AT176" s="343"/>
      <c r="AU176" s="343"/>
      <c r="AV176" s="343"/>
      <c r="AW176" s="343"/>
      <c r="AX176" s="343"/>
      <c r="AY176" s="343"/>
      <c r="AZ176" s="343"/>
      <c r="BA176" s="343"/>
      <c r="BB176" s="343"/>
      <c r="BC176" s="343"/>
      <c r="BD176" s="343"/>
      <c r="BE176" s="344"/>
      <c r="BF176" s="401" t="s">
        <v>138</v>
      </c>
      <c r="BG176" s="402"/>
      <c r="BH176" s="402"/>
      <c r="BI176" s="40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</row>
    <row r="177" spans="1:129" ht="55.5" customHeight="1" x14ac:dyDescent="0.2">
      <c r="A177" s="348" t="s">
        <v>253</v>
      </c>
      <c r="B177" s="340"/>
      <c r="C177" s="340"/>
      <c r="D177" s="349"/>
      <c r="E177" s="342" t="s">
        <v>395</v>
      </c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43"/>
      <c r="AI177" s="343"/>
      <c r="AJ177" s="343"/>
      <c r="AK177" s="343"/>
      <c r="AL177" s="343"/>
      <c r="AM177" s="343"/>
      <c r="AN177" s="343"/>
      <c r="AO177" s="343"/>
      <c r="AP177" s="343"/>
      <c r="AQ177" s="343"/>
      <c r="AR177" s="343"/>
      <c r="AS177" s="343"/>
      <c r="AT177" s="343"/>
      <c r="AU177" s="343"/>
      <c r="AV177" s="343"/>
      <c r="AW177" s="343"/>
      <c r="AX177" s="343"/>
      <c r="AY177" s="343"/>
      <c r="AZ177" s="343"/>
      <c r="BA177" s="343"/>
      <c r="BB177" s="343"/>
      <c r="BC177" s="343"/>
      <c r="BD177" s="343"/>
      <c r="BE177" s="344"/>
      <c r="BF177" s="401" t="s">
        <v>140</v>
      </c>
      <c r="BG177" s="402"/>
      <c r="BH177" s="402"/>
      <c r="BI177" s="403"/>
      <c r="BO177" s="3"/>
      <c r="BP177" s="3"/>
      <c r="BQ177" s="3"/>
    </row>
    <row r="178" spans="1:129" s="47" customFormat="1" ht="61.5" customHeight="1" x14ac:dyDescent="0.2">
      <c r="A178" s="348" t="s">
        <v>254</v>
      </c>
      <c r="B178" s="340"/>
      <c r="C178" s="340"/>
      <c r="D178" s="349"/>
      <c r="E178" s="342" t="s">
        <v>394</v>
      </c>
      <c r="F178" s="343"/>
      <c r="G178" s="343"/>
      <c r="H178" s="343"/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43"/>
      <c r="AI178" s="343"/>
      <c r="AJ178" s="343"/>
      <c r="AK178" s="343"/>
      <c r="AL178" s="343"/>
      <c r="AM178" s="343"/>
      <c r="AN178" s="343"/>
      <c r="AO178" s="343"/>
      <c r="AP178" s="343"/>
      <c r="AQ178" s="343"/>
      <c r="AR178" s="343"/>
      <c r="AS178" s="343"/>
      <c r="AT178" s="343"/>
      <c r="AU178" s="343"/>
      <c r="AV178" s="343"/>
      <c r="AW178" s="343"/>
      <c r="AX178" s="343"/>
      <c r="AY178" s="343"/>
      <c r="AZ178" s="343"/>
      <c r="BA178" s="343"/>
      <c r="BB178" s="343"/>
      <c r="BC178" s="343"/>
      <c r="BD178" s="343"/>
      <c r="BE178" s="344"/>
      <c r="BF178" s="401" t="s">
        <v>142</v>
      </c>
      <c r="BG178" s="402"/>
      <c r="BH178" s="402"/>
      <c r="BI178" s="40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</row>
    <row r="179" spans="1:129" ht="61.5" customHeight="1" x14ac:dyDescent="0.2">
      <c r="A179" s="348" t="s">
        <v>255</v>
      </c>
      <c r="B179" s="340"/>
      <c r="C179" s="340"/>
      <c r="D179" s="349"/>
      <c r="E179" s="342" t="s">
        <v>366</v>
      </c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  <c r="AN179" s="343"/>
      <c r="AO179" s="343"/>
      <c r="AP179" s="343"/>
      <c r="AQ179" s="343"/>
      <c r="AR179" s="343"/>
      <c r="AS179" s="343"/>
      <c r="AT179" s="343"/>
      <c r="AU179" s="343"/>
      <c r="AV179" s="343"/>
      <c r="AW179" s="343"/>
      <c r="AX179" s="343"/>
      <c r="AY179" s="343"/>
      <c r="AZ179" s="343"/>
      <c r="BA179" s="343"/>
      <c r="BB179" s="343"/>
      <c r="BC179" s="343"/>
      <c r="BD179" s="343"/>
      <c r="BE179" s="344"/>
      <c r="BF179" s="401" t="s">
        <v>416</v>
      </c>
      <c r="BG179" s="402"/>
      <c r="BH179" s="402"/>
      <c r="BI179" s="403"/>
      <c r="BO179" s="3"/>
      <c r="BP179" s="3"/>
      <c r="BQ179" s="3"/>
    </row>
    <row r="180" spans="1:129" ht="61.5" customHeight="1" thickBot="1" x14ac:dyDescent="0.25">
      <c r="A180" s="376" t="s">
        <v>346</v>
      </c>
      <c r="B180" s="377"/>
      <c r="C180" s="377"/>
      <c r="D180" s="378"/>
      <c r="E180" s="427" t="s">
        <v>367</v>
      </c>
      <c r="F180" s="428"/>
      <c r="G180" s="428"/>
      <c r="H180" s="428"/>
      <c r="I180" s="428"/>
      <c r="J180" s="428"/>
      <c r="K180" s="428"/>
      <c r="L180" s="428"/>
      <c r="M180" s="428"/>
      <c r="N180" s="428"/>
      <c r="O180" s="428"/>
      <c r="P180" s="428"/>
      <c r="Q180" s="428"/>
      <c r="R180" s="428"/>
      <c r="S180" s="428"/>
      <c r="T180" s="428"/>
      <c r="U180" s="428"/>
      <c r="V180" s="428"/>
      <c r="W180" s="428"/>
      <c r="X180" s="428"/>
      <c r="Y180" s="428"/>
      <c r="Z180" s="428"/>
      <c r="AA180" s="428"/>
      <c r="AB180" s="428"/>
      <c r="AC180" s="428"/>
      <c r="AD180" s="428"/>
      <c r="AE180" s="428"/>
      <c r="AF180" s="428"/>
      <c r="AG180" s="428"/>
      <c r="AH180" s="428"/>
      <c r="AI180" s="428"/>
      <c r="AJ180" s="428"/>
      <c r="AK180" s="428"/>
      <c r="AL180" s="428"/>
      <c r="AM180" s="428"/>
      <c r="AN180" s="428"/>
      <c r="AO180" s="428"/>
      <c r="AP180" s="428"/>
      <c r="AQ180" s="428"/>
      <c r="AR180" s="428"/>
      <c r="AS180" s="428"/>
      <c r="AT180" s="428"/>
      <c r="AU180" s="428"/>
      <c r="AV180" s="428"/>
      <c r="AW180" s="428"/>
      <c r="AX180" s="428"/>
      <c r="AY180" s="428"/>
      <c r="AZ180" s="428"/>
      <c r="BA180" s="428"/>
      <c r="BB180" s="428"/>
      <c r="BC180" s="428"/>
      <c r="BD180" s="428"/>
      <c r="BE180" s="429"/>
      <c r="BF180" s="440" t="s">
        <v>145</v>
      </c>
      <c r="BG180" s="441"/>
      <c r="BH180" s="441"/>
      <c r="BI180" s="442"/>
      <c r="BO180" s="3"/>
      <c r="BP180" s="3"/>
      <c r="BQ180" s="3"/>
    </row>
    <row r="181" spans="1:129" ht="54" customHeight="1" x14ac:dyDescent="0.2">
      <c r="A181" s="388" t="s">
        <v>231</v>
      </c>
      <c r="B181" s="389"/>
      <c r="C181" s="389"/>
      <c r="D181" s="390"/>
      <c r="E181" s="434" t="s">
        <v>420</v>
      </c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  <c r="AA181" s="435"/>
      <c r="AB181" s="435"/>
      <c r="AC181" s="435"/>
      <c r="AD181" s="435"/>
      <c r="AE181" s="435"/>
      <c r="AF181" s="435"/>
      <c r="AG181" s="435"/>
      <c r="AH181" s="435"/>
      <c r="AI181" s="435"/>
      <c r="AJ181" s="435"/>
      <c r="AK181" s="435"/>
      <c r="AL181" s="435"/>
      <c r="AM181" s="435"/>
      <c r="AN181" s="435"/>
      <c r="AO181" s="435"/>
      <c r="AP181" s="435"/>
      <c r="AQ181" s="435"/>
      <c r="AR181" s="435"/>
      <c r="AS181" s="435"/>
      <c r="AT181" s="435"/>
      <c r="AU181" s="435"/>
      <c r="AV181" s="435"/>
      <c r="AW181" s="435"/>
      <c r="AX181" s="435"/>
      <c r="AY181" s="435"/>
      <c r="AZ181" s="435"/>
      <c r="BA181" s="435"/>
      <c r="BB181" s="435"/>
      <c r="BC181" s="435"/>
      <c r="BD181" s="435"/>
      <c r="BE181" s="436"/>
      <c r="BF181" s="718" t="s">
        <v>290</v>
      </c>
      <c r="BG181" s="719"/>
      <c r="BH181" s="719"/>
      <c r="BI181" s="720"/>
      <c r="BO181" s="3"/>
      <c r="BP181" s="3"/>
      <c r="BQ181" s="3"/>
    </row>
    <row r="182" spans="1:129" ht="48.75" customHeight="1" x14ac:dyDescent="0.2">
      <c r="A182" s="348" t="s">
        <v>232</v>
      </c>
      <c r="B182" s="340"/>
      <c r="C182" s="340"/>
      <c r="D182" s="349"/>
      <c r="E182" s="416" t="s">
        <v>432</v>
      </c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  <c r="V182" s="417"/>
      <c r="W182" s="417"/>
      <c r="X182" s="417"/>
      <c r="Y182" s="417"/>
      <c r="Z182" s="417"/>
      <c r="AA182" s="417"/>
      <c r="AB182" s="417"/>
      <c r="AC182" s="417"/>
      <c r="AD182" s="417"/>
      <c r="AE182" s="417"/>
      <c r="AF182" s="417"/>
      <c r="AG182" s="417"/>
      <c r="AH182" s="417"/>
      <c r="AI182" s="417"/>
      <c r="AJ182" s="417"/>
      <c r="AK182" s="417"/>
      <c r="AL182" s="417"/>
      <c r="AM182" s="417"/>
      <c r="AN182" s="417"/>
      <c r="AO182" s="417"/>
      <c r="AP182" s="417"/>
      <c r="AQ182" s="417"/>
      <c r="AR182" s="417"/>
      <c r="AS182" s="417"/>
      <c r="AT182" s="417"/>
      <c r="AU182" s="417"/>
      <c r="AV182" s="417"/>
      <c r="AW182" s="417"/>
      <c r="AX182" s="417"/>
      <c r="AY182" s="417"/>
      <c r="AZ182" s="417"/>
      <c r="BA182" s="417"/>
      <c r="BB182" s="417"/>
      <c r="BC182" s="417"/>
      <c r="BD182" s="417"/>
      <c r="BE182" s="418"/>
      <c r="BF182" s="639" t="s">
        <v>332</v>
      </c>
      <c r="BG182" s="640"/>
      <c r="BH182" s="640"/>
      <c r="BI182" s="641"/>
      <c r="BO182" s="3"/>
      <c r="BP182" s="3"/>
      <c r="BQ182" s="3"/>
    </row>
    <row r="183" spans="1:129" ht="49.5" customHeight="1" x14ac:dyDescent="0.2">
      <c r="A183" s="348" t="s">
        <v>233</v>
      </c>
      <c r="B183" s="340"/>
      <c r="C183" s="340"/>
      <c r="D183" s="349"/>
      <c r="E183" s="394" t="s">
        <v>359</v>
      </c>
      <c r="F183" s="343"/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43"/>
      <c r="AV183" s="343"/>
      <c r="AW183" s="343"/>
      <c r="AX183" s="343"/>
      <c r="AY183" s="343"/>
      <c r="AZ183" s="343"/>
      <c r="BA183" s="343"/>
      <c r="BB183" s="343"/>
      <c r="BC183" s="343"/>
      <c r="BD183" s="343"/>
      <c r="BE183" s="395"/>
      <c r="BF183" s="401" t="s">
        <v>162</v>
      </c>
      <c r="BG183" s="402"/>
      <c r="BH183" s="402"/>
      <c r="BI183" s="403"/>
      <c r="BO183" s="3"/>
      <c r="BP183" s="3"/>
      <c r="BQ183" s="3"/>
    </row>
    <row r="184" spans="1:129" ht="54" customHeight="1" x14ac:dyDescent="0.2">
      <c r="A184" s="348" t="s">
        <v>234</v>
      </c>
      <c r="B184" s="340"/>
      <c r="C184" s="340"/>
      <c r="D184" s="349"/>
      <c r="E184" s="394" t="s">
        <v>308</v>
      </c>
      <c r="F184" s="343"/>
      <c r="G184" s="343"/>
      <c r="H184" s="343"/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  <c r="AQ184" s="343"/>
      <c r="AR184" s="343"/>
      <c r="AS184" s="343"/>
      <c r="AT184" s="343"/>
      <c r="AU184" s="343"/>
      <c r="AV184" s="343"/>
      <c r="AW184" s="343"/>
      <c r="AX184" s="343"/>
      <c r="AY184" s="343"/>
      <c r="AZ184" s="343"/>
      <c r="BA184" s="343"/>
      <c r="BB184" s="343"/>
      <c r="BC184" s="343"/>
      <c r="BD184" s="343"/>
      <c r="BE184" s="395"/>
      <c r="BF184" s="401" t="s">
        <v>164</v>
      </c>
      <c r="BG184" s="402"/>
      <c r="BH184" s="402"/>
      <c r="BI184" s="403"/>
      <c r="BO184" s="3"/>
      <c r="BP184" s="3"/>
      <c r="BQ184" s="3"/>
    </row>
    <row r="185" spans="1:129" s="25" customFormat="1" ht="41.25" customHeight="1" x14ac:dyDescent="0.4">
      <c r="A185" s="348" t="s">
        <v>235</v>
      </c>
      <c r="B185" s="340"/>
      <c r="C185" s="340"/>
      <c r="D185" s="349"/>
      <c r="E185" s="394" t="s">
        <v>396</v>
      </c>
      <c r="F185" s="343"/>
      <c r="G185" s="343"/>
      <c r="H185" s="343"/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  <c r="AQ185" s="343"/>
      <c r="AR185" s="343"/>
      <c r="AS185" s="343"/>
      <c r="AT185" s="343"/>
      <c r="AU185" s="343"/>
      <c r="AV185" s="343"/>
      <c r="AW185" s="343"/>
      <c r="AX185" s="343"/>
      <c r="AY185" s="343"/>
      <c r="AZ185" s="343"/>
      <c r="BA185" s="343"/>
      <c r="BB185" s="343"/>
      <c r="BC185" s="343"/>
      <c r="BD185" s="343"/>
      <c r="BE185" s="395"/>
      <c r="BF185" s="401" t="s">
        <v>166</v>
      </c>
      <c r="BG185" s="402"/>
      <c r="BH185" s="402"/>
      <c r="BI185" s="403"/>
      <c r="BJ185" s="37"/>
      <c r="BK185" s="26"/>
      <c r="BL185" s="26"/>
    </row>
    <row r="186" spans="1:129" s="25" customFormat="1" ht="52.5" customHeight="1" x14ac:dyDescent="0.4">
      <c r="A186" s="348" t="s">
        <v>236</v>
      </c>
      <c r="B186" s="340"/>
      <c r="C186" s="340"/>
      <c r="D186" s="349"/>
      <c r="E186" s="394" t="s">
        <v>309</v>
      </c>
      <c r="F186" s="343"/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343"/>
      <c r="AO186" s="343"/>
      <c r="AP186" s="343"/>
      <c r="AQ186" s="343"/>
      <c r="AR186" s="343"/>
      <c r="AS186" s="343"/>
      <c r="AT186" s="343"/>
      <c r="AU186" s="343"/>
      <c r="AV186" s="343"/>
      <c r="AW186" s="343"/>
      <c r="AX186" s="343"/>
      <c r="AY186" s="343"/>
      <c r="AZ186" s="343"/>
      <c r="BA186" s="343"/>
      <c r="BB186" s="343"/>
      <c r="BC186" s="343"/>
      <c r="BD186" s="343"/>
      <c r="BE186" s="395"/>
      <c r="BF186" s="401" t="s">
        <v>167</v>
      </c>
      <c r="BG186" s="402"/>
      <c r="BH186" s="402"/>
      <c r="BI186" s="403"/>
      <c r="BJ186" s="37"/>
      <c r="BK186" s="26"/>
      <c r="BL186" s="26"/>
    </row>
    <row r="187" spans="1:129" s="25" customFormat="1" ht="54" customHeight="1" thickBot="1" x14ac:dyDescent="0.45">
      <c r="A187" s="348" t="s">
        <v>310</v>
      </c>
      <c r="B187" s="340"/>
      <c r="C187" s="340"/>
      <c r="D187" s="349"/>
      <c r="E187" s="394" t="s">
        <v>444</v>
      </c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  <c r="AQ187" s="343"/>
      <c r="AR187" s="343"/>
      <c r="AS187" s="343"/>
      <c r="AT187" s="343"/>
      <c r="AU187" s="343"/>
      <c r="AV187" s="343"/>
      <c r="AW187" s="343"/>
      <c r="AX187" s="343"/>
      <c r="AY187" s="343"/>
      <c r="AZ187" s="343"/>
      <c r="BA187" s="343"/>
      <c r="BB187" s="343"/>
      <c r="BC187" s="343"/>
      <c r="BD187" s="343"/>
      <c r="BE187" s="395"/>
      <c r="BF187" s="401" t="s">
        <v>171</v>
      </c>
      <c r="BG187" s="402"/>
      <c r="BH187" s="402"/>
      <c r="BI187" s="403"/>
      <c r="BJ187" s="37"/>
      <c r="BK187" s="26"/>
      <c r="BL187" s="26"/>
    </row>
    <row r="188" spans="1:129" ht="110.25" customHeight="1" thickBot="1" x14ac:dyDescent="0.25">
      <c r="A188" s="430" t="s">
        <v>221</v>
      </c>
      <c r="B188" s="431"/>
      <c r="C188" s="431"/>
      <c r="D188" s="432"/>
      <c r="E188" s="374" t="s">
        <v>222</v>
      </c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5"/>
      <c r="AE188" s="375"/>
      <c r="AF188" s="375"/>
      <c r="AG188" s="375"/>
      <c r="AH188" s="375"/>
      <c r="AI188" s="375"/>
      <c r="AJ188" s="375"/>
      <c r="AK188" s="375"/>
      <c r="AL188" s="375"/>
      <c r="AM188" s="375"/>
      <c r="AN188" s="375"/>
      <c r="AO188" s="375"/>
      <c r="AP188" s="375"/>
      <c r="AQ188" s="375"/>
      <c r="AR188" s="375"/>
      <c r="AS188" s="375"/>
      <c r="AT188" s="375"/>
      <c r="AU188" s="375"/>
      <c r="AV188" s="375"/>
      <c r="AW188" s="375"/>
      <c r="AX188" s="375"/>
      <c r="AY188" s="375"/>
      <c r="AZ188" s="375"/>
      <c r="BA188" s="375"/>
      <c r="BB188" s="375"/>
      <c r="BC188" s="375"/>
      <c r="BD188" s="375"/>
      <c r="BE188" s="433"/>
      <c r="BF188" s="430" t="s">
        <v>223</v>
      </c>
      <c r="BG188" s="431"/>
      <c r="BH188" s="431"/>
      <c r="BI188" s="432"/>
    </row>
    <row r="189" spans="1:129" s="25" customFormat="1" ht="54.75" customHeight="1" x14ac:dyDescent="0.4">
      <c r="A189" s="633" t="s">
        <v>256</v>
      </c>
      <c r="B189" s="634"/>
      <c r="C189" s="634"/>
      <c r="D189" s="635"/>
      <c r="E189" s="394" t="s">
        <v>445</v>
      </c>
      <c r="F189" s="343"/>
      <c r="G189" s="343"/>
      <c r="H189" s="343"/>
      <c r="I189" s="343"/>
      <c r="J189" s="343"/>
      <c r="K189" s="343"/>
      <c r="L189" s="343"/>
      <c r="M189" s="343"/>
      <c r="N189" s="343"/>
      <c r="O189" s="343"/>
      <c r="P189" s="343"/>
      <c r="Q189" s="343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43"/>
      <c r="AI189" s="343"/>
      <c r="AJ189" s="343"/>
      <c r="AK189" s="343"/>
      <c r="AL189" s="343"/>
      <c r="AM189" s="343"/>
      <c r="AN189" s="343"/>
      <c r="AO189" s="343"/>
      <c r="AP189" s="343"/>
      <c r="AQ189" s="343"/>
      <c r="AR189" s="343"/>
      <c r="AS189" s="343"/>
      <c r="AT189" s="343"/>
      <c r="AU189" s="343"/>
      <c r="AV189" s="343"/>
      <c r="AW189" s="343"/>
      <c r="AX189" s="343"/>
      <c r="AY189" s="343"/>
      <c r="AZ189" s="343"/>
      <c r="BA189" s="343"/>
      <c r="BB189" s="343"/>
      <c r="BC189" s="343"/>
      <c r="BD189" s="343"/>
      <c r="BE189" s="395"/>
      <c r="BF189" s="596" t="s">
        <v>173</v>
      </c>
      <c r="BG189" s="597"/>
      <c r="BH189" s="597"/>
      <c r="BI189" s="598"/>
      <c r="BJ189" s="37"/>
      <c r="BK189" s="26"/>
      <c r="BL189" s="26"/>
    </row>
    <row r="190" spans="1:129" s="25" customFormat="1" ht="51" customHeight="1" x14ac:dyDescent="0.4">
      <c r="A190" s="633" t="s">
        <v>257</v>
      </c>
      <c r="B190" s="634"/>
      <c r="C190" s="634"/>
      <c r="D190" s="635"/>
      <c r="E190" s="394" t="s">
        <v>446</v>
      </c>
      <c r="F190" s="343"/>
      <c r="G190" s="343"/>
      <c r="H190" s="343"/>
      <c r="I190" s="343"/>
      <c r="J190" s="343"/>
      <c r="K190" s="343"/>
      <c r="L190" s="343"/>
      <c r="M190" s="343"/>
      <c r="N190" s="343"/>
      <c r="O190" s="343"/>
      <c r="P190" s="343"/>
      <c r="Q190" s="343"/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43"/>
      <c r="AC190" s="343"/>
      <c r="AD190" s="343"/>
      <c r="AE190" s="343"/>
      <c r="AF190" s="343"/>
      <c r="AG190" s="343"/>
      <c r="AH190" s="343"/>
      <c r="AI190" s="343"/>
      <c r="AJ190" s="343"/>
      <c r="AK190" s="343"/>
      <c r="AL190" s="343"/>
      <c r="AM190" s="343"/>
      <c r="AN190" s="343"/>
      <c r="AO190" s="343"/>
      <c r="AP190" s="343"/>
      <c r="AQ190" s="343"/>
      <c r="AR190" s="343"/>
      <c r="AS190" s="343"/>
      <c r="AT190" s="343"/>
      <c r="AU190" s="343"/>
      <c r="AV190" s="343"/>
      <c r="AW190" s="343"/>
      <c r="AX190" s="343"/>
      <c r="AY190" s="343"/>
      <c r="AZ190" s="343"/>
      <c r="BA190" s="343"/>
      <c r="BB190" s="343"/>
      <c r="BC190" s="343"/>
      <c r="BD190" s="343"/>
      <c r="BE190" s="395"/>
      <c r="BF190" s="596" t="s">
        <v>404</v>
      </c>
      <c r="BG190" s="597"/>
      <c r="BH190" s="597"/>
      <c r="BI190" s="598"/>
      <c r="BJ190" s="37"/>
      <c r="BK190" s="26"/>
      <c r="BL190" s="26"/>
    </row>
    <row r="191" spans="1:129" s="25" customFormat="1" ht="52.5" customHeight="1" x14ac:dyDescent="0.4">
      <c r="A191" s="633" t="s">
        <v>258</v>
      </c>
      <c r="B191" s="634"/>
      <c r="C191" s="634"/>
      <c r="D191" s="635"/>
      <c r="E191" s="394" t="s">
        <v>385</v>
      </c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  <c r="AN191" s="343"/>
      <c r="AO191" s="343"/>
      <c r="AP191" s="343"/>
      <c r="AQ191" s="343"/>
      <c r="AR191" s="343"/>
      <c r="AS191" s="343"/>
      <c r="AT191" s="343"/>
      <c r="AU191" s="343"/>
      <c r="AV191" s="343"/>
      <c r="AW191" s="343"/>
      <c r="AX191" s="343"/>
      <c r="AY191" s="343"/>
      <c r="AZ191" s="343"/>
      <c r="BA191" s="343"/>
      <c r="BB191" s="343"/>
      <c r="BC191" s="343"/>
      <c r="BD191" s="343"/>
      <c r="BE191" s="395"/>
      <c r="BF191" s="596" t="s">
        <v>509</v>
      </c>
      <c r="BG191" s="597"/>
      <c r="BH191" s="597"/>
      <c r="BI191" s="598"/>
      <c r="BJ191" s="37"/>
      <c r="BK191" s="26"/>
      <c r="BL191" s="26"/>
    </row>
    <row r="192" spans="1:129" s="25" customFormat="1" ht="51" customHeight="1" x14ac:dyDescent="0.4">
      <c r="A192" s="633" t="s">
        <v>259</v>
      </c>
      <c r="B192" s="634"/>
      <c r="C192" s="634"/>
      <c r="D192" s="635"/>
      <c r="E192" s="394" t="s">
        <v>421</v>
      </c>
      <c r="F192" s="343"/>
      <c r="G192" s="343"/>
      <c r="H192" s="343"/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  <c r="AH192" s="343"/>
      <c r="AI192" s="343"/>
      <c r="AJ192" s="343"/>
      <c r="AK192" s="343"/>
      <c r="AL192" s="343"/>
      <c r="AM192" s="343"/>
      <c r="AN192" s="343"/>
      <c r="AO192" s="343"/>
      <c r="AP192" s="343"/>
      <c r="AQ192" s="343"/>
      <c r="AR192" s="343"/>
      <c r="AS192" s="343"/>
      <c r="AT192" s="343"/>
      <c r="AU192" s="343"/>
      <c r="AV192" s="343"/>
      <c r="AW192" s="343"/>
      <c r="AX192" s="343"/>
      <c r="AY192" s="343"/>
      <c r="AZ192" s="343"/>
      <c r="BA192" s="343"/>
      <c r="BB192" s="343"/>
      <c r="BC192" s="343"/>
      <c r="BD192" s="343"/>
      <c r="BE192" s="395"/>
      <c r="BF192" s="596" t="s">
        <v>509</v>
      </c>
      <c r="BG192" s="597"/>
      <c r="BH192" s="597"/>
      <c r="BI192" s="598"/>
      <c r="BJ192" s="37"/>
      <c r="BK192" s="26"/>
      <c r="BL192" s="26"/>
    </row>
    <row r="193" spans="1:64" s="25" customFormat="1" ht="51" customHeight="1" x14ac:dyDescent="0.4">
      <c r="A193" s="633" t="s">
        <v>260</v>
      </c>
      <c r="B193" s="634"/>
      <c r="C193" s="634"/>
      <c r="D193" s="635"/>
      <c r="E193" s="394" t="s">
        <v>369</v>
      </c>
      <c r="F193" s="343"/>
      <c r="G193" s="343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  <c r="AN193" s="343"/>
      <c r="AO193" s="343"/>
      <c r="AP193" s="343"/>
      <c r="AQ193" s="343"/>
      <c r="AR193" s="343"/>
      <c r="AS193" s="343"/>
      <c r="AT193" s="343"/>
      <c r="AU193" s="343"/>
      <c r="AV193" s="343"/>
      <c r="AW193" s="343"/>
      <c r="AX193" s="343"/>
      <c r="AY193" s="343"/>
      <c r="AZ193" s="343"/>
      <c r="BA193" s="343"/>
      <c r="BB193" s="343"/>
      <c r="BC193" s="343"/>
      <c r="BD193" s="343"/>
      <c r="BE193" s="395"/>
      <c r="BF193" s="596" t="s">
        <v>510</v>
      </c>
      <c r="BG193" s="597"/>
      <c r="BH193" s="597"/>
      <c r="BI193" s="598"/>
      <c r="BJ193" s="37"/>
      <c r="BK193" s="26"/>
      <c r="BL193" s="26"/>
    </row>
    <row r="194" spans="1:64" s="25" customFormat="1" ht="45" customHeight="1" x14ac:dyDescent="0.4">
      <c r="A194" s="633" t="s">
        <v>261</v>
      </c>
      <c r="B194" s="634"/>
      <c r="C194" s="634"/>
      <c r="D194" s="635"/>
      <c r="E194" s="394" t="s">
        <v>427</v>
      </c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  <c r="AH194" s="343"/>
      <c r="AI194" s="343"/>
      <c r="AJ194" s="343"/>
      <c r="AK194" s="343"/>
      <c r="AL194" s="343"/>
      <c r="AM194" s="343"/>
      <c r="AN194" s="343"/>
      <c r="AO194" s="343"/>
      <c r="AP194" s="343"/>
      <c r="AQ194" s="343"/>
      <c r="AR194" s="343"/>
      <c r="AS194" s="343"/>
      <c r="AT194" s="343"/>
      <c r="AU194" s="343"/>
      <c r="AV194" s="343"/>
      <c r="AW194" s="343"/>
      <c r="AX194" s="343"/>
      <c r="AY194" s="343"/>
      <c r="AZ194" s="343"/>
      <c r="BA194" s="343"/>
      <c r="BB194" s="343"/>
      <c r="BC194" s="343"/>
      <c r="BD194" s="343"/>
      <c r="BE194" s="395"/>
      <c r="BF194" s="596" t="s">
        <v>510</v>
      </c>
      <c r="BG194" s="597"/>
      <c r="BH194" s="597"/>
      <c r="BI194" s="598"/>
      <c r="BJ194" s="37"/>
      <c r="BK194" s="26"/>
      <c r="BL194" s="26"/>
    </row>
    <row r="195" spans="1:64" s="25" customFormat="1" ht="61.5" customHeight="1" x14ac:dyDescent="0.4">
      <c r="A195" s="633" t="s">
        <v>262</v>
      </c>
      <c r="B195" s="634"/>
      <c r="C195" s="634"/>
      <c r="D195" s="635"/>
      <c r="E195" s="394" t="s">
        <v>443</v>
      </c>
      <c r="F195" s="343"/>
      <c r="G195" s="343"/>
      <c r="H195" s="343"/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  <c r="AQ195" s="343"/>
      <c r="AR195" s="343"/>
      <c r="AS195" s="343"/>
      <c r="AT195" s="343"/>
      <c r="AU195" s="343"/>
      <c r="AV195" s="343"/>
      <c r="AW195" s="343"/>
      <c r="AX195" s="343"/>
      <c r="AY195" s="343"/>
      <c r="AZ195" s="343"/>
      <c r="BA195" s="343"/>
      <c r="BB195" s="343"/>
      <c r="BC195" s="343"/>
      <c r="BD195" s="343"/>
      <c r="BE195" s="395"/>
      <c r="BF195" s="596" t="s">
        <v>298</v>
      </c>
      <c r="BG195" s="597"/>
      <c r="BH195" s="597"/>
      <c r="BI195" s="598"/>
      <c r="BJ195" s="37"/>
      <c r="BK195" s="26"/>
      <c r="BL195" s="26"/>
    </row>
    <row r="196" spans="1:64" s="25" customFormat="1" ht="50.25" customHeight="1" x14ac:dyDescent="0.4">
      <c r="A196" s="348" t="s">
        <v>263</v>
      </c>
      <c r="B196" s="340"/>
      <c r="C196" s="340"/>
      <c r="D196" s="349"/>
      <c r="E196" s="394" t="s">
        <v>447</v>
      </c>
      <c r="F196" s="343"/>
      <c r="G196" s="343"/>
      <c r="H196" s="343"/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343"/>
      <c r="AO196" s="343"/>
      <c r="AP196" s="343"/>
      <c r="AQ196" s="343"/>
      <c r="AR196" s="343"/>
      <c r="AS196" s="343"/>
      <c r="AT196" s="343"/>
      <c r="AU196" s="343"/>
      <c r="AV196" s="343"/>
      <c r="AW196" s="343"/>
      <c r="AX196" s="343"/>
      <c r="AY196" s="343"/>
      <c r="AZ196" s="343"/>
      <c r="BA196" s="343"/>
      <c r="BB196" s="343"/>
      <c r="BC196" s="343"/>
      <c r="BD196" s="343"/>
      <c r="BE196" s="395"/>
      <c r="BF196" s="596" t="s">
        <v>299</v>
      </c>
      <c r="BG196" s="597"/>
      <c r="BH196" s="597"/>
      <c r="BI196" s="598"/>
      <c r="BJ196" s="37"/>
      <c r="BK196" s="26"/>
      <c r="BL196" s="26"/>
    </row>
    <row r="197" spans="1:64" s="25" customFormat="1" ht="48.75" customHeight="1" x14ac:dyDescent="0.4">
      <c r="A197" s="391" t="s">
        <v>264</v>
      </c>
      <c r="B197" s="392"/>
      <c r="C197" s="392"/>
      <c r="D197" s="393"/>
      <c r="E197" s="394" t="s">
        <v>419</v>
      </c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  <c r="AQ197" s="343"/>
      <c r="AR197" s="343"/>
      <c r="AS197" s="343"/>
      <c r="AT197" s="343"/>
      <c r="AU197" s="343"/>
      <c r="AV197" s="343"/>
      <c r="AW197" s="343"/>
      <c r="AX197" s="343"/>
      <c r="AY197" s="343"/>
      <c r="AZ197" s="343"/>
      <c r="BA197" s="343"/>
      <c r="BB197" s="343"/>
      <c r="BC197" s="343"/>
      <c r="BD197" s="343"/>
      <c r="BE197" s="395"/>
      <c r="BF197" s="596" t="s">
        <v>300</v>
      </c>
      <c r="BG197" s="597"/>
      <c r="BH197" s="597"/>
      <c r="BI197" s="598"/>
      <c r="BJ197" s="38"/>
      <c r="BK197" s="26"/>
      <c r="BL197" s="26"/>
    </row>
    <row r="198" spans="1:64" s="25" customFormat="1" ht="54" customHeight="1" x14ac:dyDescent="0.4">
      <c r="A198" s="348" t="s">
        <v>265</v>
      </c>
      <c r="B198" s="340"/>
      <c r="C198" s="340"/>
      <c r="D198" s="349"/>
      <c r="E198" s="394" t="s">
        <v>448</v>
      </c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343"/>
      <c r="AK198" s="343"/>
      <c r="AL198" s="343"/>
      <c r="AM198" s="343"/>
      <c r="AN198" s="343"/>
      <c r="AO198" s="343"/>
      <c r="AP198" s="343"/>
      <c r="AQ198" s="343"/>
      <c r="AR198" s="343"/>
      <c r="AS198" s="343"/>
      <c r="AT198" s="343"/>
      <c r="AU198" s="343"/>
      <c r="AV198" s="343"/>
      <c r="AW198" s="343"/>
      <c r="AX198" s="343"/>
      <c r="AY198" s="343"/>
      <c r="AZ198" s="343"/>
      <c r="BA198" s="343"/>
      <c r="BB198" s="343"/>
      <c r="BC198" s="343"/>
      <c r="BD198" s="343"/>
      <c r="BE198" s="395"/>
      <c r="BF198" s="596" t="s">
        <v>511</v>
      </c>
      <c r="BG198" s="597"/>
      <c r="BH198" s="597"/>
      <c r="BI198" s="598"/>
      <c r="BJ198" s="38"/>
      <c r="BK198" s="26"/>
      <c r="BL198" s="26"/>
    </row>
    <row r="199" spans="1:64" s="25" customFormat="1" ht="45.75" customHeight="1" x14ac:dyDescent="0.4">
      <c r="A199" s="391" t="s">
        <v>266</v>
      </c>
      <c r="B199" s="392"/>
      <c r="C199" s="392"/>
      <c r="D199" s="393"/>
      <c r="E199" s="394" t="s">
        <v>422</v>
      </c>
      <c r="F199" s="343"/>
      <c r="G199" s="343"/>
      <c r="H199" s="343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  <c r="AQ199" s="343"/>
      <c r="AR199" s="343"/>
      <c r="AS199" s="343"/>
      <c r="AT199" s="343"/>
      <c r="AU199" s="343"/>
      <c r="AV199" s="343"/>
      <c r="AW199" s="343"/>
      <c r="AX199" s="343"/>
      <c r="AY199" s="343"/>
      <c r="AZ199" s="343"/>
      <c r="BA199" s="343"/>
      <c r="BB199" s="343"/>
      <c r="BC199" s="343"/>
      <c r="BD199" s="343"/>
      <c r="BE199" s="395"/>
      <c r="BF199" s="596" t="s">
        <v>511</v>
      </c>
      <c r="BG199" s="597"/>
      <c r="BH199" s="597"/>
      <c r="BI199" s="598"/>
      <c r="BJ199" s="38"/>
      <c r="BK199" s="26"/>
      <c r="BL199" s="26"/>
    </row>
    <row r="200" spans="1:64" s="25" customFormat="1" ht="42.75" customHeight="1" x14ac:dyDescent="0.4">
      <c r="A200" s="391" t="s">
        <v>360</v>
      </c>
      <c r="B200" s="392"/>
      <c r="C200" s="392"/>
      <c r="D200" s="393"/>
      <c r="E200" s="394" t="s">
        <v>370</v>
      </c>
      <c r="F200" s="343"/>
      <c r="G200" s="343"/>
      <c r="H200" s="343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343"/>
      <c r="AO200" s="343"/>
      <c r="AP200" s="343"/>
      <c r="AQ200" s="343"/>
      <c r="AR200" s="343"/>
      <c r="AS200" s="343"/>
      <c r="AT200" s="343"/>
      <c r="AU200" s="343"/>
      <c r="AV200" s="343"/>
      <c r="AW200" s="343"/>
      <c r="AX200" s="343"/>
      <c r="AY200" s="343"/>
      <c r="AZ200" s="343"/>
      <c r="BA200" s="343"/>
      <c r="BB200" s="343"/>
      <c r="BC200" s="343"/>
      <c r="BD200" s="343"/>
      <c r="BE200" s="395"/>
      <c r="BF200" s="596" t="s">
        <v>329</v>
      </c>
      <c r="BG200" s="597"/>
      <c r="BH200" s="597"/>
      <c r="BI200" s="598"/>
      <c r="BJ200" s="37"/>
      <c r="BK200" s="26"/>
      <c r="BL200" s="26"/>
    </row>
    <row r="201" spans="1:64" s="25" customFormat="1" ht="47.25" customHeight="1" x14ac:dyDescent="0.4">
      <c r="A201" s="391" t="s">
        <v>267</v>
      </c>
      <c r="B201" s="392"/>
      <c r="C201" s="392"/>
      <c r="D201" s="393"/>
      <c r="E201" s="394" t="s">
        <v>386</v>
      </c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  <c r="AQ201" s="343"/>
      <c r="AR201" s="343"/>
      <c r="AS201" s="343"/>
      <c r="AT201" s="343"/>
      <c r="AU201" s="343"/>
      <c r="AV201" s="343"/>
      <c r="AW201" s="343"/>
      <c r="AX201" s="343"/>
      <c r="AY201" s="343"/>
      <c r="AZ201" s="343"/>
      <c r="BA201" s="343"/>
      <c r="BB201" s="343"/>
      <c r="BC201" s="343"/>
      <c r="BD201" s="343"/>
      <c r="BE201" s="395"/>
      <c r="BF201" s="858" t="s">
        <v>329</v>
      </c>
      <c r="BG201" s="859"/>
      <c r="BH201" s="859"/>
      <c r="BI201" s="860"/>
      <c r="BJ201" s="37"/>
      <c r="BK201" s="26"/>
      <c r="BL201" s="26"/>
    </row>
    <row r="202" spans="1:64" s="25" customFormat="1" ht="42.75" customHeight="1" x14ac:dyDescent="0.4">
      <c r="A202" s="391" t="s">
        <v>268</v>
      </c>
      <c r="B202" s="392"/>
      <c r="C202" s="392"/>
      <c r="D202" s="393"/>
      <c r="E202" s="404" t="s">
        <v>504</v>
      </c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5"/>
      <c r="T202" s="405"/>
      <c r="U202" s="405"/>
      <c r="V202" s="405"/>
      <c r="W202" s="405"/>
      <c r="X202" s="405"/>
      <c r="Y202" s="405"/>
      <c r="Z202" s="405"/>
      <c r="AA202" s="405"/>
      <c r="AB202" s="405"/>
      <c r="AC202" s="405"/>
      <c r="AD202" s="405"/>
      <c r="AE202" s="405"/>
      <c r="AF202" s="405"/>
      <c r="AG202" s="405"/>
      <c r="AH202" s="405"/>
      <c r="AI202" s="405"/>
      <c r="AJ202" s="405"/>
      <c r="AK202" s="405"/>
      <c r="AL202" s="405"/>
      <c r="AM202" s="405"/>
      <c r="AN202" s="405"/>
      <c r="AO202" s="405"/>
      <c r="AP202" s="405"/>
      <c r="AQ202" s="405"/>
      <c r="AR202" s="405"/>
      <c r="AS202" s="405"/>
      <c r="AT202" s="405"/>
      <c r="AU202" s="405"/>
      <c r="AV202" s="405"/>
      <c r="AW202" s="405"/>
      <c r="AX202" s="405"/>
      <c r="AY202" s="405"/>
      <c r="AZ202" s="405"/>
      <c r="BA202" s="405"/>
      <c r="BB202" s="405"/>
      <c r="BC202" s="405"/>
      <c r="BD202" s="405"/>
      <c r="BE202" s="406"/>
      <c r="BF202" s="596" t="s">
        <v>179</v>
      </c>
      <c r="BG202" s="597"/>
      <c r="BH202" s="597"/>
      <c r="BI202" s="598"/>
      <c r="BJ202" s="37"/>
      <c r="BK202" s="26"/>
      <c r="BL202" s="26"/>
    </row>
    <row r="203" spans="1:64" s="25" customFormat="1" ht="48.75" customHeight="1" x14ac:dyDescent="0.4">
      <c r="A203" s="407" t="s">
        <v>269</v>
      </c>
      <c r="B203" s="408"/>
      <c r="C203" s="408"/>
      <c r="D203" s="409"/>
      <c r="E203" s="399" t="s">
        <v>423</v>
      </c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7"/>
      <c r="AG203" s="337"/>
      <c r="AH203" s="337"/>
      <c r="AI203" s="337"/>
      <c r="AJ203" s="337"/>
      <c r="AK203" s="337"/>
      <c r="AL203" s="337"/>
      <c r="AM203" s="337"/>
      <c r="AN203" s="337"/>
      <c r="AO203" s="337"/>
      <c r="AP203" s="337"/>
      <c r="AQ203" s="337"/>
      <c r="AR203" s="337"/>
      <c r="AS203" s="337"/>
      <c r="AT203" s="337"/>
      <c r="AU203" s="337"/>
      <c r="AV203" s="337"/>
      <c r="AW203" s="337"/>
      <c r="AX203" s="337"/>
      <c r="AY203" s="337"/>
      <c r="AZ203" s="337"/>
      <c r="BA203" s="337"/>
      <c r="BB203" s="337"/>
      <c r="BC203" s="337"/>
      <c r="BD203" s="337"/>
      <c r="BE203" s="400"/>
      <c r="BF203" s="861" t="s">
        <v>183</v>
      </c>
      <c r="BG203" s="862"/>
      <c r="BH203" s="862"/>
      <c r="BI203" s="863"/>
      <c r="BJ203" s="37"/>
      <c r="BK203" s="26"/>
      <c r="BL203" s="26"/>
    </row>
    <row r="204" spans="1:64" s="279" customFormat="1" ht="48" customHeight="1" x14ac:dyDescent="0.4">
      <c r="A204" s="391" t="s">
        <v>270</v>
      </c>
      <c r="B204" s="392"/>
      <c r="C204" s="392"/>
      <c r="D204" s="393"/>
      <c r="E204" s="394" t="s">
        <v>397</v>
      </c>
      <c r="F204" s="343"/>
      <c r="G204" s="343"/>
      <c r="H204" s="343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3"/>
      <c r="AJ204" s="343"/>
      <c r="AK204" s="343"/>
      <c r="AL204" s="343"/>
      <c r="AM204" s="343"/>
      <c r="AN204" s="343"/>
      <c r="AO204" s="343"/>
      <c r="AP204" s="343"/>
      <c r="AQ204" s="343"/>
      <c r="AR204" s="343"/>
      <c r="AS204" s="343"/>
      <c r="AT204" s="343"/>
      <c r="AU204" s="343"/>
      <c r="AV204" s="343"/>
      <c r="AW204" s="343"/>
      <c r="AX204" s="343"/>
      <c r="AY204" s="343"/>
      <c r="AZ204" s="343"/>
      <c r="BA204" s="343"/>
      <c r="BB204" s="343"/>
      <c r="BC204" s="343"/>
      <c r="BD204" s="343"/>
      <c r="BE204" s="395"/>
      <c r="BF204" s="858" t="s">
        <v>361</v>
      </c>
      <c r="BG204" s="859"/>
      <c r="BH204" s="859"/>
      <c r="BI204" s="860"/>
      <c r="BJ204" s="277"/>
      <c r="BK204" s="278"/>
      <c r="BL204" s="278"/>
    </row>
    <row r="205" spans="1:64" s="25" customFormat="1" ht="51.75" customHeight="1" x14ac:dyDescent="0.4">
      <c r="A205" s="391" t="s">
        <v>354</v>
      </c>
      <c r="B205" s="392"/>
      <c r="C205" s="392"/>
      <c r="D205" s="393"/>
      <c r="E205" s="394" t="s">
        <v>398</v>
      </c>
      <c r="F205" s="343"/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3"/>
      <c r="AO205" s="343"/>
      <c r="AP205" s="343"/>
      <c r="AQ205" s="343"/>
      <c r="AR205" s="343"/>
      <c r="AS205" s="343"/>
      <c r="AT205" s="343"/>
      <c r="AU205" s="343"/>
      <c r="AV205" s="343"/>
      <c r="AW205" s="343"/>
      <c r="AX205" s="343"/>
      <c r="AY205" s="343"/>
      <c r="AZ205" s="343"/>
      <c r="BA205" s="343"/>
      <c r="BB205" s="343"/>
      <c r="BC205" s="343"/>
      <c r="BD205" s="343"/>
      <c r="BE205" s="395"/>
      <c r="BF205" s="858" t="s">
        <v>303</v>
      </c>
      <c r="BG205" s="859"/>
      <c r="BH205" s="859"/>
      <c r="BI205" s="860"/>
      <c r="BJ205" s="37"/>
      <c r="BK205" s="26"/>
      <c r="BL205" s="26"/>
    </row>
    <row r="206" spans="1:64" s="25" customFormat="1" ht="45" customHeight="1" x14ac:dyDescent="0.4">
      <c r="A206" s="391" t="s">
        <v>355</v>
      </c>
      <c r="B206" s="392"/>
      <c r="C206" s="392"/>
      <c r="D206" s="393"/>
      <c r="E206" s="394" t="s">
        <v>424</v>
      </c>
      <c r="F206" s="343"/>
      <c r="G206" s="343"/>
      <c r="H206" s="343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343"/>
      <c r="AO206" s="343"/>
      <c r="AP206" s="343"/>
      <c r="AQ206" s="343"/>
      <c r="AR206" s="343"/>
      <c r="AS206" s="343"/>
      <c r="AT206" s="343"/>
      <c r="AU206" s="343"/>
      <c r="AV206" s="343"/>
      <c r="AW206" s="343"/>
      <c r="AX206" s="343"/>
      <c r="AY206" s="343"/>
      <c r="AZ206" s="343"/>
      <c r="BA206" s="343"/>
      <c r="BB206" s="343"/>
      <c r="BC206" s="343"/>
      <c r="BD206" s="343"/>
      <c r="BE206" s="395"/>
      <c r="BF206" s="858" t="s">
        <v>187</v>
      </c>
      <c r="BG206" s="859"/>
      <c r="BH206" s="859"/>
      <c r="BI206" s="860"/>
      <c r="BJ206" s="37"/>
      <c r="BK206" s="26"/>
      <c r="BL206" s="26"/>
    </row>
    <row r="207" spans="1:64" s="25" customFormat="1" ht="61.5" customHeight="1" x14ac:dyDescent="0.4">
      <c r="A207" s="391" t="s">
        <v>362</v>
      </c>
      <c r="B207" s="392"/>
      <c r="C207" s="392"/>
      <c r="D207" s="393"/>
      <c r="E207" s="394" t="s">
        <v>425</v>
      </c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43"/>
      <c r="AI207" s="343"/>
      <c r="AJ207" s="343"/>
      <c r="AK207" s="343"/>
      <c r="AL207" s="343"/>
      <c r="AM207" s="343"/>
      <c r="AN207" s="343"/>
      <c r="AO207" s="343"/>
      <c r="AP207" s="343"/>
      <c r="AQ207" s="343"/>
      <c r="AR207" s="343"/>
      <c r="AS207" s="343"/>
      <c r="AT207" s="343"/>
      <c r="AU207" s="343"/>
      <c r="AV207" s="343"/>
      <c r="AW207" s="343"/>
      <c r="AX207" s="343"/>
      <c r="AY207" s="343"/>
      <c r="AZ207" s="343"/>
      <c r="BA207" s="343"/>
      <c r="BB207" s="343"/>
      <c r="BC207" s="343"/>
      <c r="BD207" s="343"/>
      <c r="BE207" s="395"/>
      <c r="BF207" s="858" t="s">
        <v>190</v>
      </c>
      <c r="BG207" s="859"/>
      <c r="BH207" s="859"/>
      <c r="BI207" s="860"/>
      <c r="BJ207" s="37"/>
      <c r="BK207" s="26"/>
      <c r="BL207" s="26"/>
    </row>
    <row r="208" spans="1:64" s="25" customFormat="1" ht="48.75" customHeight="1" x14ac:dyDescent="0.4">
      <c r="A208" s="391" t="s">
        <v>363</v>
      </c>
      <c r="B208" s="392"/>
      <c r="C208" s="392"/>
      <c r="D208" s="393"/>
      <c r="E208" s="394" t="s">
        <v>426</v>
      </c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43"/>
      <c r="AI208" s="343"/>
      <c r="AJ208" s="343"/>
      <c r="AK208" s="343"/>
      <c r="AL208" s="343"/>
      <c r="AM208" s="343"/>
      <c r="AN208" s="343"/>
      <c r="AO208" s="343"/>
      <c r="AP208" s="343"/>
      <c r="AQ208" s="343"/>
      <c r="AR208" s="343"/>
      <c r="AS208" s="343"/>
      <c r="AT208" s="343"/>
      <c r="AU208" s="343"/>
      <c r="AV208" s="343"/>
      <c r="AW208" s="343"/>
      <c r="AX208" s="343"/>
      <c r="AY208" s="343"/>
      <c r="AZ208" s="343"/>
      <c r="BA208" s="343"/>
      <c r="BB208" s="343"/>
      <c r="BC208" s="343"/>
      <c r="BD208" s="343"/>
      <c r="BE208" s="395"/>
      <c r="BF208" s="858" t="s">
        <v>192</v>
      </c>
      <c r="BG208" s="859"/>
      <c r="BH208" s="859"/>
      <c r="BI208" s="860"/>
      <c r="BJ208" s="37"/>
      <c r="BK208" s="26"/>
      <c r="BL208" s="26"/>
    </row>
    <row r="209" spans="1:65" s="24" customFormat="1" ht="46.5" customHeight="1" x14ac:dyDescent="0.45">
      <c r="A209" s="396" t="s">
        <v>357</v>
      </c>
      <c r="B209" s="397"/>
      <c r="C209" s="397"/>
      <c r="D209" s="398"/>
      <c r="E209" s="399" t="s">
        <v>371</v>
      </c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7"/>
      <c r="AG209" s="337"/>
      <c r="AH209" s="337"/>
      <c r="AI209" s="337"/>
      <c r="AJ209" s="337"/>
      <c r="AK209" s="337"/>
      <c r="AL209" s="337"/>
      <c r="AM209" s="337"/>
      <c r="AN209" s="337"/>
      <c r="AO209" s="337"/>
      <c r="AP209" s="337"/>
      <c r="AQ209" s="337"/>
      <c r="AR209" s="337"/>
      <c r="AS209" s="337"/>
      <c r="AT209" s="337"/>
      <c r="AU209" s="337"/>
      <c r="AV209" s="337"/>
      <c r="AW209" s="337"/>
      <c r="AX209" s="337"/>
      <c r="AY209" s="337"/>
      <c r="AZ209" s="337"/>
      <c r="BA209" s="337"/>
      <c r="BB209" s="337"/>
      <c r="BC209" s="337"/>
      <c r="BD209" s="337"/>
      <c r="BE209" s="400"/>
      <c r="BF209" s="639" t="s">
        <v>192</v>
      </c>
      <c r="BG209" s="640"/>
      <c r="BH209" s="640"/>
      <c r="BI209" s="641"/>
      <c r="BJ209" s="36"/>
      <c r="BK209" s="23"/>
      <c r="BL209" s="23"/>
    </row>
    <row r="210" spans="1:65" s="143" customFormat="1" ht="51.75" customHeight="1" thickBot="1" x14ac:dyDescent="0.45">
      <c r="A210" s="724" t="s">
        <v>460</v>
      </c>
      <c r="B210" s="599"/>
      <c r="C210" s="599"/>
      <c r="D210" s="725"/>
      <c r="E210" s="708" t="s">
        <v>461</v>
      </c>
      <c r="F210" s="708"/>
      <c r="G210" s="708"/>
      <c r="H210" s="708"/>
      <c r="I210" s="708"/>
      <c r="J210" s="708"/>
      <c r="K210" s="708"/>
      <c r="L210" s="708"/>
      <c r="M210" s="708"/>
      <c r="N210" s="708"/>
      <c r="O210" s="708"/>
      <c r="P210" s="708"/>
      <c r="Q210" s="708"/>
      <c r="R210" s="708"/>
      <c r="S210" s="708"/>
      <c r="T210" s="708"/>
      <c r="U210" s="708"/>
      <c r="V210" s="708"/>
      <c r="W210" s="708"/>
      <c r="X210" s="708"/>
      <c r="Y210" s="708"/>
      <c r="Z210" s="708"/>
      <c r="AA210" s="708"/>
      <c r="AB210" s="708"/>
      <c r="AC210" s="708"/>
      <c r="AD210" s="708"/>
      <c r="AE210" s="708"/>
      <c r="AF210" s="708"/>
      <c r="AG210" s="708"/>
      <c r="AH210" s="708"/>
      <c r="AI210" s="708"/>
      <c r="AJ210" s="708"/>
      <c r="AK210" s="708"/>
      <c r="AL210" s="708"/>
      <c r="AM210" s="708"/>
      <c r="AN210" s="708"/>
      <c r="AO210" s="708"/>
      <c r="AP210" s="708"/>
      <c r="AQ210" s="708"/>
      <c r="AR210" s="708"/>
      <c r="AS210" s="708"/>
      <c r="AT210" s="708"/>
      <c r="AU210" s="708"/>
      <c r="AV210" s="708"/>
      <c r="AW210" s="708"/>
      <c r="AX210" s="708"/>
      <c r="AY210" s="708"/>
      <c r="AZ210" s="708"/>
      <c r="BA210" s="708"/>
      <c r="BB210" s="708"/>
      <c r="BC210" s="708"/>
      <c r="BD210" s="708"/>
      <c r="BE210" s="708"/>
      <c r="BF210" s="712" t="s">
        <v>290</v>
      </c>
      <c r="BG210" s="713"/>
      <c r="BH210" s="713"/>
      <c r="BI210" s="714"/>
      <c r="BJ210" s="284"/>
      <c r="BK210" s="142"/>
      <c r="BL210" s="142"/>
      <c r="BM210" s="142"/>
    </row>
    <row r="211" spans="1:65" s="18" customFormat="1" x14ac:dyDescent="0.2">
      <c r="A211" s="74"/>
      <c r="R211" s="27"/>
      <c r="S211" s="27"/>
      <c r="BF211" s="28"/>
      <c r="BG211" s="28"/>
      <c r="BH211" s="28"/>
      <c r="BI211" s="28"/>
    </row>
    <row r="212" spans="1:65" s="18" customFormat="1" ht="25.5" customHeight="1" x14ac:dyDescent="0.2">
      <c r="A212" s="163"/>
      <c r="B212" s="165"/>
      <c r="C212" s="165"/>
      <c r="D212" s="165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68"/>
      <c r="BG212" s="209"/>
      <c r="BH212" s="209"/>
      <c r="BI212" s="209"/>
      <c r="BJ212" s="42"/>
    </row>
    <row r="213" spans="1:65" s="18" customFormat="1" ht="42" customHeight="1" x14ac:dyDescent="0.5">
      <c r="A213" s="706" t="s">
        <v>464</v>
      </c>
      <c r="B213" s="706"/>
      <c r="C213" s="706"/>
      <c r="D213" s="706"/>
      <c r="E213" s="706"/>
      <c r="F213" s="706"/>
      <c r="G213" s="706"/>
      <c r="H213" s="706"/>
      <c r="I213" s="706"/>
      <c r="J213" s="706"/>
      <c r="K213" s="706"/>
      <c r="L213" s="706"/>
      <c r="M213" s="706"/>
      <c r="N213" s="706"/>
      <c r="O213" s="706"/>
      <c r="P213" s="706"/>
      <c r="Q213" s="706"/>
      <c r="R213" s="706"/>
      <c r="S213" s="706"/>
      <c r="T213" s="706"/>
      <c r="U213" s="706"/>
      <c r="V213" s="706"/>
      <c r="W213" s="706"/>
      <c r="X213" s="706"/>
      <c r="Y213" s="706"/>
      <c r="Z213" s="706"/>
      <c r="AA213" s="706"/>
      <c r="AB213" s="706"/>
      <c r="AC213" s="706"/>
      <c r="AD213" s="706"/>
      <c r="AE213" s="706"/>
      <c r="AF213" s="706"/>
      <c r="AG213" s="706"/>
      <c r="AH213" s="706"/>
      <c r="AI213" s="706"/>
      <c r="AJ213" s="706"/>
      <c r="AK213" s="706"/>
      <c r="AL213" s="706"/>
      <c r="AM213" s="706"/>
      <c r="AN213" s="706"/>
      <c r="AO213" s="706"/>
      <c r="AP213" s="706"/>
      <c r="AQ213" s="706"/>
      <c r="AR213" s="706"/>
      <c r="AS213" s="706"/>
      <c r="AT213" s="706"/>
      <c r="AU213" s="706"/>
      <c r="AV213" s="706"/>
      <c r="AW213" s="706"/>
      <c r="AX213" s="706"/>
      <c r="AY213" s="706"/>
      <c r="AZ213" s="706"/>
      <c r="BA213" s="706"/>
      <c r="BB213" s="706"/>
      <c r="BC213" s="706"/>
      <c r="BD213" s="706"/>
      <c r="BE213" s="706"/>
      <c r="BF213" s="706"/>
      <c r="BG213" s="706"/>
      <c r="BH213" s="706"/>
      <c r="BI213" s="706"/>
      <c r="BJ213" s="42"/>
    </row>
    <row r="214" spans="1:65" s="24" customFormat="1" ht="113.25" customHeight="1" x14ac:dyDescent="0.5">
      <c r="A214" s="706" t="s">
        <v>488</v>
      </c>
      <c r="B214" s="706"/>
      <c r="C214" s="706"/>
      <c r="D214" s="706"/>
      <c r="E214" s="706"/>
      <c r="F214" s="706"/>
      <c r="G214" s="706"/>
      <c r="H214" s="706"/>
      <c r="I214" s="706"/>
      <c r="J214" s="706"/>
      <c r="K214" s="706"/>
      <c r="L214" s="706"/>
      <c r="M214" s="706"/>
      <c r="N214" s="706"/>
      <c r="O214" s="706"/>
      <c r="P214" s="706"/>
      <c r="Q214" s="706"/>
      <c r="R214" s="706"/>
      <c r="S214" s="706"/>
      <c r="T214" s="706"/>
      <c r="U214" s="706"/>
      <c r="V214" s="706"/>
      <c r="W214" s="706"/>
      <c r="X214" s="706"/>
      <c r="Y214" s="706"/>
      <c r="Z214" s="706"/>
      <c r="AA214" s="706"/>
      <c r="AB214" s="706"/>
      <c r="AC214" s="706"/>
      <c r="AD214" s="706"/>
      <c r="AE214" s="706"/>
      <c r="AF214" s="706"/>
      <c r="AG214" s="706"/>
      <c r="AH214" s="706"/>
      <c r="AI214" s="706"/>
      <c r="AJ214" s="706"/>
      <c r="AK214" s="706"/>
      <c r="AL214" s="706"/>
      <c r="AM214" s="706"/>
      <c r="AN214" s="706"/>
      <c r="AO214" s="706"/>
      <c r="AP214" s="706"/>
      <c r="AQ214" s="706"/>
      <c r="AR214" s="706"/>
      <c r="AS214" s="706"/>
      <c r="AT214" s="706"/>
      <c r="AU214" s="706"/>
      <c r="AV214" s="706"/>
      <c r="AW214" s="706"/>
      <c r="AX214" s="706"/>
      <c r="AY214" s="706"/>
      <c r="AZ214" s="706"/>
      <c r="BA214" s="706"/>
      <c r="BB214" s="706"/>
      <c r="BC214" s="706"/>
      <c r="BD214" s="706"/>
      <c r="BE214" s="706"/>
      <c r="BF214" s="706"/>
      <c r="BG214" s="706"/>
      <c r="BH214" s="706"/>
      <c r="BI214" s="706"/>
      <c r="BJ214" s="149"/>
      <c r="BK214" s="150"/>
      <c r="BL214" s="150"/>
      <c r="BM214" s="150"/>
    </row>
    <row r="215" spans="1:65" s="18" customFormat="1" ht="19.5" customHeight="1" x14ac:dyDescent="0.2">
      <c r="A215" s="727"/>
      <c r="B215" s="727"/>
      <c r="C215" s="727"/>
      <c r="D215" s="727"/>
      <c r="E215" s="727"/>
      <c r="F215" s="727"/>
      <c r="G215" s="727"/>
      <c r="H215" s="727"/>
      <c r="I215" s="727"/>
      <c r="J215" s="727"/>
      <c r="K215" s="727"/>
      <c r="L215" s="727"/>
      <c r="M215" s="727"/>
      <c r="N215" s="727"/>
      <c r="O215" s="727"/>
      <c r="P215" s="727"/>
      <c r="Q215" s="727"/>
      <c r="R215" s="727"/>
      <c r="S215" s="727"/>
      <c r="T215" s="727"/>
      <c r="U215" s="727"/>
      <c r="V215" s="727"/>
      <c r="W215" s="727"/>
      <c r="X215" s="727"/>
      <c r="Y215" s="727"/>
      <c r="Z215" s="727"/>
      <c r="AA215" s="727"/>
      <c r="AB215" s="727"/>
      <c r="AC215" s="727"/>
      <c r="AD215" s="727"/>
      <c r="AE215" s="727"/>
      <c r="AF215" s="727"/>
      <c r="AG215" s="727"/>
      <c r="AH215" s="727"/>
      <c r="AI215" s="727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727"/>
      <c r="BG215" s="727"/>
      <c r="BH215" s="727"/>
      <c r="BI215" s="727"/>
      <c r="BJ215" s="42"/>
    </row>
    <row r="216" spans="1:65" s="18" customFormat="1" ht="30.6" customHeight="1" x14ac:dyDescent="0.5">
      <c r="A216" s="263" t="s">
        <v>237</v>
      </c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8"/>
      <c r="S216" s="248"/>
      <c r="T216" s="247"/>
      <c r="U216" s="247"/>
      <c r="V216" s="247"/>
      <c r="W216" s="247"/>
      <c r="X216" s="247"/>
      <c r="Y216" s="247"/>
      <c r="Z216" s="247"/>
      <c r="AA216" s="247"/>
      <c r="AB216" s="247"/>
      <c r="AC216" s="247"/>
      <c r="AD216" s="247"/>
      <c r="AE216" s="249"/>
      <c r="AF216" s="69"/>
      <c r="AG216" s="219" t="s">
        <v>237</v>
      </c>
      <c r="AH216" s="219"/>
      <c r="AI216" s="219"/>
      <c r="AJ216" s="219"/>
      <c r="AK216" s="219"/>
      <c r="AL216" s="219"/>
      <c r="AM216" s="219"/>
      <c r="AN216" s="219"/>
      <c r="AO216" s="219"/>
      <c r="AP216" s="310"/>
      <c r="AQ216" s="310"/>
      <c r="AR216" s="310"/>
      <c r="AS216" s="310"/>
      <c r="AT216" s="310"/>
      <c r="AU216" s="310"/>
      <c r="AV216" s="310"/>
      <c r="AW216" s="310"/>
      <c r="AX216" s="310"/>
      <c r="AY216" s="310"/>
      <c r="AZ216" s="310"/>
      <c r="BA216" s="310"/>
      <c r="BB216" s="310"/>
      <c r="BC216" s="310"/>
      <c r="BD216" s="310"/>
      <c r="BE216" s="310"/>
      <c r="BF216" s="310"/>
      <c r="BG216" s="69"/>
      <c r="BJ216" s="42"/>
    </row>
    <row r="217" spans="1:65" s="18" customFormat="1" ht="30.6" customHeight="1" x14ac:dyDescent="0.2">
      <c r="A217" s="728" t="s">
        <v>507</v>
      </c>
      <c r="B217" s="728"/>
      <c r="C217" s="728"/>
      <c r="D217" s="728"/>
      <c r="E217" s="728"/>
      <c r="F217" s="728"/>
      <c r="G217" s="728"/>
      <c r="H217" s="728"/>
      <c r="I217" s="728"/>
      <c r="J217" s="728"/>
      <c r="K217" s="728"/>
      <c r="L217" s="728"/>
      <c r="M217" s="728"/>
      <c r="N217" s="728"/>
      <c r="O217" s="728"/>
      <c r="P217" s="728"/>
      <c r="Q217" s="728"/>
      <c r="R217" s="728"/>
      <c r="S217" s="728"/>
      <c r="T217" s="728"/>
      <c r="U217" s="728"/>
      <c r="V217" s="728"/>
      <c r="W217" s="728"/>
      <c r="X217" s="728"/>
      <c r="Y217" s="728"/>
      <c r="Z217" s="728"/>
      <c r="AA217" s="728"/>
      <c r="AB217" s="728"/>
      <c r="AC217" s="728"/>
      <c r="AD217" s="728"/>
      <c r="AE217" s="728"/>
      <c r="AF217" s="247"/>
      <c r="AG217" s="332" t="s">
        <v>505</v>
      </c>
      <c r="AH217" s="332"/>
      <c r="AI217" s="332"/>
      <c r="AJ217" s="332"/>
      <c r="AK217" s="332"/>
      <c r="AL217" s="332"/>
      <c r="AM217" s="332"/>
      <c r="AN217" s="332"/>
      <c r="AO217" s="332"/>
      <c r="AP217" s="332"/>
      <c r="AQ217" s="332"/>
      <c r="AR217" s="332"/>
      <c r="AS217" s="332"/>
      <c r="AT217" s="332"/>
      <c r="AU217" s="332"/>
      <c r="AV217" s="332"/>
      <c r="AW217" s="332"/>
      <c r="AX217" s="332"/>
      <c r="AY217" s="332"/>
      <c r="AZ217" s="332"/>
      <c r="BA217" s="332"/>
      <c r="BB217" s="332"/>
      <c r="BC217" s="332"/>
      <c r="BD217" s="332"/>
      <c r="BE217" s="332"/>
      <c r="BF217" s="332"/>
      <c r="BG217" s="332"/>
      <c r="BH217" s="332"/>
      <c r="BI217" s="332"/>
      <c r="BJ217" s="42"/>
    </row>
    <row r="218" spans="1:65" s="18" customFormat="1" ht="49.5" customHeight="1" x14ac:dyDescent="0.5">
      <c r="A218" s="728"/>
      <c r="B218" s="728"/>
      <c r="C218" s="728"/>
      <c r="D218" s="728"/>
      <c r="E218" s="728"/>
      <c r="F218" s="728"/>
      <c r="G218" s="728"/>
      <c r="H218" s="728"/>
      <c r="I218" s="728"/>
      <c r="J218" s="728"/>
      <c r="K218" s="728"/>
      <c r="L218" s="728"/>
      <c r="M218" s="728"/>
      <c r="N218" s="728"/>
      <c r="O218" s="728"/>
      <c r="P218" s="728"/>
      <c r="Q218" s="728"/>
      <c r="R218" s="728"/>
      <c r="S218" s="728"/>
      <c r="T218" s="728"/>
      <c r="U218" s="728"/>
      <c r="V218" s="728"/>
      <c r="W218" s="728"/>
      <c r="X218" s="728"/>
      <c r="Y218" s="728"/>
      <c r="Z218" s="728"/>
      <c r="AA218" s="728"/>
      <c r="AB218" s="728"/>
      <c r="AC218" s="728"/>
      <c r="AD218" s="728"/>
      <c r="AE218" s="728"/>
      <c r="AF218" s="69"/>
      <c r="AG218" s="332"/>
      <c r="AH218" s="332"/>
      <c r="AI218" s="332"/>
      <c r="AJ218" s="332"/>
      <c r="AK218" s="332"/>
      <c r="AL218" s="332"/>
      <c r="AM218" s="332"/>
      <c r="AN218" s="332"/>
      <c r="AO218" s="332"/>
      <c r="AP218" s="332"/>
      <c r="AQ218" s="332"/>
      <c r="AR218" s="332"/>
      <c r="AS218" s="332"/>
      <c r="AT218" s="332"/>
      <c r="AU218" s="332"/>
      <c r="AV218" s="332"/>
      <c r="AW218" s="332"/>
      <c r="AX218" s="332"/>
      <c r="AY218" s="332"/>
      <c r="AZ218" s="332"/>
      <c r="BA218" s="332"/>
      <c r="BB218" s="332"/>
      <c r="BC218" s="332"/>
      <c r="BD218" s="332"/>
      <c r="BE218" s="332"/>
      <c r="BF218" s="332"/>
      <c r="BG218" s="332"/>
      <c r="BH218" s="332"/>
      <c r="BI218" s="332"/>
      <c r="BJ218" s="42"/>
    </row>
    <row r="219" spans="1:65" s="18" customFormat="1" ht="54" customHeight="1" x14ac:dyDescent="0.5">
      <c r="A219" s="729"/>
      <c r="B219" s="729"/>
      <c r="C219" s="729"/>
      <c r="D219" s="729"/>
      <c r="E219" s="729"/>
      <c r="F219" s="729"/>
      <c r="G219" s="729"/>
      <c r="H219" s="729"/>
      <c r="I219" s="729"/>
      <c r="J219" s="730" t="s">
        <v>508</v>
      </c>
      <c r="K219" s="730"/>
      <c r="L219" s="730"/>
      <c r="M219" s="730"/>
      <c r="N219" s="730"/>
      <c r="O219" s="730"/>
      <c r="P219" s="730"/>
      <c r="Q219" s="730"/>
      <c r="R219" s="730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5"/>
      <c r="AE219" s="316"/>
      <c r="AF219" s="69"/>
      <c r="AG219" s="311"/>
      <c r="AH219" s="311"/>
      <c r="AI219" s="311"/>
      <c r="AJ219" s="311"/>
      <c r="AK219" s="311"/>
      <c r="AL219" s="311"/>
      <c r="AM219" s="311"/>
      <c r="AN219" s="333" t="s">
        <v>238</v>
      </c>
      <c r="AO219" s="333"/>
      <c r="AP219" s="333"/>
      <c r="AQ219" s="333"/>
      <c r="AR219" s="333"/>
      <c r="AS219" s="333"/>
      <c r="AT219" s="333"/>
      <c r="AU219" s="333"/>
      <c r="AV219" s="266"/>
      <c r="AW219" s="266"/>
      <c r="AX219" s="251"/>
      <c r="AY219" s="251"/>
      <c r="AZ219" s="251"/>
      <c r="BA219" s="251"/>
      <c r="BB219" s="310"/>
      <c r="BC219" s="310"/>
      <c r="BD219" s="310"/>
      <c r="BE219" s="310"/>
      <c r="BF219" s="310"/>
      <c r="BG219" s="69"/>
      <c r="BJ219" s="42"/>
    </row>
    <row r="220" spans="1:65" s="18" customFormat="1" ht="54" customHeight="1" x14ac:dyDescent="0.5">
      <c r="A220" s="733" t="s">
        <v>239</v>
      </c>
      <c r="B220" s="734"/>
      <c r="C220" s="734"/>
      <c r="D220" s="734"/>
      <c r="E220" s="734"/>
      <c r="F220" s="734"/>
      <c r="G220" s="734"/>
      <c r="H220" s="734"/>
      <c r="I220" s="734"/>
      <c r="J220" s="334">
        <v>2022</v>
      </c>
      <c r="K220" s="334"/>
      <c r="L220" s="334"/>
      <c r="M220" s="69"/>
      <c r="N220" s="247"/>
      <c r="O220" s="247"/>
      <c r="P220" s="247"/>
      <c r="Q220" s="247"/>
      <c r="R220" s="248"/>
      <c r="S220" s="248"/>
      <c r="T220" s="247"/>
      <c r="U220" s="247"/>
      <c r="V220" s="247"/>
      <c r="W220" s="247"/>
      <c r="X220" s="247"/>
      <c r="Y220" s="247"/>
      <c r="Z220" s="247"/>
      <c r="AA220" s="247"/>
      <c r="AB220" s="247"/>
      <c r="AC220" s="247"/>
      <c r="AD220" s="247"/>
      <c r="AE220" s="249"/>
      <c r="AF220" s="69"/>
      <c r="AG220" s="312"/>
      <c r="AH220" s="312"/>
      <c r="AI220" s="312"/>
      <c r="AJ220" s="312"/>
      <c r="AK220" s="312"/>
      <c r="AL220" s="312"/>
      <c r="AM220" s="312"/>
      <c r="AN220" s="334">
        <v>2022</v>
      </c>
      <c r="AO220" s="334"/>
      <c r="AP220" s="334"/>
      <c r="AQ220" s="334"/>
      <c r="AR220" s="334"/>
      <c r="AS220" s="334"/>
      <c r="AT220" s="334"/>
      <c r="AU220" s="334"/>
      <c r="AV220" s="310"/>
      <c r="AW220" s="310"/>
      <c r="AX220" s="310"/>
      <c r="AY220" s="310"/>
      <c r="AZ220" s="310"/>
      <c r="BA220" s="310"/>
      <c r="BB220" s="310"/>
      <c r="BC220" s="310"/>
      <c r="BD220" s="310"/>
      <c r="BE220" s="310"/>
      <c r="BF220" s="310"/>
      <c r="BG220" s="69"/>
      <c r="BJ220" s="42"/>
    </row>
    <row r="221" spans="1:65" s="18" customFormat="1" ht="35.25" x14ac:dyDescent="0.5">
      <c r="A221" s="264"/>
      <c r="B221" s="265"/>
      <c r="C221" s="265"/>
      <c r="D221" s="265"/>
      <c r="E221" s="265"/>
      <c r="F221" s="265"/>
      <c r="G221" s="247"/>
      <c r="H221" s="70"/>
      <c r="I221" s="247"/>
      <c r="J221" s="247"/>
      <c r="K221" s="247"/>
      <c r="L221" s="247"/>
      <c r="M221" s="247"/>
      <c r="N221" s="247"/>
      <c r="O221" s="247"/>
      <c r="P221" s="247"/>
      <c r="Q221" s="247"/>
      <c r="R221" s="248"/>
      <c r="S221" s="248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47"/>
      <c r="AE221" s="249"/>
      <c r="AF221" s="69"/>
      <c r="AG221" s="310"/>
      <c r="AH221" s="265"/>
      <c r="AI221" s="265"/>
      <c r="AJ221" s="265"/>
      <c r="AK221" s="265"/>
      <c r="AL221" s="265"/>
      <c r="AM221" s="265"/>
      <c r="AN221" s="310"/>
      <c r="AO221" s="310"/>
      <c r="AP221" s="310"/>
      <c r="AQ221" s="310"/>
      <c r="AR221" s="310"/>
      <c r="AS221" s="310"/>
      <c r="AT221" s="310"/>
      <c r="AU221" s="310"/>
      <c r="AV221" s="310"/>
      <c r="AW221" s="310"/>
      <c r="AX221" s="310"/>
      <c r="AY221" s="310"/>
      <c r="AZ221" s="310"/>
      <c r="BA221" s="310"/>
      <c r="BB221" s="310"/>
      <c r="BC221" s="310"/>
      <c r="BD221" s="310"/>
      <c r="BE221" s="310"/>
      <c r="BF221" s="310"/>
      <c r="BG221" s="69"/>
      <c r="BJ221" s="42"/>
    </row>
    <row r="222" spans="1:65" s="18" customFormat="1" ht="35.25" customHeight="1" x14ac:dyDescent="0.5">
      <c r="A222" s="335" t="s">
        <v>240</v>
      </c>
      <c r="B222" s="335"/>
      <c r="C222" s="335"/>
      <c r="D222" s="335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335"/>
      <c r="AA222" s="335"/>
      <c r="AB222" s="335"/>
      <c r="AC222" s="335"/>
      <c r="AD222" s="335"/>
      <c r="AE222" s="335"/>
      <c r="AF222" s="69"/>
      <c r="AG222" s="332" t="s">
        <v>417</v>
      </c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332"/>
      <c r="AT222" s="332"/>
      <c r="AU222" s="332"/>
      <c r="AV222" s="332"/>
      <c r="AW222" s="332"/>
      <c r="AX222" s="332"/>
      <c r="AY222" s="332"/>
      <c r="AZ222" s="332"/>
      <c r="BA222" s="332"/>
      <c r="BB222" s="332"/>
      <c r="BC222" s="332"/>
      <c r="BD222" s="332"/>
      <c r="BE222" s="332"/>
      <c r="BF222" s="332"/>
      <c r="BG222" s="332"/>
      <c r="BH222" s="332"/>
      <c r="BI222" s="332"/>
      <c r="BJ222" s="42"/>
    </row>
    <row r="223" spans="1:65" s="18" customFormat="1" ht="35.25" x14ac:dyDescent="0.5">
      <c r="A223" s="335"/>
      <c r="B223" s="335"/>
      <c r="C223" s="335"/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335"/>
      <c r="AA223" s="335"/>
      <c r="AB223" s="335"/>
      <c r="AC223" s="335"/>
      <c r="AD223" s="335"/>
      <c r="AE223" s="335"/>
      <c r="AF223" s="69"/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2"/>
      <c r="AZ223" s="332"/>
      <c r="BA223" s="332"/>
      <c r="BB223" s="332"/>
      <c r="BC223" s="332"/>
      <c r="BD223" s="332"/>
      <c r="BE223" s="332"/>
      <c r="BF223" s="332"/>
      <c r="BG223" s="332"/>
      <c r="BH223" s="332"/>
      <c r="BI223" s="332"/>
      <c r="BJ223" s="42"/>
    </row>
    <row r="224" spans="1:65" s="18" customFormat="1" ht="35.25" customHeight="1" x14ac:dyDescent="0.5">
      <c r="A224" s="732"/>
      <c r="B224" s="732"/>
      <c r="C224" s="732"/>
      <c r="D224" s="732"/>
      <c r="E224" s="732"/>
      <c r="F224" s="732"/>
      <c r="G224" s="732"/>
      <c r="H224" s="732"/>
      <c r="I224" s="732"/>
      <c r="J224" s="529" t="s">
        <v>241</v>
      </c>
      <c r="K224" s="529"/>
      <c r="L224" s="529"/>
      <c r="M224" s="529"/>
      <c r="N224" s="529"/>
      <c r="O224" s="529"/>
      <c r="P224" s="529"/>
      <c r="Q224" s="529"/>
      <c r="R224" s="529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  <c r="AD224" s="247"/>
      <c r="AE224" s="249"/>
      <c r="AF224" s="69"/>
      <c r="AG224" s="311"/>
      <c r="AH224" s="311"/>
      <c r="AI224" s="311"/>
      <c r="AJ224" s="311"/>
      <c r="AK224" s="311"/>
      <c r="AL224" s="311"/>
      <c r="AM224" s="311"/>
      <c r="AN224" s="333" t="s">
        <v>242</v>
      </c>
      <c r="AO224" s="333"/>
      <c r="AP224" s="333"/>
      <c r="AQ224" s="333"/>
      <c r="AR224" s="333"/>
      <c r="AS224" s="333"/>
      <c r="AT224" s="333"/>
      <c r="AU224" s="333"/>
      <c r="AV224" s="309"/>
      <c r="AW224" s="309"/>
      <c r="AX224" s="309"/>
      <c r="AY224" s="309"/>
      <c r="AZ224" s="309"/>
      <c r="BA224" s="309"/>
      <c r="BB224" s="309"/>
      <c r="BC224" s="309"/>
      <c r="BD224" s="309"/>
      <c r="BE224" s="309"/>
      <c r="BF224" s="309"/>
      <c r="BG224" s="267"/>
      <c r="BJ224" s="42"/>
    </row>
    <row r="225" spans="1:62" s="18" customFormat="1" ht="50.25" customHeight="1" x14ac:dyDescent="0.5">
      <c r="A225" s="733" t="s">
        <v>239</v>
      </c>
      <c r="B225" s="734"/>
      <c r="C225" s="734"/>
      <c r="D225" s="734"/>
      <c r="E225" s="734"/>
      <c r="F225" s="734"/>
      <c r="G225" s="734"/>
      <c r="H225" s="734"/>
      <c r="I225" s="734"/>
      <c r="J225" s="334">
        <v>2022</v>
      </c>
      <c r="K225" s="334"/>
      <c r="L225" s="334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247"/>
      <c r="AE225" s="249"/>
      <c r="AF225" s="69"/>
      <c r="AH225" s="312"/>
      <c r="AI225" s="312"/>
      <c r="AJ225" s="313" t="s">
        <v>239</v>
      </c>
      <c r="AK225" s="312"/>
      <c r="AL225" s="312"/>
      <c r="AM225" s="312"/>
      <c r="AN225" s="334">
        <v>2022</v>
      </c>
      <c r="AO225" s="334"/>
      <c r="AP225" s="334"/>
      <c r="AQ225" s="334"/>
      <c r="AR225" s="334"/>
      <c r="AS225" s="334"/>
      <c r="AT225" s="334"/>
      <c r="AU225" s="334"/>
      <c r="AV225" s="251"/>
      <c r="AW225" s="251"/>
      <c r="AX225" s="251"/>
      <c r="AY225" s="251"/>
      <c r="AZ225" s="251"/>
      <c r="BA225" s="251"/>
      <c r="BB225" s="251"/>
      <c r="BC225" s="251"/>
      <c r="BD225" s="251"/>
      <c r="BE225" s="251"/>
      <c r="BF225" s="310"/>
      <c r="BG225" s="69"/>
      <c r="BJ225" s="42"/>
    </row>
    <row r="226" spans="1:62" s="18" customFormat="1" ht="35.25" x14ac:dyDescent="0.5">
      <c r="A226" s="2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247"/>
      <c r="AE226" s="24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251"/>
      <c r="AW226" s="251"/>
      <c r="AX226" s="251"/>
      <c r="AY226" s="251"/>
      <c r="AZ226" s="251"/>
      <c r="BA226" s="251"/>
      <c r="BB226" s="251"/>
      <c r="BC226" s="251"/>
      <c r="BD226" s="251"/>
      <c r="BE226" s="251"/>
      <c r="BF226" s="310"/>
      <c r="BG226" s="269"/>
      <c r="BJ226" s="42"/>
    </row>
    <row r="227" spans="1:62" s="18" customFormat="1" ht="30.75" customHeight="1" x14ac:dyDescent="0.5">
      <c r="A227" s="731" t="s">
        <v>372</v>
      </c>
      <c r="B227" s="731"/>
      <c r="C227" s="731"/>
      <c r="D227" s="731"/>
      <c r="E227" s="731"/>
      <c r="F227" s="731"/>
      <c r="G227" s="731"/>
      <c r="H227" s="731"/>
      <c r="I227" s="731"/>
      <c r="J227" s="731"/>
      <c r="K227" s="731"/>
      <c r="L227" s="731"/>
      <c r="M227" s="731"/>
      <c r="N227" s="731"/>
      <c r="O227" s="731"/>
      <c r="P227" s="731"/>
      <c r="Q227" s="731"/>
      <c r="R227" s="731"/>
      <c r="S227" s="731"/>
      <c r="T227" s="731"/>
      <c r="U227" s="731"/>
      <c r="V227" s="731"/>
      <c r="W227" s="731"/>
      <c r="X227" s="731"/>
      <c r="Y227" s="731"/>
      <c r="Z227" s="731"/>
      <c r="AA227" s="731"/>
      <c r="AB227" s="731"/>
      <c r="AC227" s="731"/>
      <c r="AD227" s="731"/>
      <c r="AE227" s="731"/>
      <c r="AF227" s="69"/>
      <c r="AG227" s="70" t="s">
        <v>243</v>
      </c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J227" s="42"/>
    </row>
    <row r="228" spans="1:62" s="18" customFormat="1" ht="35.25" x14ac:dyDescent="0.5">
      <c r="A228" s="731"/>
      <c r="B228" s="731"/>
      <c r="C228" s="731"/>
      <c r="D228" s="731"/>
      <c r="E228" s="731"/>
      <c r="F228" s="731"/>
      <c r="G228" s="731"/>
      <c r="H228" s="731"/>
      <c r="I228" s="731"/>
      <c r="J228" s="731"/>
      <c r="K228" s="731"/>
      <c r="L228" s="731"/>
      <c r="M228" s="731"/>
      <c r="N228" s="731"/>
      <c r="O228" s="731"/>
      <c r="P228" s="731"/>
      <c r="Q228" s="731"/>
      <c r="R228" s="731"/>
      <c r="S228" s="731"/>
      <c r="T228" s="731"/>
      <c r="U228" s="731"/>
      <c r="V228" s="731"/>
      <c r="W228" s="731"/>
      <c r="X228" s="731"/>
      <c r="Y228" s="731"/>
      <c r="Z228" s="731"/>
      <c r="AA228" s="731"/>
      <c r="AB228" s="731"/>
      <c r="AC228" s="731"/>
      <c r="AD228" s="731"/>
      <c r="AE228" s="731"/>
      <c r="AF228" s="69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J228" s="42"/>
    </row>
    <row r="229" spans="1:62" s="18" customFormat="1" ht="35.25" customHeight="1" x14ac:dyDescent="0.5">
      <c r="A229" s="732"/>
      <c r="B229" s="732"/>
      <c r="C229" s="732"/>
      <c r="D229" s="732"/>
      <c r="E229" s="732"/>
      <c r="F229" s="732"/>
      <c r="G229" s="732"/>
      <c r="H229" s="732"/>
      <c r="I229" s="732"/>
      <c r="J229" s="333" t="s">
        <v>462</v>
      </c>
      <c r="K229" s="333"/>
      <c r="L229" s="333"/>
      <c r="M229" s="333"/>
      <c r="N229" s="333"/>
      <c r="O229" s="333"/>
      <c r="P229" s="333"/>
      <c r="Q229" s="333"/>
      <c r="R229" s="333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47"/>
      <c r="AE229" s="249"/>
      <c r="AF229" s="69"/>
      <c r="AG229" s="311"/>
      <c r="AH229" s="311"/>
      <c r="AI229" s="311"/>
      <c r="AJ229" s="311"/>
      <c r="AK229" s="311"/>
      <c r="AL229" s="311"/>
      <c r="AM229" s="311"/>
      <c r="AN229" s="335" t="s">
        <v>474</v>
      </c>
      <c r="AO229" s="335"/>
      <c r="AP229" s="335"/>
      <c r="AQ229" s="335"/>
      <c r="AR229" s="335"/>
      <c r="AS229" s="335"/>
      <c r="AT229" s="335"/>
      <c r="AU229" s="335"/>
      <c r="AV229" s="251"/>
      <c r="AW229" s="251"/>
      <c r="AX229" s="251"/>
      <c r="AY229" s="251"/>
      <c r="AZ229" s="251"/>
      <c r="BA229" s="251"/>
      <c r="BB229" s="251"/>
      <c r="BC229" s="251"/>
      <c r="BD229" s="251"/>
      <c r="BE229" s="251"/>
      <c r="BF229" s="310"/>
      <c r="BG229" s="69"/>
      <c r="BJ229" s="42"/>
    </row>
    <row r="230" spans="1:62" s="18" customFormat="1" ht="47.25" customHeight="1" x14ac:dyDescent="0.5">
      <c r="A230" s="726"/>
      <c r="B230" s="726"/>
      <c r="C230" s="726"/>
      <c r="D230" s="726"/>
      <c r="E230" s="726"/>
      <c r="F230" s="726"/>
      <c r="G230" s="726"/>
      <c r="H230" s="726"/>
      <c r="I230" s="726"/>
      <c r="J230" s="334">
        <v>2022</v>
      </c>
      <c r="K230" s="334"/>
      <c r="L230" s="334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247"/>
      <c r="AE230" s="249"/>
      <c r="AF230" s="69"/>
      <c r="AG230" s="312"/>
      <c r="AH230" s="312"/>
      <c r="AI230" s="312"/>
      <c r="AJ230" s="312"/>
      <c r="AK230" s="312"/>
      <c r="AL230" s="312"/>
      <c r="AM230" s="312"/>
      <c r="AN230" s="334">
        <v>2022</v>
      </c>
      <c r="AO230" s="334"/>
      <c r="AP230" s="334"/>
      <c r="AQ230" s="334"/>
      <c r="AR230" s="334"/>
      <c r="AS230" s="334"/>
      <c r="AT230" s="334"/>
      <c r="AU230" s="334"/>
      <c r="AV230" s="251"/>
      <c r="AW230" s="251"/>
      <c r="AX230" s="251"/>
      <c r="AY230" s="251"/>
      <c r="AZ230" s="251"/>
      <c r="BA230" s="251"/>
      <c r="BB230" s="251"/>
      <c r="BC230" s="251"/>
      <c r="BD230" s="251"/>
      <c r="BE230" s="251"/>
      <c r="BF230" s="310"/>
      <c r="BG230" s="69"/>
      <c r="BJ230" s="42"/>
    </row>
    <row r="231" spans="1:62" s="18" customFormat="1" ht="35.25" x14ac:dyDescent="0.5">
      <c r="A231" s="268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249"/>
      <c r="Q231" s="247"/>
      <c r="R231" s="248"/>
      <c r="S231" s="248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7"/>
      <c r="AD231" s="247"/>
      <c r="AE231" s="24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251"/>
      <c r="AW231" s="251"/>
      <c r="AX231" s="251"/>
      <c r="AY231" s="251"/>
      <c r="AZ231" s="251"/>
      <c r="BA231" s="251"/>
      <c r="BB231" s="251"/>
      <c r="BC231" s="251"/>
      <c r="BD231" s="251"/>
      <c r="BE231" s="251"/>
      <c r="BF231" s="310"/>
      <c r="BG231" s="69"/>
      <c r="BJ231" s="42"/>
    </row>
    <row r="232" spans="1:62" s="18" customFormat="1" ht="35.25" x14ac:dyDescent="0.5">
      <c r="A232" s="659" t="s">
        <v>244</v>
      </c>
      <c r="B232" s="659"/>
      <c r="C232" s="659"/>
      <c r="D232" s="659"/>
      <c r="E232" s="659"/>
      <c r="F232" s="659"/>
      <c r="G232" s="659"/>
      <c r="H232" s="659"/>
      <c r="I232" s="659"/>
      <c r="J232" s="659"/>
      <c r="K232" s="659"/>
      <c r="L232" s="659"/>
      <c r="M232" s="659"/>
      <c r="N232" s="659"/>
      <c r="O232" s="659"/>
      <c r="P232" s="659"/>
      <c r="Q232" s="659"/>
      <c r="R232" s="659"/>
      <c r="S232" s="659"/>
      <c r="T232" s="659"/>
      <c r="U232" s="659"/>
      <c r="V232" s="659"/>
      <c r="W232" s="659"/>
      <c r="X232" s="659"/>
      <c r="Y232" s="659"/>
      <c r="Z232" s="659"/>
      <c r="AA232" s="659"/>
      <c r="AB232" s="659"/>
      <c r="AC232" s="659"/>
      <c r="AD232" s="247"/>
      <c r="AE232" s="249"/>
      <c r="AF232" s="69"/>
      <c r="AG232" s="247"/>
      <c r="AH232" s="247"/>
      <c r="AI232" s="249"/>
      <c r="AJ232" s="267"/>
      <c r="AK232" s="267"/>
      <c r="AL232" s="267"/>
      <c r="AM232" s="267"/>
      <c r="AN232" s="267"/>
      <c r="AO232" s="267"/>
      <c r="AP232" s="267"/>
      <c r="AQ232" s="69"/>
      <c r="AR232" s="69"/>
      <c r="AS232" s="69"/>
      <c r="AT232" s="69"/>
      <c r="AU232" s="69"/>
      <c r="AV232" s="69"/>
      <c r="AW232" s="69"/>
      <c r="AX232" s="251"/>
      <c r="AY232" s="251"/>
      <c r="AZ232" s="251"/>
      <c r="BA232" s="251"/>
      <c r="BB232" s="251"/>
      <c r="BC232" s="251"/>
      <c r="BD232" s="251"/>
      <c r="BE232" s="251"/>
      <c r="BF232" s="251"/>
      <c r="BG232" s="247"/>
      <c r="BH232" s="247"/>
      <c r="BI232" s="69"/>
      <c r="BJ232" s="42"/>
    </row>
    <row r="233" spans="1:62" s="18" customFormat="1" ht="35.25" x14ac:dyDescent="0.5">
      <c r="A233" s="659"/>
      <c r="B233" s="659"/>
      <c r="C233" s="659"/>
      <c r="D233" s="659"/>
      <c r="E233" s="659"/>
      <c r="F233" s="659"/>
      <c r="G233" s="659"/>
      <c r="H233" s="659"/>
      <c r="I233" s="659"/>
      <c r="J233" s="659"/>
      <c r="K233" s="659"/>
      <c r="L233" s="659"/>
      <c r="M233" s="659"/>
      <c r="N233" s="659"/>
      <c r="O233" s="659"/>
      <c r="P233" s="659"/>
      <c r="Q233" s="659"/>
      <c r="R233" s="659"/>
      <c r="S233" s="659"/>
      <c r="T233" s="659"/>
      <c r="U233" s="659"/>
      <c r="V233" s="659"/>
      <c r="W233" s="659"/>
      <c r="X233" s="659"/>
      <c r="Y233" s="659"/>
      <c r="Z233" s="659"/>
      <c r="AA233" s="659"/>
      <c r="AB233" s="659"/>
      <c r="AC233" s="659"/>
      <c r="AD233" s="247"/>
      <c r="AE233" s="249"/>
      <c r="AF233" s="69"/>
      <c r="AG233" s="247"/>
      <c r="AH233" s="247"/>
      <c r="AI233" s="271"/>
      <c r="AJ233" s="271"/>
      <c r="AK233" s="271"/>
      <c r="AL233" s="271"/>
      <c r="AM233" s="271"/>
      <c r="AN233" s="271"/>
      <c r="AO233" s="271"/>
      <c r="AP233" s="271"/>
      <c r="AQ233" s="271"/>
      <c r="AR233" s="271"/>
      <c r="AS233" s="272"/>
      <c r="AT233" s="272"/>
      <c r="AU233" s="272"/>
      <c r="AV233" s="272"/>
      <c r="AW233" s="273"/>
      <c r="AX233" s="273"/>
      <c r="AY233" s="273"/>
      <c r="AZ233" s="273"/>
      <c r="BA233" s="273"/>
      <c r="BB233" s="273"/>
      <c r="BC233" s="273"/>
      <c r="BD233" s="247"/>
      <c r="BE233" s="247"/>
      <c r="BF233" s="247"/>
      <c r="BG233" s="247"/>
      <c r="BH233" s="247"/>
      <c r="BI233" s="69"/>
      <c r="BJ233" s="42"/>
    </row>
    <row r="234" spans="1:62" s="18" customFormat="1" ht="35.25" x14ac:dyDescent="0.5">
      <c r="A234" s="268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247"/>
      <c r="AE234" s="249"/>
      <c r="AF234" s="69"/>
      <c r="AG234" s="247"/>
      <c r="AH234" s="247"/>
      <c r="AI234" s="249"/>
      <c r="AJ234" s="250"/>
      <c r="AK234" s="250"/>
      <c r="AL234" s="250"/>
      <c r="AM234" s="250"/>
      <c r="AN234" s="250"/>
      <c r="AO234" s="250"/>
      <c r="AP234" s="250"/>
      <c r="AQ234" s="250"/>
      <c r="AR234" s="250"/>
      <c r="AS234" s="250"/>
      <c r="AT234" s="250"/>
      <c r="AU234" s="250"/>
      <c r="AV234" s="250"/>
      <c r="AW234" s="250"/>
      <c r="AX234" s="249"/>
      <c r="AY234" s="69"/>
      <c r="AZ234" s="69"/>
      <c r="BA234" s="69"/>
      <c r="BB234" s="69"/>
      <c r="BC234" s="69"/>
      <c r="BD234" s="247"/>
      <c r="BE234" s="247"/>
      <c r="BF234" s="247"/>
      <c r="BG234" s="247"/>
      <c r="BH234" s="247"/>
      <c r="BI234" s="69"/>
      <c r="BJ234" s="42"/>
    </row>
    <row r="235" spans="1:62" s="18" customFormat="1" ht="35.25" x14ac:dyDescent="0.5">
      <c r="A235" s="334" t="s">
        <v>467</v>
      </c>
      <c r="B235" s="334"/>
      <c r="C235" s="334"/>
      <c r="D235" s="334"/>
      <c r="E235" s="334"/>
      <c r="F235" s="334"/>
      <c r="G235" s="334"/>
      <c r="H235" s="334"/>
      <c r="I235" s="334"/>
      <c r="J235" s="334"/>
      <c r="K235" s="334"/>
      <c r="L235" s="334"/>
      <c r="M235" s="334"/>
      <c r="N235" s="334"/>
      <c r="O235" s="334"/>
      <c r="P235" s="334"/>
      <c r="Q235" s="334"/>
      <c r="R235" s="334"/>
      <c r="S235" s="334"/>
      <c r="T235" s="334"/>
      <c r="U235" s="334"/>
      <c r="V235" s="334"/>
      <c r="W235" s="334"/>
      <c r="X235" s="334"/>
      <c r="Y235" s="334"/>
      <c r="Z235" s="334"/>
      <c r="AA235" s="334"/>
      <c r="AB235" s="334"/>
      <c r="AC235" s="69"/>
      <c r="AD235" s="247"/>
      <c r="AE235" s="249"/>
      <c r="AF235" s="69"/>
      <c r="AG235" s="247"/>
      <c r="AH235" s="247"/>
      <c r="AI235" s="249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67"/>
      <c r="AT235" s="267"/>
      <c r="AU235" s="267"/>
      <c r="AV235" s="267"/>
      <c r="AW235" s="69"/>
      <c r="AX235" s="69"/>
      <c r="AY235" s="69"/>
      <c r="AZ235" s="69"/>
      <c r="BA235" s="69"/>
      <c r="BB235" s="69"/>
      <c r="BC235" s="69"/>
      <c r="BD235" s="247"/>
      <c r="BE235" s="247"/>
      <c r="BF235" s="247"/>
      <c r="BG235" s="247"/>
      <c r="BH235" s="247"/>
      <c r="BI235" s="69"/>
      <c r="BJ235" s="42"/>
    </row>
    <row r="236" spans="1:62" s="18" customFormat="1" ht="35.25" x14ac:dyDescent="0.5">
      <c r="A236" s="268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69"/>
      <c r="AD236" s="247"/>
      <c r="AE236" s="249"/>
      <c r="AF236" s="69"/>
      <c r="AG236" s="247"/>
      <c r="AH236" s="247"/>
      <c r="AI236" s="249"/>
      <c r="AJ236" s="274"/>
      <c r="AK236" s="274"/>
      <c r="AL236" s="274"/>
      <c r="AM236" s="274"/>
      <c r="AN236" s="274"/>
      <c r="AO236" s="274"/>
      <c r="AP236" s="274"/>
      <c r="AQ236" s="274"/>
      <c r="AR236" s="274"/>
      <c r="AS236" s="267"/>
      <c r="AT236" s="267"/>
      <c r="AU236" s="267"/>
      <c r="AV236" s="267"/>
      <c r="AW236" s="69"/>
      <c r="AX236" s="69"/>
      <c r="AY236" s="69"/>
      <c r="AZ236" s="69"/>
      <c r="BA236" s="69"/>
      <c r="BB236" s="69"/>
      <c r="BC236" s="69"/>
      <c r="BD236" s="247"/>
      <c r="BE236" s="247"/>
      <c r="BF236" s="247"/>
      <c r="BG236" s="247"/>
      <c r="BH236" s="247"/>
      <c r="BI236" s="69"/>
      <c r="BJ236" s="42"/>
    </row>
    <row r="237" spans="1:62" s="18" customFormat="1" x14ac:dyDescent="0.2">
      <c r="A237" s="74"/>
      <c r="R237" s="27"/>
      <c r="S237" s="27"/>
      <c r="BF237" s="28"/>
      <c r="BG237" s="28"/>
      <c r="BH237" s="28"/>
      <c r="BI237" s="28"/>
    </row>
    <row r="238" spans="1:62" s="18" customFormat="1" x14ac:dyDescent="0.2">
      <c r="A238" s="74"/>
      <c r="R238" s="27"/>
      <c r="S238" s="27"/>
      <c r="BF238" s="28"/>
      <c r="BG238" s="28"/>
      <c r="BH238" s="28"/>
      <c r="BI238" s="28"/>
    </row>
    <row r="239" spans="1:62" s="18" customFormat="1" x14ac:dyDescent="0.2">
      <c r="A239" s="74"/>
      <c r="R239" s="27"/>
      <c r="S239" s="27"/>
      <c r="BF239" s="28"/>
      <c r="BG239" s="28"/>
      <c r="BH239" s="28"/>
      <c r="BI239" s="28"/>
    </row>
    <row r="240" spans="1:62" s="18" customFormat="1" x14ac:dyDescent="0.2">
      <c r="A240" s="74"/>
      <c r="R240" s="27"/>
      <c r="S240" s="27"/>
      <c r="BF240" s="28"/>
      <c r="BG240" s="28"/>
      <c r="BH240" s="28"/>
      <c r="BI240" s="28"/>
    </row>
    <row r="241" spans="1:61" s="18" customFormat="1" x14ac:dyDescent="0.2">
      <c r="A241" s="74"/>
      <c r="R241" s="27"/>
      <c r="S241" s="27"/>
      <c r="BF241" s="28"/>
      <c r="BG241" s="28"/>
      <c r="BH241" s="28"/>
      <c r="BI241" s="28"/>
    </row>
    <row r="242" spans="1:61" s="18" customFormat="1" x14ac:dyDescent="0.2">
      <c r="A242" s="74"/>
      <c r="R242" s="27"/>
      <c r="S242" s="27"/>
      <c r="BF242" s="28"/>
      <c r="BG242" s="28"/>
      <c r="BH242" s="28"/>
      <c r="BI242" s="28"/>
    </row>
    <row r="243" spans="1:61" s="18" customFormat="1" x14ac:dyDescent="0.2">
      <c r="A243" s="74"/>
      <c r="R243" s="27"/>
      <c r="S243" s="27"/>
      <c r="BF243" s="28"/>
      <c r="BG243" s="28"/>
      <c r="BH243" s="28"/>
      <c r="BI243" s="28"/>
    </row>
    <row r="244" spans="1:61" s="18" customFormat="1" x14ac:dyDescent="0.2">
      <c r="A244" s="74"/>
      <c r="R244" s="27"/>
      <c r="S244" s="27"/>
      <c r="BF244" s="28"/>
      <c r="BG244" s="28"/>
      <c r="BH244" s="28"/>
      <c r="BI244" s="28"/>
    </row>
    <row r="245" spans="1:61" s="18" customFormat="1" x14ac:dyDescent="0.2">
      <c r="A245" s="74"/>
      <c r="R245" s="27"/>
      <c r="S245" s="27"/>
      <c r="BF245" s="28"/>
      <c r="BG245" s="28"/>
      <c r="BH245" s="28"/>
      <c r="BI245" s="28"/>
    </row>
    <row r="246" spans="1:61" s="18" customFormat="1" x14ac:dyDescent="0.2">
      <c r="A246" s="74"/>
      <c r="R246" s="27"/>
      <c r="S246" s="27"/>
      <c r="BF246" s="28"/>
      <c r="BG246" s="28"/>
      <c r="BH246" s="28"/>
      <c r="BI246" s="28"/>
    </row>
    <row r="247" spans="1:61" s="18" customFormat="1" x14ac:dyDescent="0.2">
      <c r="A247" s="74"/>
      <c r="R247" s="27"/>
      <c r="S247" s="27"/>
      <c r="BF247" s="28"/>
      <c r="BG247" s="28"/>
      <c r="BH247" s="28"/>
      <c r="BI247" s="28"/>
    </row>
    <row r="248" spans="1:61" s="18" customFormat="1" x14ac:dyDescent="0.2">
      <c r="A248" s="74"/>
      <c r="R248" s="27"/>
      <c r="S248" s="27"/>
      <c r="BF248" s="28"/>
      <c r="BG248" s="28"/>
      <c r="BH248" s="28"/>
      <c r="BI248" s="28"/>
    </row>
    <row r="249" spans="1:61" s="18" customFormat="1" x14ac:dyDescent="0.2">
      <c r="A249" s="74"/>
      <c r="R249" s="27"/>
      <c r="S249" s="27"/>
      <c r="BF249" s="28"/>
      <c r="BG249" s="28"/>
      <c r="BH249" s="28"/>
      <c r="BI249" s="28"/>
    </row>
    <row r="250" spans="1:61" s="18" customFormat="1" x14ac:dyDescent="0.2">
      <c r="A250" s="74"/>
      <c r="R250" s="27"/>
      <c r="S250" s="27"/>
      <c r="BF250" s="28"/>
      <c r="BG250" s="28"/>
      <c r="BH250" s="28"/>
      <c r="BI250" s="28"/>
    </row>
    <row r="251" spans="1:61" s="18" customFormat="1" x14ac:dyDescent="0.2">
      <c r="A251" s="74"/>
      <c r="R251" s="27"/>
      <c r="S251" s="27"/>
      <c r="BF251" s="28"/>
      <c r="BG251" s="28"/>
      <c r="BH251" s="28"/>
      <c r="BI251" s="28"/>
    </row>
    <row r="252" spans="1:61" s="18" customFormat="1" x14ac:dyDescent="0.2">
      <c r="A252" s="74"/>
      <c r="R252" s="27"/>
      <c r="S252" s="27"/>
      <c r="BF252" s="28"/>
      <c r="BG252" s="28"/>
      <c r="BH252" s="28"/>
      <c r="BI252" s="28"/>
    </row>
    <row r="253" spans="1:61" s="18" customFormat="1" x14ac:dyDescent="0.2">
      <c r="A253" s="74"/>
      <c r="R253" s="27"/>
      <c r="S253" s="27"/>
      <c r="BF253" s="28"/>
      <c r="BG253" s="28"/>
      <c r="BH253" s="28"/>
      <c r="BI253" s="28"/>
    </row>
    <row r="254" spans="1:61" s="18" customFormat="1" x14ac:dyDescent="0.2">
      <c r="A254" s="74"/>
      <c r="R254" s="27"/>
      <c r="S254" s="27"/>
      <c r="BF254" s="28"/>
      <c r="BG254" s="28"/>
      <c r="BH254" s="28"/>
      <c r="BI254" s="28"/>
    </row>
    <row r="255" spans="1:61" s="18" customFormat="1" x14ac:dyDescent="0.2">
      <c r="A255" s="74"/>
      <c r="R255" s="27"/>
      <c r="S255" s="27"/>
      <c r="BF255" s="28"/>
      <c r="BG255" s="28"/>
      <c r="BH255" s="28"/>
      <c r="BI255" s="28"/>
    </row>
    <row r="256" spans="1:61" s="18" customFormat="1" x14ac:dyDescent="0.2">
      <c r="A256" s="74"/>
      <c r="R256" s="27"/>
      <c r="S256" s="27"/>
      <c r="BF256" s="28"/>
      <c r="BG256" s="28"/>
      <c r="BH256" s="28"/>
      <c r="BI256" s="28"/>
    </row>
    <row r="257" spans="1:61" s="18" customFormat="1" x14ac:dyDescent="0.2">
      <c r="A257" s="74"/>
      <c r="R257" s="27"/>
      <c r="S257" s="27"/>
      <c r="BF257" s="28"/>
      <c r="BG257" s="28"/>
      <c r="BH257" s="28"/>
      <c r="BI257" s="28"/>
    </row>
    <row r="258" spans="1:61" s="18" customFormat="1" x14ac:dyDescent="0.2">
      <c r="A258" s="74"/>
      <c r="R258" s="27"/>
      <c r="S258" s="27"/>
      <c r="BF258" s="28"/>
      <c r="BG258" s="28"/>
      <c r="BH258" s="28"/>
      <c r="BI258" s="28"/>
    </row>
    <row r="259" spans="1:61" s="18" customFormat="1" x14ac:dyDescent="0.2">
      <c r="A259" s="74"/>
      <c r="R259" s="27"/>
      <c r="S259" s="27"/>
      <c r="BF259" s="28"/>
      <c r="BG259" s="28"/>
      <c r="BH259" s="28"/>
      <c r="BI259" s="28"/>
    </row>
    <row r="260" spans="1:61" s="18" customFormat="1" x14ac:dyDescent="0.2">
      <c r="A260" s="74"/>
      <c r="R260" s="27"/>
      <c r="S260" s="27"/>
      <c r="BF260" s="28"/>
      <c r="BG260" s="28"/>
      <c r="BH260" s="28"/>
      <c r="BI260" s="28"/>
    </row>
    <row r="261" spans="1:61" s="18" customFormat="1" x14ac:dyDescent="0.2">
      <c r="A261" s="74"/>
      <c r="R261" s="27"/>
      <c r="S261" s="27"/>
      <c r="BF261" s="28"/>
      <c r="BG261" s="28"/>
      <c r="BH261" s="28"/>
      <c r="BI261" s="28"/>
    </row>
    <row r="262" spans="1:61" s="18" customFormat="1" x14ac:dyDescent="0.2">
      <c r="A262" s="74"/>
      <c r="R262" s="27"/>
      <c r="S262" s="27"/>
      <c r="BF262" s="28"/>
      <c r="BG262" s="28"/>
      <c r="BH262" s="28"/>
      <c r="BI262" s="28"/>
    </row>
    <row r="263" spans="1:61" s="18" customFormat="1" x14ac:dyDescent="0.2">
      <c r="A263" s="74"/>
      <c r="R263" s="27"/>
      <c r="S263" s="27"/>
      <c r="BF263" s="28"/>
      <c r="BG263" s="28"/>
      <c r="BH263" s="28"/>
      <c r="BI263" s="28"/>
    </row>
    <row r="264" spans="1:61" s="18" customFormat="1" x14ac:dyDescent="0.2">
      <c r="A264" s="74"/>
      <c r="R264" s="27"/>
      <c r="S264" s="27"/>
      <c r="BF264" s="28"/>
      <c r="BG264" s="28"/>
      <c r="BH264" s="28"/>
      <c r="BI264" s="28"/>
    </row>
    <row r="265" spans="1:61" s="18" customFormat="1" x14ac:dyDescent="0.2">
      <c r="A265" s="74"/>
      <c r="R265" s="27"/>
      <c r="S265" s="27"/>
      <c r="BF265" s="28"/>
      <c r="BG265" s="28"/>
      <c r="BH265" s="28"/>
      <c r="BI265" s="28"/>
    </row>
    <row r="266" spans="1:61" s="18" customFormat="1" x14ac:dyDescent="0.2">
      <c r="A266" s="74"/>
      <c r="R266" s="27"/>
      <c r="S266" s="27"/>
      <c r="BF266" s="28"/>
      <c r="BG266" s="28"/>
      <c r="BH266" s="28"/>
      <c r="BI266" s="28"/>
    </row>
    <row r="267" spans="1:61" s="18" customFormat="1" x14ac:dyDescent="0.2">
      <c r="A267" s="74"/>
      <c r="R267" s="27"/>
      <c r="S267" s="27"/>
      <c r="BF267" s="28"/>
      <c r="BG267" s="28"/>
      <c r="BH267" s="28"/>
      <c r="BI267" s="28"/>
    </row>
    <row r="268" spans="1:61" s="18" customFormat="1" x14ac:dyDescent="0.2">
      <c r="A268" s="74"/>
      <c r="R268" s="27"/>
      <c r="S268" s="27"/>
      <c r="BF268" s="28"/>
      <c r="BG268" s="28"/>
      <c r="BH268" s="28"/>
      <c r="BI268" s="28"/>
    </row>
    <row r="269" spans="1:61" s="18" customFormat="1" x14ac:dyDescent="0.2">
      <c r="A269" s="74"/>
      <c r="R269" s="27"/>
      <c r="S269" s="27"/>
      <c r="BF269" s="28"/>
      <c r="BG269" s="28"/>
      <c r="BH269" s="28"/>
      <c r="BI269" s="28"/>
    </row>
    <row r="270" spans="1:61" s="18" customFormat="1" x14ac:dyDescent="0.2">
      <c r="A270" s="74"/>
      <c r="R270" s="27"/>
      <c r="S270" s="27"/>
      <c r="BF270" s="28"/>
      <c r="BG270" s="28"/>
      <c r="BH270" s="28"/>
      <c r="BI270" s="28"/>
    </row>
    <row r="271" spans="1:61" s="18" customFormat="1" x14ac:dyDescent="0.2">
      <c r="A271" s="74"/>
      <c r="R271" s="27"/>
      <c r="S271" s="27"/>
      <c r="BF271" s="28"/>
      <c r="BG271" s="28"/>
      <c r="BH271" s="28"/>
      <c r="BI271" s="28"/>
    </row>
    <row r="272" spans="1:61" s="18" customFormat="1" x14ac:dyDescent="0.2">
      <c r="A272" s="74"/>
      <c r="R272" s="27"/>
      <c r="S272" s="27"/>
      <c r="BF272" s="28"/>
      <c r="BG272" s="28"/>
      <c r="BH272" s="28"/>
      <c r="BI272" s="28"/>
    </row>
    <row r="273" spans="1:61" s="18" customFormat="1" x14ac:dyDescent="0.2">
      <c r="A273" s="74"/>
      <c r="R273" s="27"/>
      <c r="S273" s="27"/>
      <c r="BF273" s="28"/>
      <c r="BG273" s="28"/>
      <c r="BH273" s="28"/>
      <c r="BI273" s="28"/>
    </row>
    <row r="274" spans="1:61" s="18" customFormat="1" x14ac:dyDescent="0.2">
      <c r="A274" s="74"/>
      <c r="R274" s="27"/>
      <c r="S274" s="27"/>
      <c r="BF274" s="28"/>
      <c r="BG274" s="28"/>
      <c r="BH274" s="28"/>
      <c r="BI274" s="28"/>
    </row>
    <row r="275" spans="1:61" s="18" customFormat="1" x14ac:dyDescent="0.2">
      <c r="A275" s="74"/>
      <c r="R275" s="27"/>
      <c r="S275" s="27"/>
      <c r="BF275" s="28"/>
      <c r="BG275" s="28"/>
      <c r="BH275" s="28"/>
      <c r="BI275" s="28"/>
    </row>
    <row r="276" spans="1:61" s="18" customFormat="1" x14ac:dyDescent="0.2">
      <c r="A276" s="74"/>
      <c r="R276" s="27"/>
      <c r="S276" s="27"/>
      <c r="BF276" s="28"/>
      <c r="BG276" s="28"/>
      <c r="BH276" s="28"/>
      <c r="BI276" s="28"/>
    </row>
    <row r="277" spans="1:61" s="18" customFormat="1" x14ac:dyDescent="0.2">
      <c r="A277" s="74"/>
      <c r="R277" s="27"/>
      <c r="S277" s="27"/>
      <c r="BF277" s="28"/>
      <c r="BG277" s="28"/>
      <c r="BH277" s="28"/>
      <c r="BI277" s="28"/>
    </row>
    <row r="278" spans="1:61" s="18" customFormat="1" x14ac:dyDescent="0.2">
      <c r="A278" s="74"/>
      <c r="R278" s="27"/>
      <c r="S278" s="27"/>
      <c r="BF278" s="28"/>
      <c r="BG278" s="28"/>
      <c r="BH278" s="28"/>
      <c r="BI278" s="28"/>
    </row>
    <row r="279" spans="1:61" s="18" customFormat="1" x14ac:dyDescent="0.2">
      <c r="A279" s="74"/>
      <c r="R279" s="27"/>
      <c r="S279" s="27"/>
      <c r="BF279" s="28"/>
      <c r="BG279" s="28"/>
      <c r="BH279" s="28"/>
      <c r="BI279" s="28"/>
    </row>
    <row r="280" spans="1:61" s="18" customFormat="1" x14ac:dyDescent="0.2">
      <c r="A280" s="74"/>
      <c r="R280" s="27"/>
      <c r="S280" s="27"/>
      <c r="BF280" s="28"/>
      <c r="BG280" s="28"/>
      <c r="BH280" s="28"/>
      <c r="BI280" s="28"/>
    </row>
    <row r="281" spans="1:61" s="18" customFormat="1" x14ac:dyDescent="0.2">
      <c r="A281" s="74"/>
      <c r="R281" s="27"/>
      <c r="S281" s="27"/>
      <c r="BF281" s="28"/>
      <c r="BG281" s="28"/>
      <c r="BH281" s="28"/>
      <c r="BI281" s="28"/>
    </row>
    <row r="282" spans="1:61" s="18" customFormat="1" x14ac:dyDescent="0.2">
      <c r="A282" s="74"/>
      <c r="R282" s="27"/>
      <c r="S282" s="27"/>
      <c r="BF282" s="28"/>
      <c r="BG282" s="28"/>
      <c r="BH282" s="28"/>
      <c r="BI282" s="28"/>
    </row>
    <row r="283" spans="1:61" s="18" customFormat="1" x14ac:dyDescent="0.2">
      <c r="A283" s="74"/>
      <c r="R283" s="27"/>
      <c r="S283" s="27"/>
      <c r="BF283" s="28"/>
      <c r="BG283" s="28"/>
      <c r="BH283" s="28"/>
      <c r="BI283" s="28"/>
    </row>
    <row r="284" spans="1:61" s="18" customFormat="1" x14ac:dyDescent="0.2">
      <c r="A284" s="74"/>
      <c r="R284" s="27"/>
      <c r="S284" s="27"/>
      <c r="BF284" s="28"/>
      <c r="BG284" s="28"/>
      <c r="BH284" s="28"/>
      <c r="BI284" s="28"/>
    </row>
    <row r="285" spans="1:61" s="18" customFormat="1" x14ac:dyDescent="0.2">
      <c r="A285" s="74"/>
      <c r="R285" s="27"/>
      <c r="S285" s="27"/>
      <c r="BF285" s="28"/>
      <c r="BG285" s="28"/>
      <c r="BH285" s="28"/>
      <c r="BI285" s="28"/>
    </row>
    <row r="286" spans="1:61" s="18" customFormat="1" x14ac:dyDescent="0.2">
      <c r="A286" s="74"/>
      <c r="R286" s="27"/>
      <c r="S286" s="27"/>
      <c r="BF286" s="28"/>
      <c r="BG286" s="28"/>
      <c r="BH286" s="28"/>
      <c r="BI286" s="28"/>
    </row>
    <row r="287" spans="1:61" s="18" customFormat="1" x14ac:dyDescent="0.2">
      <c r="A287" s="74"/>
      <c r="R287" s="27"/>
      <c r="S287" s="27"/>
      <c r="BF287" s="28"/>
      <c r="BG287" s="28"/>
      <c r="BH287" s="28"/>
      <c r="BI287" s="28"/>
    </row>
    <row r="288" spans="1:61" s="18" customFormat="1" x14ac:dyDescent="0.2">
      <c r="A288" s="74"/>
      <c r="R288" s="27"/>
      <c r="S288" s="27"/>
      <c r="BF288" s="28"/>
      <c r="BG288" s="28"/>
      <c r="BH288" s="28"/>
      <c r="BI288" s="28"/>
    </row>
    <row r="289" spans="1:61" s="18" customFormat="1" x14ac:dyDescent="0.2">
      <c r="A289" s="74"/>
      <c r="R289" s="27"/>
      <c r="S289" s="27"/>
      <c r="BF289" s="28"/>
      <c r="BG289" s="28"/>
      <c r="BH289" s="28"/>
      <c r="BI289" s="28"/>
    </row>
    <row r="290" spans="1:61" s="18" customFormat="1" x14ac:dyDescent="0.2">
      <c r="A290" s="74"/>
      <c r="R290" s="27"/>
      <c r="S290" s="27"/>
      <c r="BF290" s="28"/>
      <c r="BG290" s="28"/>
      <c r="BH290" s="28"/>
      <c r="BI290" s="28"/>
    </row>
    <row r="291" spans="1:61" s="18" customFormat="1" x14ac:dyDescent="0.2">
      <c r="A291" s="74"/>
      <c r="R291" s="27"/>
      <c r="S291" s="27"/>
      <c r="BF291" s="28"/>
      <c r="BG291" s="28"/>
      <c r="BH291" s="28"/>
      <c r="BI291" s="28"/>
    </row>
    <row r="292" spans="1:61" s="18" customFormat="1" x14ac:dyDescent="0.2">
      <c r="A292" s="74"/>
      <c r="R292" s="27"/>
      <c r="S292" s="27"/>
      <c r="BF292" s="28"/>
      <c r="BG292" s="28"/>
      <c r="BH292" s="28"/>
      <c r="BI292" s="28"/>
    </row>
    <row r="293" spans="1:61" s="18" customFormat="1" x14ac:dyDescent="0.2">
      <c r="A293" s="74"/>
      <c r="R293" s="27"/>
      <c r="S293" s="27"/>
      <c r="BF293" s="28"/>
      <c r="BG293" s="28"/>
      <c r="BH293" s="28"/>
      <c r="BI293" s="28"/>
    </row>
    <row r="294" spans="1:61" s="18" customFormat="1" x14ac:dyDescent="0.2">
      <c r="A294" s="74"/>
      <c r="R294" s="27"/>
      <c r="S294" s="27"/>
      <c r="BF294" s="28"/>
      <c r="BG294" s="28"/>
      <c r="BH294" s="28"/>
      <c r="BI294" s="28"/>
    </row>
    <row r="295" spans="1:61" s="18" customFormat="1" x14ac:dyDescent="0.2">
      <c r="A295" s="74"/>
      <c r="R295" s="27"/>
      <c r="S295" s="27"/>
      <c r="BF295" s="28"/>
      <c r="BG295" s="28"/>
      <c r="BH295" s="28"/>
      <c r="BI295" s="28"/>
    </row>
    <row r="296" spans="1:61" s="18" customFormat="1" x14ac:dyDescent="0.2">
      <c r="A296" s="74"/>
      <c r="R296" s="27"/>
      <c r="S296" s="27"/>
      <c r="BF296" s="28"/>
      <c r="BG296" s="28"/>
      <c r="BH296" s="28"/>
      <c r="BI296" s="28"/>
    </row>
    <row r="297" spans="1:61" s="18" customFormat="1" x14ac:dyDescent="0.2">
      <c r="A297" s="74"/>
      <c r="R297" s="27"/>
      <c r="S297" s="27"/>
      <c r="BF297" s="28"/>
      <c r="BG297" s="28"/>
      <c r="BH297" s="28"/>
      <c r="BI297" s="28"/>
    </row>
    <row r="298" spans="1:61" s="18" customFormat="1" x14ac:dyDescent="0.2">
      <c r="A298" s="74"/>
      <c r="R298" s="27"/>
      <c r="S298" s="27"/>
      <c r="BF298" s="28"/>
      <c r="BG298" s="28"/>
      <c r="BH298" s="28"/>
      <c r="BI298" s="28"/>
    </row>
    <row r="299" spans="1:61" s="18" customFormat="1" x14ac:dyDescent="0.2">
      <c r="A299" s="74"/>
      <c r="R299" s="27"/>
      <c r="S299" s="27"/>
      <c r="BF299" s="28"/>
      <c r="BG299" s="28"/>
      <c r="BH299" s="28"/>
      <c r="BI299" s="28"/>
    </row>
    <row r="300" spans="1:61" s="18" customFormat="1" x14ac:dyDescent="0.2">
      <c r="A300" s="74"/>
      <c r="R300" s="27"/>
      <c r="S300" s="27"/>
      <c r="BF300" s="28"/>
      <c r="BG300" s="28"/>
      <c r="BH300" s="28"/>
      <c r="BI300" s="28"/>
    </row>
    <row r="301" spans="1:61" s="18" customFormat="1" x14ac:dyDescent="0.2">
      <c r="A301" s="74"/>
      <c r="R301" s="27"/>
      <c r="S301" s="27"/>
      <c r="BF301" s="28"/>
      <c r="BG301" s="28"/>
      <c r="BH301" s="28"/>
      <c r="BI301" s="28"/>
    </row>
    <row r="302" spans="1:61" s="18" customFormat="1" x14ac:dyDescent="0.2">
      <c r="A302" s="74"/>
      <c r="R302" s="27"/>
      <c r="S302" s="27"/>
      <c r="BF302" s="28"/>
      <c r="BG302" s="28"/>
      <c r="BH302" s="28"/>
      <c r="BI302" s="28"/>
    </row>
    <row r="303" spans="1:61" s="18" customFormat="1" x14ac:dyDescent="0.2">
      <c r="A303" s="74"/>
      <c r="R303" s="27"/>
      <c r="S303" s="27"/>
      <c r="BF303" s="28"/>
      <c r="BG303" s="28"/>
      <c r="BH303" s="28"/>
      <c r="BI303" s="28"/>
    </row>
    <row r="304" spans="1:61" s="18" customFormat="1" x14ac:dyDescent="0.2">
      <c r="A304" s="74"/>
      <c r="R304" s="27"/>
      <c r="S304" s="27"/>
      <c r="BF304" s="28"/>
      <c r="BG304" s="28"/>
      <c r="BH304" s="28"/>
      <c r="BI304" s="28"/>
    </row>
    <row r="305" spans="1:61" s="18" customFormat="1" x14ac:dyDescent="0.2">
      <c r="A305" s="74"/>
      <c r="R305" s="27"/>
      <c r="S305" s="27"/>
      <c r="BF305" s="28"/>
      <c r="BG305" s="28"/>
      <c r="BH305" s="28"/>
      <c r="BI305" s="28"/>
    </row>
    <row r="306" spans="1:61" s="18" customFormat="1" x14ac:dyDescent="0.2">
      <c r="A306" s="74"/>
      <c r="R306" s="27"/>
      <c r="S306" s="27"/>
      <c r="BF306" s="28"/>
      <c r="BG306" s="28"/>
      <c r="BH306" s="28"/>
      <c r="BI306" s="28"/>
    </row>
    <row r="307" spans="1:61" s="18" customFormat="1" x14ac:dyDescent="0.2">
      <c r="A307" s="74"/>
      <c r="R307" s="27"/>
      <c r="S307" s="27"/>
      <c r="BF307" s="28"/>
      <c r="BG307" s="28"/>
      <c r="BH307" s="28"/>
      <c r="BI307" s="28"/>
    </row>
    <row r="308" spans="1:61" s="18" customFormat="1" x14ac:dyDescent="0.2">
      <c r="A308" s="74"/>
      <c r="R308" s="27"/>
      <c r="S308" s="27"/>
      <c r="BF308" s="28"/>
      <c r="BG308" s="28"/>
      <c r="BH308" s="28"/>
      <c r="BI308" s="28"/>
    </row>
    <row r="309" spans="1:61" s="18" customFormat="1" x14ac:dyDescent="0.2">
      <c r="A309" s="74"/>
      <c r="R309" s="27"/>
      <c r="S309" s="27"/>
      <c r="BF309" s="28"/>
      <c r="BG309" s="28"/>
      <c r="BH309" s="28"/>
      <c r="BI309" s="28"/>
    </row>
    <row r="310" spans="1:61" s="18" customFormat="1" x14ac:dyDescent="0.2">
      <c r="A310" s="74"/>
      <c r="R310" s="27"/>
      <c r="S310" s="27"/>
      <c r="BF310" s="28"/>
      <c r="BG310" s="28"/>
      <c r="BH310" s="28"/>
      <c r="BI310" s="28"/>
    </row>
    <row r="311" spans="1:61" s="18" customFormat="1" x14ac:dyDescent="0.2">
      <c r="A311" s="74"/>
      <c r="R311" s="27"/>
      <c r="S311" s="27"/>
      <c r="BF311" s="28"/>
      <c r="BG311" s="28"/>
      <c r="BH311" s="28"/>
      <c r="BI311" s="28"/>
    </row>
    <row r="312" spans="1:61" s="18" customFormat="1" x14ac:dyDescent="0.2">
      <c r="A312" s="74"/>
      <c r="R312" s="27"/>
      <c r="S312" s="27"/>
      <c r="BF312" s="28"/>
      <c r="BG312" s="28"/>
      <c r="BH312" s="28"/>
      <c r="BI312" s="28"/>
    </row>
    <row r="313" spans="1:61" s="18" customFormat="1" x14ac:dyDescent="0.2">
      <c r="A313" s="74"/>
      <c r="R313" s="27"/>
      <c r="S313" s="27"/>
      <c r="BF313" s="28"/>
      <c r="BG313" s="28"/>
      <c r="BH313" s="28"/>
      <c r="BI313" s="28"/>
    </row>
    <row r="314" spans="1:61" s="18" customFormat="1" x14ac:dyDescent="0.2">
      <c r="A314" s="74"/>
      <c r="R314" s="27"/>
      <c r="S314" s="27"/>
      <c r="BF314" s="28"/>
      <c r="BG314" s="28"/>
      <c r="BH314" s="28"/>
      <c r="BI314" s="28"/>
    </row>
    <row r="315" spans="1:61" s="18" customFormat="1" x14ac:dyDescent="0.2">
      <c r="A315" s="74"/>
      <c r="R315" s="27"/>
      <c r="S315" s="27"/>
      <c r="BF315" s="28"/>
      <c r="BG315" s="28"/>
      <c r="BH315" s="28"/>
      <c r="BI315" s="28"/>
    </row>
    <row r="316" spans="1:61" s="18" customFormat="1" x14ac:dyDescent="0.2">
      <c r="A316" s="74"/>
      <c r="R316" s="27"/>
      <c r="S316" s="27"/>
      <c r="BF316" s="28"/>
      <c r="BG316" s="28"/>
      <c r="BH316" s="28"/>
      <c r="BI316" s="28"/>
    </row>
    <row r="317" spans="1:61" s="18" customFormat="1" x14ac:dyDescent="0.2">
      <c r="A317" s="74"/>
      <c r="R317" s="27"/>
      <c r="S317" s="27"/>
      <c r="BF317" s="28"/>
      <c r="BG317" s="28"/>
      <c r="BH317" s="28"/>
      <c r="BI317" s="28"/>
    </row>
    <row r="318" spans="1:61" s="18" customFormat="1" x14ac:dyDescent="0.2">
      <c r="A318" s="74"/>
      <c r="R318" s="27"/>
      <c r="S318" s="27"/>
      <c r="BF318" s="28"/>
      <c r="BG318" s="28"/>
      <c r="BH318" s="28"/>
      <c r="BI318" s="28"/>
    </row>
    <row r="319" spans="1:61" s="18" customFormat="1" x14ac:dyDescent="0.2">
      <c r="A319" s="74"/>
      <c r="R319" s="27"/>
      <c r="S319" s="27"/>
      <c r="BF319" s="28"/>
      <c r="BG319" s="28"/>
      <c r="BH319" s="28"/>
      <c r="BI319" s="28"/>
    </row>
    <row r="320" spans="1:61" s="18" customFormat="1" x14ac:dyDescent="0.2">
      <c r="A320" s="74"/>
      <c r="R320" s="27"/>
      <c r="S320" s="27"/>
      <c r="BF320" s="28"/>
      <c r="BG320" s="28"/>
      <c r="BH320" s="28"/>
      <c r="BI320" s="28"/>
    </row>
    <row r="321" spans="1:61" s="18" customFormat="1" x14ac:dyDescent="0.2">
      <c r="A321" s="74"/>
      <c r="R321" s="27"/>
      <c r="S321" s="27"/>
      <c r="BF321" s="28"/>
      <c r="BG321" s="28"/>
      <c r="BH321" s="28"/>
      <c r="BI321" s="28"/>
    </row>
    <row r="322" spans="1:61" s="18" customFormat="1" x14ac:dyDescent="0.2">
      <c r="A322" s="74"/>
      <c r="R322" s="27"/>
      <c r="S322" s="27"/>
      <c r="BF322" s="28"/>
      <c r="BG322" s="28"/>
      <c r="BH322" s="28"/>
      <c r="BI322" s="28"/>
    </row>
    <row r="323" spans="1:61" s="18" customFormat="1" x14ac:dyDescent="0.2">
      <c r="A323" s="74"/>
      <c r="R323" s="27"/>
      <c r="S323" s="27"/>
      <c r="BF323" s="28"/>
      <c r="BG323" s="28"/>
      <c r="BH323" s="28"/>
      <c r="BI323" s="28"/>
    </row>
    <row r="324" spans="1:61" s="18" customFormat="1" x14ac:dyDescent="0.2">
      <c r="A324" s="74"/>
      <c r="R324" s="27"/>
      <c r="S324" s="27"/>
      <c r="BF324" s="28"/>
      <c r="BG324" s="28"/>
      <c r="BH324" s="28"/>
      <c r="BI324" s="28"/>
    </row>
    <row r="325" spans="1:61" s="18" customFormat="1" x14ac:dyDescent="0.2">
      <c r="A325" s="74"/>
      <c r="R325" s="27"/>
      <c r="S325" s="27"/>
      <c r="BF325" s="28"/>
      <c r="BG325" s="28"/>
      <c r="BH325" s="28"/>
      <c r="BI325" s="28"/>
    </row>
    <row r="326" spans="1:61" s="18" customFormat="1" x14ac:dyDescent="0.2">
      <c r="A326" s="74"/>
      <c r="R326" s="27"/>
      <c r="S326" s="27"/>
      <c r="BF326" s="28"/>
      <c r="BG326" s="28"/>
      <c r="BH326" s="28"/>
      <c r="BI326" s="28"/>
    </row>
    <row r="327" spans="1:61" s="18" customFormat="1" x14ac:dyDescent="0.2">
      <c r="A327" s="74"/>
      <c r="R327" s="27"/>
      <c r="S327" s="27"/>
      <c r="BF327" s="28"/>
      <c r="BG327" s="28"/>
      <c r="BH327" s="28"/>
      <c r="BI327" s="28"/>
    </row>
    <row r="328" spans="1:61" s="18" customFormat="1" x14ac:dyDescent="0.2">
      <c r="A328" s="74"/>
      <c r="R328" s="27"/>
      <c r="S328" s="27"/>
      <c r="BF328" s="28"/>
      <c r="BG328" s="28"/>
      <c r="BH328" s="28"/>
      <c r="BI328" s="28"/>
    </row>
    <row r="329" spans="1:61" s="18" customFormat="1" x14ac:dyDescent="0.2">
      <c r="A329" s="74"/>
      <c r="R329" s="27"/>
      <c r="S329" s="27"/>
      <c r="BF329" s="28"/>
      <c r="BG329" s="28"/>
      <c r="BH329" s="28"/>
      <c r="BI329" s="28"/>
    </row>
    <row r="330" spans="1:61" s="18" customFormat="1" x14ac:dyDescent="0.2">
      <c r="A330" s="74"/>
      <c r="R330" s="27"/>
      <c r="S330" s="27"/>
      <c r="BF330" s="28"/>
      <c r="BG330" s="28"/>
      <c r="BH330" s="28"/>
      <c r="BI330" s="28"/>
    </row>
    <row r="331" spans="1:61" s="18" customFormat="1" x14ac:dyDescent="0.2">
      <c r="A331" s="74"/>
      <c r="R331" s="27"/>
      <c r="S331" s="27"/>
      <c r="BF331" s="28"/>
      <c r="BG331" s="28"/>
      <c r="BH331" s="28"/>
      <c r="BI331" s="28"/>
    </row>
    <row r="332" spans="1:61" s="18" customFormat="1" x14ac:dyDescent="0.2">
      <c r="A332" s="74"/>
      <c r="R332" s="27"/>
      <c r="S332" s="27"/>
      <c r="BF332" s="28"/>
      <c r="BG332" s="28"/>
      <c r="BH332" s="28"/>
      <c r="BI332" s="28"/>
    </row>
    <row r="333" spans="1:61" s="18" customFormat="1" x14ac:dyDescent="0.2">
      <c r="A333" s="74"/>
      <c r="R333" s="27"/>
      <c r="S333" s="27"/>
      <c r="BF333" s="28"/>
      <c r="BG333" s="28"/>
      <c r="BH333" s="28"/>
      <c r="BI333" s="28"/>
    </row>
    <row r="334" spans="1:61" s="18" customFormat="1" x14ac:dyDescent="0.2">
      <c r="A334" s="74"/>
      <c r="R334" s="27"/>
      <c r="S334" s="27"/>
      <c r="BF334" s="28"/>
      <c r="BG334" s="28"/>
      <c r="BH334" s="28"/>
      <c r="BI334" s="28"/>
    </row>
    <row r="335" spans="1:61" s="18" customFormat="1" x14ac:dyDescent="0.2">
      <c r="A335" s="74"/>
      <c r="R335" s="27"/>
      <c r="S335" s="27"/>
      <c r="BF335" s="28"/>
      <c r="BG335" s="28"/>
      <c r="BH335" s="28"/>
      <c r="BI335" s="28"/>
    </row>
    <row r="336" spans="1:61" s="18" customFormat="1" x14ac:dyDescent="0.2">
      <c r="A336" s="74"/>
      <c r="R336" s="27"/>
      <c r="S336" s="27"/>
      <c r="BF336" s="28"/>
      <c r="BG336" s="28"/>
      <c r="BH336" s="28"/>
      <c r="BI336" s="28"/>
    </row>
    <row r="337" spans="1:61" s="18" customFormat="1" x14ac:dyDescent="0.2">
      <c r="A337" s="74"/>
      <c r="R337" s="27"/>
      <c r="S337" s="27"/>
      <c r="BF337" s="28"/>
      <c r="BG337" s="28"/>
      <c r="BH337" s="28"/>
      <c r="BI337" s="28"/>
    </row>
    <row r="338" spans="1:61" s="18" customFormat="1" x14ac:dyDescent="0.2">
      <c r="A338" s="74"/>
      <c r="R338" s="27"/>
      <c r="S338" s="27"/>
      <c r="BF338" s="28"/>
      <c r="BG338" s="28"/>
      <c r="BH338" s="28"/>
      <c r="BI338" s="28"/>
    </row>
    <row r="339" spans="1:61" s="18" customFormat="1" x14ac:dyDescent="0.2">
      <c r="A339" s="74"/>
      <c r="R339" s="27"/>
      <c r="S339" s="27"/>
      <c r="BF339" s="28"/>
      <c r="BG339" s="28"/>
      <c r="BH339" s="28"/>
      <c r="BI339" s="28"/>
    </row>
    <row r="340" spans="1:61" s="18" customFormat="1" x14ac:dyDescent="0.2">
      <c r="A340" s="74"/>
      <c r="R340" s="27"/>
      <c r="S340" s="27"/>
      <c r="BF340" s="28"/>
      <c r="BG340" s="28"/>
      <c r="BH340" s="28"/>
      <c r="BI340" s="28"/>
    </row>
    <row r="341" spans="1:61" s="18" customFormat="1" x14ac:dyDescent="0.2">
      <c r="A341" s="74"/>
      <c r="R341" s="27"/>
      <c r="S341" s="27"/>
      <c r="BF341" s="28"/>
      <c r="BG341" s="28"/>
      <c r="BH341" s="28"/>
      <c r="BI341" s="28"/>
    </row>
    <row r="342" spans="1:61" s="18" customFormat="1" x14ac:dyDescent="0.2">
      <c r="A342" s="74"/>
      <c r="R342" s="27"/>
      <c r="S342" s="27"/>
      <c r="BF342" s="28"/>
      <c r="BG342" s="28"/>
      <c r="BH342" s="28"/>
      <c r="BI342" s="28"/>
    </row>
    <row r="343" spans="1:61" s="18" customFormat="1" x14ac:dyDescent="0.2">
      <c r="A343" s="74"/>
      <c r="R343" s="27"/>
      <c r="S343" s="27"/>
      <c r="BF343" s="28"/>
      <c r="BG343" s="28"/>
      <c r="BH343" s="28"/>
      <c r="BI343" s="28"/>
    </row>
    <row r="344" spans="1:61" s="18" customFormat="1" x14ac:dyDescent="0.2">
      <c r="A344" s="74"/>
      <c r="R344" s="27"/>
      <c r="S344" s="27"/>
      <c r="BF344" s="28"/>
      <c r="BG344" s="28"/>
      <c r="BH344" s="28"/>
      <c r="BI344" s="28"/>
    </row>
    <row r="345" spans="1:61" s="18" customFormat="1" x14ac:dyDescent="0.2">
      <c r="A345" s="74"/>
      <c r="R345" s="27"/>
      <c r="S345" s="27"/>
      <c r="BF345" s="28"/>
      <c r="BG345" s="28"/>
      <c r="BH345" s="28"/>
      <c r="BI345" s="28"/>
    </row>
    <row r="346" spans="1:61" s="18" customFormat="1" x14ac:dyDescent="0.2">
      <c r="A346" s="74"/>
      <c r="R346" s="27"/>
      <c r="S346" s="27"/>
      <c r="BF346" s="28"/>
      <c r="BG346" s="28"/>
      <c r="BH346" s="28"/>
      <c r="BI346" s="28"/>
    </row>
    <row r="347" spans="1:61" s="18" customFormat="1" x14ac:dyDescent="0.2">
      <c r="A347" s="74"/>
      <c r="R347" s="27"/>
      <c r="S347" s="27"/>
      <c r="BF347" s="28"/>
      <c r="BG347" s="28"/>
      <c r="BH347" s="28"/>
      <c r="BI347" s="28"/>
    </row>
    <row r="348" spans="1:61" s="18" customFormat="1" x14ac:dyDescent="0.2">
      <c r="A348" s="74"/>
      <c r="R348" s="27"/>
      <c r="S348" s="27"/>
      <c r="BF348" s="28"/>
      <c r="BG348" s="28"/>
      <c r="BH348" s="28"/>
      <c r="BI348" s="28"/>
    </row>
    <row r="349" spans="1:61" s="18" customFormat="1" x14ac:dyDescent="0.2">
      <c r="A349" s="74"/>
      <c r="R349" s="27"/>
      <c r="S349" s="27"/>
      <c r="BF349" s="28"/>
      <c r="BG349" s="28"/>
      <c r="BH349" s="28"/>
      <c r="BI349" s="28"/>
    </row>
    <row r="350" spans="1:61" s="18" customFormat="1" x14ac:dyDescent="0.2">
      <c r="A350" s="74"/>
      <c r="R350" s="27"/>
      <c r="S350" s="27"/>
      <c r="BF350" s="28"/>
      <c r="BG350" s="28"/>
      <c r="BH350" s="28"/>
      <c r="BI350" s="28"/>
    </row>
    <row r="351" spans="1:61" s="18" customFormat="1" x14ac:dyDescent="0.2">
      <c r="A351" s="74"/>
      <c r="R351" s="27"/>
      <c r="S351" s="27"/>
      <c r="BF351" s="28"/>
      <c r="BG351" s="28"/>
      <c r="BH351" s="28"/>
      <c r="BI351" s="28"/>
    </row>
    <row r="352" spans="1:61" s="18" customFormat="1" x14ac:dyDescent="0.2">
      <c r="A352" s="74"/>
      <c r="R352" s="27"/>
      <c r="S352" s="27"/>
      <c r="BF352" s="28"/>
      <c r="BG352" s="28"/>
      <c r="BH352" s="28"/>
      <c r="BI352" s="28"/>
    </row>
    <row r="353" spans="1:61" s="18" customFormat="1" x14ac:dyDescent="0.2">
      <c r="A353" s="74"/>
      <c r="R353" s="27"/>
      <c r="S353" s="27"/>
      <c r="BF353" s="28"/>
      <c r="BG353" s="28"/>
      <c r="BH353" s="28"/>
      <c r="BI353" s="28"/>
    </row>
    <row r="354" spans="1:61" s="18" customFormat="1" x14ac:dyDescent="0.2">
      <c r="A354" s="74"/>
      <c r="R354" s="27"/>
      <c r="S354" s="27"/>
      <c r="BF354" s="28"/>
      <c r="BG354" s="28"/>
      <c r="BH354" s="28"/>
      <c r="BI354" s="28"/>
    </row>
    <row r="355" spans="1:61" s="18" customFormat="1" x14ac:dyDescent="0.2">
      <c r="A355" s="74"/>
      <c r="R355" s="27"/>
      <c r="S355" s="27"/>
      <c r="BF355" s="28"/>
      <c r="BG355" s="28"/>
      <c r="BH355" s="28"/>
      <c r="BI355" s="28"/>
    </row>
    <row r="356" spans="1:61" s="18" customFormat="1" x14ac:dyDescent="0.2">
      <c r="A356" s="74"/>
      <c r="R356" s="27"/>
      <c r="S356" s="27"/>
      <c r="BF356" s="28"/>
      <c r="BG356" s="28"/>
      <c r="BH356" s="28"/>
      <c r="BI356" s="28"/>
    </row>
    <row r="357" spans="1:61" s="18" customFormat="1" x14ac:dyDescent="0.2">
      <c r="A357" s="74"/>
      <c r="R357" s="27"/>
      <c r="S357" s="27"/>
      <c r="BF357" s="28"/>
      <c r="BG357" s="28"/>
      <c r="BH357" s="28"/>
      <c r="BI357" s="28"/>
    </row>
    <row r="358" spans="1:61" s="18" customFormat="1" x14ac:dyDescent="0.2">
      <c r="A358" s="74"/>
      <c r="R358" s="27"/>
      <c r="S358" s="27"/>
      <c r="BF358" s="28"/>
      <c r="BG358" s="28"/>
      <c r="BH358" s="28"/>
      <c r="BI358" s="28"/>
    </row>
    <row r="359" spans="1:61" s="18" customFormat="1" x14ac:dyDescent="0.2">
      <c r="A359" s="74"/>
      <c r="R359" s="27"/>
      <c r="S359" s="27"/>
      <c r="BF359" s="28"/>
      <c r="BG359" s="28"/>
      <c r="BH359" s="28"/>
      <c r="BI359" s="28"/>
    </row>
    <row r="360" spans="1:61" s="18" customFormat="1" x14ac:dyDescent="0.2">
      <c r="A360" s="74"/>
      <c r="R360" s="27"/>
      <c r="S360" s="27"/>
      <c r="BF360" s="28"/>
      <c r="BG360" s="28"/>
      <c r="BH360" s="28"/>
      <c r="BI360" s="28"/>
    </row>
    <row r="361" spans="1:61" s="18" customFormat="1" x14ac:dyDescent="0.2">
      <c r="A361" s="74"/>
      <c r="R361" s="27"/>
      <c r="S361" s="27"/>
      <c r="BF361" s="28"/>
      <c r="BG361" s="28"/>
      <c r="BH361" s="28"/>
      <c r="BI361" s="28"/>
    </row>
    <row r="362" spans="1:61" s="18" customFormat="1" x14ac:dyDescent="0.2">
      <c r="A362" s="74"/>
      <c r="R362" s="27"/>
      <c r="S362" s="27"/>
      <c r="BF362" s="28"/>
      <c r="BG362" s="28"/>
      <c r="BH362" s="28"/>
      <c r="BI362" s="28"/>
    </row>
    <row r="363" spans="1:61" s="18" customFormat="1" x14ac:dyDescent="0.2">
      <c r="A363" s="74"/>
      <c r="R363" s="27"/>
      <c r="S363" s="27"/>
      <c r="BF363" s="28"/>
      <c r="BG363" s="28"/>
      <c r="BH363" s="28"/>
      <c r="BI363" s="28"/>
    </row>
    <row r="364" spans="1:61" s="18" customFormat="1" x14ac:dyDescent="0.2">
      <c r="A364" s="74"/>
      <c r="R364" s="27"/>
      <c r="S364" s="27"/>
      <c r="BF364" s="28"/>
      <c r="BG364" s="28"/>
      <c r="BH364" s="28"/>
      <c r="BI364" s="28"/>
    </row>
    <row r="365" spans="1:61" s="18" customFormat="1" x14ac:dyDescent="0.2">
      <c r="A365" s="74"/>
      <c r="R365" s="27"/>
      <c r="S365" s="27"/>
      <c r="BF365" s="28"/>
      <c r="BG365" s="28"/>
      <c r="BH365" s="28"/>
      <c r="BI365" s="28"/>
    </row>
    <row r="366" spans="1:61" s="18" customFormat="1" x14ac:dyDescent="0.2">
      <c r="A366" s="74"/>
      <c r="R366" s="27"/>
      <c r="S366" s="27"/>
      <c r="BF366" s="28"/>
      <c r="BG366" s="28"/>
      <c r="BH366" s="28"/>
      <c r="BI366" s="28"/>
    </row>
    <row r="367" spans="1:61" s="18" customFormat="1" x14ac:dyDescent="0.2">
      <c r="A367" s="74"/>
      <c r="R367" s="27"/>
      <c r="S367" s="27"/>
      <c r="BF367" s="28"/>
      <c r="BG367" s="28"/>
      <c r="BH367" s="28"/>
      <c r="BI367" s="28"/>
    </row>
    <row r="368" spans="1:61" s="18" customFormat="1" x14ac:dyDescent="0.2">
      <c r="A368" s="74"/>
      <c r="R368" s="27"/>
      <c r="S368" s="27"/>
      <c r="BF368" s="28"/>
      <c r="BG368" s="28"/>
      <c r="BH368" s="28"/>
      <c r="BI368" s="28"/>
    </row>
    <row r="369" spans="1:61" s="18" customFormat="1" x14ac:dyDescent="0.2">
      <c r="A369" s="74"/>
      <c r="R369" s="27"/>
      <c r="S369" s="27"/>
      <c r="BF369" s="28"/>
      <c r="BG369" s="28"/>
      <c r="BH369" s="28"/>
      <c r="BI369" s="28"/>
    </row>
    <row r="370" spans="1:61" s="18" customFormat="1" x14ac:dyDescent="0.2">
      <c r="A370" s="74"/>
      <c r="R370" s="27"/>
      <c r="S370" s="27"/>
      <c r="BF370" s="28"/>
      <c r="BG370" s="28"/>
      <c r="BH370" s="28"/>
      <c r="BI370" s="28"/>
    </row>
    <row r="371" spans="1:61" s="18" customFormat="1" x14ac:dyDescent="0.2">
      <c r="A371" s="74"/>
      <c r="R371" s="27"/>
      <c r="S371" s="27"/>
      <c r="BF371" s="28"/>
      <c r="BG371" s="28"/>
      <c r="BH371" s="28"/>
      <c r="BI371" s="28"/>
    </row>
    <row r="372" spans="1:61" s="18" customFormat="1" x14ac:dyDescent="0.2">
      <c r="A372" s="74"/>
      <c r="R372" s="27"/>
      <c r="S372" s="27"/>
      <c r="BF372" s="28"/>
      <c r="BG372" s="28"/>
      <c r="BH372" s="28"/>
      <c r="BI372" s="28"/>
    </row>
    <row r="373" spans="1:61" s="18" customFormat="1" x14ac:dyDescent="0.2">
      <c r="A373" s="74"/>
      <c r="R373" s="27"/>
      <c r="S373" s="27"/>
      <c r="BF373" s="28"/>
      <c r="BG373" s="28"/>
      <c r="BH373" s="28"/>
      <c r="BI373" s="28"/>
    </row>
    <row r="374" spans="1:61" s="18" customFormat="1" x14ac:dyDescent="0.2">
      <c r="A374" s="74"/>
      <c r="R374" s="27"/>
      <c r="S374" s="27"/>
      <c r="BF374" s="28"/>
      <c r="BG374" s="28"/>
      <c r="BH374" s="28"/>
      <c r="BI374" s="28"/>
    </row>
    <row r="375" spans="1:61" s="18" customFormat="1" x14ac:dyDescent="0.2">
      <c r="A375" s="74"/>
      <c r="R375" s="27"/>
      <c r="S375" s="27"/>
      <c r="BF375" s="28"/>
      <c r="BG375" s="28"/>
      <c r="BH375" s="28"/>
      <c r="BI375" s="28"/>
    </row>
    <row r="376" spans="1:61" s="18" customFormat="1" x14ac:dyDescent="0.2">
      <c r="A376" s="74"/>
      <c r="R376" s="27"/>
      <c r="S376" s="27"/>
      <c r="BF376" s="28"/>
      <c r="BG376" s="28"/>
      <c r="BH376" s="28"/>
      <c r="BI376" s="28"/>
    </row>
    <row r="377" spans="1:61" s="18" customFormat="1" x14ac:dyDescent="0.2">
      <c r="A377" s="74"/>
      <c r="R377" s="27"/>
      <c r="S377" s="27"/>
      <c r="BF377" s="28"/>
      <c r="BG377" s="28"/>
      <c r="BH377" s="28"/>
      <c r="BI377" s="28"/>
    </row>
    <row r="378" spans="1:61" s="18" customFormat="1" x14ac:dyDescent="0.2">
      <c r="A378" s="74"/>
      <c r="R378" s="27"/>
      <c r="S378" s="27"/>
      <c r="BF378" s="28"/>
      <c r="BG378" s="28"/>
      <c r="BH378" s="28"/>
      <c r="BI378" s="28"/>
    </row>
    <row r="379" spans="1:61" s="18" customFormat="1" x14ac:dyDescent="0.2">
      <c r="A379" s="74"/>
      <c r="R379" s="27"/>
      <c r="S379" s="27"/>
      <c r="BF379" s="28"/>
      <c r="BG379" s="28"/>
      <c r="BH379" s="28"/>
      <c r="BI379" s="28"/>
    </row>
    <row r="380" spans="1:61" s="18" customFormat="1" x14ac:dyDescent="0.2">
      <c r="A380" s="74"/>
      <c r="R380" s="27"/>
      <c r="S380" s="27"/>
      <c r="BF380" s="28"/>
      <c r="BG380" s="28"/>
      <c r="BH380" s="28"/>
      <c r="BI380" s="28"/>
    </row>
    <row r="381" spans="1:61" s="18" customFormat="1" x14ac:dyDescent="0.2">
      <c r="A381" s="74"/>
      <c r="R381" s="27"/>
      <c r="S381" s="27"/>
      <c r="BF381" s="28"/>
      <c r="BG381" s="28"/>
      <c r="BH381" s="28"/>
      <c r="BI381" s="28"/>
    </row>
    <row r="382" spans="1:61" s="18" customFormat="1" x14ac:dyDescent="0.2">
      <c r="A382" s="74"/>
      <c r="R382" s="27"/>
      <c r="S382" s="27"/>
      <c r="BF382" s="28"/>
      <c r="BG382" s="28"/>
      <c r="BH382" s="28"/>
      <c r="BI382" s="28"/>
    </row>
    <row r="383" spans="1:61" s="18" customFormat="1" x14ac:dyDescent="0.2">
      <c r="A383" s="74"/>
      <c r="R383" s="27"/>
      <c r="S383" s="27"/>
      <c r="BF383" s="28"/>
      <c r="BG383" s="28"/>
      <c r="BH383" s="28"/>
      <c r="BI383" s="28"/>
    </row>
    <row r="384" spans="1:61" s="18" customFormat="1" x14ac:dyDescent="0.2">
      <c r="A384" s="74"/>
      <c r="R384" s="27"/>
      <c r="S384" s="27"/>
      <c r="BF384" s="28"/>
      <c r="BG384" s="28"/>
      <c r="BH384" s="28"/>
      <c r="BI384" s="28"/>
    </row>
    <row r="385" spans="1:61" s="18" customFormat="1" x14ac:dyDescent="0.2">
      <c r="A385" s="74"/>
      <c r="R385" s="27"/>
      <c r="S385" s="27"/>
      <c r="BF385" s="28"/>
      <c r="BG385" s="28"/>
      <c r="BH385" s="28"/>
      <c r="BI385" s="28"/>
    </row>
    <row r="386" spans="1:61" s="18" customFormat="1" x14ac:dyDescent="0.2">
      <c r="A386" s="74"/>
      <c r="R386" s="27"/>
      <c r="S386" s="27"/>
      <c r="BF386" s="28"/>
      <c r="BG386" s="28"/>
      <c r="BH386" s="28"/>
      <c r="BI386" s="28"/>
    </row>
    <row r="387" spans="1:61" s="18" customFormat="1" x14ac:dyDescent="0.2">
      <c r="A387" s="74"/>
      <c r="R387" s="27"/>
      <c r="S387" s="27"/>
      <c r="BF387" s="28"/>
      <c r="BG387" s="28"/>
      <c r="BH387" s="28"/>
      <c r="BI387" s="28"/>
    </row>
    <row r="388" spans="1:61" s="18" customFormat="1" x14ac:dyDescent="0.2">
      <c r="A388" s="74"/>
      <c r="R388" s="27"/>
      <c r="S388" s="27"/>
      <c r="BF388" s="28"/>
      <c r="BG388" s="28"/>
      <c r="BH388" s="28"/>
      <c r="BI388" s="28"/>
    </row>
    <row r="389" spans="1:61" s="18" customFormat="1" x14ac:dyDescent="0.2">
      <c r="A389" s="74"/>
      <c r="R389" s="27"/>
      <c r="S389" s="27"/>
      <c r="BF389" s="28"/>
      <c r="BG389" s="28"/>
      <c r="BH389" s="28"/>
      <c r="BI389" s="28"/>
    </row>
    <row r="390" spans="1:61" s="18" customFormat="1" x14ac:dyDescent="0.2">
      <c r="A390" s="74"/>
      <c r="R390" s="27"/>
      <c r="S390" s="27"/>
      <c r="BF390" s="28"/>
      <c r="BG390" s="28"/>
      <c r="BH390" s="28"/>
      <c r="BI390" s="28"/>
    </row>
    <row r="391" spans="1:61" s="18" customFormat="1" x14ac:dyDescent="0.2">
      <c r="A391" s="74"/>
      <c r="R391" s="27"/>
      <c r="S391" s="27"/>
      <c r="BF391" s="28"/>
      <c r="BG391" s="28"/>
      <c r="BH391" s="28"/>
      <c r="BI391" s="28"/>
    </row>
    <row r="392" spans="1:61" s="18" customFormat="1" x14ac:dyDescent="0.2">
      <c r="A392" s="74"/>
      <c r="R392" s="27"/>
      <c r="S392" s="27"/>
      <c r="BF392" s="28"/>
      <c r="BG392" s="28"/>
      <c r="BH392" s="28"/>
      <c r="BI392" s="28"/>
    </row>
    <row r="393" spans="1:61" s="18" customFormat="1" x14ac:dyDescent="0.2">
      <c r="A393" s="74"/>
      <c r="R393" s="27"/>
      <c r="S393" s="27"/>
      <c r="BF393" s="28"/>
      <c r="BG393" s="28"/>
      <c r="BH393" s="28"/>
      <c r="BI393" s="28"/>
    </row>
    <row r="394" spans="1:61" s="18" customFormat="1" x14ac:dyDescent="0.2">
      <c r="A394" s="74"/>
      <c r="R394" s="27"/>
      <c r="S394" s="27"/>
      <c r="BF394" s="28"/>
      <c r="BG394" s="28"/>
      <c r="BH394" s="28"/>
      <c r="BI394" s="28"/>
    </row>
    <row r="395" spans="1:61" s="18" customFormat="1" x14ac:dyDescent="0.2">
      <c r="A395" s="74"/>
      <c r="R395" s="27"/>
      <c r="S395" s="27"/>
      <c r="BF395" s="28"/>
      <c r="BG395" s="28"/>
      <c r="BH395" s="28"/>
      <c r="BI395" s="28"/>
    </row>
    <row r="396" spans="1:61" s="18" customFormat="1" x14ac:dyDescent="0.2">
      <c r="A396" s="74"/>
      <c r="R396" s="27"/>
      <c r="S396" s="27"/>
      <c r="BF396" s="28"/>
      <c r="BG396" s="28"/>
      <c r="BH396" s="28"/>
      <c r="BI396" s="28"/>
    </row>
    <row r="397" spans="1:61" s="18" customFormat="1" x14ac:dyDescent="0.2">
      <c r="A397" s="74"/>
      <c r="R397" s="27"/>
      <c r="S397" s="27"/>
      <c r="BF397" s="28"/>
      <c r="BG397" s="28"/>
      <c r="BH397" s="28"/>
      <c r="BI397" s="28"/>
    </row>
    <row r="398" spans="1:61" s="18" customFormat="1" x14ac:dyDescent="0.2">
      <c r="A398" s="74"/>
      <c r="R398" s="27"/>
      <c r="S398" s="27"/>
      <c r="BF398" s="28"/>
      <c r="BG398" s="28"/>
      <c r="BH398" s="28"/>
      <c r="BI398" s="28"/>
    </row>
    <row r="399" spans="1:61" s="18" customFormat="1" x14ac:dyDescent="0.2">
      <c r="A399" s="74"/>
      <c r="R399" s="27"/>
      <c r="S399" s="27"/>
      <c r="BF399" s="28"/>
      <c r="BG399" s="28"/>
      <c r="BH399" s="28"/>
      <c r="BI399" s="28"/>
    </row>
    <row r="400" spans="1:61" s="18" customFormat="1" x14ac:dyDescent="0.2">
      <c r="A400" s="74"/>
      <c r="R400" s="27"/>
      <c r="S400" s="27"/>
      <c r="BF400" s="28"/>
      <c r="BG400" s="28"/>
      <c r="BH400" s="28"/>
      <c r="BI400" s="28"/>
    </row>
    <row r="401" spans="1:61" s="18" customFormat="1" x14ac:dyDescent="0.2">
      <c r="A401" s="74"/>
      <c r="R401" s="27"/>
      <c r="S401" s="27"/>
      <c r="BF401" s="28"/>
      <c r="BG401" s="28"/>
      <c r="BH401" s="28"/>
      <c r="BI401" s="28"/>
    </row>
    <row r="402" spans="1:61" s="18" customFormat="1" x14ac:dyDescent="0.2">
      <c r="A402" s="74"/>
      <c r="R402" s="27"/>
      <c r="S402" s="27"/>
      <c r="BF402" s="28"/>
      <c r="BG402" s="28"/>
      <c r="BH402" s="28"/>
      <c r="BI402" s="28"/>
    </row>
    <row r="403" spans="1:61" s="18" customFormat="1" x14ac:dyDescent="0.2">
      <c r="A403" s="74"/>
      <c r="R403" s="27"/>
      <c r="S403" s="27"/>
      <c r="BF403" s="28"/>
      <c r="BG403" s="28"/>
      <c r="BH403" s="28"/>
      <c r="BI403" s="28"/>
    </row>
    <row r="404" spans="1:61" s="18" customFormat="1" x14ac:dyDescent="0.2">
      <c r="A404" s="74"/>
      <c r="R404" s="27"/>
      <c r="S404" s="27"/>
      <c r="BF404" s="28"/>
      <c r="BG404" s="28"/>
      <c r="BH404" s="28"/>
      <c r="BI404" s="28"/>
    </row>
    <row r="405" spans="1:61" s="18" customFormat="1" x14ac:dyDescent="0.2">
      <c r="A405" s="74"/>
      <c r="R405" s="27"/>
      <c r="S405" s="27"/>
      <c r="BF405" s="28"/>
      <c r="BG405" s="28"/>
      <c r="BH405" s="28"/>
      <c r="BI405" s="28"/>
    </row>
    <row r="406" spans="1:61" s="18" customFormat="1" x14ac:dyDescent="0.2">
      <c r="A406" s="74"/>
      <c r="R406" s="27"/>
      <c r="S406" s="27"/>
      <c r="BF406" s="28"/>
      <c r="BG406" s="28"/>
      <c r="BH406" s="28"/>
      <c r="BI406" s="28"/>
    </row>
    <row r="407" spans="1:61" s="18" customFormat="1" x14ac:dyDescent="0.2">
      <c r="A407" s="74"/>
      <c r="R407" s="27"/>
      <c r="S407" s="27"/>
      <c r="BF407" s="28"/>
      <c r="BG407" s="28"/>
      <c r="BH407" s="28"/>
      <c r="BI407" s="28"/>
    </row>
    <row r="408" spans="1:61" s="18" customFormat="1" x14ac:dyDescent="0.2">
      <c r="A408" s="74"/>
      <c r="R408" s="27"/>
      <c r="S408" s="27"/>
      <c r="BF408" s="28"/>
      <c r="BG408" s="28"/>
      <c r="BH408" s="28"/>
      <c r="BI408" s="28"/>
    </row>
    <row r="409" spans="1:61" s="18" customFormat="1" x14ac:dyDescent="0.2">
      <c r="A409" s="74"/>
      <c r="R409" s="27"/>
      <c r="S409" s="27"/>
      <c r="BF409" s="28"/>
      <c r="BG409" s="28"/>
      <c r="BH409" s="28"/>
      <c r="BI409" s="28"/>
    </row>
    <row r="410" spans="1:61" s="18" customFormat="1" x14ac:dyDescent="0.2">
      <c r="A410" s="74"/>
      <c r="R410" s="27"/>
      <c r="S410" s="27"/>
      <c r="BF410" s="28"/>
      <c r="BG410" s="28"/>
      <c r="BH410" s="28"/>
      <c r="BI410" s="28"/>
    </row>
    <row r="411" spans="1:61" s="18" customFormat="1" x14ac:dyDescent="0.2">
      <c r="A411" s="74"/>
      <c r="R411" s="27"/>
      <c r="S411" s="27"/>
      <c r="BF411" s="28"/>
      <c r="BG411" s="28"/>
      <c r="BH411" s="28"/>
      <c r="BI411" s="28"/>
    </row>
    <row r="412" spans="1:61" s="18" customFormat="1" x14ac:dyDescent="0.2">
      <c r="A412" s="74"/>
      <c r="R412" s="27"/>
      <c r="S412" s="27"/>
      <c r="BF412" s="28"/>
      <c r="BG412" s="28"/>
      <c r="BH412" s="28"/>
      <c r="BI412" s="28"/>
    </row>
    <row r="413" spans="1:61" s="18" customFormat="1" x14ac:dyDescent="0.2">
      <c r="A413" s="74"/>
      <c r="R413" s="27"/>
      <c r="S413" s="27"/>
      <c r="BF413" s="28"/>
      <c r="BG413" s="28"/>
      <c r="BH413" s="28"/>
      <c r="BI413" s="28"/>
    </row>
    <row r="414" spans="1:61" s="18" customFormat="1" x14ac:dyDescent="0.2">
      <c r="A414" s="74"/>
      <c r="R414" s="27"/>
      <c r="S414" s="27"/>
      <c r="BF414" s="28"/>
      <c r="BG414" s="28"/>
      <c r="BH414" s="28"/>
      <c r="BI414" s="28"/>
    </row>
    <row r="415" spans="1:61" s="18" customFormat="1" x14ac:dyDescent="0.2">
      <c r="A415" s="74"/>
      <c r="R415" s="27"/>
      <c r="S415" s="27"/>
      <c r="BF415" s="28"/>
      <c r="BG415" s="28"/>
      <c r="BH415" s="28"/>
      <c r="BI415" s="28"/>
    </row>
    <row r="416" spans="1:61" s="18" customFormat="1" x14ac:dyDescent="0.2">
      <c r="A416" s="74"/>
      <c r="R416" s="27"/>
      <c r="S416" s="27"/>
      <c r="BF416" s="28"/>
      <c r="BG416" s="28"/>
      <c r="BH416" s="28"/>
      <c r="BI416" s="28"/>
    </row>
    <row r="417" spans="1:61" s="18" customFormat="1" x14ac:dyDescent="0.2">
      <c r="A417" s="74"/>
      <c r="R417" s="27"/>
      <c r="S417" s="27"/>
      <c r="BF417" s="28"/>
      <c r="BG417" s="28"/>
      <c r="BH417" s="28"/>
      <c r="BI417" s="28"/>
    </row>
    <row r="418" spans="1:61" s="18" customFormat="1" x14ac:dyDescent="0.2">
      <c r="A418" s="74"/>
      <c r="R418" s="27"/>
      <c r="S418" s="27"/>
      <c r="BF418" s="28"/>
      <c r="BG418" s="28"/>
      <c r="BH418" s="28"/>
      <c r="BI418" s="28"/>
    </row>
    <row r="419" spans="1:61" s="18" customFormat="1" x14ac:dyDescent="0.2">
      <c r="A419" s="74"/>
      <c r="R419" s="27"/>
      <c r="S419" s="27"/>
      <c r="BF419" s="28"/>
      <c r="BG419" s="28"/>
      <c r="BH419" s="28"/>
      <c r="BI419" s="28"/>
    </row>
    <row r="420" spans="1:61" s="18" customFormat="1" x14ac:dyDescent="0.2">
      <c r="A420" s="74"/>
      <c r="R420" s="27"/>
      <c r="S420" s="27"/>
      <c r="BF420" s="28"/>
      <c r="BG420" s="28"/>
      <c r="BH420" s="28"/>
      <c r="BI420" s="28"/>
    </row>
    <row r="421" spans="1:61" s="18" customFormat="1" x14ac:dyDescent="0.2">
      <c r="A421" s="74"/>
      <c r="R421" s="27"/>
      <c r="S421" s="27"/>
      <c r="BF421" s="28"/>
      <c r="BG421" s="28"/>
      <c r="BH421" s="28"/>
      <c r="BI421" s="28"/>
    </row>
    <row r="422" spans="1:61" s="18" customFormat="1" x14ac:dyDescent="0.2">
      <c r="A422" s="74"/>
      <c r="R422" s="27"/>
      <c r="S422" s="27"/>
      <c r="BF422" s="28"/>
      <c r="BG422" s="28"/>
      <c r="BH422" s="28"/>
      <c r="BI422" s="28"/>
    </row>
    <row r="423" spans="1:61" s="18" customFormat="1" x14ac:dyDescent="0.2">
      <c r="A423" s="74"/>
      <c r="R423" s="27"/>
      <c r="S423" s="27"/>
      <c r="BF423" s="28"/>
      <c r="BG423" s="28"/>
      <c r="BH423" s="28"/>
      <c r="BI423" s="28"/>
    </row>
    <row r="424" spans="1:61" s="18" customFormat="1" x14ac:dyDescent="0.2">
      <c r="A424" s="74"/>
      <c r="R424" s="27"/>
      <c r="S424" s="27"/>
      <c r="BF424" s="28"/>
      <c r="BG424" s="28"/>
      <c r="BH424" s="28"/>
      <c r="BI424" s="28"/>
    </row>
    <row r="425" spans="1:61" s="18" customFormat="1" x14ac:dyDescent="0.2">
      <c r="A425" s="74"/>
      <c r="R425" s="27"/>
      <c r="S425" s="27"/>
      <c r="BF425" s="28"/>
      <c r="BG425" s="28"/>
      <c r="BH425" s="28"/>
      <c r="BI425" s="28"/>
    </row>
    <row r="426" spans="1:61" s="18" customFormat="1" x14ac:dyDescent="0.2">
      <c r="A426" s="74"/>
      <c r="R426" s="27"/>
      <c r="S426" s="27"/>
      <c r="BF426" s="28"/>
      <c r="BG426" s="28"/>
      <c r="BH426" s="28"/>
      <c r="BI426" s="28"/>
    </row>
    <row r="427" spans="1:61" s="18" customFormat="1" x14ac:dyDescent="0.2">
      <c r="A427" s="74"/>
      <c r="R427" s="27"/>
      <c r="S427" s="27"/>
      <c r="BF427" s="28"/>
      <c r="BG427" s="28"/>
      <c r="BH427" s="28"/>
      <c r="BI427" s="28"/>
    </row>
    <row r="428" spans="1:61" s="18" customFormat="1" x14ac:dyDescent="0.2">
      <c r="A428" s="74"/>
      <c r="R428" s="27"/>
      <c r="S428" s="27"/>
      <c r="BF428" s="28"/>
      <c r="BG428" s="28"/>
      <c r="BH428" s="28"/>
      <c r="BI428" s="28"/>
    </row>
    <row r="429" spans="1:61" s="18" customFormat="1" x14ac:dyDescent="0.2">
      <c r="A429" s="74"/>
      <c r="R429" s="27"/>
      <c r="S429" s="27"/>
      <c r="BF429" s="28"/>
      <c r="BG429" s="28"/>
      <c r="BH429" s="28"/>
      <c r="BI429" s="28"/>
    </row>
    <row r="430" spans="1:61" s="18" customFormat="1" x14ac:dyDescent="0.2">
      <c r="A430" s="74"/>
      <c r="R430" s="27"/>
      <c r="S430" s="27"/>
      <c r="BF430" s="28"/>
      <c r="BG430" s="28"/>
      <c r="BH430" s="28"/>
      <c r="BI430" s="28"/>
    </row>
    <row r="431" spans="1:61" s="18" customFormat="1" x14ac:dyDescent="0.2">
      <c r="A431" s="74"/>
      <c r="R431" s="27"/>
      <c r="S431" s="27"/>
      <c r="BF431" s="28"/>
      <c r="BG431" s="28"/>
      <c r="BH431" s="28"/>
      <c r="BI431" s="28"/>
    </row>
    <row r="432" spans="1:61" s="18" customFormat="1" x14ac:dyDescent="0.2">
      <c r="A432" s="74"/>
      <c r="R432" s="27"/>
      <c r="S432" s="27"/>
      <c r="BF432" s="28"/>
      <c r="BG432" s="28"/>
      <c r="BH432" s="28"/>
      <c r="BI432" s="28"/>
    </row>
    <row r="433" spans="1:61" s="18" customFormat="1" x14ac:dyDescent="0.2">
      <c r="A433" s="74"/>
      <c r="R433" s="27"/>
      <c r="S433" s="27"/>
      <c r="BF433" s="28"/>
      <c r="BG433" s="28"/>
      <c r="BH433" s="28"/>
      <c r="BI433" s="28"/>
    </row>
    <row r="434" spans="1:61" s="18" customFormat="1" x14ac:dyDescent="0.2">
      <c r="A434" s="74"/>
      <c r="R434" s="27"/>
      <c r="S434" s="27"/>
      <c r="BF434" s="28"/>
      <c r="BG434" s="28"/>
      <c r="BH434" s="28"/>
      <c r="BI434" s="28"/>
    </row>
    <row r="435" spans="1:61" s="18" customFormat="1" x14ac:dyDescent="0.2">
      <c r="A435" s="74"/>
      <c r="R435" s="27"/>
      <c r="S435" s="27"/>
      <c r="BF435" s="28"/>
      <c r="BG435" s="28"/>
      <c r="BH435" s="28"/>
      <c r="BI435" s="28"/>
    </row>
    <row r="436" spans="1:61" s="18" customFormat="1" x14ac:dyDescent="0.2">
      <c r="A436" s="74"/>
      <c r="R436" s="27"/>
      <c r="S436" s="27"/>
      <c r="BF436" s="28"/>
      <c r="BG436" s="28"/>
      <c r="BH436" s="28"/>
      <c r="BI436" s="28"/>
    </row>
    <row r="437" spans="1:61" s="18" customFormat="1" x14ac:dyDescent="0.2">
      <c r="A437" s="74"/>
      <c r="R437" s="27"/>
      <c r="S437" s="27"/>
      <c r="BF437" s="28"/>
      <c r="BG437" s="28"/>
      <c r="BH437" s="28"/>
      <c r="BI437" s="28"/>
    </row>
    <row r="438" spans="1:61" s="18" customFormat="1" x14ac:dyDescent="0.2">
      <c r="A438" s="74"/>
      <c r="R438" s="27"/>
      <c r="S438" s="27"/>
      <c r="BF438" s="28"/>
      <c r="BG438" s="28"/>
      <c r="BH438" s="28"/>
      <c r="BI438" s="28"/>
    </row>
    <row r="439" spans="1:61" s="18" customFormat="1" x14ac:dyDescent="0.2">
      <c r="A439" s="74"/>
      <c r="R439" s="27"/>
      <c r="S439" s="27"/>
      <c r="BF439" s="28"/>
      <c r="BG439" s="28"/>
      <c r="BH439" s="28"/>
      <c r="BI439" s="28"/>
    </row>
    <row r="440" spans="1:61" s="18" customFormat="1" x14ac:dyDescent="0.2">
      <c r="A440" s="74"/>
      <c r="R440" s="27"/>
      <c r="S440" s="27"/>
      <c r="BF440" s="28"/>
      <c r="BG440" s="28"/>
      <c r="BH440" s="28"/>
      <c r="BI440" s="28"/>
    </row>
    <row r="441" spans="1:61" s="18" customFormat="1" x14ac:dyDescent="0.2">
      <c r="A441" s="74"/>
      <c r="R441" s="27"/>
      <c r="S441" s="27"/>
      <c r="BF441" s="28"/>
      <c r="BG441" s="28"/>
      <c r="BH441" s="28"/>
      <c r="BI441" s="28"/>
    </row>
    <row r="442" spans="1:61" s="18" customFormat="1" x14ac:dyDescent="0.2">
      <c r="A442" s="74"/>
      <c r="R442" s="27"/>
      <c r="S442" s="27"/>
      <c r="BF442" s="28"/>
      <c r="BG442" s="28"/>
      <c r="BH442" s="28"/>
      <c r="BI442" s="28"/>
    </row>
    <row r="443" spans="1:61" s="18" customFormat="1" x14ac:dyDescent="0.2">
      <c r="A443" s="74"/>
      <c r="R443" s="27"/>
      <c r="S443" s="27"/>
      <c r="BF443" s="28"/>
      <c r="BG443" s="28"/>
      <c r="BH443" s="28"/>
      <c r="BI443" s="28"/>
    </row>
    <row r="444" spans="1:61" s="18" customFormat="1" x14ac:dyDescent="0.2">
      <c r="A444" s="74"/>
      <c r="R444" s="27"/>
      <c r="S444" s="27"/>
      <c r="BF444" s="28"/>
      <c r="BG444" s="28"/>
      <c r="BH444" s="28"/>
      <c r="BI444" s="28"/>
    </row>
    <row r="445" spans="1:61" s="18" customFormat="1" x14ac:dyDescent="0.2">
      <c r="A445" s="74"/>
      <c r="R445" s="27"/>
      <c r="S445" s="27"/>
      <c r="BF445" s="28"/>
      <c r="BG445" s="28"/>
      <c r="BH445" s="28"/>
      <c r="BI445" s="28"/>
    </row>
    <row r="446" spans="1:61" s="18" customFormat="1" x14ac:dyDescent="0.2">
      <c r="A446" s="74"/>
      <c r="R446" s="27"/>
      <c r="S446" s="27"/>
      <c r="BF446" s="28"/>
      <c r="BG446" s="28"/>
      <c r="BH446" s="28"/>
      <c r="BI446" s="28"/>
    </row>
    <row r="447" spans="1:61" s="18" customFormat="1" x14ac:dyDescent="0.2">
      <c r="A447" s="74"/>
      <c r="R447" s="27"/>
      <c r="S447" s="27"/>
      <c r="BF447" s="28"/>
      <c r="BG447" s="28"/>
      <c r="BH447" s="28"/>
      <c r="BI447" s="28"/>
    </row>
    <row r="448" spans="1:61" s="18" customFormat="1" x14ac:dyDescent="0.2">
      <c r="A448" s="74"/>
      <c r="R448" s="27"/>
      <c r="S448" s="27"/>
      <c r="BF448" s="28"/>
      <c r="BG448" s="28"/>
      <c r="BH448" s="28"/>
      <c r="BI448" s="28"/>
    </row>
    <row r="449" spans="1:61" s="18" customFormat="1" x14ac:dyDescent="0.2">
      <c r="A449" s="74"/>
      <c r="R449" s="27"/>
      <c r="S449" s="27"/>
      <c r="BF449" s="28"/>
      <c r="BG449" s="28"/>
      <c r="BH449" s="28"/>
      <c r="BI449" s="28"/>
    </row>
    <row r="450" spans="1:61" s="18" customFormat="1" x14ac:dyDescent="0.2">
      <c r="A450" s="74"/>
      <c r="R450" s="27"/>
      <c r="S450" s="27"/>
      <c r="BF450" s="28"/>
      <c r="BG450" s="28"/>
      <c r="BH450" s="28"/>
      <c r="BI450" s="28"/>
    </row>
    <row r="451" spans="1:61" s="18" customFormat="1" x14ac:dyDescent="0.2">
      <c r="A451" s="74"/>
      <c r="R451" s="27"/>
      <c r="S451" s="27"/>
      <c r="BF451" s="28"/>
      <c r="BG451" s="28"/>
      <c r="BH451" s="28"/>
      <c r="BI451" s="28"/>
    </row>
    <row r="452" spans="1:61" s="18" customFormat="1" x14ac:dyDescent="0.2">
      <c r="A452" s="74"/>
      <c r="R452" s="27"/>
      <c r="S452" s="27"/>
      <c r="BF452" s="28"/>
      <c r="BG452" s="28"/>
      <c r="BH452" s="28"/>
      <c r="BI452" s="28"/>
    </row>
    <row r="453" spans="1:61" s="18" customFormat="1" x14ac:dyDescent="0.2">
      <c r="A453" s="74"/>
      <c r="R453" s="27"/>
      <c r="S453" s="27"/>
      <c r="BF453" s="28"/>
      <c r="BG453" s="28"/>
      <c r="BH453" s="28"/>
      <c r="BI453" s="28"/>
    </row>
    <row r="454" spans="1:61" s="18" customFormat="1" x14ac:dyDescent="0.2">
      <c r="A454" s="74"/>
      <c r="R454" s="27"/>
      <c r="S454" s="27"/>
      <c r="BF454" s="28"/>
      <c r="BG454" s="28"/>
      <c r="BH454" s="28"/>
      <c r="BI454" s="28"/>
    </row>
    <row r="455" spans="1:61" s="18" customFormat="1" x14ac:dyDescent="0.2">
      <c r="A455" s="74"/>
      <c r="R455" s="27"/>
      <c r="S455" s="27"/>
      <c r="BF455" s="28"/>
      <c r="BG455" s="28"/>
      <c r="BH455" s="28"/>
      <c r="BI455" s="28"/>
    </row>
    <row r="456" spans="1:61" s="18" customFormat="1" x14ac:dyDescent="0.2">
      <c r="A456" s="74"/>
      <c r="R456" s="27"/>
      <c r="S456" s="27"/>
      <c r="BF456" s="28"/>
      <c r="BG456" s="28"/>
      <c r="BH456" s="28"/>
      <c r="BI456" s="28"/>
    </row>
    <row r="457" spans="1:61" s="18" customFormat="1" x14ac:dyDescent="0.2">
      <c r="A457" s="74"/>
      <c r="R457" s="27"/>
      <c r="S457" s="27"/>
      <c r="BF457" s="28"/>
      <c r="BG457" s="28"/>
      <c r="BH457" s="28"/>
      <c r="BI457" s="28"/>
    </row>
    <row r="458" spans="1:61" s="18" customFormat="1" x14ac:dyDescent="0.2">
      <c r="A458" s="74"/>
      <c r="R458" s="27"/>
      <c r="S458" s="27"/>
      <c r="BF458" s="28"/>
      <c r="BG458" s="28"/>
      <c r="BH458" s="28"/>
      <c r="BI458" s="28"/>
    </row>
    <row r="459" spans="1:61" s="18" customFormat="1" x14ac:dyDescent="0.2">
      <c r="A459" s="74"/>
      <c r="R459" s="27"/>
      <c r="S459" s="27"/>
      <c r="BF459" s="28"/>
      <c r="BG459" s="28"/>
      <c r="BH459" s="28"/>
      <c r="BI459" s="28"/>
    </row>
    <row r="460" spans="1:61" s="18" customFormat="1" x14ac:dyDescent="0.2">
      <c r="A460" s="74"/>
      <c r="R460" s="27"/>
      <c r="S460" s="27"/>
      <c r="BF460" s="28"/>
      <c r="BG460" s="28"/>
      <c r="BH460" s="28"/>
      <c r="BI460" s="28"/>
    </row>
    <row r="461" spans="1:61" s="18" customFormat="1" x14ac:dyDescent="0.2">
      <c r="A461" s="74"/>
      <c r="R461" s="27"/>
      <c r="S461" s="27"/>
      <c r="BF461" s="28"/>
      <c r="BG461" s="28"/>
      <c r="BH461" s="28"/>
      <c r="BI461" s="28"/>
    </row>
    <row r="462" spans="1:61" s="18" customFormat="1" x14ac:dyDescent="0.2">
      <c r="A462" s="74"/>
      <c r="R462" s="27"/>
      <c r="S462" s="27"/>
      <c r="BF462" s="28"/>
      <c r="BG462" s="28"/>
      <c r="BH462" s="28"/>
      <c r="BI462" s="28"/>
    </row>
    <row r="463" spans="1:61" s="18" customFormat="1" x14ac:dyDescent="0.2">
      <c r="A463" s="74"/>
      <c r="R463" s="27"/>
      <c r="S463" s="27"/>
      <c r="BF463" s="28"/>
      <c r="BG463" s="28"/>
      <c r="BH463" s="28"/>
      <c r="BI463" s="28"/>
    </row>
    <row r="464" spans="1:61" s="18" customFormat="1" x14ac:dyDescent="0.2">
      <c r="A464" s="74"/>
      <c r="R464" s="27"/>
      <c r="S464" s="27"/>
      <c r="BF464" s="28"/>
      <c r="BG464" s="28"/>
      <c r="BH464" s="28"/>
      <c r="BI464" s="28"/>
    </row>
    <row r="465" spans="1:61" s="18" customFormat="1" x14ac:dyDescent="0.2">
      <c r="A465" s="74"/>
      <c r="R465" s="27"/>
      <c r="S465" s="27"/>
      <c r="BF465" s="28"/>
      <c r="BG465" s="28"/>
      <c r="BH465" s="28"/>
      <c r="BI465" s="28"/>
    </row>
    <row r="466" spans="1:61" s="18" customFormat="1" x14ac:dyDescent="0.2">
      <c r="A466" s="74"/>
      <c r="R466" s="27"/>
      <c r="S466" s="27"/>
      <c r="BF466" s="28"/>
      <c r="BG466" s="28"/>
      <c r="BH466" s="28"/>
      <c r="BI466" s="28"/>
    </row>
    <row r="467" spans="1:61" s="18" customFormat="1" x14ac:dyDescent="0.2">
      <c r="A467" s="74"/>
      <c r="R467" s="27"/>
      <c r="S467" s="27"/>
      <c r="BF467" s="28"/>
      <c r="BG467" s="28"/>
      <c r="BH467" s="28"/>
      <c r="BI467" s="28"/>
    </row>
    <row r="468" spans="1:61" s="18" customFormat="1" x14ac:dyDescent="0.2">
      <c r="A468" s="74"/>
      <c r="R468" s="27"/>
      <c r="S468" s="27"/>
      <c r="BF468" s="28"/>
      <c r="BG468" s="28"/>
      <c r="BH468" s="28"/>
      <c r="BI468" s="28"/>
    </row>
    <row r="469" spans="1:61" s="18" customFormat="1" x14ac:dyDescent="0.2">
      <c r="A469" s="74"/>
      <c r="R469" s="27"/>
      <c r="S469" s="27"/>
      <c r="BF469" s="28"/>
      <c r="BG469" s="28"/>
      <c r="BH469" s="28"/>
      <c r="BI469" s="28"/>
    </row>
    <row r="470" spans="1:61" s="18" customFormat="1" x14ac:dyDescent="0.2">
      <c r="A470" s="74"/>
      <c r="R470" s="27"/>
      <c r="S470" s="27"/>
      <c r="BF470" s="28"/>
      <c r="BG470" s="28"/>
      <c r="BH470" s="28"/>
      <c r="BI470" s="28"/>
    </row>
    <row r="471" spans="1:61" s="18" customFormat="1" x14ac:dyDescent="0.2">
      <c r="A471" s="74"/>
      <c r="R471" s="27"/>
      <c r="S471" s="27"/>
      <c r="BF471" s="28"/>
      <c r="BG471" s="28"/>
      <c r="BH471" s="28"/>
      <c r="BI471" s="28"/>
    </row>
    <row r="472" spans="1:61" s="18" customFormat="1" x14ac:dyDescent="0.2">
      <c r="A472" s="74"/>
      <c r="R472" s="27"/>
      <c r="S472" s="27"/>
      <c r="BF472" s="28"/>
      <c r="BG472" s="28"/>
      <c r="BH472" s="28"/>
      <c r="BI472" s="28"/>
    </row>
    <row r="473" spans="1:61" s="18" customFormat="1" x14ac:dyDescent="0.2">
      <c r="A473" s="74"/>
      <c r="R473" s="27"/>
      <c r="S473" s="27"/>
      <c r="BF473" s="28"/>
      <c r="BG473" s="28"/>
      <c r="BH473" s="28"/>
      <c r="BI473" s="28"/>
    </row>
    <row r="474" spans="1:61" s="18" customFormat="1" x14ac:dyDescent="0.2">
      <c r="A474" s="74"/>
      <c r="R474" s="27"/>
      <c r="S474" s="27"/>
      <c r="BF474" s="28"/>
      <c r="BG474" s="28"/>
      <c r="BH474" s="28"/>
      <c r="BI474" s="28"/>
    </row>
    <row r="475" spans="1:61" s="18" customFormat="1" x14ac:dyDescent="0.2">
      <c r="A475" s="74"/>
      <c r="R475" s="27"/>
      <c r="S475" s="27"/>
      <c r="BF475" s="28"/>
      <c r="BG475" s="28"/>
      <c r="BH475" s="28"/>
      <c r="BI475" s="28"/>
    </row>
    <row r="476" spans="1:61" s="18" customFormat="1" x14ac:dyDescent="0.2">
      <c r="A476" s="74"/>
      <c r="R476" s="27"/>
      <c r="S476" s="27"/>
      <c r="BF476" s="28"/>
      <c r="BG476" s="28"/>
      <c r="BH476" s="28"/>
      <c r="BI476" s="28"/>
    </row>
    <row r="477" spans="1:61" s="18" customFormat="1" x14ac:dyDescent="0.2">
      <c r="A477" s="74"/>
      <c r="R477" s="27"/>
      <c r="S477" s="27"/>
      <c r="BF477" s="28"/>
      <c r="BG477" s="28"/>
      <c r="BH477" s="28"/>
      <c r="BI477" s="28"/>
    </row>
    <row r="478" spans="1:61" s="18" customFormat="1" x14ac:dyDescent="0.2">
      <c r="A478" s="74"/>
      <c r="R478" s="27"/>
      <c r="S478" s="27"/>
      <c r="BF478" s="28"/>
      <c r="BG478" s="28"/>
      <c r="BH478" s="28"/>
      <c r="BI478" s="28"/>
    </row>
    <row r="479" spans="1:61" s="18" customFormat="1" x14ac:dyDescent="0.2">
      <c r="A479" s="74"/>
      <c r="R479" s="27"/>
      <c r="S479" s="27"/>
      <c r="BF479" s="28"/>
      <c r="BG479" s="28"/>
      <c r="BH479" s="28"/>
      <c r="BI479" s="28"/>
    </row>
    <row r="480" spans="1:61" s="18" customFormat="1" x14ac:dyDescent="0.2">
      <c r="A480" s="74"/>
      <c r="R480" s="27"/>
      <c r="S480" s="27"/>
      <c r="BF480" s="28"/>
      <c r="BG480" s="28"/>
      <c r="BH480" s="28"/>
      <c r="BI480" s="28"/>
    </row>
    <row r="481" spans="1:61" s="18" customFormat="1" x14ac:dyDescent="0.2">
      <c r="A481" s="74"/>
      <c r="R481" s="27"/>
      <c r="S481" s="27"/>
      <c r="BF481" s="28"/>
      <c r="BG481" s="28"/>
      <c r="BH481" s="28"/>
      <c r="BI481" s="28"/>
    </row>
    <row r="482" spans="1:61" s="18" customFormat="1" x14ac:dyDescent="0.2">
      <c r="A482" s="74"/>
      <c r="R482" s="27"/>
      <c r="S482" s="27"/>
      <c r="BF482" s="28"/>
      <c r="BG482" s="28"/>
      <c r="BH482" s="28"/>
      <c r="BI482" s="28"/>
    </row>
    <row r="483" spans="1:61" s="18" customFormat="1" x14ac:dyDescent="0.2">
      <c r="A483" s="74"/>
      <c r="R483" s="27"/>
      <c r="S483" s="27"/>
      <c r="BF483" s="28"/>
      <c r="BG483" s="28"/>
      <c r="BH483" s="28"/>
      <c r="BI483" s="28"/>
    </row>
    <row r="484" spans="1:61" s="18" customFormat="1" x14ac:dyDescent="0.2">
      <c r="A484" s="74"/>
      <c r="R484" s="27"/>
      <c r="S484" s="27"/>
      <c r="BF484" s="28"/>
      <c r="BG484" s="28"/>
      <c r="BH484" s="28"/>
      <c r="BI484" s="28"/>
    </row>
    <row r="485" spans="1:61" s="18" customFormat="1" x14ac:dyDescent="0.2">
      <c r="A485" s="74"/>
      <c r="R485" s="27"/>
      <c r="S485" s="27"/>
      <c r="BF485" s="28"/>
      <c r="BG485" s="28"/>
      <c r="BH485" s="28"/>
      <c r="BI485" s="28"/>
    </row>
    <row r="486" spans="1:61" s="18" customFormat="1" x14ac:dyDescent="0.2">
      <c r="A486" s="74"/>
      <c r="R486" s="27"/>
      <c r="S486" s="27"/>
      <c r="BF486" s="28"/>
      <c r="BG486" s="28"/>
      <c r="BH486" s="28"/>
      <c r="BI486" s="28"/>
    </row>
    <row r="487" spans="1:61" s="18" customFormat="1" x14ac:dyDescent="0.2">
      <c r="A487" s="74"/>
      <c r="R487" s="27"/>
      <c r="S487" s="27"/>
      <c r="BF487" s="28"/>
      <c r="BG487" s="28"/>
      <c r="BH487" s="28"/>
      <c r="BI487" s="28"/>
    </row>
    <row r="488" spans="1:61" s="18" customFormat="1" x14ac:dyDescent="0.2">
      <c r="A488" s="74"/>
      <c r="R488" s="27"/>
      <c r="S488" s="27"/>
      <c r="BF488" s="28"/>
      <c r="BG488" s="28"/>
      <c r="BH488" s="28"/>
      <c r="BI488" s="28"/>
    </row>
    <row r="489" spans="1:61" s="18" customFormat="1" x14ac:dyDescent="0.2">
      <c r="A489" s="74"/>
      <c r="R489" s="27"/>
      <c r="S489" s="27"/>
      <c r="BF489" s="28"/>
      <c r="BG489" s="28"/>
      <c r="BH489" s="28"/>
      <c r="BI489" s="28"/>
    </row>
    <row r="490" spans="1:61" s="18" customFormat="1" x14ac:dyDescent="0.2">
      <c r="A490" s="74"/>
      <c r="R490" s="27"/>
      <c r="S490" s="27"/>
      <c r="BF490" s="28"/>
      <c r="BG490" s="28"/>
      <c r="BH490" s="28"/>
      <c r="BI490" s="28"/>
    </row>
    <row r="491" spans="1:61" s="18" customFormat="1" x14ac:dyDescent="0.2">
      <c r="A491" s="74"/>
      <c r="R491" s="27"/>
      <c r="S491" s="27"/>
      <c r="BF491" s="28"/>
      <c r="BG491" s="28"/>
      <c r="BH491" s="28"/>
      <c r="BI491" s="28"/>
    </row>
    <row r="492" spans="1:61" s="18" customFormat="1" x14ac:dyDescent="0.2">
      <c r="A492" s="74"/>
      <c r="R492" s="27"/>
      <c r="S492" s="27"/>
      <c r="BF492" s="28"/>
      <c r="BG492" s="28"/>
      <c r="BH492" s="28"/>
      <c r="BI492" s="28"/>
    </row>
    <row r="493" spans="1:61" s="18" customFormat="1" x14ac:dyDescent="0.2">
      <c r="A493" s="74"/>
      <c r="R493" s="27"/>
      <c r="S493" s="27"/>
      <c r="BF493" s="28"/>
      <c r="BG493" s="28"/>
      <c r="BH493" s="28"/>
      <c r="BI493" s="28"/>
    </row>
    <row r="494" spans="1:61" s="18" customFormat="1" x14ac:dyDescent="0.2">
      <c r="A494" s="74"/>
      <c r="R494" s="27"/>
      <c r="S494" s="27"/>
      <c r="BF494" s="28"/>
      <c r="BG494" s="28"/>
      <c r="BH494" s="28"/>
      <c r="BI494" s="28"/>
    </row>
    <row r="495" spans="1:61" s="18" customFormat="1" x14ac:dyDescent="0.2">
      <c r="A495" s="74"/>
      <c r="R495" s="27"/>
      <c r="S495" s="27"/>
      <c r="BF495" s="28"/>
      <c r="BG495" s="28"/>
      <c r="BH495" s="28"/>
      <c r="BI495" s="28"/>
    </row>
    <row r="496" spans="1:61" s="18" customFormat="1" x14ac:dyDescent="0.2">
      <c r="A496" s="74"/>
      <c r="R496" s="27"/>
      <c r="S496" s="27"/>
      <c r="BF496" s="28"/>
      <c r="BG496" s="28"/>
      <c r="BH496" s="28"/>
      <c r="BI496" s="28"/>
    </row>
    <row r="497" spans="1:69" s="18" customFormat="1" x14ac:dyDescent="0.2">
      <c r="A497" s="74"/>
      <c r="R497" s="27"/>
      <c r="S497" s="27"/>
      <c r="BF497" s="28"/>
      <c r="BG497" s="28"/>
      <c r="BH497" s="28"/>
      <c r="BI497" s="28"/>
    </row>
    <row r="498" spans="1:69" s="18" customFormat="1" x14ac:dyDescent="0.2">
      <c r="A498" s="74"/>
      <c r="R498" s="27"/>
      <c r="S498" s="27"/>
      <c r="BF498" s="28"/>
      <c r="BG498" s="28"/>
      <c r="BH498" s="28"/>
      <c r="BI498" s="28"/>
    </row>
    <row r="499" spans="1:69" s="18" customFormat="1" x14ac:dyDescent="0.2">
      <c r="A499" s="74"/>
      <c r="R499" s="27"/>
      <c r="S499" s="27"/>
      <c r="BF499" s="28"/>
      <c r="BG499" s="28"/>
      <c r="BH499" s="28"/>
      <c r="BI499" s="28"/>
    </row>
    <row r="500" spans="1:69" s="18" customFormat="1" x14ac:dyDescent="0.2">
      <c r="A500" s="74"/>
      <c r="R500" s="27"/>
      <c r="S500" s="27"/>
      <c r="BF500" s="28"/>
      <c r="BG500" s="28"/>
      <c r="BH500" s="28"/>
      <c r="BI500" s="28"/>
    </row>
    <row r="501" spans="1:69" s="18" customFormat="1" x14ac:dyDescent="0.2">
      <c r="A501" s="74"/>
      <c r="R501" s="27"/>
      <c r="S501" s="27"/>
      <c r="BF501" s="28"/>
      <c r="BG501" s="28"/>
      <c r="BH501" s="28"/>
      <c r="BI501" s="28"/>
    </row>
    <row r="502" spans="1:69" s="18" customFormat="1" x14ac:dyDescent="0.2">
      <c r="A502" s="74"/>
      <c r="R502" s="27"/>
      <c r="S502" s="27"/>
      <c r="BF502" s="28"/>
      <c r="BG502" s="28"/>
      <c r="BH502" s="28"/>
      <c r="BI502" s="28"/>
    </row>
    <row r="503" spans="1:69" s="18" customFormat="1" x14ac:dyDescent="0.2">
      <c r="A503" s="74"/>
      <c r="R503" s="27"/>
      <c r="S503" s="27"/>
      <c r="BF503" s="28"/>
      <c r="BG503" s="28"/>
      <c r="BH503" s="28"/>
      <c r="BI503" s="28"/>
    </row>
    <row r="504" spans="1:69" s="18" customFormat="1" x14ac:dyDescent="0.2">
      <c r="A504" s="74"/>
      <c r="R504" s="27"/>
      <c r="S504" s="27"/>
      <c r="BF504" s="28"/>
      <c r="BG504" s="28"/>
      <c r="BH504" s="28"/>
      <c r="BI504" s="28"/>
    </row>
    <row r="505" spans="1:69" x14ac:dyDescent="0.2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O505" s="3"/>
      <c r="BP505" s="3"/>
      <c r="BQ505" s="3"/>
    </row>
    <row r="506" spans="1:69" x14ac:dyDescent="0.2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O506" s="3"/>
      <c r="BP506" s="3"/>
      <c r="BQ506" s="3"/>
    </row>
    <row r="507" spans="1:69" x14ac:dyDescent="0.2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O507" s="3"/>
      <c r="BP507" s="3"/>
      <c r="BQ507" s="3"/>
    </row>
    <row r="508" spans="1:69" x14ac:dyDescent="0.2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O508" s="3"/>
      <c r="BP508" s="3"/>
      <c r="BQ508" s="3"/>
    </row>
    <row r="509" spans="1:69" x14ac:dyDescent="0.2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O509" s="3"/>
      <c r="BP509" s="3"/>
      <c r="BQ509" s="3"/>
    </row>
    <row r="510" spans="1:69" x14ac:dyDescent="0.2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O510" s="3"/>
      <c r="BP510" s="3"/>
      <c r="BQ510" s="3"/>
    </row>
    <row r="511" spans="1:69" x14ac:dyDescent="0.2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O511" s="3"/>
      <c r="BP511" s="3"/>
      <c r="BQ511" s="3"/>
    </row>
    <row r="512" spans="1:69" x14ac:dyDescent="0.2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O512" s="3"/>
      <c r="BP512" s="3"/>
      <c r="BQ512" s="3"/>
    </row>
    <row r="513" spans="18:69" x14ac:dyDescent="0.2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O513" s="3"/>
      <c r="BP513" s="3"/>
      <c r="BQ513" s="3"/>
    </row>
    <row r="514" spans="18:69" x14ac:dyDescent="0.2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O514" s="3"/>
      <c r="BP514" s="3"/>
      <c r="BQ514" s="3"/>
    </row>
    <row r="515" spans="18:69" x14ac:dyDescent="0.2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O515" s="3"/>
      <c r="BP515" s="3"/>
      <c r="BQ515" s="3"/>
    </row>
    <row r="516" spans="18:69" x14ac:dyDescent="0.2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O516" s="3"/>
      <c r="BP516" s="3"/>
      <c r="BQ516" s="3"/>
    </row>
    <row r="517" spans="18:69" x14ac:dyDescent="0.2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O517" s="3"/>
      <c r="BP517" s="3"/>
      <c r="BQ517" s="3"/>
    </row>
    <row r="518" spans="18:69" x14ac:dyDescent="0.2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O518" s="3"/>
      <c r="BP518" s="3"/>
      <c r="BQ518" s="3"/>
    </row>
    <row r="519" spans="18:69" x14ac:dyDescent="0.2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O519" s="3"/>
      <c r="BP519" s="3"/>
      <c r="BQ519" s="3"/>
    </row>
    <row r="520" spans="18:69" x14ac:dyDescent="0.2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O520" s="3"/>
      <c r="BP520" s="3"/>
      <c r="BQ520" s="3"/>
    </row>
    <row r="521" spans="18:69" x14ac:dyDescent="0.2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O521" s="3"/>
      <c r="BP521" s="3"/>
      <c r="BQ521" s="3"/>
    </row>
    <row r="522" spans="18:69" x14ac:dyDescent="0.2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O522" s="3"/>
      <c r="BP522" s="3"/>
      <c r="BQ522" s="3"/>
    </row>
    <row r="523" spans="18:69" x14ac:dyDescent="0.2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O523" s="3"/>
      <c r="BP523" s="3"/>
      <c r="BQ523" s="3"/>
    </row>
    <row r="524" spans="18:69" x14ac:dyDescent="0.2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O524" s="3"/>
      <c r="BP524" s="3"/>
      <c r="BQ524" s="3"/>
    </row>
    <row r="525" spans="18:69" x14ac:dyDescent="0.2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O525" s="3"/>
      <c r="BP525" s="3"/>
      <c r="BQ525" s="3"/>
    </row>
    <row r="526" spans="18:69" x14ac:dyDescent="0.2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O526" s="3"/>
      <c r="BP526" s="3"/>
      <c r="BQ526" s="3"/>
    </row>
    <row r="527" spans="18:69" x14ac:dyDescent="0.2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O527" s="3"/>
      <c r="BP527" s="3"/>
      <c r="BQ527" s="3"/>
    </row>
    <row r="528" spans="18:69" x14ac:dyDescent="0.2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O528" s="3"/>
      <c r="BP528" s="3"/>
      <c r="BQ528" s="3"/>
    </row>
    <row r="529" spans="18:69" x14ac:dyDescent="0.2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O529" s="3"/>
      <c r="BP529" s="3"/>
      <c r="BQ529" s="3"/>
    </row>
    <row r="530" spans="18:69" x14ac:dyDescent="0.2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O530" s="3"/>
      <c r="BP530" s="3"/>
      <c r="BQ530" s="3"/>
    </row>
    <row r="531" spans="18:69" x14ac:dyDescent="0.2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O531" s="3"/>
      <c r="BP531" s="3"/>
      <c r="BQ531" s="3"/>
    </row>
    <row r="532" spans="18:69" x14ac:dyDescent="0.2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O532" s="3"/>
      <c r="BP532" s="3"/>
      <c r="BQ532" s="3"/>
    </row>
    <row r="533" spans="18:69" x14ac:dyDescent="0.2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O533" s="3"/>
      <c r="BP533" s="3"/>
      <c r="BQ533" s="3"/>
    </row>
    <row r="534" spans="18:69" x14ac:dyDescent="0.2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O534" s="3"/>
      <c r="BP534" s="3"/>
      <c r="BQ534" s="3"/>
    </row>
    <row r="535" spans="18:69" x14ac:dyDescent="0.2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O535" s="3"/>
      <c r="BP535" s="3"/>
      <c r="BQ535" s="3"/>
    </row>
    <row r="536" spans="18:69" x14ac:dyDescent="0.2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O536" s="3"/>
      <c r="BP536" s="3"/>
      <c r="BQ536" s="3"/>
    </row>
    <row r="537" spans="18:69" x14ac:dyDescent="0.2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O537" s="3"/>
      <c r="BP537" s="3"/>
      <c r="BQ537" s="3"/>
    </row>
    <row r="538" spans="18:69" x14ac:dyDescent="0.2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O538" s="3"/>
      <c r="BP538" s="3"/>
      <c r="BQ538" s="3"/>
    </row>
    <row r="539" spans="18:69" x14ac:dyDescent="0.2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O539" s="3"/>
      <c r="BP539" s="3"/>
      <c r="BQ539" s="3"/>
    </row>
    <row r="540" spans="18:69" x14ac:dyDescent="0.2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O540" s="3"/>
      <c r="BP540" s="3"/>
      <c r="BQ540" s="3"/>
    </row>
    <row r="541" spans="18:69" x14ac:dyDescent="0.2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O541" s="3"/>
      <c r="BP541" s="3"/>
      <c r="BQ541" s="3"/>
    </row>
    <row r="542" spans="18:69" x14ac:dyDescent="0.2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O542" s="3"/>
      <c r="BP542" s="3"/>
      <c r="BQ542" s="3"/>
    </row>
    <row r="543" spans="18:69" x14ac:dyDescent="0.2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O543" s="3"/>
      <c r="BP543" s="3"/>
      <c r="BQ543" s="3"/>
    </row>
    <row r="544" spans="18:69" x14ac:dyDescent="0.2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O544" s="3"/>
      <c r="BP544" s="3"/>
      <c r="BQ544" s="3"/>
    </row>
    <row r="545" spans="18:69" x14ac:dyDescent="0.2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O545" s="3"/>
      <c r="BP545" s="3"/>
      <c r="BQ545" s="3"/>
    </row>
    <row r="546" spans="18:69" x14ac:dyDescent="0.2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O546" s="3"/>
      <c r="BP546" s="3"/>
      <c r="BQ546" s="3"/>
    </row>
    <row r="547" spans="18:69" x14ac:dyDescent="0.2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O547" s="3"/>
      <c r="BP547" s="3"/>
      <c r="BQ547" s="3"/>
    </row>
    <row r="548" spans="18:69" x14ac:dyDescent="0.2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O548" s="3"/>
      <c r="BP548" s="3"/>
      <c r="BQ548" s="3"/>
    </row>
    <row r="549" spans="18:69" x14ac:dyDescent="0.2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O549" s="3"/>
      <c r="BP549" s="3"/>
      <c r="BQ549" s="3"/>
    </row>
    <row r="550" spans="18:69" x14ac:dyDescent="0.2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O550" s="3"/>
      <c r="BP550" s="3"/>
      <c r="BQ550" s="3"/>
    </row>
    <row r="551" spans="18:69" x14ac:dyDescent="0.2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O551" s="3"/>
      <c r="BP551" s="3"/>
      <c r="BQ551" s="3"/>
    </row>
    <row r="552" spans="18:69" x14ac:dyDescent="0.2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O552" s="3"/>
      <c r="BP552" s="3"/>
      <c r="BQ552" s="3"/>
    </row>
    <row r="553" spans="18:69" x14ac:dyDescent="0.2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O553" s="3"/>
      <c r="BP553" s="3"/>
      <c r="BQ553" s="3"/>
    </row>
    <row r="554" spans="18:69" x14ac:dyDescent="0.2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O554" s="3"/>
      <c r="BP554" s="3"/>
      <c r="BQ554" s="3"/>
    </row>
    <row r="555" spans="18:69" x14ac:dyDescent="0.2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O555" s="3"/>
      <c r="BP555" s="3"/>
      <c r="BQ555" s="3"/>
    </row>
    <row r="556" spans="18:69" x14ac:dyDescent="0.2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O556" s="3"/>
      <c r="BP556" s="3"/>
      <c r="BQ556" s="3"/>
    </row>
    <row r="557" spans="18:69" x14ac:dyDescent="0.2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O557" s="3"/>
      <c r="BP557" s="3"/>
      <c r="BQ557" s="3"/>
    </row>
    <row r="558" spans="18:69" x14ac:dyDescent="0.2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O558" s="3"/>
      <c r="BP558" s="3"/>
      <c r="BQ558" s="3"/>
    </row>
    <row r="559" spans="18:69" x14ac:dyDescent="0.2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O559" s="3"/>
      <c r="BP559" s="3"/>
      <c r="BQ559" s="3"/>
    </row>
    <row r="560" spans="18:69" x14ac:dyDescent="0.2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O560" s="3"/>
      <c r="BP560" s="3"/>
      <c r="BQ560" s="3"/>
    </row>
    <row r="561" spans="18:69" x14ac:dyDescent="0.2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O561" s="3"/>
      <c r="BP561" s="3"/>
      <c r="BQ561" s="3"/>
    </row>
    <row r="562" spans="18:69" x14ac:dyDescent="0.2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O562" s="3"/>
      <c r="BP562" s="3"/>
      <c r="BQ562" s="3"/>
    </row>
    <row r="563" spans="18:69" x14ac:dyDescent="0.2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O563" s="3"/>
      <c r="BP563" s="3"/>
      <c r="BQ563" s="3"/>
    </row>
    <row r="564" spans="18:69" x14ac:dyDescent="0.2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O564" s="3"/>
      <c r="BP564" s="3"/>
      <c r="BQ564" s="3"/>
    </row>
    <row r="565" spans="18:69" x14ac:dyDescent="0.2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O565" s="3"/>
      <c r="BP565" s="3"/>
      <c r="BQ565" s="3"/>
    </row>
    <row r="566" spans="18:69" x14ac:dyDescent="0.2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O566" s="3"/>
      <c r="BP566" s="3"/>
      <c r="BQ566" s="3"/>
    </row>
    <row r="567" spans="18:69" x14ac:dyDescent="0.2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O567" s="3"/>
      <c r="BP567" s="3"/>
      <c r="BQ567" s="3"/>
    </row>
    <row r="568" spans="18:69" x14ac:dyDescent="0.2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O568" s="3"/>
      <c r="BP568" s="3"/>
      <c r="BQ568" s="3"/>
    </row>
    <row r="569" spans="18:69" x14ac:dyDescent="0.2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O569" s="3"/>
      <c r="BP569" s="3"/>
      <c r="BQ569" s="3"/>
    </row>
    <row r="570" spans="18:69" x14ac:dyDescent="0.2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O570" s="3"/>
      <c r="BP570" s="3"/>
      <c r="BQ570" s="3"/>
    </row>
    <row r="571" spans="18:69" x14ac:dyDescent="0.2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O571" s="3"/>
      <c r="BP571" s="3"/>
      <c r="BQ571" s="3"/>
    </row>
    <row r="572" spans="18:69" x14ac:dyDescent="0.2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O572" s="3"/>
      <c r="BP572" s="3"/>
      <c r="BQ572" s="3"/>
    </row>
    <row r="573" spans="18:69" x14ac:dyDescent="0.2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O573" s="3"/>
      <c r="BP573" s="3"/>
      <c r="BQ573" s="3"/>
    </row>
    <row r="574" spans="18:69" x14ac:dyDescent="0.2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O574" s="3"/>
      <c r="BP574" s="3"/>
      <c r="BQ574" s="3"/>
    </row>
    <row r="575" spans="18:69" x14ac:dyDescent="0.2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O575" s="3"/>
      <c r="BP575" s="3"/>
      <c r="BQ575" s="3"/>
    </row>
    <row r="576" spans="18:69" x14ac:dyDescent="0.2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O576" s="3"/>
      <c r="BP576" s="3"/>
      <c r="BQ576" s="3"/>
    </row>
    <row r="577" spans="18:69" x14ac:dyDescent="0.2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O577" s="3"/>
      <c r="BP577" s="3"/>
      <c r="BQ577" s="3"/>
    </row>
    <row r="578" spans="18:69" x14ac:dyDescent="0.2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O578" s="3"/>
      <c r="BP578" s="3"/>
      <c r="BQ578" s="3"/>
    </row>
    <row r="579" spans="18:69" x14ac:dyDescent="0.2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O579" s="3"/>
      <c r="BP579" s="3"/>
      <c r="BQ579" s="3"/>
    </row>
    <row r="580" spans="18:69" x14ac:dyDescent="0.2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O580" s="3"/>
      <c r="BP580" s="3"/>
      <c r="BQ580" s="3"/>
    </row>
    <row r="581" spans="18:69" x14ac:dyDescent="0.2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O581" s="3"/>
      <c r="BP581" s="3"/>
      <c r="BQ581" s="3"/>
    </row>
    <row r="582" spans="18:69" x14ac:dyDescent="0.2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O582" s="3"/>
      <c r="BP582" s="3"/>
      <c r="BQ582" s="3"/>
    </row>
    <row r="583" spans="18:69" x14ac:dyDescent="0.2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O583" s="3"/>
      <c r="BP583" s="3"/>
      <c r="BQ583" s="3"/>
    </row>
    <row r="584" spans="18:69" x14ac:dyDescent="0.2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O584" s="3"/>
      <c r="BP584" s="3"/>
      <c r="BQ584" s="3"/>
    </row>
    <row r="585" spans="18:69" x14ac:dyDescent="0.2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O585" s="3"/>
      <c r="BP585" s="3"/>
      <c r="BQ585" s="3"/>
    </row>
    <row r="586" spans="18:69" x14ac:dyDescent="0.2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O586" s="3"/>
      <c r="BP586" s="3"/>
      <c r="BQ586" s="3"/>
    </row>
    <row r="587" spans="18:69" x14ac:dyDescent="0.2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O587" s="3"/>
      <c r="BP587" s="3"/>
      <c r="BQ587" s="3"/>
    </row>
    <row r="588" spans="18:69" x14ac:dyDescent="0.2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O588" s="3"/>
      <c r="BP588" s="3"/>
      <c r="BQ588" s="3"/>
    </row>
    <row r="589" spans="18:69" x14ac:dyDescent="0.2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O589" s="3"/>
      <c r="BP589" s="3"/>
      <c r="BQ589" s="3"/>
    </row>
    <row r="590" spans="18:69" x14ac:dyDescent="0.2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O590" s="3"/>
      <c r="BP590" s="3"/>
      <c r="BQ590" s="3"/>
    </row>
    <row r="591" spans="18:69" x14ac:dyDescent="0.2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O591" s="3"/>
      <c r="BP591" s="3"/>
      <c r="BQ591" s="3"/>
    </row>
    <row r="592" spans="18:69" x14ac:dyDescent="0.2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O592" s="3"/>
      <c r="BP592" s="3"/>
      <c r="BQ592" s="3"/>
    </row>
    <row r="593" spans="18:69" x14ac:dyDescent="0.2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O593" s="3"/>
      <c r="BP593" s="3"/>
      <c r="BQ593" s="3"/>
    </row>
    <row r="594" spans="18:69" x14ac:dyDescent="0.2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O594" s="3"/>
      <c r="BP594" s="3"/>
      <c r="BQ594" s="3"/>
    </row>
    <row r="595" spans="18:69" x14ac:dyDescent="0.2">
      <c r="R595" s="3"/>
      <c r="S595" s="3"/>
      <c r="T595" s="3"/>
      <c r="U595" s="3"/>
      <c r="V595" s="3"/>
      <c r="W595" s="3"/>
      <c r="BF595" s="3"/>
      <c r="BG595" s="3"/>
      <c r="BH595" s="3"/>
      <c r="BI595" s="3"/>
      <c r="BO595" s="3"/>
      <c r="BP595" s="3"/>
      <c r="BQ595" s="3"/>
    </row>
    <row r="596" spans="18:69" x14ac:dyDescent="0.2">
      <c r="R596" s="3"/>
      <c r="S596" s="3"/>
      <c r="T596" s="3"/>
      <c r="U596" s="3"/>
      <c r="V596" s="3"/>
      <c r="W596" s="3"/>
      <c r="BF596" s="3"/>
      <c r="BG596" s="3"/>
      <c r="BH596" s="3"/>
      <c r="BI596" s="3"/>
      <c r="BO596" s="3"/>
      <c r="BP596" s="3"/>
      <c r="BQ596" s="3"/>
    </row>
    <row r="597" spans="18:69" x14ac:dyDescent="0.2">
      <c r="R597" s="3"/>
      <c r="S597" s="3"/>
      <c r="T597" s="3"/>
      <c r="U597" s="3"/>
      <c r="V597" s="3"/>
      <c r="W597" s="3"/>
      <c r="BF597" s="3"/>
      <c r="BG597" s="3"/>
      <c r="BH597" s="3"/>
      <c r="BI597" s="3"/>
      <c r="BO597" s="3"/>
      <c r="BP597" s="3"/>
      <c r="BQ597" s="3"/>
    </row>
    <row r="598" spans="18:69" x14ac:dyDescent="0.2">
      <c r="R598" s="3"/>
      <c r="S598" s="3"/>
      <c r="T598" s="3"/>
      <c r="U598" s="3"/>
      <c r="V598" s="3"/>
      <c r="W598" s="3"/>
      <c r="BF598" s="3"/>
      <c r="BG598" s="3"/>
      <c r="BH598" s="3"/>
      <c r="BI598" s="3"/>
      <c r="BO598" s="3"/>
      <c r="BP598" s="3"/>
      <c r="BQ598" s="3"/>
    </row>
    <row r="599" spans="18:69" x14ac:dyDescent="0.2">
      <c r="R599" s="3"/>
      <c r="S599" s="3"/>
      <c r="T599" s="3"/>
      <c r="U599" s="3"/>
      <c r="V599" s="3"/>
      <c r="W599" s="3"/>
      <c r="BF599" s="3"/>
      <c r="BG599" s="3"/>
      <c r="BH599" s="3"/>
      <c r="BI599" s="3"/>
      <c r="BO599" s="3"/>
      <c r="BP599" s="3"/>
      <c r="BQ599" s="3"/>
    </row>
    <row r="600" spans="18:69" x14ac:dyDescent="0.2">
      <c r="R600" s="3"/>
      <c r="S600" s="3"/>
      <c r="T600" s="3"/>
      <c r="U600" s="3"/>
      <c r="V600" s="3"/>
      <c r="W600" s="3"/>
      <c r="BF600" s="3"/>
      <c r="BG600" s="3"/>
      <c r="BH600" s="3"/>
      <c r="BI600" s="3"/>
      <c r="BO600" s="3"/>
      <c r="BP600" s="3"/>
      <c r="BQ600" s="3"/>
    </row>
    <row r="601" spans="18:69" x14ac:dyDescent="0.2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O601" s="3"/>
      <c r="BP601" s="3"/>
      <c r="BQ601" s="3"/>
    </row>
    <row r="602" spans="18:69" x14ac:dyDescent="0.2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O602" s="3"/>
      <c r="BP602" s="3"/>
      <c r="BQ602" s="3"/>
    </row>
    <row r="603" spans="18:69" x14ac:dyDescent="0.2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O603" s="3"/>
      <c r="BP603" s="3"/>
      <c r="BQ603" s="3"/>
    </row>
    <row r="604" spans="18:69" x14ac:dyDescent="0.2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O604" s="3"/>
      <c r="BP604" s="3"/>
      <c r="BQ604" s="3"/>
    </row>
    <row r="605" spans="18:69" x14ac:dyDescent="0.2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O605" s="3"/>
      <c r="BP605" s="3"/>
      <c r="BQ605" s="3"/>
    </row>
    <row r="606" spans="18:69" x14ac:dyDescent="0.2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O606" s="3"/>
      <c r="BP606" s="3"/>
      <c r="BQ606" s="3"/>
    </row>
    <row r="607" spans="18:69" x14ac:dyDescent="0.2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O607" s="3"/>
      <c r="BP607" s="3"/>
      <c r="BQ607" s="3"/>
    </row>
    <row r="608" spans="18:69" x14ac:dyDescent="0.2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O608" s="3"/>
      <c r="BP608" s="3"/>
      <c r="BQ608" s="3"/>
    </row>
    <row r="609" spans="18:69" x14ac:dyDescent="0.2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O609" s="3"/>
      <c r="BP609" s="3"/>
      <c r="BQ609" s="3"/>
    </row>
    <row r="610" spans="18:69" x14ac:dyDescent="0.2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O610" s="3"/>
      <c r="BP610" s="3"/>
      <c r="BQ610" s="3"/>
    </row>
    <row r="611" spans="18:69" x14ac:dyDescent="0.2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O611" s="3"/>
      <c r="BP611" s="3"/>
      <c r="BQ611" s="3"/>
    </row>
    <row r="612" spans="18:69" x14ac:dyDescent="0.2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O612" s="3"/>
      <c r="BP612" s="3"/>
      <c r="BQ612" s="3"/>
    </row>
    <row r="613" spans="18:69" x14ac:dyDescent="0.2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O613" s="3"/>
      <c r="BP613" s="3"/>
      <c r="BQ613" s="3"/>
    </row>
    <row r="614" spans="18:69" x14ac:dyDescent="0.2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O614" s="3"/>
      <c r="BP614" s="3"/>
      <c r="BQ614" s="3"/>
    </row>
    <row r="615" spans="18:69" x14ac:dyDescent="0.2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O615" s="3"/>
      <c r="BP615" s="3"/>
      <c r="BQ615" s="3"/>
    </row>
    <row r="616" spans="18:69" x14ac:dyDescent="0.2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O616" s="3"/>
      <c r="BP616" s="3"/>
      <c r="BQ616" s="3"/>
    </row>
    <row r="617" spans="18:69" x14ac:dyDescent="0.2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O617" s="3"/>
      <c r="BP617" s="3"/>
      <c r="BQ617" s="3"/>
    </row>
    <row r="618" spans="18:69" x14ac:dyDescent="0.2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O618" s="3"/>
      <c r="BP618" s="3"/>
      <c r="BQ618" s="3"/>
    </row>
    <row r="619" spans="18:69" x14ac:dyDescent="0.2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O619" s="3"/>
      <c r="BP619" s="3"/>
      <c r="BQ619" s="3"/>
    </row>
    <row r="620" spans="18:69" x14ac:dyDescent="0.2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O620" s="3"/>
      <c r="BP620" s="3"/>
      <c r="BQ620" s="3"/>
    </row>
    <row r="621" spans="18:69" x14ac:dyDescent="0.2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O621" s="3"/>
      <c r="BP621" s="3"/>
      <c r="BQ621" s="3"/>
    </row>
    <row r="622" spans="18:69" x14ac:dyDescent="0.2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O622" s="3"/>
      <c r="BP622" s="3"/>
      <c r="BQ622" s="3"/>
    </row>
    <row r="623" spans="18:69" x14ac:dyDescent="0.2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O623" s="3"/>
      <c r="BP623" s="3"/>
      <c r="BQ623" s="3"/>
    </row>
    <row r="624" spans="18:69" x14ac:dyDescent="0.2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O624" s="3"/>
      <c r="BP624" s="3"/>
      <c r="BQ624" s="3"/>
    </row>
    <row r="625" spans="18:69" x14ac:dyDescent="0.2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O625" s="3"/>
      <c r="BP625" s="3"/>
      <c r="BQ625" s="3"/>
    </row>
    <row r="626" spans="18:69" x14ac:dyDescent="0.2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O626" s="3"/>
      <c r="BP626" s="3"/>
      <c r="BQ626" s="3"/>
    </row>
    <row r="627" spans="18:69" x14ac:dyDescent="0.2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O627" s="3"/>
      <c r="BP627" s="3"/>
      <c r="BQ627" s="3"/>
    </row>
    <row r="628" spans="18:69" x14ac:dyDescent="0.2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O628" s="3"/>
      <c r="BP628" s="3"/>
      <c r="BQ628" s="3"/>
    </row>
    <row r="629" spans="18:69" x14ac:dyDescent="0.2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O629" s="3"/>
      <c r="BP629" s="3"/>
      <c r="BQ629" s="3"/>
    </row>
    <row r="630" spans="18:69" x14ac:dyDescent="0.2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O630" s="3"/>
      <c r="BP630" s="3"/>
      <c r="BQ630" s="3"/>
    </row>
    <row r="631" spans="18:69" x14ac:dyDescent="0.2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O631" s="3"/>
      <c r="BP631" s="3"/>
      <c r="BQ631" s="3"/>
    </row>
    <row r="632" spans="18:69" x14ac:dyDescent="0.2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O632" s="3"/>
      <c r="BP632" s="3"/>
      <c r="BQ632" s="3"/>
    </row>
    <row r="633" spans="18:69" x14ac:dyDescent="0.2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O633" s="3"/>
      <c r="BP633" s="3"/>
      <c r="BQ633" s="3"/>
    </row>
    <row r="634" spans="18:69" x14ac:dyDescent="0.2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O634" s="3"/>
      <c r="BP634" s="3"/>
      <c r="BQ634" s="3"/>
    </row>
    <row r="635" spans="18:69" x14ac:dyDescent="0.2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O635" s="3"/>
      <c r="BP635" s="3"/>
      <c r="BQ635" s="3"/>
    </row>
    <row r="636" spans="18:69" x14ac:dyDescent="0.2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O636" s="3"/>
      <c r="BP636" s="3"/>
      <c r="BQ636" s="3"/>
    </row>
    <row r="637" spans="18:69" x14ac:dyDescent="0.2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O637" s="3"/>
      <c r="BP637" s="3"/>
      <c r="BQ637" s="3"/>
    </row>
    <row r="638" spans="18:69" x14ac:dyDescent="0.2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O638" s="3"/>
      <c r="BP638" s="3"/>
      <c r="BQ638" s="3"/>
    </row>
    <row r="639" spans="18:69" x14ac:dyDescent="0.2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O639" s="3"/>
      <c r="BP639" s="3"/>
      <c r="BQ639" s="3"/>
    </row>
    <row r="640" spans="18:69" x14ac:dyDescent="0.2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O640" s="3"/>
      <c r="BP640" s="3"/>
      <c r="BQ640" s="3"/>
    </row>
    <row r="641" spans="18:69" x14ac:dyDescent="0.2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O641" s="3"/>
      <c r="BP641" s="3"/>
      <c r="BQ641" s="3"/>
    </row>
    <row r="642" spans="18:69" x14ac:dyDescent="0.2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O642" s="3"/>
      <c r="BP642" s="3"/>
      <c r="BQ642" s="3"/>
    </row>
    <row r="643" spans="18:69" x14ac:dyDescent="0.2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O643" s="3"/>
      <c r="BP643" s="3"/>
      <c r="BQ643" s="3"/>
    </row>
    <row r="644" spans="18:69" x14ac:dyDescent="0.2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O644" s="3"/>
      <c r="BP644" s="3"/>
      <c r="BQ644" s="3"/>
    </row>
    <row r="645" spans="18:69" x14ac:dyDescent="0.2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O645" s="3"/>
      <c r="BP645" s="3"/>
      <c r="BQ645" s="3"/>
    </row>
    <row r="646" spans="18:69" x14ac:dyDescent="0.2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O646" s="3"/>
      <c r="BP646" s="3"/>
      <c r="BQ646" s="3"/>
    </row>
    <row r="647" spans="18:69" x14ac:dyDescent="0.2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O647" s="3"/>
      <c r="BP647" s="3"/>
      <c r="BQ647" s="3"/>
    </row>
    <row r="648" spans="18:69" x14ac:dyDescent="0.2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O648" s="3"/>
      <c r="BP648" s="3"/>
      <c r="BQ648" s="3"/>
    </row>
    <row r="649" spans="18:69" x14ac:dyDescent="0.2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O649" s="3"/>
      <c r="BP649" s="3"/>
      <c r="BQ649" s="3"/>
    </row>
    <row r="650" spans="18:69" x14ac:dyDescent="0.2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O650" s="3"/>
      <c r="BP650" s="3"/>
      <c r="BQ650" s="3"/>
    </row>
    <row r="651" spans="18:69" x14ac:dyDescent="0.2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O651" s="3"/>
      <c r="BP651" s="3"/>
      <c r="BQ651" s="3"/>
    </row>
    <row r="652" spans="18:69" x14ac:dyDescent="0.2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O652" s="3"/>
      <c r="BP652" s="3"/>
      <c r="BQ652" s="3"/>
    </row>
    <row r="653" spans="18:69" x14ac:dyDescent="0.2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O653" s="3"/>
      <c r="BP653" s="3"/>
      <c r="BQ653" s="3"/>
    </row>
    <row r="654" spans="18:69" x14ac:dyDescent="0.2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O654" s="3"/>
      <c r="BP654" s="3"/>
      <c r="BQ654" s="3"/>
    </row>
    <row r="655" spans="18:69" x14ac:dyDescent="0.2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O655" s="3"/>
      <c r="BP655" s="3"/>
      <c r="BQ655" s="3"/>
    </row>
    <row r="656" spans="18:69" x14ac:dyDescent="0.2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O656" s="3"/>
      <c r="BP656" s="3"/>
      <c r="BQ656" s="3"/>
    </row>
    <row r="657" spans="18:69" x14ac:dyDescent="0.2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O657" s="3"/>
      <c r="BP657" s="3"/>
      <c r="BQ657" s="3"/>
    </row>
    <row r="658" spans="18:69" x14ac:dyDescent="0.2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O658" s="3"/>
      <c r="BP658" s="3"/>
      <c r="BQ658" s="3"/>
    </row>
    <row r="659" spans="18:69" x14ac:dyDescent="0.2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O659" s="3"/>
      <c r="BP659" s="3"/>
      <c r="BQ659" s="3"/>
    </row>
    <row r="660" spans="18:69" x14ac:dyDescent="0.2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O660" s="3"/>
      <c r="BP660" s="3"/>
      <c r="BQ660" s="3"/>
    </row>
    <row r="661" spans="18:69" x14ac:dyDescent="0.2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O661" s="3"/>
      <c r="BP661" s="3"/>
      <c r="BQ661" s="3"/>
    </row>
    <row r="662" spans="18:69" x14ac:dyDescent="0.2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O662" s="3"/>
      <c r="BP662" s="3"/>
      <c r="BQ662" s="3"/>
    </row>
    <row r="663" spans="18:69" x14ac:dyDescent="0.2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O663" s="3"/>
      <c r="BP663" s="3"/>
      <c r="BQ663" s="3"/>
    </row>
    <row r="664" spans="18:69" x14ac:dyDescent="0.2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O664" s="3"/>
      <c r="BP664" s="3"/>
      <c r="BQ664" s="3"/>
    </row>
    <row r="665" spans="18:69" x14ac:dyDescent="0.2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O665" s="3"/>
      <c r="BP665" s="3"/>
      <c r="BQ665" s="3"/>
    </row>
    <row r="666" spans="18:69" x14ac:dyDescent="0.2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O666" s="3"/>
      <c r="BP666" s="3"/>
      <c r="BQ666" s="3"/>
    </row>
    <row r="667" spans="18:69" x14ac:dyDescent="0.2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O667" s="3"/>
      <c r="BP667" s="3"/>
      <c r="BQ667" s="3"/>
    </row>
    <row r="668" spans="18:69" x14ac:dyDescent="0.2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O668" s="3"/>
      <c r="BP668" s="3"/>
      <c r="BQ668" s="3"/>
    </row>
    <row r="669" spans="18:69" x14ac:dyDescent="0.2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O669" s="3"/>
      <c r="BP669" s="3"/>
      <c r="BQ669" s="3"/>
    </row>
    <row r="670" spans="18:69" x14ac:dyDescent="0.2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O670" s="3"/>
      <c r="BP670" s="3"/>
      <c r="BQ670" s="3"/>
    </row>
    <row r="671" spans="18:69" x14ac:dyDescent="0.2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O671" s="3"/>
      <c r="BP671" s="3"/>
      <c r="BQ671" s="3"/>
    </row>
    <row r="672" spans="18:69" x14ac:dyDescent="0.2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O672" s="3"/>
      <c r="BP672" s="3"/>
      <c r="BQ672" s="3"/>
    </row>
    <row r="673" spans="18:69" x14ac:dyDescent="0.2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O673" s="3"/>
      <c r="BP673" s="3"/>
      <c r="BQ673" s="3"/>
    </row>
    <row r="674" spans="18:69" x14ac:dyDescent="0.2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O674" s="3"/>
      <c r="BP674" s="3"/>
      <c r="BQ674" s="3"/>
    </row>
    <row r="675" spans="18:69" x14ac:dyDescent="0.2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O675" s="3"/>
      <c r="BP675" s="3"/>
      <c r="BQ675" s="3"/>
    </row>
    <row r="676" spans="18:69" x14ac:dyDescent="0.2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O676" s="3"/>
      <c r="BP676" s="3"/>
      <c r="BQ676" s="3"/>
    </row>
    <row r="677" spans="18:69" x14ac:dyDescent="0.2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O677" s="3"/>
      <c r="BP677" s="3"/>
      <c r="BQ677" s="3"/>
    </row>
    <row r="678" spans="18:69" x14ac:dyDescent="0.2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O678" s="3"/>
      <c r="BP678" s="3"/>
      <c r="BQ678" s="3"/>
    </row>
    <row r="679" spans="18:69" x14ac:dyDescent="0.2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O679" s="3"/>
      <c r="BP679" s="3"/>
      <c r="BQ679" s="3"/>
    </row>
    <row r="680" spans="18:69" x14ac:dyDescent="0.2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O680" s="3"/>
      <c r="BP680" s="3"/>
      <c r="BQ680" s="3"/>
    </row>
    <row r="681" spans="18:69" x14ac:dyDescent="0.2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O681" s="3"/>
      <c r="BP681" s="3"/>
      <c r="BQ681" s="3"/>
    </row>
    <row r="682" spans="18:69" x14ac:dyDescent="0.2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O682" s="3"/>
      <c r="BP682" s="3"/>
      <c r="BQ682" s="3"/>
    </row>
    <row r="683" spans="18:69" x14ac:dyDescent="0.2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O683" s="3"/>
      <c r="BP683" s="3"/>
      <c r="BQ683" s="3"/>
    </row>
    <row r="684" spans="18:69" x14ac:dyDescent="0.2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O684" s="3"/>
      <c r="BP684" s="3"/>
      <c r="BQ684" s="3"/>
    </row>
    <row r="685" spans="18:69" x14ac:dyDescent="0.2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O685" s="3"/>
      <c r="BP685" s="3"/>
      <c r="BQ685" s="3"/>
    </row>
    <row r="686" spans="18:69" x14ac:dyDescent="0.2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O686" s="3"/>
      <c r="BP686" s="3"/>
      <c r="BQ686" s="3"/>
    </row>
    <row r="687" spans="18:69" x14ac:dyDescent="0.2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O687" s="3"/>
      <c r="BP687" s="3"/>
      <c r="BQ687" s="3"/>
    </row>
    <row r="688" spans="18:69" x14ac:dyDescent="0.2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O688" s="3"/>
      <c r="BP688" s="3"/>
      <c r="BQ688" s="3"/>
    </row>
    <row r="689" spans="18:69" x14ac:dyDescent="0.2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O689" s="3"/>
      <c r="BP689" s="3"/>
      <c r="BQ689" s="3"/>
    </row>
    <row r="690" spans="18:69" x14ac:dyDescent="0.2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O690" s="3"/>
      <c r="BP690" s="3"/>
      <c r="BQ690" s="3"/>
    </row>
    <row r="691" spans="18:69" x14ac:dyDescent="0.2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O691" s="3"/>
      <c r="BP691" s="3"/>
      <c r="BQ691" s="3"/>
    </row>
    <row r="692" spans="18:69" x14ac:dyDescent="0.2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O692" s="3"/>
      <c r="BP692" s="3"/>
      <c r="BQ692" s="3"/>
    </row>
    <row r="693" spans="18:69" x14ac:dyDescent="0.2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O693" s="3"/>
      <c r="BP693" s="3"/>
      <c r="BQ693" s="3"/>
    </row>
    <row r="694" spans="18:69" x14ac:dyDescent="0.2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O694" s="3"/>
      <c r="BP694" s="3"/>
      <c r="BQ694" s="3"/>
    </row>
    <row r="695" spans="18:69" x14ac:dyDescent="0.2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O695" s="3"/>
      <c r="BP695" s="3"/>
      <c r="BQ695" s="3"/>
    </row>
    <row r="696" spans="18:69" x14ac:dyDescent="0.2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O696" s="3"/>
      <c r="BP696" s="3"/>
      <c r="BQ696" s="3"/>
    </row>
    <row r="697" spans="18:69" x14ac:dyDescent="0.2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O697" s="3"/>
      <c r="BP697" s="3"/>
      <c r="BQ697" s="3"/>
    </row>
    <row r="698" spans="18:69" x14ac:dyDescent="0.2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O698" s="3"/>
      <c r="BP698" s="3"/>
      <c r="BQ698" s="3"/>
    </row>
    <row r="699" spans="18:69" x14ac:dyDescent="0.2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O699" s="3"/>
      <c r="BP699" s="3"/>
      <c r="BQ699" s="3"/>
    </row>
    <row r="700" spans="18:69" x14ac:dyDescent="0.2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O700" s="3"/>
      <c r="BP700" s="3"/>
      <c r="BQ700" s="3"/>
    </row>
    <row r="701" spans="18:69" x14ac:dyDescent="0.2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O701" s="3"/>
      <c r="BP701" s="3"/>
      <c r="BQ701" s="3"/>
    </row>
    <row r="702" spans="18:69" x14ac:dyDescent="0.2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O702" s="3"/>
      <c r="BP702" s="3"/>
      <c r="BQ702" s="3"/>
    </row>
    <row r="703" spans="18:69" x14ac:dyDescent="0.2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O703" s="3"/>
      <c r="BP703" s="3"/>
      <c r="BQ703" s="3"/>
    </row>
    <row r="704" spans="18:69" x14ac:dyDescent="0.2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O704" s="3"/>
      <c r="BP704" s="3"/>
      <c r="BQ704" s="3"/>
    </row>
    <row r="705" spans="18:69" x14ac:dyDescent="0.2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O705" s="3"/>
      <c r="BP705" s="3"/>
      <c r="BQ705" s="3"/>
    </row>
    <row r="706" spans="18:69" x14ac:dyDescent="0.2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O706" s="3"/>
      <c r="BP706" s="3"/>
      <c r="BQ706" s="3"/>
    </row>
    <row r="707" spans="18:69" x14ac:dyDescent="0.2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O707" s="3"/>
      <c r="BP707" s="3"/>
      <c r="BQ707" s="3"/>
    </row>
    <row r="708" spans="18:69" x14ac:dyDescent="0.2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O708" s="3"/>
      <c r="BP708" s="3"/>
      <c r="BQ708" s="3"/>
    </row>
    <row r="709" spans="18:69" x14ac:dyDescent="0.2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O709" s="3"/>
      <c r="BP709" s="3"/>
      <c r="BQ709" s="3"/>
    </row>
    <row r="710" spans="18:69" x14ac:dyDescent="0.2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O710" s="3"/>
      <c r="BP710" s="3"/>
      <c r="BQ710" s="3"/>
    </row>
    <row r="711" spans="18:69" x14ac:dyDescent="0.2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O711" s="3"/>
      <c r="BP711" s="3"/>
      <c r="BQ711" s="3"/>
    </row>
    <row r="712" spans="18:69" x14ac:dyDescent="0.2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O712" s="3"/>
      <c r="BP712" s="3"/>
      <c r="BQ712" s="3"/>
    </row>
    <row r="713" spans="18:69" x14ac:dyDescent="0.2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O713" s="3"/>
      <c r="BP713" s="3"/>
      <c r="BQ713" s="3"/>
    </row>
    <row r="714" spans="18:69" x14ac:dyDescent="0.2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O714" s="3"/>
      <c r="BP714" s="3"/>
      <c r="BQ714" s="3"/>
    </row>
    <row r="715" spans="18:69" x14ac:dyDescent="0.2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O715" s="3"/>
      <c r="BP715" s="3"/>
      <c r="BQ715" s="3"/>
    </row>
    <row r="716" spans="18:69" x14ac:dyDescent="0.2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O716" s="3"/>
      <c r="BP716" s="3"/>
      <c r="BQ716" s="3"/>
    </row>
    <row r="717" spans="18:69" x14ac:dyDescent="0.2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O717" s="3"/>
      <c r="BP717" s="3"/>
      <c r="BQ717" s="3"/>
    </row>
    <row r="718" spans="18:69" x14ac:dyDescent="0.2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O718" s="3"/>
      <c r="BP718" s="3"/>
      <c r="BQ718" s="3"/>
    </row>
    <row r="719" spans="18:69" x14ac:dyDescent="0.2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O719" s="3"/>
      <c r="BP719" s="3"/>
      <c r="BQ719" s="3"/>
    </row>
    <row r="720" spans="18:69" x14ac:dyDescent="0.2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O720" s="3"/>
      <c r="BP720" s="3"/>
      <c r="BQ720" s="3"/>
    </row>
    <row r="721" spans="18:69" x14ac:dyDescent="0.2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O721" s="3"/>
      <c r="BP721" s="3"/>
      <c r="BQ721" s="3"/>
    </row>
    <row r="722" spans="18:69" x14ac:dyDescent="0.2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O722" s="3"/>
      <c r="BP722" s="3"/>
      <c r="BQ722" s="3"/>
    </row>
    <row r="723" spans="18:69" x14ac:dyDescent="0.2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O723" s="3"/>
      <c r="BP723" s="3"/>
      <c r="BQ723" s="3"/>
    </row>
    <row r="724" spans="18:69" x14ac:dyDescent="0.2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O724" s="3"/>
      <c r="BP724" s="3"/>
      <c r="BQ724" s="3"/>
    </row>
    <row r="725" spans="18:69" x14ac:dyDescent="0.2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O725" s="3"/>
      <c r="BP725" s="3"/>
      <c r="BQ725" s="3"/>
    </row>
    <row r="726" spans="18:69" x14ac:dyDescent="0.2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O726" s="3"/>
      <c r="BP726" s="3"/>
      <c r="BQ726" s="3"/>
    </row>
    <row r="727" spans="18:69" x14ac:dyDescent="0.2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O727" s="3"/>
      <c r="BP727" s="3"/>
      <c r="BQ727" s="3"/>
    </row>
    <row r="728" spans="18:69" x14ac:dyDescent="0.2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O728" s="3"/>
      <c r="BP728" s="3"/>
      <c r="BQ728" s="3"/>
    </row>
    <row r="729" spans="18:69" x14ac:dyDescent="0.2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O729" s="3"/>
      <c r="BP729" s="3"/>
      <c r="BQ729" s="3"/>
    </row>
    <row r="730" spans="18:69" x14ac:dyDescent="0.2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O730" s="3"/>
      <c r="BP730" s="3"/>
      <c r="BQ730" s="3"/>
    </row>
    <row r="731" spans="18:69" x14ac:dyDescent="0.2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O731" s="3"/>
      <c r="BP731" s="3"/>
      <c r="BQ731" s="3"/>
    </row>
    <row r="732" spans="18:69" x14ac:dyDescent="0.2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O732" s="3"/>
      <c r="BP732" s="3"/>
      <c r="BQ732" s="3"/>
    </row>
    <row r="733" spans="18:69" x14ac:dyDescent="0.2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O733" s="3"/>
      <c r="BP733" s="3"/>
      <c r="BQ733" s="3"/>
    </row>
    <row r="734" spans="18:69" x14ac:dyDescent="0.2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O734" s="3"/>
      <c r="BP734" s="3"/>
      <c r="BQ734" s="3"/>
    </row>
    <row r="735" spans="18:69" x14ac:dyDescent="0.2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O735" s="3"/>
      <c r="BP735" s="3"/>
      <c r="BQ735" s="3"/>
    </row>
    <row r="736" spans="18:69" x14ac:dyDescent="0.2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O736" s="3"/>
      <c r="BP736" s="3"/>
      <c r="BQ736" s="3"/>
    </row>
    <row r="737" spans="18:69" x14ac:dyDescent="0.2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O737" s="3"/>
      <c r="BP737" s="3"/>
      <c r="BQ737" s="3"/>
    </row>
    <row r="738" spans="18:69" x14ac:dyDescent="0.2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O738" s="3"/>
      <c r="BP738" s="3"/>
      <c r="BQ738" s="3"/>
    </row>
    <row r="739" spans="18:69" x14ac:dyDescent="0.2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O739" s="3"/>
      <c r="BP739" s="3"/>
      <c r="BQ739" s="3"/>
    </row>
    <row r="740" spans="18:69" x14ac:dyDescent="0.2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O740" s="3"/>
      <c r="BP740" s="3"/>
      <c r="BQ740" s="3"/>
    </row>
    <row r="741" spans="18:69" x14ac:dyDescent="0.2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O741" s="3"/>
      <c r="BP741" s="3"/>
      <c r="BQ741" s="3"/>
    </row>
    <row r="742" spans="18:69" x14ac:dyDescent="0.2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O742" s="3"/>
      <c r="BP742" s="3"/>
      <c r="BQ742" s="3"/>
    </row>
    <row r="743" spans="18:69" x14ac:dyDescent="0.2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O743" s="3"/>
      <c r="BP743" s="3"/>
      <c r="BQ743" s="3"/>
    </row>
    <row r="744" spans="18:69" x14ac:dyDescent="0.2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O744" s="3"/>
      <c r="BP744" s="3"/>
      <c r="BQ744" s="3"/>
    </row>
    <row r="745" spans="18:69" x14ac:dyDescent="0.2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O745" s="3"/>
      <c r="BP745" s="3"/>
      <c r="BQ745" s="3"/>
    </row>
    <row r="746" spans="18:69" x14ac:dyDescent="0.2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O746" s="3"/>
      <c r="BP746" s="3"/>
      <c r="BQ746" s="3"/>
    </row>
    <row r="747" spans="18:69" x14ac:dyDescent="0.2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O747" s="3"/>
      <c r="BP747" s="3"/>
      <c r="BQ747" s="3"/>
    </row>
    <row r="748" spans="18:69" x14ac:dyDescent="0.2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O748" s="3"/>
      <c r="BP748" s="3"/>
      <c r="BQ748" s="3"/>
    </row>
    <row r="749" spans="18:69" x14ac:dyDescent="0.2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O749" s="3"/>
      <c r="BP749" s="3"/>
      <c r="BQ749" s="3"/>
    </row>
    <row r="750" spans="18:69" x14ac:dyDescent="0.2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O750" s="3"/>
      <c r="BP750" s="3"/>
      <c r="BQ750" s="3"/>
    </row>
    <row r="751" spans="18:69" x14ac:dyDescent="0.2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O751" s="3"/>
      <c r="BP751" s="3"/>
      <c r="BQ751" s="3"/>
    </row>
    <row r="752" spans="18:69" x14ac:dyDescent="0.2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O752" s="3"/>
      <c r="BP752" s="3"/>
      <c r="BQ752" s="3"/>
    </row>
    <row r="753" spans="18:69" x14ac:dyDescent="0.2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O753" s="3"/>
      <c r="BP753" s="3"/>
      <c r="BQ753" s="3"/>
    </row>
    <row r="754" spans="18:69" x14ac:dyDescent="0.2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O754" s="3"/>
      <c r="BP754" s="3"/>
      <c r="BQ754" s="3"/>
    </row>
    <row r="755" spans="18:69" x14ac:dyDescent="0.2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O755" s="3"/>
      <c r="BP755" s="3"/>
      <c r="BQ755" s="3"/>
    </row>
    <row r="756" spans="18:69" x14ac:dyDescent="0.2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O756" s="3"/>
      <c r="BP756" s="3"/>
      <c r="BQ756" s="3"/>
    </row>
    <row r="757" spans="18:69" x14ac:dyDescent="0.2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O757" s="3"/>
      <c r="BP757" s="3"/>
      <c r="BQ757" s="3"/>
    </row>
    <row r="758" spans="18:69" x14ac:dyDescent="0.2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O758" s="3"/>
      <c r="BP758" s="3"/>
      <c r="BQ758" s="3"/>
    </row>
    <row r="759" spans="18:69" x14ac:dyDescent="0.2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O759" s="3"/>
      <c r="BP759" s="3"/>
      <c r="BQ759" s="3"/>
    </row>
    <row r="760" spans="18:69" x14ac:dyDescent="0.2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O760" s="3"/>
      <c r="BP760" s="3"/>
      <c r="BQ760" s="3"/>
    </row>
    <row r="761" spans="18:69" x14ac:dyDescent="0.2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O761" s="3"/>
      <c r="BP761" s="3"/>
      <c r="BQ761" s="3"/>
    </row>
    <row r="762" spans="18:69" x14ac:dyDescent="0.2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O762" s="3"/>
      <c r="BP762" s="3"/>
      <c r="BQ762" s="3"/>
    </row>
    <row r="763" spans="18:69" x14ac:dyDescent="0.2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O763" s="3"/>
      <c r="BP763" s="3"/>
      <c r="BQ763" s="3"/>
    </row>
    <row r="764" spans="18:69" x14ac:dyDescent="0.2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O764" s="3"/>
      <c r="BP764" s="3"/>
      <c r="BQ764" s="3"/>
    </row>
    <row r="765" spans="18:69" x14ac:dyDescent="0.2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O765" s="3"/>
      <c r="BP765" s="3"/>
      <c r="BQ765" s="3"/>
    </row>
    <row r="766" spans="18:69" x14ac:dyDescent="0.2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O766" s="3"/>
      <c r="BP766" s="3"/>
      <c r="BQ766" s="3"/>
    </row>
    <row r="767" spans="18:69" x14ac:dyDescent="0.2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O767" s="3"/>
      <c r="BP767" s="3"/>
      <c r="BQ767" s="3"/>
    </row>
    <row r="768" spans="18:69" x14ac:dyDescent="0.2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O768" s="3"/>
      <c r="BP768" s="3"/>
      <c r="BQ768" s="3"/>
    </row>
    <row r="769" spans="18:69" x14ac:dyDescent="0.2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O769" s="3"/>
      <c r="BP769" s="3"/>
      <c r="BQ769" s="3"/>
    </row>
    <row r="770" spans="18:69" x14ac:dyDescent="0.2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O770" s="3"/>
      <c r="BP770" s="3"/>
      <c r="BQ770" s="3"/>
    </row>
    <row r="771" spans="18:69" x14ac:dyDescent="0.2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O771" s="3"/>
      <c r="BP771" s="3"/>
      <c r="BQ771" s="3"/>
    </row>
    <row r="772" spans="18:69" x14ac:dyDescent="0.2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O772" s="3"/>
      <c r="BP772" s="3"/>
      <c r="BQ772" s="3"/>
    </row>
    <row r="773" spans="18:69" x14ac:dyDescent="0.2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O773" s="3"/>
      <c r="BP773" s="3"/>
      <c r="BQ773" s="3"/>
    </row>
    <row r="774" spans="18:69" x14ac:dyDescent="0.2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O774" s="3"/>
      <c r="BP774" s="3"/>
      <c r="BQ774" s="3"/>
    </row>
    <row r="775" spans="18:69" x14ac:dyDescent="0.2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O775" s="3"/>
      <c r="BP775" s="3"/>
      <c r="BQ775" s="3"/>
    </row>
    <row r="776" spans="18:69" x14ac:dyDescent="0.2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O776" s="3"/>
      <c r="BP776" s="3"/>
      <c r="BQ776" s="3"/>
    </row>
    <row r="777" spans="18:69" x14ac:dyDescent="0.2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O777" s="3"/>
      <c r="BP777" s="3"/>
      <c r="BQ777" s="3"/>
    </row>
    <row r="778" spans="18:69" x14ac:dyDescent="0.2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O778" s="3"/>
      <c r="BP778" s="3"/>
      <c r="BQ778" s="3"/>
    </row>
    <row r="779" spans="18:69" x14ac:dyDescent="0.2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O779" s="3"/>
      <c r="BP779" s="3"/>
      <c r="BQ779" s="3"/>
    </row>
    <row r="780" spans="18:69" x14ac:dyDescent="0.2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O780" s="3"/>
      <c r="BP780" s="3"/>
      <c r="BQ780" s="3"/>
    </row>
    <row r="781" spans="18:69" x14ac:dyDescent="0.2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O781" s="3"/>
      <c r="BP781" s="3"/>
      <c r="BQ781" s="3"/>
    </row>
    <row r="782" spans="18:69" x14ac:dyDescent="0.2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O782" s="3"/>
      <c r="BP782" s="3"/>
      <c r="BQ782" s="3"/>
    </row>
    <row r="783" spans="18:69" x14ac:dyDescent="0.2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O783" s="3"/>
      <c r="BP783" s="3"/>
      <c r="BQ783" s="3"/>
    </row>
    <row r="784" spans="18:69" x14ac:dyDescent="0.2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O784" s="3"/>
      <c r="BP784" s="3"/>
      <c r="BQ784" s="3"/>
    </row>
    <row r="785" spans="18:69" x14ac:dyDescent="0.2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O785" s="3"/>
      <c r="BP785" s="3"/>
      <c r="BQ785" s="3"/>
    </row>
    <row r="786" spans="18:69" x14ac:dyDescent="0.2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O786" s="3"/>
      <c r="BP786" s="3"/>
      <c r="BQ786" s="3"/>
    </row>
    <row r="787" spans="18:69" x14ac:dyDescent="0.2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O787" s="3"/>
      <c r="BP787" s="3"/>
      <c r="BQ787" s="3"/>
    </row>
    <row r="788" spans="18:69" x14ac:dyDescent="0.2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O788" s="3"/>
      <c r="BP788" s="3"/>
      <c r="BQ788" s="3"/>
    </row>
    <row r="789" spans="18:69" x14ac:dyDescent="0.2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O789" s="3"/>
      <c r="BP789" s="3"/>
      <c r="BQ789" s="3"/>
    </row>
    <row r="790" spans="18:69" x14ac:dyDescent="0.2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O790" s="3"/>
      <c r="BP790" s="3"/>
      <c r="BQ790" s="3"/>
    </row>
    <row r="791" spans="18:69" x14ac:dyDescent="0.2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O791" s="3"/>
      <c r="BP791" s="3"/>
      <c r="BQ791" s="3"/>
    </row>
    <row r="792" spans="18:69" x14ac:dyDescent="0.2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O792" s="3"/>
      <c r="BP792" s="3"/>
      <c r="BQ792" s="3"/>
    </row>
    <row r="793" spans="18:69" x14ac:dyDescent="0.2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O793" s="3"/>
      <c r="BP793" s="3"/>
      <c r="BQ793" s="3"/>
    </row>
    <row r="794" spans="18:69" x14ac:dyDescent="0.2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O794" s="3"/>
      <c r="BP794" s="3"/>
      <c r="BQ794" s="3"/>
    </row>
    <row r="795" spans="18:69" x14ac:dyDescent="0.2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O795" s="3"/>
      <c r="BP795" s="3"/>
      <c r="BQ795" s="3"/>
    </row>
    <row r="796" spans="18:69" x14ac:dyDescent="0.2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O796" s="3"/>
      <c r="BP796" s="3"/>
      <c r="BQ796" s="3"/>
    </row>
    <row r="797" spans="18:69" x14ac:dyDescent="0.2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O797" s="3"/>
      <c r="BP797" s="3"/>
      <c r="BQ797" s="3"/>
    </row>
    <row r="798" spans="18:69" x14ac:dyDescent="0.2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O798" s="3"/>
      <c r="BP798" s="3"/>
      <c r="BQ798" s="3"/>
    </row>
    <row r="799" spans="18:69" x14ac:dyDescent="0.2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O799" s="3"/>
      <c r="BP799" s="3"/>
      <c r="BQ799" s="3"/>
    </row>
    <row r="800" spans="18:69" x14ac:dyDescent="0.2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O800" s="3"/>
      <c r="BP800" s="3"/>
      <c r="BQ800" s="3"/>
    </row>
    <row r="801" spans="18:69" x14ac:dyDescent="0.2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O801" s="3"/>
      <c r="BP801" s="3"/>
      <c r="BQ801" s="3"/>
    </row>
    <row r="802" spans="18:69" x14ac:dyDescent="0.2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O802" s="3"/>
      <c r="BP802" s="3"/>
      <c r="BQ802" s="3"/>
    </row>
    <row r="803" spans="18:69" x14ac:dyDescent="0.2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O803" s="3"/>
      <c r="BP803" s="3"/>
      <c r="BQ803" s="3"/>
    </row>
    <row r="804" spans="18:69" x14ac:dyDescent="0.2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O804" s="3"/>
      <c r="BP804" s="3"/>
      <c r="BQ804" s="3"/>
    </row>
    <row r="805" spans="18:69" x14ac:dyDescent="0.2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O805" s="3"/>
      <c r="BP805" s="3"/>
      <c r="BQ805" s="3"/>
    </row>
    <row r="806" spans="18:69" x14ac:dyDescent="0.2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O806" s="3"/>
      <c r="BP806" s="3"/>
      <c r="BQ806" s="3"/>
    </row>
    <row r="807" spans="18:69" x14ac:dyDescent="0.2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O807" s="3"/>
      <c r="BP807" s="3"/>
      <c r="BQ807" s="3"/>
    </row>
    <row r="808" spans="18:69" x14ac:dyDescent="0.2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O808" s="3"/>
      <c r="BP808" s="3"/>
      <c r="BQ808" s="3"/>
    </row>
    <row r="809" spans="18:69" x14ac:dyDescent="0.2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O809" s="3"/>
      <c r="BP809" s="3"/>
      <c r="BQ809" s="3"/>
    </row>
    <row r="810" spans="18:69" x14ac:dyDescent="0.2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O810" s="3"/>
      <c r="BP810" s="3"/>
      <c r="BQ810" s="3"/>
    </row>
    <row r="811" spans="18:69" x14ac:dyDescent="0.2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O811" s="3"/>
      <c r="BP811" s="3"/>
      <c r="BQ811" s="3"/>
    </row>
    <row r="812" spans="18:69" x14ac:dyDescent="0.2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O812" s="3"/>
      <c r="BP812" s="3"/>
      <c r="BQ812" s="3"/>
    </row>
    <row r="813" spans="18:69" x14ac:dyDescent="0.2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O813" s="3"/>
      <c r="BP813" s="3"/>
      <c r="BQ813" s="3"/>
    </row>
    <row r="814" spans="18:69" x14ac:dyDescent="0.2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O814" s="3"/>
      <c r="BP814" s="3"/>
      <c r="BQ814" s="3"/>
    </row>
    <row r="815" spans="18:69" x14ac:dyDescent="0.2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O815" s="3"/>
      <c r="BP815" s="3"/>
      <c r="BQ815" s="3"/>
    </row>
    <row r="816" spans="18:69" x14ac:dyDescent="0.2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O816" s="3"/>
      <c r="BP816" s="3"/>
      <c r="BQ816" s="3"/>
    </row>
    <row r="817" spans="18:69" x14ac:dyDescent="0.2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O817" s="3"/>
      <c r="BP817" s="3"/>
      <c r="BQ817" s="3"/>
    </row>
    <row r="818" spans="18:69" x14ac:dyDescent="0.2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O818" s="3"/>
      <c r="BP818" s="3"/>
      <c r="BQ818" s="3"/>
    </row>
    <row r="819" spans="18:69" x14ac:dyDescent="0.2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O819" s="3"/>
      <c r="BP819" s="3"/>
      <c r="BQ819" s="3"/>
    </row>
    <row r="820" spans="18:69" x14ac:dyDescent="0.2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O820" s="3"/>
      <c r="BP820" s="3"/>
      <c r="BQ820" s="3"/>
    </row>
    <row r="821" spans="18:69" x14ac:dyDescent="0.2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O821" s="3"/>
      <c r="BP821" s="3"/>
      <c r="BQ821" s="3"/>
    </row>
    <row r="822" spans="18:69" x14ac:dyDescent="0.2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O822" s="3"/>
      <c r="BP822" s="3"/>
      <c r="BQ822" s="3"/>
    </row>
    <row r="823" spans="18:69" x14ac:dyDescent="0.2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O823" s="3"/>
      <c r="BP823" s="3"/>
      <c r="BQ823" s="3"/>
    </row>
    <row r="824" spans="18:69" x14ac:dyDescent="0.2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O824" s="3"/>
      <c r="BP824" s="3"/>
      <c r="BQ824" s="3"/>
    </row>
    <row r="825" spans="18:69" x14ac:dyDescent="0.2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O825" s="3"/>
      <c r="BP825" s="3"/>
      <c r="BQ825" s="3"/>
    </row>
    <row r="826" spans="18:69" x14ac:dyDescent="0.2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O826" s="3"/>
      <c r="BP826" s="3"/>
      <c r="BQ826" s="3"/>
    </row>
    <row r="827" spans="18:69" x14ac:dyDescent="0.2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O827" s="3"/>
      <c r="BP827" s="3"/>
      <c r="BQ827" s="3"/>
    </row>
    <row r="828" spans="18:69" x14ac:dyDescent="0.2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O828" s="3"/>
      <c r="BP828" s="3"/>
      <c r="BQ828" s="3"/>
    </row>
    <row r="829" spans="18:69" x14ac:dyDescent="0.2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O829" s="3"/>
      <c r="BP829" s="3"/>
      <c r="BQ829" s="3"/>
    </row>
    <row r="830" spans="18:69" x14ac:dyDescent="0.2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O830" s="3"/>
      <c r="BP830" s="3"/>
      <c r="BQ830" s="3"/>
    </row>
    <row r="831" spans="18:69" x14ac:dyDescent="0.2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O831" s="3"/>
      <c r="BP831" s="3"/>
      <c r="BQ831" s="3"/>
    </row>
    <row r="832" spans="18:69" x14ac:dyDescent="0.2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O832" s="3"/>
      <c r="BP832" s="3"/>
      <c r="BQ832" s="3"/>
    </row>
    <row r="833" spans="18:69" x14ac:dyDescent="0.2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O833" s="3"/>
      <c r="BP833" s="3"/>
      <c r="BQ833" s="3"/>
    </row>
    <row r="834" spans="18:69" x14ac:dyDescent="0.2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O834" s="3"/>
      <c r="BP834" s="3"/>
      <c r="BQ834" s="3"/>
    </row>
    <row r="835" spans="18:69" x14ac:dyDescent="0.2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O835" s="3"/>
      <c r="BP835" s="3"/>
      <c r="BQ835" s="3"/>
    </row>
    <row r="836" spans="18:69" x14ac:dyDescent="0.2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O836" s="3"/>
      <c r="BP836" s="3"/>
      <c r="BQ836" s="3"/>
    </row>
    <row r="837" spans="18:69" x14ac:dyDescent="0.2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O837" s="3"/>
      <c r="BP837" s="3"/>
      <c r="BQ837" s="3"/>
    </row>
    <row r="838" spans="18:69" x14ac:dyDescent="0.2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O838" s="3"/>
      <c r="BP838" s="3"/>
      <c r="BQ838" s="3"/>
    </row>
    <row r="839" spans="18:69" x14ac:dyDescent="0.2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O839" s="3"/>
      <c r="BP839" s="3"/>
      <c r="BQ839" s="3"/>
    </row>
    <row r="840" spans="18:69" x14ac:dyDescent="0.2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O840" s="3"/>
      <c r="BP840" s="3"/>
      <c r="BQ840" s="3"/>
    </row>
    <row r="841" spans="18:69" x14ac:dyDescent="0.2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O841" s="3"/>
      <c r="BP841" s="3"/>
      <c r="BQ841" s="3"/>
    </row>
    <row r="842" spans="18:69" x14ac:dyDescent="0.2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O842" s="3"/>
      <c r="BP842" s="3"/>
      <c r="BQ842" s="3"/>
    </row>
    <row r="843" spans="18:69" x14ac:dyDescent="0.2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O843" s="3"/>
      <c r="BP843" s="3"/>
      <c r="BQ843" s="3"/>
    </row>
    <row r="844" spans="18:69" x14ac:dyDescent="0.2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O844" s="3"/>
      <c r="BP844" s="3"/>
      <c r="BQ844" s="3"/>
    </row>
    <row r="845" spans="18:69" x14ac:dyDescent="0.2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O845" s="3"/>
      <c r="BP845" s="3"/>
      <c r="BQ845" s="3"/>
    </row>
    <row r="846" spans="18:69" x14ac:dyDescent="0.2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O846" s="3"/>
      <c r="BP846" s="3"/>
      <c r="BQ846" s="3"/>
    </row>
    <row r="847" spans="18:69" x14ac:dyDescent="0.2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O847" s="3"/>
      <c r="BP847" s="3"/>
      <c r="BQ847" s="3"/>
    </row>
    <row r="848" spans="18:69" x14ac:dyDescent="0.2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O848" s="3"/>
      <c r="BP848" s="3"/>
      <c r="BQ848" s="3"/>
    </row>
    <row r="849" spans="18:69" x14ac:dyDescent="0.2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O849" s="3"/>
      <c r="BP849" s="3"/>
      <c r="BQ849" s="3"/>
    </row>
    <row r="850" spans="18:69" x14ac:dyDescent="0.2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O850" s="3"/>
      <c r="BP850" s="3"/>
      <c r="BQ850" s="3"/>
    </row>
    <row r="851" spans="18:69" x14ac:dyDescent="0.2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O851" s="3"/>
      <c r="BP851" s="3"/>
      <c r="BQ851" s="3"/>
    </row>
    <row r="852" spans="18:69" x14ac:dyDescent="0.2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O852" s="3"/>
      <c r="BP852" s="3"/>
      <c r="BQ852" s="3"/>
    </row>
    <row r="853" spans="18:69" x14ac:dyDescent="0.2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O853" s="3"/>
      <c r="BP853" s="3"/>
      <c r="BQ853" s="3"/>
    </row>
    <row r="854" spans="18:69" x14ac:dyDescent="0.2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O854" s="3"/>
      <c r="BP854" s="3"/>
      <c r="BQ854" s="3"/>
    </row>
    <row r="855" spans="18:69" x14ac:dyDescent="0.2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O855" s="3"/>
      <c r="BP855" s="3"/>
      <c r="BQ855" s="3"/>
    </row>
    <row r="856" spans="18:69" x14ac:dyDescent="0.2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O856" s="3"/>
      <c r="BP856" s="3"/>
      <c r="BQ856" s="3"/>
    </row>
    <row r="857" spans="18:69" x14ac:dyDescent="0.2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O857" s="3"/>
      <c r="BP857" s="3"/>
      <c r="BQ857" s="3"/>
    </row>
    <row r="858" spans="18:69" x14ac:dyDescent="0.2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O858" s="3"/>
      <c r="BP858" s="3"/>
      <c r="BQ858" s="3"/>
    </row>
    <row r="859" spans="18:69" x14ac:dyDescent="0.2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O859" s="3"/>
      <c r="BP859" s="3"/>
      <c r="BQ859" s="3"/>
    </row>
    <row r="860" spans="18:69" x14ac:dyDescent="0.2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O860" s="3"/>
      <c r="BP860" s="3"/>
      <c r="BQ860" s="3"/>
    </row>
    <row r="861" spans="18:69" x14ac:dyDescent="0.2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O861" s="3"/>
      <c r="BP861" s="3"/>
      <c r="BQ861" s="3"/>
    </row>
    <row r="862" spans="18:69" x14ac:dyDescent="0.2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O862" s="3"/>
      <c r="BP862" s="3"/>
      <c r="BQ862" s="3"/>
    </row>
    <row r="863" spans="18:69" x14ac:dyDescent="0.2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O863" s="3"/>
      <c r="BP863" s="3"/>
      <c r="BQ863" s="3"/>
    </row>
    <row r="864" spans="18:69" x14ac:dyDescent="0.2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O864" s="3"/>
      <c r="BP864" s="3"/>
      <c r="BQ864" s="3"/>
    </row>
    <row r="865" spans="18:69" x14ac:dyDescent="0.2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O865" s="3"/>
      <c r="BP865" s="3"/>
      <c r="BQ865" s="3"/>
    </row>
    <row r="866" spans="18:69" x14ac:dyDescent="0.2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O866" s="3"/>
      <c r="BP866" s="3"/>
      <c r="BQ866" s="3"/>
    </row>
    <row r="867" spans="18:69" x14ac:dyDescent="0.2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O867" s="3"/>
      <c r="BP867" s="3"/>
      <c r="BQ867" s="3"/>
    </row>
    <row r="868" spans="18:69" x14ac:dyDescent="0.2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O868" s="3"/>
      <c r="BP868" s="3"/>
      <c r="BQ868" s="3"/>
    </row>
    <row r="869" spans="18:69" x14ac:dyDescent="0.2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O869" s="3"/>
      <c r="BP869" s="3"/>
      <c r="BQ869" s="3"/>
    </row>
    <row r="870" spans="18:69" x14ac:dyDescent="0.2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O870" s="3"/>
      <c r="BP870" s="3"/>
      <c r="BQ870" s="3"/>
    </row>
    <row r="871" spans="18:69" x14ac:dyDescent="0.2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O871" s="3"/>
      <c r="BP871" s="3"/>
      <c r="BQ871" s="3"/>
    </row>
    <row r="872" spans="18:69" x14ac:dyDescent="0.2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O872" s="3"/>
      <c r="BP872" s="3"/>
      <c r="BQ872" s="3"/>
    </row>
    <row r="873" spans="18:69" x14ac:dyDescent="0.2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O873" s="3"/>
      <c r="BP873" s="3"/>
      <c r="BQ873" s="3"/>
    </row>
    <row r="874" spans="18:69" x14ac:dyDescent="0.2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O874" s="3"/>
      <c r="BP874" s="3"/>
      <c r="BQ874" s="3"/>
    </row>
    <row r="875" spans="18:69" x14ac:dyDescent="0.2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O875" s="3"/>
      <c r="BP875" s="3"/>
      <c r="BQ875" s="3"/>
    </row>
    <row r="876" spans="18:69" x14ac:dyDescent="0.2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O876" s="3"/>
      <c r="BP876" s="3"/>
      <c r="BQ876" s="3"/>
    </row>
    <row r="877" spans="18:69" x14ac:dyDescent="0.2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O877" s="3"/>
      <c r="BP877" s="3"/>
      <c r="BQ877" s="3"/>
    </row>
    <row r="878" spans="18:69" x14ac:dyDescent="0.2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O878" s="3"/>
      <c r="BP878" s="3"/>
      <c r="BQ878" s="3"/>
    </row>
    <row r="879" spans="18:69" x14ac:dyDescent="0.2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O879" s="3"/>
      <c r="BP879" s="3"/>
      <c r="BQ879" s="3"/>
    </row>
    <row r="880" spans="18:69" x14ac:dyDescent="0.2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O880" s="3"/>
      <c r="BP880" s="3"/>
      <c r="BQ880" s="3"/>
    </row>
    <row r="881" spans="18:69" x14ac:dyDescent="0.2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O881" s="3"/>
      <c r="BP881" s="3"/>
      <c r="BQ881" s="3"/>
    </row>
    <row r="882" spans="18:69" x14ac:dyDescent="0.2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O882" s="3"/>
      <c r="BP882" s="3"/>
      <c r="BQ882" s="3"/>
    </row>
    <row r="883" spans="18:69" x14ac:dyDescent="0.2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O883" s="3"/>
      <c r="BP883" s="3"/>
      <c r="BQ883" s="3"/>
    </row>
    <row r="884" spans="18:69" x14ac:dyDescent="0.2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O884" s="3"/>
      <c r="BP884" s="3"/>
      <c r="BQ884" s="3"/>
    </row>
    <row r="885" spans="18:69" x14ac:dyDescent="0.2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O885" s="3"/>
      <c r="BP885" s="3"/>
      <c r="BQ885" s="3"/>
    </row>
    <row r="886" spans="18:69" x14ac:dyDescent="0.2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O886" s="3"/>
      <c r="BP886" s="3"/>
      <c r="BQ886" s="3"/>
    </row>
    <row r="887" spans="18:69" x14ac:dyDescent="0.2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O887" s="3"/>
      <c r="BP887" s="3"/>
      <c r="BQ887" s="3"/>
    </row>
    <row r="888" spans="18:69" x14ac:dyDescent="0.2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O888" s="3"/>
      <c r="BP888" s="3"/>
      <c r="BQ888" s="3"/>
    </row>
    <row r="889" spans="18:69" x14ac:dyDescent="0.2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O889" s="3"/>
      <c r="BP889" s="3"/>
      <c r="BQ889" s="3"/>
    </row>
    <row r="890" spans="18:69" x14ac:dyDescent="0.2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O890" s="3"/>
      <c r="BP890" s="3"/>
      <c r="BQ890" s="3"/>
    </row>
    <row r="891" spans="18:69" x14ac:dyDescent="0.2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O891" s="3"/>
      <c r="BP891" s="3"/>
      <c r="BQ891" s="3"/>
    </row>
    <row r="892" spans="18:69" x14ac:dyDescent="0.2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O892" s="3"/>
      <c r="BP892" s="3"/>
      <c r="BQ892" s="3"/>
    </row>
    <row r="893" spans="18:69" x14ac:dyDescent="0.2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O893" s="3"/>
      <c r="BP893" s="3"/>
      <c r="BQ893" s="3"/>
    </row>
    <row r="894" spans="18:69" x14ac:dyDescent="0.2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O894" s="3"/>
      <c r="BP894" s="3"/>
      <c r="BQ894" s="3"/>
    </row>
    <row r="895" spans="18:69" x14ac:dyDescent="0.2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O895" s="3"/>
      <c r="BP895" s="3"/>
      <c r="BQ895" s="3"/>
    </row>
    <row r="896" spans="18:69" x14ac:dyDescent="0.2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O896" s="3"/>
      <c r="BP896" s="3"/>
      <c r="BQ896" s="3"/>
    </row>
    <row r="897" spans="18:69" x14ac:dyDescent="0.2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O897" s="3"/>
      <c r="BP897" s="3"/>
      <c r="BQ897" s="3"/>
    </row>
    <row r="898" spans="18:69" x14ac:dyDescent="0.2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O898" s="3"/>
      <c r="BP898" s="3"/>
      <c r="BQ898" s="3"/>
    </row>
    <row r="899" spans="18:69" x14ac:dyDescent="0.2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O899" s="3"/>
      <c r="BP899" s="3"/>
      <c r="BQ899" s="3"/>
    </row>
    <row r="900" spans="18:69" x14ac:dyDescent="0.2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O900" s="3"/>
      <c r="BP900" s="3"/>
      <c r="BQ900" s="3"/>
    </row>
    <row r="901" spans="18:69" x14ac:dyDescent="0.2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O901" s="3"/>
      <c r="BP901" s="3"/>
      <c r="BQ901" s="3"/>
    </row>
    <row r="902" spans="18:69" x14ac:dyDescent="0.2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O902" s="3"/>
      <c r="BP902" s="3"/>
      <c r="BQ902" s="3"/>
    </row>
    <row r="903" spans="18:69" x14ac:dyDescent="0.2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O903" s="3"/>
      <c r="BP903" s="3"/>
      <c r="BQ903" s="3"/>
    </row>
    <row r="904" spans="18:69" x14ac:dyDescent="0.2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O904" s="3"/>
      <c r="BP904" s="3"/>
      <c r="BQ904" s="3"/>
    </row>
    <row r="905" spans="18:69" x14ac:dyDescent="0.2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O905" s="3"/>
      <c r="BP905" s="3"/>
      <c r="BQ905" s="3"/>
    </row>
    <row r="906" spans="18:69" x14ac:dyDescent="0.2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O906" s="3"/>
      <c r="BP906" s="3"/>
      <c r="BQ906" s="3"/>
    </row>
    <row r="907" spans="18:69" x14ac:dyDescent="0.2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O907" s="3"/>
      <c r="BP907" s="3"/>
      <c r="BQ907" s="3"/>
    </row>
    <row r="908" spans="18:69" x14ac:dyDescent="0.2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O908" s="3"/>
      <c r="BP908" s="3"/>
      <c r="BQ908" s="3"/>
    </row>
    <row r="909" spans="18:69" x14ac:dyDescent="0.2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O909" s="3"/>
      <c r="BP909" s="3"/>
      <c r="BQ909" s="3"/>
    </row>
    <row r="910" spans="18:69" x14ac:dyDescent="0.2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O910" s="3"/>
      <c r="BP910" s="3"/>
      <c r="BQ910" s="3"/>
    </row>
    <row r="911" spans="18:69" x14ac:dyDescent="0.2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O911" s="3"/>
      <c r="BP911" s="3"/>
      <c r="BQ911" s="3"/>
    </row>
    <row r="912" spans="18:69" x14ac:dyDescent="0.2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O912" s="3"/>
      <c r="BP912" s="3"/>
      <c r="BQ912" s="3"/>
    </row>
    <row r="913" spans="18:69" x14ac:dyDescent="0.2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O913" s="3"/>
      <c r="BP913" s="3"/>
      <c r="BQ913" s="3"/>
    </row>
    <row r="914" spans="18:69" x14ac:dyDescent="0.2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O914" s="3"/>
      <c r="BP914" s="3"/>
      <c r="BQ914" s="3"/>
    </row>
    <row r="915" spans="18:69" x14ac:dyDescent="0.2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O915" s="3"/>
      <c r="BP915" s="3"/>
      <c r="BQ915" s="3"/>
    </row>
    <row r="916" spans="18:69" x14ac:dyDescent="0.2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O916" s="3"/>
      <c r="BP916" s="3"/>
      <c r="BQ916" s="3"/>
    </row>
    <row r="917" spans="18:69" x14ac:dyDescent="0.2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O917" s="3"/>
      <c r="BP917" s="3"/>
      <c r="BQ917" s="3"/>
    </row>
    <row r="918" spans="18:69" x14ac:dyDescent="0.2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O918" s="3"/>
      <c r="BP918" s="3"/>
      <c r="BQ918" s="3"/>
    </row>
    <row r="919" spans="18:69" x14ac:dyDescent="0.2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O919" s="3"/>
      <c r="BP919" s="3"/>
      <c r="BQ919" s="3"/>
    </row>
    <row r="920" spans="18:69" x14ac:dyDescent="0.2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O920" s="3"/>
      <c r="BP920" s="3"/>
      <c r="BQ920" s="3"/>
    </row>
    <row r="921" spans="18:69" x14ac:dyDescent="0.2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O921" s="3"/>
      <c r="BP921" s="3"/>
      <c r="BQ921" s="3"/>
    </row>
    <row r="922" spans="18:69" x14ac:dyDescent="0.2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O922" s="3"/>
      <c r="BP922" s="3"/>
      <c r="BQ922" s="3"/>
    </row>
    <row r="923" spans="18:69" x14ac:dyDescent="0.2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O923" s="3"/>
      <c r="BP923" s="3"/>
      <c r="BQ923" s="3"/>
    </row>
    <row r="924" spans="18:69" x14ac:dyDescent="0.2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O924" s="3"/>
      <c r="BP924" s="3"/>
      <c r="BQ924" s="3"/>
    </row>
    <row r="925" spans="18:69" x14ac:dyDescent="0.2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O925" s="3"/>
      <c r="BP925" s="3"/>
      <c r="BQ925" s="3"/>
    </row>
    <row r="926" spans="18:69" x14ac:dyDescent="0.2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O926" s="3"/>
      <c r="BP926" s="3"/>
      <c r="BQ926" s="3"/>
    </row>
    <row r="927" spans="18:69" x14ac:dyDescent="0.2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O927" s="3"/>
      <c r="BP927" s="3"/>
      <c r="BQ927" s="3"/>
    </row>
    <row r="928" spans="18:69" x14ac:dyDescent="0.2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O928" s="3"/>
      <c r="BP928" s="3"/>
      <c r="BQ928" s="3"/>
    </row>
    <row r="929" spans="18:69" x14ac:dyDescent="0.2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O929" s="3"/>
      <c r="BP929" s="3"/>
      <c r="BQ929" s="3"/>
    </row>
    <row r="930" spans="18:69" x14ac:dyDescent="0.2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O930" s="3"/>
      <c r="BP930" s="3"/>
      <c r="BQ930" s="3"/>
    </row>
    <row r="931" spans="18:69" x14ac:dyDescent="0.2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O931" s="3"/>
      <c r="BP931" s="3"/>
      <c r="BQ931" s="3"/>
    </row>
    <row r="932" spans="18:69" x14ac:dyDescent="0.2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O932" s="3"/>
      <c r="BP932" s="3"/>
      <c r="BQ932" s="3"/>
    </row>
    <row r="933" spans="18:69" x14ac:dyDescent="0.2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O933" s="3"/>
      <c r="BP933" s="3"/>
      <c r="BQ933" s="3"/>
    </row>
    <row r="934" spans="18:69" x14ac:dyDescent="0.2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O934" s="3"/>
      <c r="BP934" s="3"/>
      <c r="BQ934" s="3"/>
    </row>
    <row r="935" spans="18:69" x14ac:dyDescent="0.2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O935" s="3"/>
      <c r="BP935" s="3"/>
      <c r="BQ935" s="3"/>
    </row>
    <row r="936" spans="18:69" x14ac:dyDescent="0.2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O936" s="3"/>
      <c r="BP936" s="3"/>
      <c r="BQ936" s="3"/>
    </row>
    <row r="937" spans="18:69" x14ac:dyDescent="0.2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O937" s="3"/>
      <c r="BP937" s="3"/>
      <c r="BQ937" s="3"/>
    </row>
    <row r="938" spans="18:69" x14ac:dyDescent="0.2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O938" s="3"/>
      <c r="BP938" s="3"/>
      <c r="BQ938" s="3"/>
    </row>
    <row r="939" spans="18:69" x14ac:dyDescent="0.2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O939" s="3"/>
      <c r="BP939" s="3"/>
      <c r="BQ939" s="3"/>
    </row>
    <row r="940" spans="18:69" x14ac:dyDescent="0.2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O940" s="3"/>
      <c r="BP940" s="3"/>
      <c r="BQ940" s="3"/>
    </row>
    <row r="941" spans="18:69" x14ac:dyDescent="0.2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O941" s="3"/>
      <c r="BP941" s="3"/>
      <c r="BQ941" s="3"/>
    </row>
    <row r="942" spans="18:69" x14ac:dyDescent="0.2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O942" s="3"/>
      <c r="BP942" s="3"/>
      <c r="BQ942" s="3"/>
    </row>
    <row r="943" spans="18:69" x14ac:dyDescent="0.2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O943" s="3"/>
      <c r="BP943" s="3"/>
      <c r="BQ943" s="3"/>
    </row>
    <row r="944" spans="18:69" x14ac:dyDescent="0.2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O944" s="3"/>
      <c r="BP944" s="3"/>
      <c r="BQ944" s="3"/>
    </row>
    <row r="945" spans="18:69" x14ac:dyDescent="0.2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O945" s="3"/>
      <c r="BP945" s="3"/>
      <c r="BQ945" s="3"/>
    </row>
    <row r="946" spans="18:69" x14ac:dyDescent="0.2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O946" s="3"/>
      <c r="BP946" s="3"/>
      <c r="BQ946" s="3"/>
    </row>
    <row r="947" spans="18:69" x14ac:dyDescent="0.2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O947" s="3"/>
      <c r="BP947" s="3"/>
      <c r="BQ947" s="3"/>
    </row>
    <row r="948" spans="18:69" x14ac:dyDescent="0.2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O948" s="3"/>
      <c r="BP948" s="3"/>
      <c r="BQ948" s="3"/>
    </row>
    <row r="949" spans="18:69" x14ac:dyDescent="0.2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O949" s="3"/>
      <c r="BP949" s="3"/>
      <c r="BQ949" s="3"/>
    </row>
    <row r="950" spans="18:69" x14ac:dyDescent="0.2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O950" s="3"/>
      <c r="BP950" s="3"/>
      <c r="BQ950" s="3"/>
    </row>
    <row r="951" spans="18:69" x14ac:dyDescent="0.2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O951" s="3"/>
      <c r="BP951" s="3"/>
      <c r="BQ951" s="3"/>
    </row>
    <row r="952" spans="18:69" x14ac:dyDescent="0.2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O952" s="3"/>
      <c r="BP952" s="3"/>
      <c r="BQ952" s="3"/>
    </row>
    <row r="953" spans="18:69" x14ac:dyDescent="0.2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O953" s="3"/>
      <c r="BP953" s="3"/>
      <c r="BQ953" s="3"/>
    </row>
    <row r="954" spans="18:69" x14ac:dyDescent="0.2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O954" s="3"/>
      <c r="BP954" s="3"/>
      <c r="BQ954" s="3"/>
    </row>
    <row r="955" spans="18:69" x14ac:dyDescent="0.2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O955" s="3"/>
      <c r="BP955" s="3"/>
      <c r="BQ955" s="3"/>
    </row>
    <row r="956" spans="18:69" x14ac:dyDescent="0.2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O956" s="3"/>
      <c r="BP956" s="3"/>
      <c r="BQ956" s="3"/>
    </row>
    <row r="957" spans="18:69" x14ac:dyDescent="0.2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O957" s="3"/>
      <c r="BP957" s="3"/>
      <c r="BQ957" s="3"/>
    </row>
    <row r="958" spans="18:69" x14ac:dyDescent="0.2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O958" s="3"/>
      <c r="BP958" s="3"/>
      <c r="BQ958" s="3"/>
    </row>
    <row r="959" spans="18:69" x14ac:dyDescent="0.2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O959" s="3"/>
      <c r="BP959" s="3"/>
      <c r="BQ959" s="3"/>
    </row>
    <row r="960" spans="18:69" x14ac:dyDescent="0.2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O960" s="3"/>
      <c r="BP960" s="3"/>
      <c r="BQ960" s="3"/>
    </row>
    <row r="961" spans="18:69" x14ac:dyDescent="0.2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O961" s="3"/>
      <c r="BP961" s="3"/>
      <c r="BQ961" s="3"/>
    </row>
    <row r="962" spans="18:69" x14ac:dyDescent="0.2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O962" s="3"/>
      <c r="BP962" s="3"/>
      <c r="BQ962" s="3"/>
    </row>
    <row r="963" spans="18:69" x14ac:dyDescent="0.2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O963" s="3"/>
      <c r="BP963" s="3"/>
      <c r="BQ963" s="3"/>
    </row>
    <row r="964" spans="18:69" x14ac:dyDescent="0.2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O964" s="3"/>
      <c r="BP964" s="3"/>
      <c r="BQ964" s="3"/>
    </row>
    <row r="965" spans="18:69" x14ac:dyDescent="0.2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O965" s="3"/>
      <c r="BP965" s="3"/>
      <c r="BQ965" s="3"/>
    </row>
    <row r="966" spans="18:69" x14ac:dyDescent="0.2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O966" s="3"/>
      <c r="BP966" s="3"/>
      <c r="BQ966" s="3"/>
    </row>
    <row r="967" spans="18:69" x14ac:dyDescent="0.2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O967" s="3"/>
      <c r="BP967" s="3"/>
      <c r="BQ967" s="3"/>
    </row>
    <row r="968" spans="18:69" x14ac:dyDescent="0.2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O968" s="3"/>
      <c r="BP968" s="3"/>
      <c r="BQ968" s="3"/>
    </row>
    <row r="969" spans="18:69" x14ac:dyDescent="0.2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O969" s="3"/>
      <c r="BP969" s="3"/>
      <c r="BQ969" s="3"/>
    </row>
    <row r="970" spans="18:69" x14ac:dyDescent="0.2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O970" s="3"/>
      <c r="BP970" s="3"/>
      <c r="BQ970" s="3"/>
    </row>
    <row r="971" spans="18:69" x14ac:dyDescent="0.2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O971" s="3"/>
      <c r="BP971" s="3"/>
      <c r="BQ971" s="3"/>
    </row>
    <row r="972" spans="18:69" x14ac:dyDescent="0.2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O972" s="3"/>
      <c r="BP972" s="3"/>
      <c r="BQ972" s="3"/>
    </row>
    <row r="973" spans="18:69" x14ac:dyDescent="0.2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O973" s="3"/>
      <c r="BP973" s="3"/>
      <c r="BQ973" s="3"/>
    </row>
    <row r="974" spans="18:69" x14ac:dyDescent="0.2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O974" s="3"/>
      <c r="BP974" s="3"/>
      <c r="BQ974" s="3"/>
    </row>
    <row r="975" spans="18:69" x14ac:dyDescent="0.2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O975" s="3"/>
      <c r="BP975" s="3"/>
      <c r="BQ975" s="3"/>
    </row>
    <row r="976" spans="18:69" x14ac:dyDescent="0.2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O976" s="3"/>
      <c r="BP976" s="3"/>
      <c r="BQ976" s="3"/>
    </row>
    <row r="977" spans="18:69" x14ac:dyDescent="0.2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O977" s="3"/>
      <c r="BP977" s="3"/>
      <c r="BQ977" s="3"/>
    </row>
    <row r="978" spans="18:69" x14ac:dyDescent="0.2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O978" s="3"/>
      <c r="BP978" s="3"/>
      <c r="BQ978" s="3"/>
    </row>
    <row r="979" spans="18:69" x14ac:dyDescent="0.2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O979" s="3"/>
      <c r="BP979" s="3"/>
      <c r="BQ979" s="3"/>
    </row>
    <row r="980" spans="18:69" x14ac:dyDescent="0.2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O980" s="3"/>
      <c r="BP980" s="3"/>
      <c r="BQ980" s="3"/>
    </row>
    <row r="981" spans="18:69" x14ac:dyDescent="0.2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O981" s="3"/>
      <c r="BP981" s="3"/>
      <c r="BQ981" s="3"/>
    </row>
    <row r="982" spans="18:69" x14ac:dyDescent="0.2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O982" s="3"/>
      <c r="BP982" s="3"/>
      <c r="BQ982" s="3"/>
    </row>
    <row r="983" spans="18:69" x14ac:dyDescent="0.2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O983" s="3"/>
      <c r="BP983" s="3"/>
      <c r="BQ983" s="3"/>
    </row>
    <row r="984" spans="18:69" x14ac:dyDescent="0.2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O984" s="3"/>
      <c r="BP984" s="3"/>
      <c r="BQ984" s="3"/>
    </row>
    <row r="985" spans="18:69" x14ac:dyDescent="0.2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O985" s="3"/>
      <c r="BP985" s="3"/>
      <c r="BQ985" s="3"/>
    </row>
    <row r="986" spans="18:69" x14ac:dyDescent="0.2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O986" s="3"/>
      <c r="BP986" s="3"/>
      <c r="BQ986" s="3"/>
    </row>
    <row r="987" spans="18:69" x14ac:dyDescent="0.2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O987" s="3"/>
      <c r="BP987" s="3"/>
      <c r="BQ987" s="3"/>
    </row>
    <row r="988" spans="18:69" x14ac:dyDescent="0.2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O988" s="3"/>
      <c r="BP988" s="3"/>
      <c r="BQ988" s="3"/>
    </row>
    <row r="989" spans="18:69" x14ac:dyDescent="0.2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O989" s="3"/>
      <c r="BP989" s="3"/>
      <c r="BQ989" s="3"/>
    </row>
    <row r="990" spans="18:69" x14ac:dyDescent="0.2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O990" s="3"/>
      <c r="BP990" s="3"/>
      <c r="BQ990" s="3"/>
    </row>
    <row r="991" spans="18:69" x14ac:dyDescent="0.2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O991" s="3"/>
      <c r="BP991" s="3"/>
      <c r="BQ991" s="3"/>
    </row>
    <row r="992" spans="18:69" x14ac:dyDescent="0.2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O992" s="3"/>
      <c r="BP992" s="3"/>
      <c r="BQ992" s="3"/>
    </row>
    <row r="993" spans="18:69" x14ac:dyDescent="0.2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O993" s="3"/>
      <c r="BP993" s="3"/>
      <c r="BQ993" s="3"/>
    </row>
    <row r="994" spans="18:69" x14ac:dyDescent="0.2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O994" s="3"/>
      <c r="BP994" s="3"/>
      <c r="BQ994" s="3"/>
    </row>
    <row r="995" spans="18:69" x14ac:dyDescent="0.2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O995" s="3"/>
      <c r="BP995" s="3"/>
      <c r="BQ995" s="3"/>
    </row>
    <row r="996" spans="18:69" x14ac:dyDescent="0.2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O996" s="3"/>
      <c r="BP996" s="3"/>
      <c r="BQ996" s="3"/>
    </row>
    <row r="997" spans="18:69" x14ac:dyDescent="0.2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O997" s="3"/>
      <c r="BP997" s="3"/>
      <c r="BQ997" s="3"/>
    </row>
    <row r="998" spans="18:69" x14ac:dyDescent="0.2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O998" s="3"/>
      <c r="BP998" s="3"/>
      <c r="BQ998" s="3"/>
    </row>
    <row r="999" spans="18:69" x14ac:dyDescent="0.2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O999" s="3"/>
      <c r="BP999" s="3"/>
      <c r="BQ999" s="3"/>
    </row>
    <row r="1000" spans="18:69" x14ac:dyDescent="0.2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O1000" s="3"/>
      <c r="BP1000" s="3"/>
      <c r="BQ1000" s="3"/>
    </row>
    <row r="1001" spans="18:69" x14ac:dyDescent="0.2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O1001" s="3"/>
      <c r="BP1001" s="3"/>
      <c r="BQ1001" s="3"/>
    </row>
    <row r="1002" spans="18:69" x14ac:dyDescent="0.2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O1002" s="3"/>
      <c r="BP1002" s="3"/>
      <c r="BQ1002" s="3"/>
    </row>
    <row r="1003" spans="18:69" x14ac:dyDescent="0.2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O1003" s="3"/>
      <c r="BP1003" s="3"/>
      <c r="BQ1003" s="3"/>
    </row>
    <row r="1004" spans="18:69" x14ac:dyDescent="0.2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O1004" s="3"/>
      <c r="BP1004" s="3"/>
      <c r="BQ1004" s="3"/>
    </row>
    <row r="1005" spans="18:69" x14ac:dyDescent="0.2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O1005" s="3"/>
      <c r="BP1005" s="3"/>
      <c r="BQ1005" s="3"/>
    </row>
    <row r="1006" spans="18:69" x14ac:dyDescent="0.2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O1006" s="3"/>
      <c r="BP1006" s="3"/>
      <c r="BQ1006" s="3"/>
    </row>
    <row r="1007" spans="18:69" x14ac:dyDescent="0.2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O1007" s="3"/>
      <c r="BP1007" s="3"/>
      <c r="BQ1007" s="3"/>
    </row>
    <row r="1008" spans="18:69" x14ac:dyDescent="0.2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O1008" s="3"/>
      <c r="BP1008" s="3"/>
      <c r="BQ1008" s="3"/>
    </row>
    <row r="1009" spans="18:69" x14ac:dyDescent="0.2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O1009" s="3"/>
      <c r="BP1009" s="3"/>
      <c r="BQ1009" s="3"/>
    </row>
    <row r="1010" spans="18:69" x14ac:dyDescent="0.2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O1010" s="3"/>
      <c r="BP1010" s="3"/>
      <c r="BQ1010" s="3"/>
    </row>
    <row r="1011" spans="18:69" x14ac:dyDescent="0.2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O1011" s="3"/>
      <c r="BP1011" s="3"/>
      <c r="BQ1011" s="3"/>
    </row>
    <row r="1012" spans="18:69" x14ac:dyDescent="0.2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O1012" s="3"/>
      <c r="BP1012" s="3"/>
      <c r="BQ1012" s="3"/>
    </row>
    <row r="1013" spans="18:69" x14ac:dyDescent="0.2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O1013" s="3"/>
      <c r="BP1013" s="3"/>
      <c r="BQ1013" s="3"/>
    </row>
    <row r="1014" spans="18:69" x14ac:dyDescent="0.2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O1014" s="3"/>
      <c r="BP1014" s="3"/>
      <c r="BQ1014" s="3"/>
    </row>
    <row r="1015" spans="18:69" x14ac:dyDescent="0.2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O1015" s="3"/>
      <c r="BP1015" s="3"/>
      <c r="BQ1015" s="3"/>
    </row>
    <row r="1016" spans="18:69" x14ac:dyDescent="0.2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O1016" s="3"/>
      <c r="BP1016" s="3"/>
      <c r="BQ1016" s="3"/>
    </row>
    <row r="1017" spans="18:69" x14ac:dyDescent="0.2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O1017" s="3"/>
      <c r="BP1017" s="3"/>
      <c r="BQ1017" s="3"/>
    </row>
    <row r="1018" spans="18:69" x14ac:dyDescent="0.2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O1018" s="3"/>
      <c r="BP1018" s="3"/>
      <c r="BQ1018" s="3"/>
    </row>
    <row r="1019" spans="18:69" x14ac:dyDescent="0.2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O1019" s="3"/>
      <c r="BP1019" s="3"/>
      <c r="BQ1019" s="3"/>
    </row>
    <row r="1020" spans="18:69" x14ac:dyDescent="0.2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O1020" s="3"/>
      <c r="BP1020" s="3"/>
      <c r="BQ1020" s="3"/>
    </row>
    <row r="1021" spans="18:69" x14ac:dyDescent="0.2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O1021" s="3"/>
      <c r="BP1021" s="3"/>
      <c r="BQ1021" s="3"/>
    </row>
    <row r="1022" spans="18:69" x14ac:dyDescent="0.2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O1022" s="3"/>
      <c r="BP1022" s="3"/>
      <c r="BQ1022" s="3"/>
    </row>
    <row r="1023" spans="18:69" x14ac:dyDescent="0.2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O1023" s="3"/>
      <c r="BP1023" s="3"/>
      <c r="BQ1023" s="3"/>
    </row>
    <row r="1024" spans="18:69" x14ac:dyDescent="0.2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O1024" s="3"/>
      <c r="BP1024" s="3"/>
      <c r="BQ1024" s="3"/>
    </row>
    <row r="1025" spans="18:69" x14ac:dyDescent="0.2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O1025" s="3"/>
      <c r="BP1025" s="3"/>
      <c r="BQ1025" s="3"/>
    </row>
    <row r="1026" spans="18:69" x14ac:dyDescent="0.2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O1026" s="3"/>
      <c r="BP1026" s="3"/>
      <c r="BQ1026" s="3"/>
    </row>
    <row r="1027" spans="18:69" x14ac:dyDescent="0.2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O1027" s="3"/>
      <c r="BP1027" s="3"/>
      <c r="BQ1027" s="3"/>
    </row>
    <row r="1028" spans="18:69" x14ac:dyDescent="0.2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O1028" s="3"/>
      <c r="BP1028" s="3"/>
      <c r="BQ1028" s="3"/>
    </row>
    <row r="1029" spans="18:69" x14ac:dyDescent="0.2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O1029" s="3"/>
      <c r="BP1029" s="3"/>
      <c r="BQ1029" s="3"/>
    </row>
    <row r="1030" spans="18:69" x14ac:dyDescent="0.2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O1030" s="3"/>
      <c r="BP1030" s="3"/>
      <c r="BQ1030" s="3"/>
    </row>
    <row r="1031" spans="18:69" x14ac:dyDescent="0.2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O1031" s="3"/>
      <c r="BP1031" s="3"/>
      <c r="BQ1031" s="3"/>
    </row>
    <row r="1032" spans="18:69" x14ac:dyDescent="0.2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O1032" s="3"/>
      <c r="BP1032" s="3"/>
      <c r="BQ1032" s="3"/>
    </row>
    <row r="1033" spans="18:69" x14ac:dyDescent="0.2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O1033" s="3"/>
      <c r="BP1033" s="3"/>
      <c r="BQ1033" s="3"/>
    </row>
    <row r="1034" spans="18:69" x14ac:dyDescent="0.2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O1034" s="3"/>
      <c r="BP1034" s="3"/>
      <c r="BQ1034" s="3"/>
    </row>
    <row r="1035" spans="18:69" x14ac:dyDescent="0.2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O1035" s="3"/>
      <c r="BP1035" s="3"/>
      <c r="BQ1035" s="3"/>
    </row>
    <row r="1036" spans="18:69" x14ac:dyDescent="0.2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O1036" s="3"/>
      <c r="BP1036" s="3"/>
      <c r="BQ1036" s="3"/>
    </row>
    <row r="1037" spans="18:69" x14ac:dyDescent="0.2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O1037" s="3"/>
      <c r="BP1037" s="3"/>
      <c r="BQ1037" s="3"/>
    </row>
    <row r="1038" spans="18:69" x14ac:dyDescent="0.2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O1038" s="3"/>
      <c r="BP1038" s="3"/>
      <c r="BQ1038" s="3"/>
    </row>
    <row r="1039" spans="18:69" x14ac:dyDescent="0.2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O1039" s="3"/>
      <c r="BP1039" s="3"/>
      <c r="BQ1039" s="3"/>
    </row>
    <row r="1040" spans="18:69" x14ac:dyDescent="0.2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O1040" s="3"/>
      <c r="BP1040" s="3"/>
      <c r="BQ1040" s="3"/>
    </row>
    <row r="1041" spans="18:69" x14ac:dyDescent="0.2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O1041" s="3"/>
      <c r="BP1041" s="3"/>
      <c r="BQ1041" s="3"/>
    </row>
    <row r="1042" spans="18:69" x14ac:dyDescent="0.2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O1042" s="3"/>
      <c r="BP1042" s="3"/>
      <c r="BQ1042" s="3"/>
    </row>
    <row r="1043" spans="18:69" x14ac:dyDescent="0.2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O1043" s="3"/>
      <c r="BP1043" s="3"/>
      <c r="BQ1043" s="3"/>
    </row>
    <row r="1044" spans="18:69" x14ac:dyDescent="0.2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O1044" s="3"/>
      <c r="BP1044" s="3"/>
      <c r="BQ1044" s="3"/>
    </row>
    <row r="1045" spans="18:69" x14ac:dyDescent="0.2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O1045" s="3"/>
      <c r="BP1045" s="3"/>
      <c r="BQ1045" s="3"/>
    </row>
    <row r="1046" spans="18:69" x14ac:dyDescent="0.2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O1046" s="3"/>
      <c r="BP1046" s="3"/>
      <c r="BQ1046" s="3"/>
    </row>
    <row r="1047" spans="18:69" x14ac:dyDescent="0.2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O1047" s="3"/>
      <c r="BP1047" s="3"/>
      <c r="BQ1047" s="3"/>
    </row>
    <row r="1048" spans="18:69" x14ac:dyDescent="0.2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O1048" s="3"/>
      <c r="BP1048" s="3"/>
      <c r="BQ1048" s="3"/>
    </row>
    <row r="1049" spans="18:69" x14ac:dyDescent="0.2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O1049" s="3"/>
      <c r="BP1049" s="3"/>
      <c r="BQ1049" s="3"/>
    </row>
    <row r="1050" spans="18:69" x14ac:dyDescent="0.2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O1050" s="3"/>
      <c r="BP1050" s="3"/>
      <c r="BQ1050" s="3"/>
    </row>
    <row r="1051" spans="18:69" x14ac:dyDescent="0.2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O1051" s="3"/>
      <c r="BP1051" s="3"/>
      <c r="BQ1051" s="3"/>
    </row>
    <row r="1052" spans="18:69" x14ac:dyDescent="0.2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O1052" s="3"/>
      <c r="BP1052" s="3"/>
      <c r="BQ1052" s="3"/>
    </row>
    <row r="1053" spans="18:69" x14ac:dyDescent="0.2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O1053" s="3"/>
      <c r="BP1053" s="3"/>
      <c r="BQ1053" s="3"/>
    </row>
    <row r="1054" spans="18:69" x14ac:dyDescent="0.2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O1054" s="3"/>
      <c r="BP1054" s="3"/>
      <c r="BQ1054" s="3"/>
    </row>
    <row r="1055" spans="18:69" x14ac:dyDescent="0.2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O1055" s="3"/>
      <c r="BP1055" s="3"/>
      <c r="BQ1055" s="3"/>
    </row>
    <row r="1056" spans="18:69" x14ac:dyDescent="0.2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O1056" s="3"/>
      <c r="BP1056" s="3"/>
      <c r="BQ1056" s="3"/>
    </row>
    <row r="1057" spans="18:69" x14ac:dyDescent="0.2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O1057" s="3"/>
      <c r="BP1057" s="3"/>
      <c r="BQ1057" s="3"/>
    </row>
    <row r="1058" spans="18:69" x14ac:dyDescent="0.2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O1058" s="3"/>
      <c r="BP1058" s="3"/>
      <c r="BQ1058" s="3"/>
    </row>
    <row r="1059" spans="18:69" x14ac:dyDescent="0.2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O1059" s="3"/>
      <c r="BP1059" s="3"/>
      <c r="BQ1059" s="3"/>
    </row>
    <row r="1060" spans="18:69" x14ac:dyDescent="0.2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O1060" s="3"/>
      <c r="BP1060" s="3"/>
      <c r="BQ1060" s="3"/>
    </row>
    <row r="1061" spans="18:69" x14ac:dyDescent="0.2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O1061" s="3"/>
      <c r="BP1061" s="3"/>
      <c r="BQ1061" s="3"/>
    </row>
    <row r="1062" spans="18:69" x14ac:dyDescent="0.2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O1062" s="3"/>
      <c r="BP1062" s="3"/>
      <c r="BQ1062" s="3"/>
    </row>
    <row r="1063" spans="18:69" x14ac:dyDescent="0.2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O1063" s="3"/>
      <c r="BP1063" s="3"/>
      <c r="BQ1063" s="3"/>
    </row>
    <row r="1064" spans="18:69" x14ac:dyDescent="0.2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O1064" s="3"/>
      <c r="BP1064" s="3"/>
      <c r="BQ1064" s="3"/>
    </row>
    <row r="1065" spans="18:69" x14ac:dyDescent="0.2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O1065" s="3"/>
      <c r="BP1065" s="3"/>
      <c r="BQ1065" s="3"/>
    </row>
    <row r="1066" spans="18:69" x14ac:dyDescent="0.2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O1066" s="3"/>
      <c r="BP1066" s="3"/>
      <c r="BQ1066" s="3"/>
    </row>
    <row r="1067" spans="18:69" x14ac:dyDescent="0.2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O1067" s="3"/>
      <c r="BP1067" s="3"/>
      <c r="BQ1067" s="3"/>
    </row>
    <row r="1068" spans="18:69" x14ac:dyDescent="0.2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O1068" s="3"/>
      <c r="BP1068" s="3"/>
      <c r="BQ1068" s="3"/>
    </row>
    <row r="1069" spans="18:69" x14ac:dyDescent="0.2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O1069" s="3"/>
      <c r="BP1069" s="3"/>
      <c r="BQ1069" s="3"/>
    </row>
    <row r="1070" spans="18:69" x14ac:dyDescent="0.2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O1070" s="3"/>
      <c r="BP1070" s="3"/>
      <c r="BQ1070" s="3"/>
    </row>
    <row r="1071" spans="18:69" x14ac:dyDescent="0.2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O1071" s="3"/>
      <c r="BP1071" s="3"/>
      <c r="BQ1071" s="3"/>
    </row>
    <row r="1072" spans="18:69" x14ac:dyDescent="0.2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O1072" s="3"/>
      <c r="BP1072" s="3"/>
      <c r="BQ1072" s="3"/>
    </row>
    <row r="1073" spans="18:69" x14ac:dyDescent="0.2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O1073" s="3"/>
      <c r="BP1073" s="3"/>
      <c r="BQ1073" s="3"/>
    </row>
    <row r="1074" spans="18:69" x14ac:dyDescent="0.2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O1074" s="3"/>
      <c r="BP1074" s="3"/>
      <c r="BQ1074" s="3"/>
    </row>
    <row r="1075" spans="18:69" x14ac:dyDescent="0.2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O1075" s="3"/>
      <c r="BP1075" s="3"/>
      <c r="BQ1075" s="3"/>
    </row>
    <row r="1076" spans="18:69" x14ac:dyDescent="0.2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O1076" s="3"/>
      <c r="BP1076" s="3"/>
      <c r="BQ1076" s="3"/>
    </row>
    <row r="1077" spans="18:69" x14ac:dyDescent="0.2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O1077" s="3"/>
      <c r="BP1077" s="3"/>
      <c r="BQ1077" s="3"/>
    </row>
    <row r="1078" spans="18:69" x14ac:dyDescent="0.2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O1078" s="3"/>
      <c r="BP1078" s="3"/>
      <c r="BQ1078" s="3"/>
    </row>
    <row r="1079" spans="18:69" x14ac:dyDescent="0.2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O1079" s="3"/>
      <c r="BP1079" s="3"/>
      <c r="BQ1079" s="3"/>
    </row>
    <row r="1080" spans="18:69" x14ac:dyDescent="0.2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O1080" s="3"/>
      <c r="BP1080" s="3"/>
      <c r="BQ1080" s="3"/>
    </row>
    <row r="1081" spans="18:69" x14ac:dyDescent="0.2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O1081" s="3"/>
      <c r="BP1081" s="3"/>
      <c r="BQ1081" s="3"/>
    </row>
    <row r="1082" spans="18:69" x14ac:dyDescent="0.2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O1082" s="3"/>
      <c r="BP1082" s="3"/>
      <c r="BQ1082" s="3"/>
    </row>
    <row r="1083" spans="18:69" x14ac:dyDescent="0.2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O1083" s="3"/>
      <c r="BP1083" s="3"/>
      <c r="BQ1083" s="3"/>
    </row>
    <row r="1084" spans="18:69" x14ac:dyDescent="0.2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O1084" s="3"/>
      <c r="BP1084" s="3"/>
      <c r="BQ1084" s="3"/>
    </row>
    <row r="1085" spans="18:69" x14ac:dyDescent="0.2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O1085" s="3"/>
      <c r="BP1085" s="3"/>
      <c r="BQ1085" s="3"/>
    </row>
    <row r="1086" spans="18:69" x14ac:dyDescent="0.2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O1086" s="3"/>
      <c r="BP1086" s="3"/>
      <c r="BQ1086" s="3"/>
    </row>
    <row r="1087" spans="18:69" x14ac:dyDescent="0.2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O1087" s="3"/>
      <c r="BP1087" s="3"/>
      <c r="BQ1087" s="3"/>
    </row>
    <row r="1088" spans="18:69" x14ac:dyDescent="0.2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O1088" s="3"/>
      <c r="BP1088" s="3"/>
      <c r="BQ1088" s="3"/>
    </row>
    <row r="1089" spans="18:69" x14ac:dyDescent="0.2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O1089" s="3"/>
      <c r="BP1089" s="3"/>
      <c r="BQ1089" s="3"/>
    </row>
    <row r="1090" spans="18:69" x14ac:dyDescent="0.2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O1090" s="3"/>
      <c r="BP1090" s="3"/>
      <c r="BQ1090" s="3"/>
    </row>
    <row r="1091" spans="18:69" x14ac:dyDescent="0.2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O1091" s="3"/>
      <c r="BP1091" s="3"/>
      <c r="BQ1091" s="3"/>
    </row>
    <row r="1092" spans="18:69" x14ac:dyDescent="0.2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O1092" s="3"/>
      <c r="BP1092" s="3"/>
      <c r="BQ1092" s="3"/>
    </row>
    <row r="1093" spans="18:69" x14ac:dyDescent="0.2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O1093" s="3"/>
      <c r="BP1093" s="3"/>
      <c r="BQ1093" s="3"/>
    </row>
    <row r="1094" spans="18:69" x14ac:dyDescent="0.2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O1094" s="3"/>
      <c r="BP1094" s="3"/>
      <c r="BQ1094" s="3"/>
    </row>
    <row r="1095" spans="18:69" x14ac:dyDescent="0.2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O1095" s="3"/>
      <c r="BP1095" s="3"/>
      <c r="BQ1095" s="3"/>
    </row>
    <row r="1096" spans="18:69" x14ac:dyDescent="0.2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O1096" s="3"/>
      <c r="BP1096" s="3"/>
      <c r="BQ1096" s="3"/>
    </row>
    <row r="1097" spans="18:69" x14ac:dyDescent="0.2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O1097" s="3"/>
      <c r="BP1097" s="3"/>
      <c r="BQ1097" s="3"/>
    </row>
    <row r="1098" spans="18:69" x14ac:dyDescent="0.2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O1098" s="3"/>
      <c r="BP1098" s="3"/>
      <c r="BQ1098" s="3"/>
    </row>
    <row r="1099" spans="18:69" x14ac:dyDescent="0.2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O1099" s="3"/>
      <c r="BP1099" s="3"/>
      <c r="BQ1099" s="3"/>
    </row>
    <row r="1100" spans="18:69" x14ac:dyDescent="0.2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O1100" s="3"/>
      <c r="BP1100" s="3"/>
      <c r="BQ1100" s="3"/>
    </row>
    <row r="1101" spans="18:69" x14ac:dyDescent="0.2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O1101" s="3"/>
      <c r="BP1101" s="3"/>
      <c r="BQ1101" s="3"/>
    </row>
    <row r="1102" spans="18:69" x14ac:dyDescent="0.2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O1102" s="3"/>
      <c r="BP1102" s="3"/>
      <c r="BQ1102" s="3"/>
    </row>
    <row r="1103" spans="18:69" x14ac:dyDescent="0.2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O1103" s="3"/>
      <c r="BP1103" s="3"/>
      <c r="BQ1103" s="3"/>
    </row>
    <row r="1104" spans="18:69" x14ac:dyDescent="0.2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O1104" s="3"/>
      <c r="BP1104" s="3"/>
      <c r="BQ1104" s="3"/>
    </row>
    <row r="1105" spans="18:69" x14ac:dyDescent="0.2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O1105" s="3"/>
      <c r="BP1105" s="3"/>
      <c r="BQ1105" s="3"/>
    </row>
    <row r="1106" spans="18:69" x14ac:dyDescent="0.2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O1106" s="3"/>
      <c r="BP1106" s="3"/>
      <c r="BQ1106" s="3"/>
    </row>
    <row r="1107" spans="18:69" x14ac:dyDescent="0.2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O1107" s="3"/>
      <c r="BP1107" s="3"/>
      <c r="BQ1107" s="3"/>
    </row>
    <row r="1108" spans="18:69" x14ac:dyDescent="0.2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O1108" s="3"/>
      <c r="BP1108" s="3"/>
      <c r="BQ1108" s="3"/>
    </row>
    <row r="1109" spans="18:69" x14ac:dyDescent="0.2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O1109" s="3"/>
      <c r="BP1109" s="3"/>
      <c r="BQ1109" s="3"/>
    </row>
    <row r="1110" spans="18:69" x14ac:dyDescent="0.2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O1110" s="3"/>
      <c r="BP1110" s="3"/>
      <c r="BQ1110" s="3"/>
    </row>
    <row r="1111" spans="18:69" x14ac:dyDescent="0.2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O1111" s="3"/>
      <c r="BP1111" s="3"/>
      <c r="BQ1111" s="3"/>
    </row>
    <row r="1112" spans="18:69" x14ac:dyDescent="0.2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O1112" s="3"/>
      <c r="BP1112" s="3"/>
      <c r="BQ1112" s="3"/>
    </row>
    <row r="1113" spans="18:69" x14ac:dyDescent="0.2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O1113" s="3"/>
      <c r="BP1113" s="3"/>
      <c r="BQ1113" s="3"/>
    </row>
    <row r="1114" spans="18:69" x14ac:dyDescent="0.2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O1114" s="3"/>
      <c r="BP1114" s="3"/>
      <c r="BQ1114" s="3"/>
    </row>
    <row r="1115" spans="18:69" x14ac:dyDescent="0.2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O1115" s="3"/>
      <c r="BP1115" s="3"/>
      <c r="BQ1115" s="3"/>
    </row>
    <row r="1116" spans="18:69" x14ac:dyDescent="0.2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O1116" s="3"/>
      <c r="BP1116" s="3"/>
      <c r="BQ1116" s="3"/>
    </row>
    <row r="1117" spans="18:69" x14ac:dyDescent="0.2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O1117" s="3"/>
      <c r="BP1117" s="3"/>
      <c r="BQ1117" s="3"/>
    </row>
    <row r="1118" spans="18:69" x14ac:dyDescent="0.2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O1118" s="3"/>
      <c r="BP1118" s="3"/>
      <c r="BQ1118" s="3"/>
    </row>
    <row r="1119" spans="18:69" x14ac:dyDescent="0.2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O1119" s="3"/>
      <c r="BP1119" s="3"/>
      <c r="BQ1119" s="3"/>
    </row>
    <row r="1120" spans="18:69" x14ac:dyDescent="0.2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O1120" s="3"/>
      <c r="BP1120" s="3"/>
      <c r="BQ1120" s="3"/>
    </row>
    <row r="1121" spans="18:69" x14ac:dyDescent="0.2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O1121" s="3"/>
      <c r="BP1121" s="3"/>
      <c r="BQ1121" s="3"/>
    </row>
    <row r="1122" spans="18:69" x14ac:dyDescent="0.2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O1122" s="3"/>
      <c r="BP1122" s="3"/>
      <c r="BQ1122" s="3"/>
    </row>
    <row r="1123" spans="18:69" x14ac:dyDescent="0.2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O1123" s="3"/>
      <c r="BP1123" s="3"/>
      <c r="BQ1123" s="3"/>
    </row>
    <row r="1124" spans="18:69" x14ac:dyDescent="0.2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O1124" s="3"/>
      <c r="BP1124" s="3"/>
      <c r="BQ1124" s="3"/>
    </row>
    <row r="1125" spans="18:69" x14ac:dyDescent="0.2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O1125" s="3"/>
      <c r="BP1125" s="3"/>
      <c r="BQ1125" s="3"/>
    </row>
    <row r="1126" spans="18:69" x14ac:dyDescent="0.2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O1126" s="3"/>
      <c r="BP1126" s="3"/>
      <c r="BQ1126" s="3"/>
    </row>
    <row r="1127" spans="18:69" x14ac:dyDescent="0.2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O1127" s="3"/>
      <c r="BP1127" s="3"/>
      <c r="BQ1127" s="3"/>
    </row>
    <row r="1128" spans="18:69" x14ac:dyDescent="0.2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O1128" s="3"/>
      <c r="BP1128" s="3"/>
      <c r="BQ1128" s="3"/>
    </row>
    <row r="1129" spans="18:69" x14ac:dyDescent="0.2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O1129" s="3"/>
      <c r="BP1129" s="3"/>
      <c r="BQ1129" s="3"/>
    </row>
    <row r="1130" spans="18:69" x14ac:dyDescent="0.2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O1130" s="3"/>
      <c r="BP1130" s="3"/>
      <c r="BQ1130" s="3"/>
    </row>
    <row r="1131" spans="18:69" x14ac:dyDescent="0.2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O1131" s="3"/>
      <c r="BP1131" s="3"/>
      <c r="BQ1131" s="3"/>
    </row>
    <row r="1132" spans="18:69" x14ac:dyDescent="0.2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O1132" s="3"/>
      <c r="BP1132" s="3"/>
      <c r="BQ1132" s="3"/>
    </row>
    <row r="1133" spans="18:69" x14ac:dyDescent="0.2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O1133" s="3"/>
      <c r="BP1133" s="3"/>
      <c r="BQ1133" s="3"/>
    </row>
    <row r="1134" spans="18:69" x14ac:dyDescent="0.2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O1134" s="3"/>
      <c r="BP1134" s="3"/>
      <c r="BQ1134" s="3"/>
    </row>
    <row r="1135" spans="18:69" x14ac:dyDescent="0.2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O1135" s="3"/>
      <c r="BP1135" s="3"/>
      <c r="BQ1135" s="3"/>
    </row>
    <row r="1136" spans="18:69" x14ac:dyDescent="0.2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O1136" s="3"/>
      <c r="BP1136" s="3"/>
      <c r="BQ1136" s="3"/>
    </row>
    <row r="1137" spans="18:69" x14ac:dyDescent="0.2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O1137" s="3"/>
      <c r="BP1137" s="3"/>
      <c r="BQ1137" s="3"/>
    </row>
    <row r="1138" spans="18:69" x14ac:dyDescent="0.2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O1138" s="3"/>
      <c r="BP1138" s="3"/>
      <c r="BQ1138" s="3"/>
    </row>
    <row r="1139" spans="18:69" x14ac:dyDescent="0.2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O1139" s="3"/>
      <c r="BP1139" s="3"/>
      <c r="BQ1139" s="3"/>
    </row>
    <row r="1140" spans="18:69" x14ac:dyDescent="0.2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O1140" s="3"/>
      <c r="BP1140" s="3"/>
      <c r="BQ1140" s="3"/>
    </row>
    <row r="1141" spans="18:69" x14ac:dyDescent="0.2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O1141" s="3"/>
      <c r="BP1141" s="3"/>
      <c r="BQ1141" s="3"/>
    </row>
    <row r="1142" spans="18:69" x14ac:dyDescent="0.2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O1142" s="3"/>
      <c r="BP1142" s="3"/>
      <c r="BQ1142" s="3"/>
    </row>
    <row r="1143" spans="18:69" x14ac:dyDescent="0.2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O1143" s="3"/>
      <c r="BP1143" s="3"/>
      <c r="BQ1143" s="3"/>
    </row>
    <row r="1144" spans="18:69" x14ac:dyDescent="0.2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O1144" s="3"/>
      <c r="BP1144" s="3"/>
      <c r="BQ1144" s="3"/>
    </row>
    <row r="1145" spans="18:69" x14ac:dyDescent="0.2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O1145" s="3"/>
      <c r="BP1145" s="3"/>
      <c r="BQ1145" s="3"/>
    </row>
    <row r="1146" spans="18:69" x14ac:dyDescent="0.2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O1146" s="3"/>
      <c r="BP1146" s="3"/>
      <c r="BQ1146" s="3"/>
    </row>
    <row r="1147" spans="18:69" x14ac:dyDescent="0.2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O1147" s="3"/>
      <c r="BP1147" s="3"/>
      <c r="BQ1147" s="3"/>
    </row>
    <row r="1148" spans="18:69" x14ac:dyDescent="0.2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O1148" s="3"/>
      <c r="BP1148" s="3"/>
      <c r="BQ1148" s="3"/>
    </row>
    <row r="1149" spans="18:69" x14ac:dyDescent="0.2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O1149" s="3"/>
      <c r="BP1149" s="3"/>
      <c r="BQ1149" s="3"/>
    </row>
    <row r="1150" spans="18:69" x14ac:dyDescent="0.2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O1150" s="3"/>
      <c r="BP1150" s="3"/>
      <c r="BQ1150" s="3"/>
    </row>
    <row r="1151" spans="18:69" x14ac:dyDescent="0.2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O1151" s="3"/>
      <c r="BP1151" s="3"/>
      <c r="BQ1151" s="3"/>
    </row>
    <row r="1152" spans="18:69" x14ac:dyDescent="0.2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O1152" s="3"/>
      <c r="BP1152" s="3"/>
      <c r="BQ1152" s="3"/>
    </row>
    <row r="1153" spans="18:69" x14ac:dyDescent="0.2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O1153" s="3"/>
      <c r="BP1153" s="3"/>
      <c r="BQ1153" s="3"/>
    </row>
    <row r="1154" spans="18:69" x14ac:dyDescent="0.2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O1154" s="3"/>
      <c r="BP1154" s="3"/>
      <c r="BQ1154" s="3"/>
    </row>
    <row r="1155" spans="18:69" x14ac:dyDescent="0.2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O1155" s="3"/>
      <c r="BP1155" s="3"/>
      <c r="BQ1155" s="3"/>
    </row>
    <row r="1156" spans="18:69" x14ac:dyDescent="0.2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O1156" s="3"/>
      <c r="BP1156" s="3"/>
      <c r="BQ1156" s="3"/>
    </row>
    <row r="1157" spans="18:69" x14ac:dyDescent="0.2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O1157" s="3"/>
      <c r="BP1157" s="3"/>
      <c r="BQ1157" s="3"/>
    </row>
    <row r="1158" spans="18:69" x14ac:dyDescent="0.2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O1158" s="3"/>
      <c r="BP1158" s="3"/>
      <c r="BQ1158" s="3"/>
    </row>
    <row r="1159" spans="18:69" x14ac:dyDescent="0.2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O1159" s="3"/>
      <c r="BP1159" s="3"/>
      <c r="BQ1159" s="3"/>
    </row>
    <row r="1160" spans="18:69" x14ac:dyDescent="0.2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O1160" s="3"/>
      <c r="BP1160" s="3"/>
      <c r="BQ1160" s="3"/>
    </row>
    <row r="1161" spans="18:69" x14ac:dyDescent="0.2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O1161" s="3"/>
      <c r="BP1161" s="3"/>
      <c r="BQ1161" s="3"/>
    </row>
    <row r="1162" spans="18:69" x14ac:dyDescent="0.2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O1162" s="3"/>
      <c r="BP1162" s="3"/>
      <c r="BQ1162" s="3"/>
    </row>
    <row r="1163" spans="18:69" x14ac:dyDescent="0.2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O1163" s="3"/>
      <c r="BP1163" s="3"/>
      <c r="BQ1163" s="3"/>
    </row>
    <row r="1164" spans="18:69" x14ac:dyDescent="0.2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O1164" s="3"/>
      <c r="BP1164" s="3"/>
      <c r="BQ1164" s="3"/>
    </row>
    <row r="1165" spans="18:69" x14ac:dyDescent="0.2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O1165" s="3"/>
      <c r="BP1165" s="3"/>
      <c r="BQ1165" s="3"/>
    </row>
    <row r="1166" spans="18:69" x14ac:dyDescent="0.2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O1166" s="3"/>
      <c r="BP1166" s="3"/>
      <c r="BQ1166" s="3"/>
    </row>
    <row r="1167" spans="18:69" x14ac:dyDescent="0.2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O1167" s="3"/>
      <c r="BP1167" s="3"/>
      <c r="BQ1167" s="3"/>
    </row>
    <row r="1168" spans="18:69" x14ac:dyDescent="0.2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O1168" s="3"/>
      <c r="BP1168" s="3"/>
      <c r="BQ1168" s="3"/>
    </row>
    <row r="1169" spans="18:69" x14ac:dyDescent="0.2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O1169" s="3"/>
      <c r="BP1169" s="3"/>
      <c r="BQ1169" s="3"/>
    </row>
    <row r="1170" spans="18:69" x14ac:dyDescent="0.2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O1170" s="3"/>
      <c r="BP1170" s="3"/>
      <c r="BQ1170" s="3"/>
    </row>
    <row r="1171" spans="18:69" x14ac:dyDescent="0.2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O1171" s="3"/>
      <c r="BP1171" s="3"/>
      <c r="BQ1171" s="3"/>
    </row>
    <row r="1172" spans="18:69" x14ac:dyDescent="0.2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O1172" s="3"/>
      <c r="BP1172" s="3"/>
      <c r="BQ1172" s="3"/>
    </row>
    <row r="1173" spans="18:69" x14ac:dyDescent="0.2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O1173" s="3"/>
      <c r="BP1173" s="3"/>
      <c r="BQ1173" s="3"/>
    </row>
    <row r="1174" spans="18:69" x14ac:dyDescent="0.2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O1174" s="3"/>
      <c r="BP1174" s="3"/>
      <c r="BQ1174" s="3"/>
    </row>
    <row r="1175" spans="18:69" x14ac:dyDescent="0.2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O1175" s="3"/>
      <c r="BP1175" s="3"/>
      <c r="BQ1175" s="3"/>
    </row>
    <row r="1176" spans="18:69" x14ac:dyDescent="0.2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O1176" s="3"/>
      <c r="BP1176" s="3"/>
      <c r="BQ1176" s="3"/>
    </row>
    <row r="1177" spans="18:69" x14ac:dyDescent="0.2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O1177" s="3"/>
      <c r="BP1177" s="3"/>
      <c r="BQ1177" s="3"/>
    </row>
    <row r="1178" spans="18:69" x14ac:dyDescent="0.2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O1178" s="3"/>
      <c r="BP1178" s="3"/>
      <c r="BQ1178" s="3"/>
    </row>
    <row r="1179" spans="18:69" x14ac:dyDescent="0.2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O1179" s="3"/>
      <c r="BP1179" s="3"/>
      <c r="BQ1179" s="3"/>
    </row>
    <row r="1180" spans="18:69" x14ac:dyDescent="0.2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O1180" s="3"/>
      <c r="BP1180" s="3"/>
      <c r="BQ1180" s="3"/>
    </row>
    <row r="1181" spans="18:69" x14ac:dyDescent="0.2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O1181" s="3"/>
      <c r="BP1181" s="3"/>
      <c r="BQ1181" s="3"/>
    </row>
    <row r="1182" spans="18:69" x14ac:dyDescent="0.2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O1182" s="3"/>
      <c r="BP1182" s="3"/>
      <c r="BQ1182" s="3"/>
    </row>
    <row r="1183" spans="18:69" x14ac:dyDescent="0.2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O1183" s="3"/>
      <c r="BP1183" s="3"/>
      <c r="BQ1183" s="3"/>
    </row>
    <row r="1184" spans="18:69" x14ac:dyDescent="0.2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O1184" s="3"/>
      <c r="BP1184" s="3"/>
      <c r="BQ1184" s="3"/>
    </row>
    <row r="1185" spans="18:69" x14ac:dyDescent="0.2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O1185" s="3"/>
      <c r="BP1185" s="3"/>
      <c r="BQ1185" s="3"/>
    </row>
    <row r="1186" spans="18:69" x14ac:dyDescent="0.2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O1186" s="3"/>
      <c r="BP1186" s="3"/>
      <c r="BQ1186" s="3"/>
    </row>
    <row r="1187" spans="18:69" x14ac:dyDescent="0.2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O1187" s="3"/>
      <c r="BP1187" s="3"/>
      <c r="BQ1187" s="3"/>
    </row>
    <row r="1188" spans="18:69" x14ac:dyDescent="0.2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O1188" s="3"/>
      <c r="BP1188" s="3"/>
      <c r="BQ1188" s="3"/>
    </row>
    <row r="1189" spans="18:69" x14ac:dyDescent="0.2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O1189" s="3"/>
      <c r="BP1189" s="3"/>
      <c r="BQ1189" s="3"/>
    </row>
    <row r="1190" spans="18:69" x14ac:dyDescent="0.2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O1190" s="3"/>
      <c r="BP1190" s="3"/>
      <c r="BQ1190" s="3"/>
    </row>
    <row r="1191" spans="18:69" x14ac:dyDescent="0.2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O1191" s="3"/>
      <c r="BP1191" s="3"/>
      <c r="BQ1191" s="3"/>
    </row>
    <row r="1192" spans="18:69" x14ac:dyDescent="0.2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O1192" s="3"/>
      <c r="BP1192" s="3"/>
      <c r="BQ1192" s="3"/>
    </row>
    <row r="1193" spans="18:69" x14ac:dyDescent="0.2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O1193" s="3"/>
      <c r="BP1193" s="3"/>
      <c r="BQ1193" s="3"/>
    </row>
    <row r="1194" spans="18:69" x14ac:dyDescent="0.2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O1194" s="3"/>
      <c r="BP1194" s="3"/>
      <c r="BQ1194" s="3"/>
    </row>
    <row r="1195" spans="18:69" x14ac:dyDescent="0.2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O1195" s="3"/>
      <c r="BP1195" s="3"/>
      <c r="BQ1195" s="3"/>
    </row>
    <row r="1196" spans="18:69" x14ac:dyDescent="0.2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O1196" s="3"/>
      <c r="BP1196" s="3"/>
      <c r="BQ1196" s="3"/>
    </row>
    <row r="1197" spans="18:69" x14ac:dyDescent="0.2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O1197" s="3"/>
      <c r="BP1197" s="3"/>
      <c r="BQ1197" s="3"/>
    </row>
    <row r="1198" spans="18:69" x14ac:dyDescent="0.2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O1198" s="3"/>
      <c r="BP1198" s="3"/>
      <c r="BQ1198" s="3"/>
    </row>
    <row r="1199" spans="18:69" x14ac:dyDescent="0.2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O1199" s="3"/>
      <c r="BP1199" s="3"/>
      <c r="BQ1199" s="3"/>
    </row>
    <row r="1200" spans="18:69" x14ac:dyDescent="0.2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O1200" s="3"/>
      <c r="BP1200" s="3"/>
      <c r="BQ1200" s="3"/>
    </row>
    <row r="1201" spans="18:69" x14ac:dyDescent="0.2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O1201" s="3"/>
      <c r="BP1201" s="3"/>
      <c r="BQ1201" s="3"/>
    </row>
    <row r="1202" spans="18:69" x14ac:dyDescent="0.2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O1202" s="3"/>
      <c r="BP1202" s="3"/>
      <c r="BQ1202" s="3"/>
    </row>
    <row r="1203" spans="18:69" x14ac:dyDescent="0.2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O1203" s="3"/>
      <c r="BP1203" s="3"/>
      <c r="BQ1203" s="3"/>
    </row>
    <row r="1204" spans="18:69" x14ac:dyDescent="0.2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O1204" s="3"/>
      <c r="BP1204" s="3"/>
      <c r="BQ1204" s="3"/>
    </row>
    <row r="1205" spans="18:69" x14ac:dyDescent="0.2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O1205" s="3"/>
      <c r="BP1205" s="3"/>
      <c r="BQ1205" s="3"/>
    </row>
    <row r="1206" spans="18:69" x14ac:dyDescent="0.2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O1206" s="3"/>
      <c r="BP1206" s="3"/>
      <c r="BQ1206" s="3"/>
    </row>
    <row r="1207" spans="18:69" x14ac:dyDescent="0.2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O1207" s="3"/>
      <c r="BP1207" s="3"/>
      <c r="BQ1207" s="3"/>
    </row>
    <row r="1208" spans="18:69" x14ac:dyDescent="0.2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O1208" s="3"/>
      <c r="BP1208" s="3"/>
      <c r="BQ1208" s="3"/>
    </row>
    <row r="1209" spans="18:69" x14ac:dyDescent="0.2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O1209" s="3"/>
      <c r="BP1209" s="3"/>
      <c r="BQ1209" s="3"/>
    </row>
    <row r="1210" spans="18:69" x14ac:dyDescent="0.2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O1210" s="3"/>
      <c r="BP1210" s="3"/>
      <c r="BQ1210" s="3"/>
    </row>
    <row r="1211" spans="18:69" x14ac:dyDescent="0.2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O1211" s="3"/>
      <c r="BP1211" s="3"/>
      <c r="BQ1211" s="3"/>
    </row>
    <row r="1212" spans="18:69" x14ac:dyDescent="0.2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O1212" s="3"/>
      <c r="BP1212" s="3"/>
      <c r="BQ1212" s="3"/>
    </row>
    <row r="1213" spans="18:69" x14ac:dyDescent="0.2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O1213" s="3"/>
      <c r="BP1213" s="3"/>
      <c r="BQ1213" s="3"/>
    </row>
    <row r="1214" spans="18:69" x14ac:dyDescent="0.2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O1214" s="3"/>
      <c r="BP1214" s="3"/>
      <c r="BQ1214" s="3"/>
    </row>
    <row r="1215" spans="18:69" x14ac:dyDescent="0.2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O1215" s="3"/>
      <c r="BP1215" s="3"/>
      <c r="BQ1215" s="3"/>
    </row>
    <row r="1216" spans="18:69" x14ac:dyDescent="0.2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O1216" s="3"/>
      <c r="BP1216" s="3"/>
      <c r="BQ1216" s="3"/>
    </row>
    <row r="1217" spans="18:69" x14ac:dyDescent="0.2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O1217" s="3"/>
      <c r="BP1217" s="3"/>
      <c r="BQ1217" s="3"/>
    </row>
    <row r="1218" spans="18:69" x14ac:dyDescent="0.2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O1218" s="3"/>
      <c r="BP1218" s="3"/>
      <c r="BQ1218" s="3"/>
    </row>
    <row r="1219" spans="18:69" x14ac:dyDescent="0.2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O1219" s="3"/>
      <c r="BP1219" s="3"/>
      <c r="BQ1219" s="3"/>
    </row>
    <row r="1220" spans="18:69" x14ac:dyDescent="0.2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O1220" s="3"/>
      <c r="BP1220" s="3"/>
      <c r="BQ1220" s="3"/>
    </row>
    <row r="1221" spans="18:69" x14ac:dyDescent="0.2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O1221" s="3"/>
      <c r="BP1221" s="3"/>
      <c r="BQ1221" s="3"/>
    </row>
    <row r="1222" spans="18:69" x14ac:dyDescent="0.2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O1222" s="3"/>
      <c r="BP1222" s="3"/>
      <c r="BQ1222" s="3"/>
    </row>
    <row r="1223" spans="18:69" x14ac:dyDescent="0.2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O1223" s="3"/>
      <c r="BP1223" s="3"/>
      <c r="BQ1223" s="3"/>
    </row>
    <row r="1224" spans="18:69" x14ac:dyDescent="0.2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O1224" s="3"/>
      <c r="BP1224" s="3"/>
      <c r="BQ1224" s="3"/>
    </row>
    <row r="1225" spans="18:69" x14ac:dyDescent="0.2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O1225" s="3"/>
      <c r="BP1225" s="3"/>
      <c r="BQ1225" s="3"/>
    </row>
    <row r="1226" spans="18:69" x14ac:dyDescent="0.2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O1226" s="3"/>
      <c r="BP1226" s="3"/>
      <c r="BQ1226" s="3"/>
    </row>
    <row r="1227" spans="18:69" x14ac:dyDescent="0.2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O1227" s="3"/>
      <c r="BP1227" s="3"/>
      <c r="BQ1227" s="3"/>
    </row>
    <row r="1228" spans="18:69" x14ac:dyDescent="0.2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O1228" s="3"/>
      <c r="BP1228" s="3"/>
      <c r="BQ1228" s="3"/>
    </row>
    <row r="1229" spans="18:69" x14ac:dyDescent="0.2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O1229" s="3"/>
      <c r="BP1229" s="3"/>
      <c r="BQ1229" s="3"/>
    </row>
    <row r="1230" spans="18:69" x14ac:dyDescent="0.2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O1230" s="3"/>
      <c r="BP1230" s="3"/>
      <c r="BQ1230" s="3"/>
    </row>
    <row r="1231" spans="18:69" x14ac:dyDescent="0.2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O1231" s="3"/>
      <c r="BP1231" s="3"/>
      <c r="BQ1231" s="3"/>
    </row>
    <row r="1232" spans="18:69" x14ac:dyDescent="0.2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O1232" s="3"/>
      <c r="BP1232" s="3"/>
      <c r="BQ1232" s="3"/>
    </row>
    <row r="1233" spans="18:69" x14ac:dyDescent="0.2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O1233" s="3"/>
      <c r="BP1233" s="3"/>
      <c r="BQ1233" s="3"/>
    </row>
    <row r="1234" spans="18:69" x14ac:dyDescent="0.2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O1234" s="3"/>
      <c r="BP1234" s="3"/>
      <c r="BQ1234" s="3"/>
    </row>
    <row r="1235" spans="18:69" x14ac:dyDescent="0.2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O1235" s="3"/>
      <c r="BP1235" s="3"/>
      <c r="BQ1235" s="3"/>
    </row>
    <row r="1236" spans="18:69" x14ac:dyDescent="0.2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O1236" s="3"/>
      <c r="BP1236" s="3"/>
      <c r="BQ1236" s="3"/>
    </row>
    <row r="1237" spans="18:69" x14ac:dyDescent="0.2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O1237" s="3"/>
      <c r="BP1237" s="3"/>
      <c r="BQ1237" s="3"/>
    </row>
    <row r="1238" spans="18:69" x14ac:dyDescent="0.2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O1238" s="3"/>
      <c r="BP1238" s="3"/>
      <c r="BQ1238" s="3"/>
    </row>
    <row r="1239" spans="18:69" x14ac:dyDescent="0.2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O1239" s="3"/>
      <c r="BP1239" s="3"/>
      <c r="BQ1239" s="3"/>
    </row>
    <row r="1240" spans="18:69" x14ac:dyDescent="0.2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O1240" s="3"/>
      <c r="BP1240" s="3"/>
      <c r="BQ1240" s="3"/>
    </row>
    <row r="1241" spans="18:69" x14ac:dyDescent="0.2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O1241" s="3"/>
      <c r="BP1241" s="3"/>
      <c r="BQ1241" s="3"/>
    </row>
    <row r="1242" spans="18:69" x14ac:dyDescent="0.2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O1242" s="3"/>
      <c r="BP1242" s="3"/>
      <c r="BQ1242" s="3"/>
    </row>
    <row r="1243" spans="18:69" x14ac:dyDescent="0.2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O1243" s="3"/>
      <c r="BP1243" s="3"/>
      <c r="BQ1243" s="3"/>
    </row>
    <row r="1244" spans="18:69" x14ac:dyDescent="0.2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O1244" s="3"/>
      <c r="BP1244" s="3"/>
      <c r="BQ1244" s="3"/>
    </row>
    <row r="1245" spans="18:69" x14ac:dyDescent="0.2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O1245" s="3"/>
      <c r="BP1245" s="3"/>
      <c r="BQ1245" s="3"/>
    </row>
    <row r="1246" spans="18:69" x14ac:dyDescent="0.2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O1246" s="3"/>
      <c r="BP1246" s="3"/>
      <c r="BQ1246" s="3"/>
    </row>
    <row r="1247" spans="18:69" x14ac:dyDescent="0.2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O1247" s="3"/>
      <c r="BP1247" s="3"/>
      <c r="BQ1247" s="3"/>
    </row>
    <row r="1248" spans="18:69" x14ac:dyDescent="0.2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O1248" s="3"/>
      <c r="BP1248" s="3"/>
      <c r="BQ1248" s="3"/>
    </row>
    <row r="1249" spans="18:69" x14ac:dyDescent="0.2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O1249" s="3"/>
      <c r="BP1249" s="3"/>
      <c r="BQ1249" s="3"/>
    </row>
    <row r="1250" spans="18:69" x14ac:dyDescent="0.2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O1250" s="3"/>
      <c r="BP1250" s="3"/>
      <c r="BQ1250" s="3"/>
    </row>
    <row r="1251" spans="18:69" x14ac:dyDescent="0.2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O1251" s="3"/>
      <c r="BP1251" s="3"/>
      <c r="BQ1251" s="3"/>
    </row>
    <row r="1252" spans="18:69" x14ac:dyDescent="0.2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O1252" s="3"/>
      <c r="BP1252" s="3"/>
      <c r="BQ1252" s="3"/>
    </row>
    <row r="1253" spans="18:69" x14ac:dyDescent="0.2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O1253" s="3"/>
      <c r="BP1253" s="3"/>
      <c r="BQ1253" s="3"/>
    </row>
    <row r="1254" spans="18:69" x14ac:dyDescent="0.2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O1254" s="3"/>
      <c r="BP1254" s="3"/>
      <c r="BQ1254" s="3"/>
    </row>
    <row r="1255" spans="18:69" x14ac:dyDescent="0.2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O1255" s="3"/>
      <c r="BP1255" s="3"/>
      <c r="BQ1255" s="3"/>
    </row>
    <row r="1256" spans="18:69" x14ac:dyDescent="0.2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O1256" s="3"/>
      <c r="BP1256" s="3"/>
      <c r="BQ1256" s="3"/>
    </row>
    <row r="1257" spans="18:69" x14ac:dyDescent="0.2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O1257" s="3"/>
      <c r="BP1257" s="3"/>
      <c r="BQ1257" s="3"/>
    </row>
    <row r="1258" spans="18:69" x14ac:dyDescent="0.2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O1258" s="3"/>
      <c r="BP1258" s="3"/>
      <c r="BQ1258" s="3"/>
    </row>
    <row r="1259" spans="18:69" x14ac:dyDescent="0.2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O1259" s="3"/>
      <c r="BP1259" s="3"/>
      <c r="BQ1259" s="3"/>
    </row>
    <row r="1260" spans="18:69" x14ac:dyDescent="0.2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O1260" s="3"/>
      <c r="BP1260" s="3"/>
      <c r="BQ1260" s="3"/>
    </row>
    <row r="1261" spans="18:69" x14ac:dyDescent="0.2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O1261" s="3"/>
      <c r="BP1261" s="3"/>
      <c r="BQ1261" s="3"/>
    </row>
    <row r="1262" spans="18:69" x14ac:dyDescent="0.2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O1262" s="3"/>
      <c r="BP1262" s="3"/>
      <c r="BQ1262" s="3"/>
    </row>
    <row r="1263" spans="18:69" x14ac:dyDescent="0.2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O1263" s="3"/>
      <c r="BP1263" s="3"/>
      <c r="BQ1263" s="3"/>
    </row>
    <row r="1264" spans="18:69" x14ac:dyDescent="0.2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O1264" s="3"/>
      <c r="BP1264" s="3"/>
      <c r="BQ1264" s="3"/>
    </row>
    <row r="1265" spans="18:69" x14ac:dyDescent="0.2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O1265" s="3"/>
      <c r="BP1265" s="3"/>
      <c r="BQ1265" s="3"/>
    </row>
    <row r="1266" spans="18:69" x14ac:dyDescent="0.2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O1266" s="3"/>
      <c r="BP1266" s="3"/>
      <c r="BQ1266" s="3"/>
    </row>
    <row r="1267" spans="18:69" x14ac:dyDescent="0.2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O1267" s="3"/>
      <c r="BP1267" s="3"/>
      <c r="BQ1267" s="3"/>
    </row>
    <row r="1268" spans="18:69" x14ac:dyDescent="0.2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O1268" s="3"/>
      <c r="BP1268" s="3"/>
      <c r="BQ1268" s="3"/>
    </row>
    <row r="1269" spans="18:69" x14ac:dyDescent="0.2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O1269" s="3"/>
      <c r="BP1269" s="3"/>
      <c r="BQ1269" s="3"/>
    </row>
    <row r="1270" spans="18:69" x14ac:dyDescent="0.2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O1270" s="3"/>
      <c r="BP1270" s="3"/>
      <c r="BQ1270" s="3"/>
    </row>
    <row r="1271" spans="18:69" x14ac:dyDescent="0.2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O1271" s="3"/>
      <c r="BP1271" s="3"/>
      <c r="BQ1271" s="3"/>
    </row>
    <row r="1272" spans="18:69" x14ac:dyDescent="0.2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O1272" s="3"/>
      <c r="BP1272" s="3"/>
      <c r="BQ1272" s="3"/>
    </row>
    <row r="1273" spans="18:69" x14ac:dyDescent="0.2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O1273" s="3"/>
      <c r="BP1273" s="3"/>
      <c r="BQ1273" s="3"/>
    </row>
    <row r="1274" spans="18:69" x14ac:dyDescent="0.2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O1274" s="3"/>
      <c r="BP1274" s="3"/>
      <c r="BQ1274" s="3"/>
    </row>
    <row r="1275" spans="18:69" x14ac:dyDescent="0.2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O1275" s="3"/>
      <c r="BP1275" s="3"/>
      <c r="BQ1275" s="3"/>
    </row>
    <row r="1276" spans="18:69" x14ac:dyDescent="0.2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O1276" s="3"/>
      <c r="BP1276" s="3"/>
      <c r="BQ1276" s="3"/>
    </row>
    <row r="1277" spans="18:69" x14ac:dyDescent="0.2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O1277" s="3"/>
      <c r="BP1277" s="3"/>
      <c r="BQ1277" s="3"/>
    </row>
    <row r="1278" spans="18:69" x14ac:dyDescent="0.2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O1278" s="3"/>
      <c r="BP1278" s="3"/>
      <c r="BQ1278" s="3"/>
    </row>
    <row r="1279" spans="18:69" x14ac:dyDescent="0.2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O1279" s="3"/>
      <c r="BP1279" s="3"/>
      <c r="BQ1279" s="3"/>
    </row>
    <row r="1280" spans="18:69" x14ac:dyDescent="0.2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O1280" s="3"/>
      <c r="BP1280" s="3"/>
      <c r="BQ1280" s="3"/>
    </row>
    <row r="1281" spans="18:69" x14ac:dyDescent="0.2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O1281" s="3"/>
      <c r="BP1281" s="3"/>
      <c r="BQ1281" s="3"/>
    </row>
    <row r="1282" spans="18:69" x14ac:dyDescent="0.2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O1282" s="3"/>
      <c r="BP1282" s="3"/>
      <c r="BQ1282" s="3"/>
    </row>
    <row r="1283" spans="18:69" x14ac:dyDescent="0.2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O1283" s="3"/>
      <c r="BP1283" s="3"/>
      <c r="BQ1283" s="3"/>
    </row>
    <row r="1284" spans="18:69" x14ac:dyDescent="0.2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O1284" s="3"/>
      <c r="BP1284" s="3"/>
      <c r="BQ1284" s="3"/>
    </row>
    <row r="1285" spans="18:69" x14ac:dyDescent="0.2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O1285" s="3"/>
      <c r="BP1285" s="3"/>
      <c r="BQ1285" s="3"/>
    </row>
    <row r="1286" spans="18:69" x14ac:dyDescent="0.2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O1286" s="3"/>
      <c r="BP1286" s="3"/>
      <c r="BQ1286" s="3"/>
    </row>
    <row r="1287" spans="18:69" x14ac:dyDescent="0.2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O1287" s="3"/>
      <c r="BP1287" s="3"/>
      <c r="BQ1287" s="3"/>
    </row>
    <row r="1288" spans="18:69" x14ac:dyDescent="0.2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O1288" s="3"/>
      <c r="BP1288" s="3"/>
      <c r="BQ1288" s="3"/>
    </row>
    <row r="1289" spans="18:69" x14ac:dyDescent="0.2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O1289" s="3"/>
      <c r="BP1289" s="3"/>
      <c r="BQ1289" s="3"/>
    </row>
    <row r="1290" spans="18:69" x14ac:dyDescent="0.2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O1290" s="3"/>
      <c r="BP1290" s="3"/>
      <c r="BQ1290" s="3"/>
    </row>
    <row r="1291" spans="18:69" x14ac:dyDescent="0.2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O1291" s="3"/>
      <c r="BP1291" s="3"/>
      <c r="BQ1291" s="3"/>
    </row>
    <row r="1292" spans="18:69" x14ac:dyDescent="0.2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O1292" s="3"/>
      <c r="BP1292" s="3"/>
      <c r="BQ1292" s="3"/>
    </row>
    <row r="1293" spans="18:69" x14ac:dyDescent="0.2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O1293" s="3"/>
      <c r="BP1293" s="3"/>
      <c r="BQ1293" s="3"/>
    </row>
    <row r="1294" spans="18:69" x14ac:dyDescent="0.2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O1294" s="3"/>
      <c r="BP1294" s="3"/>
      <c r="BQ1294" s="3"/>
    </row>
    <row r="1295" spans="18:69" x14ac:dyDescent="0.2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O1295" s="3"/>
      <c r="BP1295" s="3"/>
      <c r="BQ1295" s="3"/>
    </row>
    <row r="1296" spans="18:69" x14ac:dyDescent="0.2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O1296" s="3"/>
      <c r="BP1296" s="3"/>
      <c r="BQ1296" s="3"/>
    </row>
    <row r="1297" spans="18:69" x14ac:dyDescent="0.2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O1297" s="3"/>
      <c r="BP1297" s="3"/>
      <c r="BQ1297" s="3"/>
    </row>
    <row r="1298" spans="18:69" x14ac:dyDescent="0.2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O1298" s="3"/>
      <c r="BP1298" s="3"/>
      <c r="BQ1298" s="3"/>
    </row>
    <row r="1299" spans="18:69" x14ac:dyDescent="0.2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O1299" s="3"/>
      <c r="BP1299" s="3"/>
      <c r="BQ1299" s="3"/>
    </row>
    <row r="1300" spans="18:69" x14ac:dyDescent="0.2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O1300" s="3"/>
      <c r="BP1300" s="3"/>
      <c r="BQ1300" s="3"/>
    </row>
    <row r="1301" spans="18:69" x14ac:dyDescent="0.2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O1301" s="3"/>
      <c r="BP1301" s="3"/>
      <c r="BQ1301" s="3"/>
    </row>
    <row r="1302" spans="18:69" x14ac:dyDescent="0.2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O1302" s="3"/>
      <c r="BP1302" s="3"/>
      <c r="BQ1302" s="3"/>
    </row>
    <row r="1303" spans="18:69" x14ac:dyDescent="0.2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O1303" s="3"/>
      <c r="BP1303" s="3"/>
      <c r="BQ1303" s="3"/>
    </row>
    <row r="1304" spans="18:69" x14ac:dyDescent="0.2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O1304" s="3"/>
      <c r="BP1304" s="3"/>
      <c r="BQ1304" s="3"/>
    </row>
    <row r="1305" spans="18:69" x14ac:dyDescent="0.2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O1305" s="3"/>
      <c r="BP1305" s="3"/>
      <c r="BQ1305" s="3"/>
    </row>
    <row r="1306" spans="18:69" x14ac:dyDescent="0.2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O1306" s="3"/>
      <c r="BP1306" s="3"/>
      <c r="BQ1306" s="3"/>
    </row>
    <row r="1307" spans="18:69" x14ac:dyDescent="0.2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O1307" s="3"/>
      <c r="BP1307" s="3"/>
      <c r="BQ1307" s="3"/>
    </row>
    <row r="1308" spans="18:69" x14ac:dyDescent="0.2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O1308" s="3"/>
      <c r="BP1308" s="3"/>
      <c r="BQ1308" s="3"/>
    </row>
    <row r="1309" spans="18:69" x14ac:dyDescent="0.2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O1309" s="3"/>
      <c r="BP1309" s="3"/>
      <c r="BQ1309" s="3"/>
    </row>
    <row r="1310" spans="18:69" x14ac:dyDescent="0.2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O1310" s="3"/>
      <c r="BP1310" s="3"/>
      <c r="BQ1310" s="3"/>
    </row>
    <row r="1311" spans="18:69" x14ac:dyDescent="0.2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O1311" s="3"/>
      <c r="BP1311" s="3"/>
      <c r="BQ1311" s="3"/>
    </row>
    <row r="1312" spans="18:69" x14ac:dyDescent="0.2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O1312" s="3"/>
      <c r="BP1312" s="3"/>
      <c r="BQ1312" s="3"/>
    </row>
    <row r="1313" spans="18:69" x14ac:dyDescent="0.2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O1313" s="3"/>
      <c r="BP1313" s="3"/>
      <c r="BQ1313" s="3"/>
    </row>
    <row r="1314" spans="18:69" x14ac:dyDescent="0.2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O1314" s="3"/>
      <c r="BP1314" s="3"/>
      <c r="BQ1314" s="3"/>
    </row>
    <row r="1315" spans="18:69" x14ac:dyDescent="0.2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O1315" s="3"/>
      <c r="BP1315" s="3"/>
      <c r="BQ1315" s="3"/>
    </row>
    <row r="1316" spans="18:69" x14ac:dyDescent="0.2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O1316" s="3"/>
      <c r="BP1316" s="3"/>
      <c r="BQ1316" s="3"/>
    </row>
    <row r="1317" spans="18:69" x14ac:dyDescent="0.2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O1317" s="3"/>
      <c r="BP1317" s="3"/>
      <c r="BQ1317" s="3"/>
    </row>
    <row r="1318" spans="18:69" x14ac:dyDescent="0.2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O1318" s="3"/>
      <c r="BP1318" s="3"/>
      <c r="BQ1318" s="3"/>
    </row>
    <row r="1319" spans="18:69" x14ac:dyDescent="0.2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O1319" s="3"/>
      <c r="BP1319" s="3"/>
      <c r="BQ1319" s="3"/>
    </row>
    <row r="1320" spans="18:69" x14ac:dyDescent="0.2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O1320" s="3"/>
      <c r="BP1320" s="3"/>
      <c r="BQ1320" s="3"/>
    </row>
    <row r="1321" spans="18:69" x14ac:dyDescent="0.2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O1321" s="3"/>
      <c r="BP1321" s="3"/>
      <c r="BQ1321" s="3"/>
    </row>
    <row r="1322" spans="18:69" x14ac:dyDescent="0.2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O1322" s="3"/>
      <c r="BP1322" s="3"/>
      <c r="BQ1322" s="3"/>
    </row>
    <row r="1323" spans="18:69" x14ac:dyDescent="0.2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O1323" s="3"/>
      <c r="BP1323" s="3"/>
      <c r="BQ1323" s="3"/>
    </row>
    <row r="1324" spans="18:69" x14ac:dyDescent="0.2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O1324" s="3"/>
      <c r="BP1324" s="3"/>
      <c r="BQ1324" s="3"/>
    </row>
    <row r="1325" spans="18:69" x14ac:dyDescent="0.2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O1325" s="3"/>
      <c r="BP1325" s="3"/>
      <c r="BQ1325" s="3"/>
    </row>
    <row r="1326" spans="18:69" x14ac:dyDescent="0.2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O1326" s="3"/>
      <c r="BP1326" s="3"/>
      <c r="BQ1326" s="3"/>
    </row>
    <row r="1327" spans="18:69" x14ac:dyDescent="0.2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O1327" s="3"/>
      <c r="BP1327" s="3"/>
      <c r="BQ1327" s="3"/>
    </row>
    <row r="1328" spans="18:69" x14ac:dyDescent="0.2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O1328" s="3"/>
      <c r="BP1328" s="3"/>
      <c r="BQ1328" s="3"/>
    </row>
    <row r="1329" spans="18:69" x14ac:dyDescent="0.2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O1329" s="3"/>
      <c r="BP1329" s="3"/>
      <c r="BQ1329" s="3"/>
    </row>
    <row r="1330" spans="18:69" x14ac:dyDescent="0.2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O1330" s="3"/>
      <c r="BP1330" s="3"/>
      <c r="BQ1330" s="3"/>
    </row>
    <row r="1331" spans="18:69" x14ac:dyDescent="0.2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O1331" s="3"/>
      <c r="BP1331" s="3"/>
      <c r="BQ1331" s="3"/>
    </row>
    <row r="1332" spans="18:69" x14ac:dyDescent="0.2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O1332" s="3"/>
      <c r="BP1332" s="3"/>
      <c r="BQ1332" s="3"/>
    </row>
    <row r="1333" spans="18:69" x14ac:dyDescent="0.2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O1333" s="3"/>
      <c r="BP1333" s="3"/>
      <c r="BQ1333" s="3"/>
    </row>
    <row r="1334" spans="18:69" x14ac:dyDescent="0.2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O1334" s="3"/>
      <c r="BP1334" s="3"/>
      <c r="BQ1334" s="3"/>
    </row>
    <row r="1335" spans="18:69" x14ac:dyDescent="0.2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O1335" s="3"/>
      <c r="BP1335" s="3"/>
      <c r="BQ1335" s="3"/>
    </row>
    <row r="1336" spans="18:69" x14ac:dyDescent="0.2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O1336" s="3"/>
      <c r="BP1336" s="3"/>
      <c r="BQ1336" s="3"/>
    </row>
    <row r="1337" spans="18:69" x14ac:dyDescent="0.2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O1337" s="3"/>
      <c r="BP1337" s="3"/>
      <c r="BQ1337" s="3"/>
    </row>
    <row r="1338" spans="18:69" x14ac:dyDescent="0.2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O1338" s="3"/>
      <c r="BP1338" s="3"/>
      <c r="BQ1338" s="3"/>
    </row>
    <row r="1339" spans="18:69" x14ac:dyDescent="0.2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O1339" s="3"/>
      <c r="BP1339" s="3"/>
      <c r="BQ1339" s="3"/>
    </row>
    <row r="1340" spans="18:69" x14ac:dyDescent="0.2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O1340" s="3"/>
      <c r="BP1340" s="3"/>
      <c r="BQ1340" s="3"/>
    </row>
    <row r="1341" spans="18:69" x14ac:dyDescent="0.2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O1341" s="3"/>
      <c r="BP1341" s="3"/>
      <c r="BQ1341" s="3"/>
    </row>
    <row r="1342" spans="18:69" x14ac:dyDescent="0.2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O1342" s="3"/>
      <c r="BP1342" s="3"/>
      <c r="BQ1342" s="3"/>
    </row>
    <row r="1343" spans="18:69" x14ac:dyDescent="0.2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O1343" s="3"/>
      <c r="BP1343" s="3"/>
      <c r="BQ1343" s="3"/>
    </row>
    <row r="1344" spans="18:69" x14ac:dyDescent="0.2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O1344" s="3"/>
      <c r="BP1344" s="3"/>
      <c r="BQ1344" s="3"/>
    </row>
    <row r="1345" spans="18:69" x14ac:dyDescent="0.2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O1345" s="3"/>
      <c r="BP1345" s="3"/>
      <c r="BQ1345" s="3"/>
    </row>
    <row r="1346" spans="18:69" x14ac:dyDescent="0.2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O1346" s="3"/>
      <c r="BP1346" s="3"/>
      <c r="BQ1346" s="3"/>
    </row>
    <row r="1347" spans="18:69" x14ac:dyDescent="0.2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O1347" s="3"/>
      <c r="BP1347" s="3"/>
      <c r="BQ1347" s="3"/>
    </row>
    <row r="1348" spans="18:69" x14ac:dyDescent="0.2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O1348" s="3"/>
      <c r="BP1348" s="3"/>
      <c r="BQ1348" s="3"/>
    </row>
    <row r="1349" spans="18:69" x14ac:dyDescent="0.2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O1349" s="3"/>
      <c r="BP1349" s="3"/>
      <c r="BQ1349" s="3"/>
    </row>
    <row r="1350" spans="18:69" x14ac:dyDescent="0.2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O1350" s="3"/>
      <c r="BP1350" s="3"/>
      <c r="BQ1350" s="3"/>
    </row>
    <row r="1351" spans="18:69" x14ac:dyDescent="0.2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O1351" s="3"/>
      <c r="BP1351" s="3"/>
      <c r="BQ1351" s="3"/>
    </row>
    <row r="1352" spans="18:69" x14ac:dyDescent="0.2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O1352" s="3"/>
      <c r="BP1352" s="3"/>
      <c r="BQ1352" s="3"/>
    </row>
    <row r="1353" spans="18:69" x14ac:dyDescent="0.2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O1353" s="3"/>
      <c r="BP1353" s="3"/>
      <c r="BQ1353" s="3"/>
    </row>
    <row r="1354" spans="18:69" x14ac:dyDescent="0.2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O1354" s="3"/>
      <c r="BP1354" s="3"/>
      <c r="BQ1354" s="3"/>
    </row>
    <row r="1355" spans="18:69" x14ac:dyDescent="0.2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O1355" s="3"/>
      <c r="BP1355" s="3"/>
      <c r="BQ1355" s="3"/>
    </row>
    <row r="1356" spans="18:69" x14ac:dyDescent="0.2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O1356" s="3"/>
      <c r="BP1356" s="3"/>
      <c r="BQ1356" s="3"/>
    </row>
    <row r="1357" spans="18:69" x14ac:dyDescent="0.2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O1357" s="3"/>
      <c r="BP1357" s="3"/>
      <c r="BQ1357" s="3"/>
    </row>
    <row r="1358" spans="18:69" x14ac:dyDescent="0.2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O1358" s="3"/>
      <c r="BP1358" s="3"/>
      <c r="BQ1358" s="3"/>
    </row>
    <row r="1359" spans="18:69" x14ac:dyDescent="0.2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O1359" s="3"/>
      <c r="BP1359" s="3"/>
      <c r="BQ1359" s="3"/>
    </row>
    <row r="1360" spans="18:69" x14ac:dyDescent="0.2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O1360" s="3"/>
      <c r="BP1360" s="3"/>
      <c r="BQ1360" s="3"/>
    </row>
    <row r="1361" spans="18:69" x14ac:dyDescent="0.2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O1361" s="3"/>
      <c r="BP1361" s="3"/>
      <c r="BQ1361" s="3"/>
    </row>
    <row r="1362" spans="18:69" x14ac:dyDescent="0.2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O1362" s="3"/>
      <c r="BP1362" s="3"/>
      <c r="BQ1362" s="3"/>
    </row>
    <row r="1363" spans="18:69" x14ac:dyDescent="0.2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O1363" s="3"/>
      <c r="BP1363" s="3"/>
      <c r="BQ1363" s="3"/>
    </row>
    <row r="1364" spans="18:69" x14ac:dyDescent="0.2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O1364" s="3"/>
      <c r="BP1364" s="3"/>
      <c r="BQ1364" s="3"/>
    </row>
    <row r="1365" spans="18:69" x14ac:dyDescent="0.2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O1365" s="3"/>
      <c r="BP1365" s="3"/>
      <c r="BQ1365" s="3"/>
    </row>
    <row r="1366" spans="18:69" x14ac:dyDescent="0.2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O1366" s="3"/>
      <c r="BP1366" s="3"/>
      <c r="BQ1366" s="3"/>
    </row>
    <row r="1367" spans="18:69" x14ac:dyDescent="0.2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O1367" s="3"/>
      <c r="BP1367" s="3"/>
      <c r="BQ1367" s="3"/>
    </row>
    <row r="1368" spans="18:69" x14ac:dyDescent="0.2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O1368" s="3"/>
      <c r="BP1368" s="3"/>
      <c r="BQ1368" s="3"/>
    </row>
    <row r="1369" spans="18:69" x14ac:dyDescent="0.2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O1369" s="3"/>
      <c r="BP1369" s="3"/>
      <c r="BQ1369" s="3"/>
    </row>
    <row r="1370" spans="18:69" x14ac:dyDescent="0.2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O1370" s="3"/>
      <c r="BP1370" s="3"/>
      <c r="BQ1370" s="3"/>
    </row>
    <row r="1371" spans="18:69" x14ac:dyDescent="0.2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O1371" s="3"/>
      <c r="BP1371" s="3"/>
      <c r="BQ1371" s="3"/>
    </row>
    <row r="1372" spans="18:69" x14ac:dyDescent="0.2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O1372" s="3"/>
      <c r="BP1372" s="3"/>
      <c r="BQ1372" s="3"/>
    </row>
    <row r="1373" spans="18:69" x14ac:dyDescent="0.2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O1373" s="3"/>
      <c r="BP1373" s="3"/>
      <c r="BQ1373" s="3"/>
    </row>
    <row r="1374" spans="18:69" x14ac:dyDescent="0.2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O1374" s="3"/>
      <c r="BP1374" s="3"/>
      <c r="BQ1374" s="3"/>
    </row>
    <row r="1375" spans="18:69" x14ac:dyDescent="0.2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O1375" s="3"/>
      <c r="BP1375" s="3"/>
      <c r="BQ1375" s="3"/>
    </row>
    <row r="1376" spans="18:69" x14ac:dyDescent="0.2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O1376" s="3"/>
      <c r="BP1376" s="3"/>
      <c r="BQ1376" s="3"/>
    </row>
    <row r="1377" spans="18:69" x14ac:dyDescent="0.2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O1377" s="3"/>
      <c r="BP1377" s="3"/>
      <c r="BQ1377" s="3"/>
    </row>
    <row r="1378" spans="18:69" x14ac:dyDescent="0.2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O1378" s="3"/>
      <c r="BP1378" s="3"/>
      <c r="BQ1378" s="3"/>
    </row>
    <row r="1379" spans="18:69" x14ac:dyDescent="0.2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O1379" s="3"/>
      <c r="BP1379" s="3"/>
      <c r="BQ1379" s="3"/>
    </row>
    <row r="1380" spans="18:69" x14ac:dyDescent="0.2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O1380" s="3"/>
      <c r="BP1380" s="3"/>
      <c r="BQ1380" s="3"/>
    </row>
    <row r="1381" spans="18:69" x14ac:dyDescent="0.2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O1381" s="3"/>
      <c r="BP1381" s="3"/>
      <c r="BQ1381" s="3"/>
    </row>
    <row r="1382" spans="18:69" x14ac:dyDescent="0.2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O1382" s="3"/>
      <c r="BP1382" s="3"/>
      <c r="BQ1382" s="3"/>
    </row>
    <row r="1383" spans="18:69" x14ac:dyDescent="0.2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O1383" s="3"/>
      <c r="BP1383" s="3"/>
      <c r="BQ1383" s="3"/>
    </row>
    <row r="1384" spans="18:69" x14ac:dyDescent="0.2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O1384" s="3"/>
      <c r="BP1384" s="3"/>
      <c r="BQ1384" s="3"/>
    </row>
    <row r="1385" spans="18:69" x14ac:dyDescent="0.2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O1385" s="3"/>
      <c r="BP1385" s="3"/>
      <c r="BQ1385" s="3"/>
    </row>
    <row r="1386" spans="18:69" x14ac:dyDescent="0.2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O1386" s="3"/>
      <c r="BP1386" s="3"/>
      <c r="BQ1386" s="3"/>
    </row>
    <row r="1387" spans="18:69" x14ac:dyDescent="0.2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O1387" s="3"/>
      <c r="BP1387" s="3"/>
      <c r="BQ1387" s="3"/>
    </row>
    <row r="1388" spans="18:69" x14ac:dyDescent="0.2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O1388" s="3"/>
      <c r="BP1388" s="3"/>
      <c r="BQ1388" s="3"/>
    </row>
    <row r="1389" spans="18:69" x14ac:dyDescent="0.2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O1389" s="3"/>
      <c r="BP1389" s="3"/>
      <c r="BQ1389" s="3"/>
    </row>
    <row r="1390" spans="18:69" x14ac:dyDescent="0.2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O1390" s="3"/>
      <c r="BP1390" s="3"/>
      <c r="BQ1390" s="3"/>
    </row>
    <row r="1391" spans="18:69" x14ac:dyDescent="0.2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O1391" s="3"/>
      <c r="BP1391" s="3"/>
      <c r="BQ1391" s="3"/>
    </row>
    <row r="1392" spans="18:69" x14ac:dyDescent="0.2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O1392" s="3"/>
      <c r="BP1392" s="3"/>
      <c r="BQ1392" s="3"/>
    </row>
    <row r="1393" spans="18:69" x14ac:dyDescent="0.2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O1393" s="3"/>
      <c r="BP1393" s="3"/>
      <c r="BQ1393" s="3"/>
    </row>
    <row r="1394" spans="18:69" x14ac:dyDescent="0.2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O1394" s="3"/>
      <c r="BP1394" s="3"/>
      <c r="BQ1394" s="3"/>
    </row>
    <row r="1395" spans="18:69" x14ac:dyDescent="0.2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O1395" s="3"/>
      <c r="BP1395" s="3"/>
      <c r="BQ1395" s="3"/>
    </row>
    <row r="1396" spans="18:69" x14ac:dyDescent="0.2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O1396" s="3"/>
      <c r="BP1396" s="3"/>
      <c r="BQ1396" s="3"/>
    </row>
    <row r="1397" spans="18:69" x14ac:dyDescent="0.2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O1397" s="3"/>
      <c r="BP1397" s="3"/>
      <c r="BQ1397" s="3"/>
    </row>
    <row r="1398" spans="18:69" x14ac:dyDescent="0.2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O1398" s="3"/>
      <c r="BP1398" s="3"/>
      <c r="BQ1398" s="3"/>
    </row>
    <row r="1399" spans="18:69" x14ac:dyDescent="0.2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O1399" s="3"/>
      <c r="BP1399" s="3"/>
      <c r="BQ1399" s="3"/>
    </row>
    <row r="1400" spans="18:69" x14ac:dyDescent="0.2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O1400" s="3"/>
      <c r="BP1400" s="3"/>
      <c r="BQ1400" s="3"/>
    </row>
    <row r="1401" spans="18:69" x14ac:dyDescent="0.2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O1401" s="3"/>
      <c r="BP1401" s="3"/>
      <c r="BQ1401" s="3"/>
    </row>
    <row r="1402" spans="18:69" x14ac:dyDescent="0.2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O1402" s="3"/>
      <c r="BP1402" s="3"/>
      <c r="BQ1402" s="3"/>
    </row>
    <row r="1403" spans="18:69" x14ac:dyDescent="0.2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O1403" s="3"/>
      <c r="BP1403" s="3"/>
      <c r="BQ1403" s="3"/>
    </row>
    <row r="1404" spans="18:69" x14ac:dyDescent="0.2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O1404" s="3"/>
      <c r="BP1404" s="3"/>
      <c r="BQ1404" s="3"/>
    </row>
    <row r="1405" spans="18:69" x14ac:dyDescent="0.2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O1405" s="3"/>
      <c r="BP1405" s="3"/>
      <c r="BQ1405" s="3"/>
    </row>
    <row r="1406" spans="18:69" x14ac:dyDescent="0.2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O1406" s="3"/>
      <c r="BP1406" s="3"/>
      <c r="BQ1406" s="3"/>
    </row>
    <row r="1407" spans="18:69" x14ac:dyDescent="0.2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O1407" s="3"/>
      <c r="BP1407" s="3"/>
      <c r="BQ1407" s="3"/>
    </row>
    <row r="1408" spans="18:69" x14ac:dyDescent="0.2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O1408" s="3"/>
      <c r="BP1408" s="3"/>
      <c r="BQ1408" s="3"/>
    </row>
    <row r="1409" spans="18:69" x14ac:dyDescent="0.2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O1409" s="3"/>
      <c r="BP1409" s="3"/>
      <c r="BQ1409" s="3"/>
    </row>
    <row r="1410" spans="18:69" x14ac:dyDescent="0.2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O1410" s="3"/>
      <c r="BP1410" s="3"/>
      <c r="BQ1410" s="3"/>
    </row>
    <row r="1411" spans="18:69" x14ac:dyDescent="0.2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O1411" s="3"/>
      <c r="BP1411" s="3"/>
      <c r="BQ1411" s="3"/>
    </row>
    <row r="1412" spans="18:69" x14ac:dyDescent="0.2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O1412" s="3"/>
      <c r="BP1412" s="3"/>
      <c r="BQ1412" s="3"/>
    </row>
    <row r="1413" spans="18:69" x14ac:dyDescent="0.2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O1413" s="3"/>
      <c r="BP1413" s="3"/>
      <c r="BQ1413" s="3"/>
    </row>
    <row r="1414" spans="18:69" x14ac:dyDescent="0.2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O1414" s="3"/>
      <c r="BP1414" s="3"/>
      <c r="BQ1414" s="3"/>
    </row>
    <row r="1415" spans="18:69" x14ac:dyDescent="0.2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O1415" s="3"/>
      <c r="BP1415" s="3"/>
      <c r="BQ1415" s="3"/>
    </row>
    <row r="1416" spans="18:69" x14ac:dyDescent="0.2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O1416" s="3"/>
      <c r="BP1416" s="3"/>
      <c r="BQ1416" s="3"/>
    </row>
    <row r="1417" spans="18:69" x14ac:dyDescent="0.2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O1417" s="3"/>
      <c r="BP1417" s="3"/>
      <c r="BQ1417" s="3"/>
    </row>
    <row r="1418" spans="18:69" x14ac:dyDescent="0.2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O1418" s="3"/>
      <c r="BP1418" s="3"/>
      <c r="BQ1418" s="3"/>
    </row>
    <row r="1419" spans="18:69" x14ac:dyDescent="0.2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O1419" s="3"/>
      <c r="BP1419" s="3"/>
      <c r="BQ1419" s="3"/>
    </row>
    <row r="1420" spans="18:69" x14ac:dyDescent="0.2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O1420" s="3"/>
      <c r="BP1420" s="3"/>
      <c r="BQ1420" s="3"/>
    </row>
    <row r="1421" spans="18:69" x14ac:dyDescent="0.2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O1421" s="3"/>
      <c r="BP1421" s="3"/>
      <c r="BQ1421" s="3"/>
    </row>
    <row r="1422" spans="18:69" x14ac:dyDescent="0.2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O1422" s="3"/>
      <c r="BP1422" s="3"/>
      <c r="BQ1422" s="3"/>
    </row>
    <row r="1423" spans="18:69" x14ac:dyDescent="0.2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O1423" s="3"/>
      <c r="BP1423" s="3"/>
      <c r="BQ1423" s="3"/>
    </row>
    <row r="1424" spans="18:69" x14ac:dyDescent="0.2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O1424" s="3"/>
      <c r="BP1424" s="3"/>
      <c r="BQ1424" s="3"/>
    </row>
    <row r="1425" spans="18:69" x14ac:dyDescent="0.2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O1425" s="3"/>
      <c r="BP1425" s="3"/>
      <c r="BQ1425" s="3"/>
    </row>
    <row r="1426" spans="18:69" x14ac:dyDescent="0.2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O1426" s="3"/>
      <c r="BP1426" s="3"/>
      <c r="BQ1426" s="3"/>
    </row>
    <row r="1427" spans="18:69" x14ac:dyDescent="0.2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O1427" s="3"/>
      <c r="BP1427" s="3"/>
      <c r="BQ1427" s="3"/>
    </row>
    <row r="1428" spans="18:69" x14ac:dyDescent="0.2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O1428" s="3"/>
      <c r="BP1428" s="3"/>
      <c r="BQ1428" s="3"/>
    </row>
    <row r="1429" spans="18:69" x14ac:dyDescent="0.2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O1429" s="3"/>
      <c r="BP1429" s="3"/>
      <c r="BQ1429" s="3"/>
    </row>
    <row r="1430" spans="18:69" x14ac:dyDescent="0.2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O1430" s="3"/>
      <c r="BP1430" s="3"/>
      <c r="BQ1430" s="3"/>
    </row>
    <row r="1431" spans="18:69" x14ac:dyDescent="0.2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O1431" s="3"/>
      <c r="BP1431" s="3"/>
      <c r="BQ1431" s="3"/>
    </row>
    <row r="1432" spans="18:69" x14ac:dyDescent="0.2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O1432" s="3"/>
      <c r="BP1432" s="3"/>
      <c r="BQ1432" s="3"/>
    </row>
    <row r="1433" spans="18:69" x14ac:dyDescent="0.2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O1433" s="3"/>
      <c r="BP1433" s="3"/>
      <c r="BQ1433" s="3"/>
    </row>
    <row r="1434" spans="18:69" x14ac:dyDescent="0.2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O1434" s="3"/>
      <c r="BP1434" s="3"/>
      <c r="BQ1434" s="3"/>
    </row>
    <row r="1435" spans="18:69" x14ac:dyDescent="0.2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O1435" s="3"/>
      <c r="BP1435" s="3"/>
      <c r="BQ1435" s="3"/>
    </row>
    <row r="1436" spans="18:69" x14ac:dyDescent="0.2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O1436" s="3"/>
      <c r="BP1436" s="3"/>
      <c r="BQ1436" s="3"/>
    </row>
    <row r="1437" spans="18:69" x14ac:dyDescent="0.2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O1437" s="3"/>
      <c r="BP1437" s="3"/>
      <c r="BQ1437" s="3"/>
    </row>
    <row r="1438" spans="18:69" x14ac:dyDescent="0.2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O1438" s="3"/>
      <c r="BP1438" s="3"/>
      <c r="BQ1438" s="3"/>
    </row>
    <row r="1439" spans="18:69" x14ac:dyDescent="0.2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O1439" s="3"/>
      <c r="BP1439" s="3"/>
      <c r="BQ1439" s="3"/>
    </row>
    <row r="1440" spans="18:69" x14ac:dyDescent="0.2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O1440" s="3"/>
      <c r="BP1440" s="3"/>
      <c r="BQ1440" s="3"/>
    </row>
    <row r="1441" spans="18:69" x14ac:dyDescent="0.2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O1441" s="3"/>
      <c r="BP1441" s="3"/>
      <c r="BQ1441" s="3"/>
    </row>
    <row r="1442" spans="18:69" x14ac:dyDescent="0.2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O1442" s="3"/>
      <c r="BP1442" s="3"/>
      <c r="BQ1442" s="3"/>
    </row>
    <row r="1443" spans="18:69" x14ac:dyDescent="0.2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O1443" s="3"/>
      <c r="BP1443" s="3"/>
      <c r="BQ1443" s="3"/>
    </row>
    <row r="1444" spans="18:69" x14ac:dyDescent="0.2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O1444" s="3"/>
      <c r="BP1444" s="3"/>
      <c r="BQ1444" s="3"/>
    </row>
    <row r="1445" spans="18:69" x14ac:dyDescent="0.2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O1445" s="3"/>
      <c r="BP1445" s="3"/>
      <c r="BQ1445" s="3"/>
    </row>
    <row r="1446" spans="18:69" x14ac:dyDescent="0.2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O1446" s="3"/>
      <c r="BP1446" s="3"/>
      <c r="BQ1446" s="3"/>
    </row>
    <row r="1447" spans="18:69" x14ac:dyDescent="0.2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O1447" s="3"/>
      <c r="BP1447" s="3"/>
      <c r="BQ1447" s="3"/>
    </row>
    <row r="1448" spans="18:69" x14ac:dyDescent="0.2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O1448" s="3"/>
      <c r="BP1448" s="3"/>
      <c r="BQ1448" s="3"/>
    </row>
    <row r="1449" spans="18:69" x14ac:dyDescent="0.2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O1449" s="3"/>
      <c r="BP1449" s="3"/>
      <c r="BQ1449" s="3"/>
    </row>
    <row r="1450" spans="18:69" x14ac:dyDescent="0.2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O1450" s="3"/>
      <c r="BP1450" s="3"/>
      <c r="BQ1450" s="3"/>
    </row>
    <row r="1451" spans="18:69" x14ac:dyDescent="0.2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O1451" s="3"/>
      <c r="BP1451" s="3"/>
      <c r="BQ1451" s="3"/>
    </row>
    <row r="1452" spans="18:69" x14ac:dyDescent="0.2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O1452" s="3"/>
      <c r="BP1452" s="3"/>
      <c r="BQ1452" s="3"/>
    </row>
    <row r="1453" spans="18:69" x14ac:dyDescent="0.2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O1453" s="3"/>
      <c r="BP1453" s="3"/>
      <c r="BQ1453" s="3"/>
    </row>
    <row r="1454" spans="18:69" x14ac:dyDescent="0.2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O1454" s="3"/>
      <c r="BP1454" s="3"/>
      <c r="BQ1454" s="3"/>
    </row>
    <row r="1455" spans="18:69" x14ac:dyDescent="0.2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O1455" s="3"/>
      <c r="BP1455" s="3"/>
      <c r="BQ1455" s="3"/>
    </row>
    <row r="1456" spans="18:69" x14ac:dyDescent="0.2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O1456" s="3"/>
      <c r="BP1456" s="3"/>
      <c r="BQ1456" s="3"/>
    </row>
    <row r="1457" spans="18:69" x14ac:dyDescent="0.2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O1457" s="3"/>
      <c r="BP1457" s="3"/>
      <c r="BQ1457" s="3"/>
    </row>
    <row r="1458" spans="18:69" x14ac:dyDescent="0.2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O1458" s="3"/>
      <c r="BP1458" s="3"/>
      <c r="BQ1458" s="3"/>
    </row>
    <row r="1459" spans="18:69" x14ac:dyDescent="0.2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O1459" s="3"/>
      <c r="BP1459" s="3"/>
      <c r="BQ1459" s="3"/>
    </row>
    <row r="1460" spans="18:69" x14ac:dyDescent="0.2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O1460" s="3"/>
      <c r="BP1460" s="3"/>
      <c r="BQ1460" s="3"/>
    </row>
    <row r="1461" spans="18:69" x14ac:dyDescent="0.2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O1461" s="3"/>
      <c r="BP1461" s="3"/>
      <c r="BQ1461" s="3"/>
    </row>
    <row r="1462" spans="18:69" x14ac:dyDescent="0.2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O1462" s="3"/>
      <c r="BP1462" s="3"/>
      <c r="BQ1462" s="3"/>
    </row>
    <row r="1463" spans="18:69" x14ac:dyDescent="0.2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O1463" s="3"/>
      <c r="BP1463" s="3"/>
      <c r="BQ1463" s="3"/>
    </row>
    <row r="1464" spans="18:69" x14ac:dyDescent="0.2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O1464" s="3"/>
      <c r="BP1464" s="3"/>
      <c r="BQ1464" s="3"/>
    </row>
    <row r="1465" spans="18:69" x14ac:dyDescent="0.2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O1465" s="3"/>
      <c r="BP1465" s="3"/>
      <c r="BQ1465" s="3"/>
    </row>
    <row r="1466" spans="18:69" x14ac:dyDescent="0.2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O1466" s="3"/>
      <c r="BP1466" s="3"/>
      <c r="BQ1466" s="3"/>
    </row>
    <row r="1467" spans="18:69" x14ac:dyDescent="0.2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O1467" s="3"/>
      <c r="BP1467" s="3"/>
      <c r="BQ1467" s="3"/>
    </row>
    <row r="1468" spans="18:69" x14ac:dyDescent="0.2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O1468" s="3"/>
      <c r="BP1468" s="3"/>
      <c r="BQ1468" s="3"/>
    </row>
    <row r="1469" spans="18:69" x14ac:dyDescent="0.2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O1469" s="3"/>
      <c r="BP1469" s="3"/>
      <c r="BQ1469" s="3"/>
    </row>
    <row r="1470" spans="18:69" x14ac:dyDescent="0.2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O1470" s="3"/>
      <c r="BP1470" s="3"/>
      <c r="BQ1470" s="3"/>
    </row>
    <row r="1471" spans="18:69" x14ac:dyDescent="0.2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O1471" s="3"/>
      <c r="BP1471" s="3"/>
      <c r="BQ1471" s="3"/>
    </row>
    <row r="1472" spans="18:69" x14ac:dyDescent="0.2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O1472" s="3"/>
      <c r="BP1472" s="3"/>
      <c r="BQ1472" s="3"/>
    </row>
    <row r="1473" spans="18:69" x14ac:dyDescent="0.2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O1473" s="3"/>
      <c r="BP1473" s="3"/>
      <c r="BQ1473" s="3"/>
    </row>
    <row r="1474" spans="18:69" x14ac:dyDescent="0.2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O1474" s="3"/>
      <c r="BP1474" s="3"/>
      <c r="BQ1474" s="3"/>
    </row>
    <row r="1475" spans="18:69" x14ac:dyDescent="0.2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O1475" s="3"/>
      <c r="BP1475" s="3"/>
      <c r="BQ1475" s="3"/>
    </row>
    <row r="1476" spans="18:69" x14ac:dyDescent="0.2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O1476" s="3"/>
      <c r="BP1476" s="3"/>
      <c r="BQ1476" s="3"/>
    </row>
    <row r="1477" spans="18:69" x14ac:dyDescent="0.2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O1477" s="3"/>
      <c r="BP1477" s="3"/>
      <c r="BQ1477" s="3"/>
    </row>
    <row r="1478" spans="18:69" x14ac:dyDescent="0.2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O1478" s="3"/>
      <c r="BP1478" s="3"/>
      <c r="BQ1478" s="3"/>
    </row>
    <row r="1479" spans="18:69" x14ac:dyDescent="0.2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O1479" s="3"/>
      <c r="BP1479" s="3"/>
      <c r="BQ1479" s="3"/>
    </row>
    <row r="1480" spans="18:69" x14ac:dyDescent="0.2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O1480" s="3"/>
      <c r="BP1480" s="3"/>
      <c r="BQ1480" s="3"/>
    </row>
    <row r="1481" spans="18:69" x14ac:dyDescent="0.2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O1481" s="3"/>
      <c r="BP1481" s="3"/>
      <c r="BQ1481" s="3"/>
    </row>
    <row r="1482" spans="18:69" x14ac:dyDescent="0.2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O1482" s="3"/>
      <c r="BP1482" s="3"/>
      <c r="BQ1482" s="3"/>
    </row>
    <row r="1483" spans="18:69" x14ac:dyDescent="0.2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O1483" s="3"/>
      <c r="BP1483" s="3"/>
      <c r="BQ1483" s="3"/>
    </row>
    <row r="1484" spans="18:69" x14ac:dyDescent="0.2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O1484" s="3"/>
      <c r="BP1484" s="3"/>
      <c r="BQ1484" s="3"/>
    </row>
    <row r="1485" spans="18:69" x14ac:dyDescent="0.2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O1485" s="3"/>
      <c r="BP1485" s="3"/>
      <c r="BQ1485" s="3"/>
    </row>
    <row r="1486" spans="18:69" x14ac:dyDescent="0.2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O1486" s="3"/>
      <c r="BP1486" s="3"/>
      <c r="BQ1486" s="3"/>
    </row>
    <row r="1487" spans="18:69" x14ac:dyDescent="0.2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O1487" s="3"/>
      <c r="BP1487" s="3"/>
      <c r="BQ1487" s="3"/>
    </row>
    <row r="1488" spans="18:69" x14ac:dyDescent="0.2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O1488" s="3"/>
      <c r="BP1488" s="3"/>
      <c r="BQ1488" s="3"/>
    </row>
    <row r="1489" spans="18:69" x14ac:dyDescent="0.2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O1489" s="3"/>
      <c r="BP1489" s="3"/>
      <c r="BQ1489" s="3"/>
    </row>
    <row r="1490" spans="18:69" x14ac:dyDescent="0.2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O1490" s="3"/>
      <c r="BP1490" s="3"/>
      <c r="BQ1490" s="3"/>
    </row>
    <row r="1491" spans="18:69" x14ac:dyDescent="0.2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O1491" s="3"/>
      <c r="BP1491" s="3"/>
      <c r="BQ1491" s="3"/>
    </row>
    <row r="1492" spans="18:69" x14ac:dyDescent="0.2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O1492" s="3"/>
      <c r="BP1492" s="3"/>
      <c r="BQ1492" s="3"/>
    </row>
    <row r="1493" spans="18:69" x14ac:dyDescent="0.2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O1493" s="3"/>
      <c r="BP1493" s="3"/>
      <c r="BQ1493" s="3"/>
    </row>
    <row r="1494" spans="18:69" x14ac:dyDescent="0.2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O1494" s="3"/>
      <c r="BP1494" s="3"/>
      <c r="BQ1494" s="3"/>
    </row>
    <row r="1495" spans="18:69" x14ac:dyDescent="0.2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O1495" s="3"/>
      <c r="BP1495" s="3"/>
      <c r="BQ1495" s="3"/>
    </row>
    <row r="1496" spans="18:69" x14ac:dyDescent="0.2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O1496" s="3"/>
      <c r="BP1496" s="3"/>
      <c r="BQ1496" s="3"/>
    </row>
    <row r="1497" spans="18:69" x14ac:dyDescent="0.2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O1497" s="3"/>
      <c r="BP1497" s="3"/>
      <c r="BQ1497" s="3"/>
    </row>
    <row r="1498" spans="18:69" x14ac:dyDescent="0.2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O1498" s="3"/>
      <c r="BP1498" s="3"/>
      <c r="BQ1498" s="3"/>
    </row>
    <row r="1499" spans="18:69" x14ac:dyDescent="0.2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O1499" s="3"/>
      <c r="BP1499" s="3"/>
      <c r="BQ1499" s="3"/>
    </row>
    <row r="1500" spans="18:69" x14ac:dyDescent="0.2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O1500" s="3"/>
      <c r="BP1500" s="3"/>
      <c r="BQ1500" s="3"/>
    </row>
    <row r="1501" spans="18:69" x14ac:dyDescent="0.2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O1501" s="3"/>
      <c r="BP1501" s="3"/>
      <c r="BQ1501" s="3"/>
    </row>
    <row r="1502" spans="18:69" x14ac:dyDescent="0.2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O1502" s="3"/>
      <c r="BP1502" s="3"/>
      <c r="BQ1502" s="3"/>
    </row>
    <row r="1503" spans="18:69" x14ac:dyDescent="0.2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O1503" s="3"/>
      <c r="BP1503" s="3"/>
      <c r="BQ1503" s="3"/>
    </row>
    <row r="1504" spans="18:69" x14ac:dyDescent="0.2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O1504" s="3"/>
      <c r="BP1504" s="3"/>
      <c r="BQ1504" s="3"/>
    </row>
    <row r="1505" spans="18:69" x14ac:dyDescent="0.2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O1505" s="3"/>
      <c r="BP1505" s="3"/>
      <c r="BQ1505" s="3"/>
    </row>
    <row r="1506" spans="18:69" x14ac:dyDescent="0.2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O1506" s="3"/>
      <c r="BP1506" s="3"/>
      <c r="BQ1506" s="3"/>
    </row>
    <row r="1507" spans="18:69" x14ac:dyDescent="0.2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O1507" s="3"/>
      <c r="BP1507" s="3"/>
      <c r="BQ1507" s="3"/>
    </row>
    <row r="1508" spans="18:69" x14ac:dyDescent="0.2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O1508" s="3"/>
      <c r="BP1508" s="3"/>
      <c r="BQ1508" s="3"/>
    </row>
    <row r="1509" spans="18:69" x14ac:dyDescent="0.2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O1509" s="3"/>
      <c r="BP1509" s="3"/>
      <c r="BQ1509" s="3"/>
    </row>
    <row r="1510" spans="18:69" x14ac:dyDescent="0.2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O1510" s="3"/>
      <c r="BP1510" s="3"/>
      <c r="BQ1510" s="3"/>
    </row>
    <row r="1511" spans="18:69" x14ac:dyDescent="0.2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O1511" s="3"/>
      <c r="BP1511" s="3"/>
      <c r="BQ1511" s="3"/>
    </row>
    <row r="1512" spans="18:69" x14ac:dyDescent="0.2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O1512" s="3"/>
      <c r="BP1512" s="3"/>
      <c r="BQ1512" s="3"/>
    </row>
    <row r="1513" spans="18:69" x14ac:dyDescent="0.2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O1513" s="3"/>
      <c r="BP1513" s="3"/>
      <c r="BQ1513" s="3"/>
    </row>
    <row r="1514" spans="18:69" x14ac:dyDescent="0.2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O1514" s="3"/>
      <c r="BP1514" s="3"/>
      <c r="BQ1514" s="3"/>
    </row>
    <row r="1515" spans="18:69" x14ac:dyDescent="0.2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O1515" s="3"/>
      <c r="BP1515" s="3"/>
      <c r="BQ1515" s="3"/>
    </row>
    <row r="1516" spans="18:69" x14ac:dyDescent="0.2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O1516" s="3"/>
      <c r="BP1516" s="3"/>
      <c r="BQ1516" s="3"/>
    </row>
    <row r="1517" spans="18:69" x14ac:dyDescent="0.2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O1517" s="3"/>
      <c r="BP1517" s="3"/>
      <c r="BQ1517" s="3"/>
    </row>
    <row r="1518" spans="18:69" x14ac:dyDescent="0.2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O1518" s="3"/>
      <c r="BP1518" s="3"/>
      <c r="BQ1518" s="3"/>
    </row>
    <row r="1519" spans="18:69" x14ac:dyDescent="0.2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O1519" s="3"/>
      <c r="BP1519" s="3"/>
      <c r="BQ1519" s="3"/>
    </row>
    <row r="1520" spans="18:69" x14ac:dyDescent="0.2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O1520" s="3"/>
      <c r="BP1520" s="3"/>
      <c r="BQ1520" s="3"/>
    </row>
    <row r="1521" spans="18:69" x14ac:dyDescent="0.2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O1521" s="3"/>
      <c r="BP1521" s="3"/>
      <c r="BQ1521" s="3"/>
    </row>
    <row r="1522" spans="18:69" x14ac:dyDescent="0.2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O1522" s="3"/>
      <c r="BP1522" s="3"/>
      <c r="BQ1522" s="3"/>
    </row>
    <row r="1523" spans="18:69" x14ac:dyDescent="0.2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O1523" s="3"/>
      <c r="BP1523" s="3"/>
      <c r="BQ1523" s="3"/>
    </row>
    <row r="1524" spans="18:69" x14ac:dyDescent="0.2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O1524" s="3"/>
      <c r="BP1524" s="3"/>
      <c r="BQ1524" s="3"/>
    </row>
    <row r="1525" spans="18:69" x14ac:dyDescent="0.2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O1525" s="3"/>
      <c r="BP1525" s="3"/>
      <c r="BQ1525" s="3"/>
    </row>
    <row r="1526" spans="18:69" x14ac:dyDescent="0.2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O1526" s="3"/>
      <c r="BP1526" s="3"/>
      <c r="BQ1526" s="3"/>
    </row>
    <row r="1527" spans="18:69" x14ac:dyDescent="0.2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O1527" s="3"/>
      <c r="BP1527" s="3"/>
      <c r="BQ1527" s="3"/>
    </row>
    <row r="1528" spans="18:69" x14ac:dyDescent="0.2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O1528" s="3"/>
      <c r="BP1528" s="3"/>
      <c r="BQ1528" s="3"/>
    </row>
    <row r="1529" spans="18:69" x14ac:dyDescent="0.2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O1529" s="3"/>
      <c r="BP1529" s="3"/>
      <c r="BQ1529" s="3"/>
    </row>
    <row r="1530" spans="18:69" x14ac:dyDescent="0.2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O1530" s="3"/>
      <c r="BP1530" s="3"/>
      <c r="BQ1530" s="3"/>
    </row>
    <row r="1531" spans="18:69" x14ac:dyDescent="0.2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O1531" s="3"/>
      <c r="BP1531" s="3"/>
      <c r="BQ1531" s="3"/>
    </row>
    <row r="1532" spans="18:69" x14ac:dyDescent="0.2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O1532" s="3"/>
      <c r="BP1532" s="3"/>
      <c r="BQ1532" s="3"/>
    </row>
    <row r="1533" spans="18:69" x14ac:dyDescent="0.2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O1533" s="3"/>
      <c r="BP1533" s="3"/>
      <c r="BQ1533" s="3"/>
    </row>
    <row r="1534" spans="18:69" x14ac:dyDescent="0.2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O1534" s="3"/>
      <c r="BP1534" s="3"/>
      <c r="BQ1534" s="3"/>
    </row>
    <row r="1535" spans="18:69" x14ac:dyDescent="0.2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O1535" s="3"/>
      <c r="BP1535" s="3"/>
      <c r="BQ1535" s="3"/>
    </row>
    <row r="1536" spans="18:69" x14ac:dyDescent="0.2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O1536" s="3"/>
      <c r="BP1536" s="3"/>
      <c r="BQ1536" s="3"/>
    </row>
    <row r="1537" spans="18:69" x14ac:dyDescent="0.2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O1537" s="3"/>
      <c r="BP1537" s="3"/>
      <c r="BQ1537" s="3"/>
    </row>
    <row r="1538" spans="18:69" x14ac:dyDescent="0.2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O1538" s="3"/>
      <c r="BP1538" s="3"/>
      <c r="BQ1538" s="3"/>
    </row>
    <row r="1539" spans="18:69" x14ac:dyDescent="0.2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O1539" s="3"/>
      <c r="BP1539" s="3"/>
      <c r="BQ1539" s="3"/>
    </row>
    <row r="1540" spans="18:69" x14ac:dyDescent="0.2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O1540" s="3"/>
      <c r="BP1540" s="3"/>
      <c r="BQ1540" s="3"/>
    </row>
    <row r="1541" spans="18:69" x14ac:dyDescent="0.2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O1541" s="3"/>
      <c r="BP1541" s="3"/>
      <c r="BQ1541" s="3"/>
    </row>
    <row r="1542" spans="18:69" x14ac:dyDescent="0.2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O1542" s="3"/>
      <c r="BP1542" s="3"/>
      <c r="BQ1542" s="3"/>
    </row>
    <row r="1543" spans="18:69" x14ac:dyDescent="0.2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O1543" s="3"/>
      <c r="BP1543" s="3"/>
      <c r="BQ1543" s="3"/>
    </row>
    <row r="1544" spans="18:69" x14ac:dyDescent="0.2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O1544" s="3"/>
      <c r="BP1544" s="3"/>
      <c r="BQ1544" s="3"/>
    </row>
    <row r="1545" spans="18:69" x14ac:dyDescent="0.2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  <c r="BO1545" s="3"/>
      <c r="BP1545" s="3"/>
      <c r="BQ1545" s="3"/>
    </row>
    <row r="1546" spans="18:69" x14ac:dyDescent="0.2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  <c r="BO1546" s="3"/>
      <c r="BP1546" s="3"/>
      <c r="BQ1546" s="3"/>
    </row>
    <row r="1547" spans="18:69" x14ac:dyDescent="0.2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  <c r="BO1547" s="3"/>
      <c r="BP1547" s="3"/>
      <c r="BQ1547" s="3"/>
    </row>
    <row r="1548" spans="18:69" x14ac:dyDescent="0.2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  <c r="BO1548" s="3"/>
      <c r="BP1548" s="3"/>
      <c r="BQ1548" s="3"/>
    </row>
    <row r="1549" spans="18:69" x14ac:dyDescent="0.2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  <c r="BO1549" s="3"/>
      <c r="BP1549" s="3"/>
      <c r="BQ1549" s="3"/>
    </row>
  </sheetData>
  <mergeCells count="1232">
    <mergeCell ref="H7:J7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P93:Q93"/>
    <mergeCell ref="BF158:BI158"/>
    <mergeCell ref="AI77:AQ77"/>
    <mergeCell ref="A78:X79"/>
    <mergeCell ref="A55:A56"/>
    <mergeCell ref="A64:A65"/>
    <mergeCell ref="B53:O53"/>
    <mergeCell ref="B44:O44"/>
    <mergeCell ref="A46:A49"/>
    <mergeCell ref="B65:O65"/>
    <mergeCell ref="AF118:AK118"/>
    <mergeCell ref="AL118:AQ118"/>
    <mergeCell ref="AR118:AW118"/>
    <mergeCell ref="AX118:BC118"/>
    <mergeCell ref="BA119:BC119"/>
    <mergeCell ref="B51:O51"/>
    <mergeCell ref="H80:Q80"/>
    <mergeCell ref="P117:Q120"/>
    <mergeCell ref="R117:S120"/>
    <mergeCell ref="X114:Y114"/>
    <mergeCell ref="AI48:AK48"/>
    <mergeCell ref="A149:D149"/>
    <mergeCell ref="T103:U103"/>
    <mergeCell ref="AF119:AH119"/>
    <mergeCell ref="AL87:AN87"/>
    <mergeCell ref="A147:D147"/>
    <mergeCell ref="E147:BE147"/>
    <mergeCell ref="E148:BE148"/>
    <mergeCell ref="A117:A120"/>
    <mergeCell ref="BF175:BI175"/>
    <mergeCell ref="BF178:BI178"/>
    <mergeCell ref="BF181:BI181"/>
    <mergeCell ref="E149:BE149"/>
    <mergeCell ref="BF174:BI174"/>
    <mergeCell ref="A210:D210"/>
    <mergeCell ref="A178:D178"/>
    <mergeCell ref="A232:AC233"/>
    <mergeCell ref="A235:AB235"/>
    <mergeCell ref="A230:I230"/>
    <mergeCell ref="J230:L230"/>
    <mergeCell ref="A214:BI214"/>
    <mergeCell ref="A215:BI215"/>
    <mergeCell ref="A217:AE218"/>
    <mergeCell ref="A219:I219"/>
    <mergeCell ref="J219:R219"/>
    <mergeCell ref="A227:AE228"/>
    <mergeCell ref="A229:I229"/>
    <mergeCell ref="J229:R229"/>
    <mergeCell ref="A225:I225"/>
    <mergeCell ref="J225:L225"/>
    <mergeCell ref="A222:AE223"/>
    <mergeCell ref="A224:I224"/>
    <mergeCell ref="J224:R224"/>
    <mergeCell ref="A220:I220"/>
    <mergeCell ref="J220:L220"/>
    <mergeCell ref="A135:G136"/>
    <mergeCell ref="H135:J136"/>
    <mergeCell ref="K135:M136"/>
    <mergeCell ref="N135:P136"/>
    <mergeCell ref="A213:BI213"/>
    <mergeCell ref="AB114:AC114"/>
    <mergeCell ref="AP135:AT136"/>
    <mergeCell ref="AF129:AH129"/>
    <mergeCell ref="T117:AE117"/>
    <mergeCell ref="AF117:BC117"/>
    <mergeCell ref="A188:D188"/>
    <mergeCell ref="E188:BE188"/>
    <mergeCell ref="BF188:BI188"/>
    <mergeCell ref="Z119:AA120"/>
    <mergeCell ref="AB119:AC120"/>
    <mergeCell ref="AD119:AE120"/>
    <mergeCell ref="BF164:BI164"/>
    <mergeCell ref="BF168:BI168"/>
    <mergeCell ref="AP153:AW153"/>
    <mergeCell ref="AI150:AQ150"/>
    <mergeCell ref="E210:BE210"/>
    <mergeCell ref="AI129:AK129"/>
    <mergeCell ref="AU119:AW119"/>
    <mergeCell ref="AX119:AZ119"/>
    <mergeCell ref="AI119:AK119"/>
    <mergeCell ref="AL119:AN119"/>
    <mergeCell ref="AO119:AQ119"/>
    <mergeCell ref="X119:Y120"/>
    <mergeCell ref="BF149:BI149"/>
    <mergeCell ref="BF210:BI210"/>
    <mergeCell ref="V129:W129"/>
    <mergeCell ref="AB109:AC109"/>
    <mergeCell ref="BF148:BI148"/>
    <mergeCell ref="A161:D161"/>
    <mergeCell ref="B101:O101"/>
    <mergeCell ref="R107:S107"/>
    <mergeCell ref="R63:S63"/>
    <mergeCell ref="T94:U94"/>
    <mergeCell ref="B90:O90"/>
    <mergeCell ref="B92:O92"/>
    <mergeCell ref="B71:O71"/>
    <mergeCell ref="B63:O63"/>
    <mergeCell ref="B100:O100"/>
    <mergeCell ref="B74:O74"/>
    <mergeCell ref="B75:O75"/>
    <mergeCell ref="B89:O89"/>
    <mergeCell ref="B70:O70"/>
    <mergeCell ref="T69:U69"/>
    <mergeCell ref="R66:S66"/>
    <mergeCell ref="T66:U66"/>
    <mergeCell ref="P89:Q89"/>
    <mergeCell ref="AB106:AC106"/>
    <mergeCell ref="AD107:AE107"/>
    <mergeCell ref="AD102:AE102"/>
    <mergeCell ref="T85:AE85"/>
    <mergeCell ref="AB75:AC75"/>
    <mergeCell ref="V74:W74"/>
    <mergeCell ref="B110:O110"/>
    <mergeCell ref="P110:Q110"/>
    <mergeCell ref="T96:U96"/>
    <mergeCell ref="A93:A94"/>
    <mergeCell ref="X87:Y88"/>
    <mergeCell ref="Z87:AA88"/>
    <mergeCell ref="AB41:AC41"/>
    <mergeCell ref="X67:Y67"/>
    <mergeCell ref="P65:Q65"/>
    <mergeCell ref="R65:S65"/>
    <mergeCell ref="P70:Q70"/>
    <mergeCell ref="AD98:AE98"/>
    <mergeCell ref="B117:O120"/>
    <mergeCell ref="AO87:AQ87"/>
    <mergeCell ref="B46:O49"/>
    <mergeCell ref="B43:O43"/>
    <mergeCell ref="X40:Y40"/>
    <mergeCell ref="R46:S49"/>
    <mergeCell ref="R55:S55"/>
    <mergeCell ref="Z50:AA50"/>
    <mergeCell ref="R50:S50"/>
    <mergeCell ref="R73:S73"/>
    <mergeCell ref="AB44:AC44"/>
    <mergeCell ref="X43:Y43"/>
    <mergeCell ref="AB53:AC53"/>
    <mergeCell ref="AD48:AE49"/>
    <mergeCell ref="Z54:AA54"/>
    <mergeCell ref="AD51:AE51"/>
    <mergeCell ref="P43:Q43"/>
    <mergeCell ref="AB56:AC56"/>
    <mergeCell ref="V42:W42"/>
    <mergeCell ref="P46:Q49"/>
    <mergeCell ref="P63:Q63"/>
    <mergeCell ref="AD114:AE114"/>
    <mergeCell ref="X111:Y111"/>
    <mergeCell ref="X110:Y110"/>
    <mergeCell ref="V53:W53"/>
    <mergeCell ref="Z69:AA69"/>
    <mergeCell ref="AB54:AC54"/>
    <mergeCell ref="X37:Y37"/>
    <mergeCell ref="BD52:BI52"/>
    <mergeCell ref="BD53:BI53"/>
    <mergeCell ref="BD54:BI54"/>
    <mergeCell ref="BD55:BI55"/>
    <mergeCell ref="BD56:BI56"/>
    <mergeCell ref="B54:O54"/>
    <mergeCell ref="P54:Q54"/>
    <mergeCell ref="V54:W54"/>
    <mergeCell ref="X53:Y53"/>
    <mergeCell ref="T55:U55"/>
    <mergeCell ref="P41:Q41"/>
    <mergeCell ref="R41:S41"/>
    <mergeCell ref="T41:U41"/>
    <mergeCell ref="V41:W41"/>
    <mergeCell ref="X41:Y41"/>
    <mergeCell ref="P44:Q44"/>
    <mergeCell ref="BA48:BC48"/>
    <mergeCell ref="AF48:AH48"/>
    <mergeCell ref="P55:Q55"/>
    <mergeCell ref="P42:Q42"/>
    <mergeCell ref="AD42:AE42"/>
    <mergeCell ref="AD52:AE52"/>
    <mergeCell ref="AL48:AN48"/>
    <mergeCell ref="AO48:AQ48"/>
    <mergeCell ref="AR48:AT48"/>
    <mergeCell ref="AU48:AW48"/>
    <mergeCell ref="AX48:AZ48"/>
    <mergeCell ref="AF46:BC46"/>
    <mergeCell ref="AR47:AW47"/>
    <mergeCell ref="T46:AE46"/>
    <mergeCell ref="Z55:AA55"/>
    <mergeCell ref="AD55:AE55"/>
    <mergeCell ref="P64:Q64"/>
    <mergeCell ref="R37:S37"/>
    <mergeCell ref="P37:Q37"/>
    <mergeCell ref="B41:O41"/>
    <mergeCell ref="Z53:AA53"/>
    <mergeCell ref="B59:O59"/>
    <mergeCell ref="B55:O55"/>
    <mergeCell ref="X44:Y44"/>
    <mergeCell ref="T51:U51"/>
    <mergeCell ref="R51:S51"/>
    <mergeCell ref="B58:O58"/>
    <mergeCell ref="V44:W44"/>
    <mergeCell ref="R44:S44"/>
    <mergeCell ref="T44:U44"/>
    <mergeCell ref="B50:O50"/>
    <mergeCell ref="T43:U43"/>
    <mergeCell ref="X42:Y42"/>
    <mergeCell ref="R40:S40"/>
    <mergeCell ref="P57:Q57"/>
    <mergeCell ref="R43:S43"/>
    <mergeCell ref="T47:U49"/>
    <mergeCell ref="V47:W49"/>
    <mergeCell ref="X47:AE47"/>
    <mergeCell ref="P39:Q39"/>
    <mergeCell ref="X39:Y39"/>
    <mergeCell ref="Z39:AA39"/>
    <mergeCell ref="V37:W37"/>
    <mergeCell ref="X55:Y55"/>
    <mergeCell ref="V56:W56"/>
    <mergeCell ref="X56:Y56"/>
    <mergeCell ref="V55:W55"/>
    <mergeCell ref="R72:S72"/>
    <mergeCell ref="R74:S74"/>
    <mergeCell ref="P90:Q90"/>
    <mergeCell ref="V70:W70"/>
    <mergeCell ref="X69:Y69"/>
    <mergeCell ref="T93:U93"/>
    <mergeCell ref="P94:Q94"/>
    <mergeCell ref="P76:Q76"/>
    <mergeCell ref="P100:Q100"/>
    <mergeCell ref="R70:S70"/>
    <mergeCell ref="V100:W100"/>
    <mergeCell ref="X100:Y100"/>
    <mergeCell ref="P56:Q56"/>
    <mergeCell ref="R56:S56"/>
    <mergeCell ref="V75:W75"/>
    <mergeCell ref="X89:Y89"/>
    <mergeCell ref="P69:Q69"/>
    <mergeCell ref="P67:Q67"/>
    <mergeCell ref="V67:W67"/>
    <mergeCell ref="P68:Q68"/>
    <mergeCell ref="T70:U70"/>
    <mergeCell ref="X60:Y60"/>
    <mergeCell ref="P66:Q66"/>
    <mergeCell ref="X93:Y93"/>
    <mergeCell ref="V86:W88"/>
    <mergeCell ref="T86:U88"/>
    <mergeCell ref="AD32:AE32"/>
    <mergeCell ref="Z32:AA32"/>
    <mergeCell ref="Z31:AA31"/>
    <mergeCell ref="AB32:AC32"/>
    <mergeCell ref="AD33:AE33"/>
    <mergeCell ref="B34:O34"/>
    <mergeCell ref="P34:Q34"/>
    <mergeCell ref="R34:S34"/>
    <mergeCell ref="P33:Q33"/>
    <mergeCell ref="Z34:AA34"/>
    <mergeCell ref="X35:Y35"/>
    <mergeCell ref="AD35:AE35"/>
    <mergeCell ref="R42:S42"/>
    <mergeCell ref="T42:U42"/>
    <mergeCell ref="T37:U37"/>
    <mergeCell ref="AD41:AE41"/>
    <mergeCell ref="R31:S31"/>
    <mergeCell ref="B35:O35"/>
    <mergeCell ref="T32:U32"/>
    <mergeCell ref="T31:U31"/>
    <mergeCell ref="P35:Q35"/>
    <mergeCell ref="P32:Q32"/>
    <mergeCell ref="V32:W32"/>
    <mergeCell ref="X32:Y32"/>
    <mergeCell ref="R35:S35"/>
    <mergeCell ref="B42:O42"/>
    <mergeCell ref="P40:Q40"/>
    <mergeCell ref="AB33:AC33"/>
    <mergeCell ref="V33:W33"/>
    <mergeCell ref="B37:O37"/>
    <mergeCell ref="B39:O39"/>
    <mergeCell ref="B36:O36"/>
    <mergeCell ref="AD34:AE34"/>
    <mergeCell ref="R33:S33"/>
    <mergeCell ref="T33:U33"/>
    <mergeCell ref="T35:U35"/>
    <mergeCell ref="T58:U58"/>
    <mergeCell ref="T59:U59"/>
    <mergeCell ref="T54:U54"/>
    <mergeCell ref="R59:S59"/>
    <mergeCell ref="T64:U64"/>
    <mergeCell ref="T67:U67"/>
    <mergeCell ref="X86:AE86"/>
    <mergeCell ref="T90:U90"/>
    <mergeCell ref="AD59:AE59"/>
    <mergeCell ref="P92:Q92"/>
    <mergeCell ref="P50:Q50"/>
    <mergeCell ref="X48:Y49"/>
    <mergeCell ref="Z48:AA49"/>
    <mergeCell ref="V35:W35"/>
    <mergeCell ref="Z60:AA60"/>
    <mergeCell ref="AB60:AC60"/>
    <mergeCell ref="V52:W52"/>
    <mergeCell ref="AB34:AC34"/>
    <mergeCell ref="AB35:AC35"/>
    <mergeCell ref="P36:Q36"/>
    <mergeCell ref="R36:S36"/>
    <mergeCell ref="AB36:AC36"/>
    <mergeCell ref="Z35:AA35"/>
    <mergeCell ref="R91:S91"/>
    <mergeCell ref="R90:S90"/>
    <mergeCell ref="R60:S60"/>
    <mergeCell ref="T60:U60"/>
    <mergeCell ref="AB55:AC55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T27:AE27"/>
    <mergeCell ref="B13:E13"/>
    <mergeCell ref="G13:I13"/>
    <mergeCell ref="K13:N13"/>
    <mergeCell ref="O13:R13"/>
    <mergeCell ref="T13:V13"/>
    <mergeCell ref="R27:S30"/>
    <mergeCell ref="S13:S14"/>
    <mergeCell ref="J13:J14"/>
    <mergeCell ref="AO13:AR13"/>
    <mergeCell ref="AF29:AH29"/>
    <mergeCell ref="AF28:AK28"/>
    <mergeCell ref="X28:AE28"/>
    <mergeCell ref="AO29:AQ29"/>
    <mergeCell ref="F13:F14"/>
    <mergeCell ref="BG13:BG14"/>
    <mergeCell ref="AX13:BA13"/>
    <mergeCell ref="BH13:BH14"/>
    <mergeCell ref="BI13:BI14"/>
    <mergeCell ref="AL28:AQ28"/>
    <mergeCell ref="AW13:AW14"/>
    <mergeCell ref="AT13:AV13"/>
    <mergeCell ref="AS13:AS14"/>
    <mergeCell ref="BB13:BB14"/>
    <mergeCell ref="AR28:AW28"/>
    <mergeCell ref="BA29:BC29"/>
    <mergeCell ref="AX29:AZ29"/>
    <mergeCell ref="BD13:BD14"/>
    <mergeCell ref="BE13:BE14"/>
    <mergeCell ref="AR29:AT29"/>
    <mergeCell ref="AX28:BC28"/>
    <mergeCell ref="AU29:AW29"/>
    <mergeCell ref="AK13:AN13"/>
    <mergeCell ref="AI29:AK29"/>
    <mergeCell ref="BC13:BC14"/>
    <mergeCell ref="AL29:AN29"/>
    <mergeCell ref="BF13:BF14"/>
    <mergeCell ref="BD31:BI31"/>
    <mergeCell ref="BD32:BI32"/>
    <mergeCell ref="T57:U57"/>
    <mergeCell ref="V57:W57"/>
    <mergeCell ref="Z58:AA58"/>
    <mergeCell ref="R58:S58"/>
    <mergeCell ref="AD90:AE90"/>
    <mergeCell ref="AD57:AE57"/>
    <mergeCell ref="AD69:AE69"/>
    <mergeCell ref="Z90:AA90"/>
    <mergeCell ref="X91:Y91"/>
    <mergeCell ref="R62:S62"/>
    <mergeCell ref="V60:W60"/>
    <mergeCell ref="X57:Y57"/>
    <mergeCell ref="AB59:AC59"/>
    <mergeCell ref="AD58:AE58"/>
    <mergeCell ref="T99:U99"/>
    <mergeCell ref="V59:W59"/>
    <mergeCell ref="R94:S94"/>
    <mergeCell ref="R57:S57"/>
    <mergeCell ref="AB58:AC58"/>
    <mergeCell ref="AD91:AE91"/>
    <mergeCell ref="AB65:AC65"/>
    <mergeCell ref="AD64:AE64"/>
    <mergeCell ref="AD70:AE70"/>
    <mergeCell ref="AD89:AE89"/>
    <mergeCell ref="V93:W93"/>
    <mergeCell ref="R98:S98"/>
    <mergeCell ref="Z62:AA62"/>
    <mergeCell ref="AB62:AC62"/>
    <mergeCell ref="AB69:AC69"/>
    <mergeCell ref="X95:Y95"/>
    <mergeCell ref="R100:S100"/>
    <mergeCell ref="AD71:AE71"/>
    <mergeCell ref="AU87:AW87"/>
    <mergeCell ref="AB57:AC57"/>
    <mergeCell ref="Z33:AA33"/>
    <mergeCell ref="BD27:BI30"/>
    <mergeCell ref="B33:O33"/>
    <mergeCell ref="P31:Q31"/>
    <mergeCell ref="P52:Q52"/>
    <mergeCell ref="R52:S52"/>
    <mergeCell ref="B60:O60"/>
    <mergeCell ref="P60:Q60"/>
    <mergeCell ref="T53:U53"/>
    <mergeCell ref="X31:Y31"/>
    <mergeCell ref="V34:W34"/>
    <mergeCell ref="X34:Y34"/>
    <mergeCell ref="B31:O31"/>
    <mergeCell ref="B32:O32"/>
    <mergeCell ref="V31:W31"/>
    <mergeCell ref="R32:S32"/>
    <mergeCell ref="X33:Y33"/>
    <mergeCell ref="T52:U52"/>
    <mergeCell ref="V43:W43"/>
    <mergeCell ref="V51:W51"/>
    <mergeCell ref="V36:W36"/>
    <mergeCell ref="X36:Y36"/>
    <mergeCell ref="AD36:AE36"/>
    <mergeCell ref="AB39:AC39"/>
    <mergeCell ref="AD39:AE39"/>
    <mergeCell ref="B52:O52"/>
    <mergeCell ref="B40:O40"/>
    <mergeCell ref="Z36:AA36"/>
    <mergeCell ref="Z41:AA41"/>
    <mergeCell ref="AB42:AC42"/>
    <mergeCell ref="Z51:AA51"/>
    <mergeCell ref="Z40:AA40"/>
    <mergeCell ref="AD68:AE68"/>
    <mergeCell ref="AB93:AC93"/>
    <mergeCell ref="AD93:AE93"/>
    <mergeCell ref="AB43:AC43"/>
    <mergeCell ref="AB98:AC98"/>
    <mergeCell ref="AB99:AC99"/>
    <mergeCell ref="AB48:AC49"/>
    <mergeCell ref="AF85:BC85"/>
    <mergeCell ref="T89:U89"/>
    <mergeCell ref="R68:S68"/>
    <mergeCell ref="P59:Q59"/>
    <mergeCell ref="T68:U68"/>
    <mergeCell ref="P53:Q53"/>
    <mergeCell ref="R54:S54"/>
    <mergeCell ref="R53:S53"/>
    <mergeCell ref="P51:Q51"/>
    <mergeCell ref="Z43:AA43"/>
    <mergeCell ref="T40:U40"/>
    <mergeCell ref="V40:W40"/>
    <mergeCell ref="T56:U56"/>
    <mergeCell ref="Z59:AA59"/>
    <mergeCell ref="AD50:AE50"/>
    <mergeCell ref="AB51:AC51"/>
    <mergeCell ref="T74:U74"/>
    <mergeCell ref="R97:S97"/>
    <mergeCell ref="P58:Q58"/>
    <mergeCell ref="R67:S67"/>
    <mergeCell ref="X62:Y62"/>
    <mergeCell ref="Z107:AA107"/>
    <mergeCell ref="AB67:AC67"/>
    <mergeCell ref="Z68:AA68"/>
    <mergeCell ref="AD92:AE92"/>
    <mergeCell ref="AB94:AC94"/>
    <mergeCell ref="AD94:AE94"/>
    <mergeCell ref="AD99:AE99"/>
    <mergeCell ref="AB89:AC89"/>
    <mergeCell ref="Z97:AA97"/>
    <mergeCell ref="AD97:AE97"/>
    <mergeCell ref="AD96:AE96"/>
    <mergeCell ref="AB71:AC71"/>
    <mergeCell ref="Z75:AA75"/>
    <mergeCell ref="Z103:AA103"/>
    <mergeCell ref="Z89:AA89"/>
    <mergeCell ref="AD103:AE103"/>
    <mergeCell ref="AD76:AE76"/>
    <mergeCell ref="AB104:AC104"/>
    <mergeCell ref="Z102:AA102"/>
    <mergeCell ref="AB107:AC107"/>
    <mergeCell ref="AD101:AE101"/>
    <mergeCell ref="Z106:AA106"/>
    <mergeCell ref="AB100:AC100"/>
    <mergeCell ref="Z100:AA100"/>
    <mergeCell ref="AD109:AE109"/>
    <mergeCell ref="AB87:AC88"/>
    <mergeCell ref="Z108:AA108"/>
    <mergeCell ref="Z111:AA111"/>
    <mergeCell ref="AB111:AC111"/>
    <mergeCell ref="AD111:AE111"/>
    <mergeCell ref="AR119:AT119"/>
    <mergeCell ref="AR128:AT128"/>
    <mergeCell ref="AI128:AK128"/>
    <mergeCell ref="Z128:AA128"/>
    <mergeCell ref="AB101:AC101"/>
    <mergeCell ref="V99:W99"/>
    <mergeCell ref="Z98:AA98"/>
    <mergeCell ref="V102:W102"/>
    <mergeCell ref="X97:Y97"/>
    <mergeCell ref="X50:Y50"/>
    <mergeCell ref="Z57:AA57"/>
    <mergeCell ref="Z96:AA96"/>
    <mergeCell ref="X74:Y74"/>
    <mergeCell ref="Z74:AA74"/>
    <mergeCell ref="AB74:AC74"/>
    <mergeCell ref="AB68:AC68"/>
    <mergeCell ref="V66:W66"/>
    <mergeCell ref="Z52:AA52"/>
    <mergeCell ref="AB52:AC52"/>
    <mergeCell ref="AD54:AE54"/>
    <mergeCell ref="AD53:AE53"/>
    <mergeCell ref="X52:Y52"/>
    <mergeCell ref="X54:Y54"/>
    <mergeCell ref="AB50:AC50"/>
    <mergeCell ref="V76:W76"/>
    <mergeCell ref="AD105:AE105"/>
    <mergeCell ref="X59:Y59"/>
    <mergeCell ref="AD72:AE72"/>
    <mergeCell ref="V69:W69"/>
    <mergeCell ref="AR87:AT87"/>
    <mergeCell ref="V90:W90"/>
    <mergeCell ref="V71:W71"/>
    <mergeCell ref="Z67:AA67"/>
    <mergeCell ref="Z91:AA91"/>
    <mergeCell ref="Z76:AA76"/>
    <mergeCell ref="T76:U76"/>
    <mergeCell ref="V63:W63"/>
    <mergeCell ref="T63:U63"/>
    <mergeCell ref="X66:Y66"/>
    <mergeCell ref="Z66:AA66"/>
    <mergeCell ref="AB66:AC66"/>
    <mergeCell ref="V91:W91"/>
    <mergeCell ref="AF86:AK86"/>
    <mergeCell ref="AL86:AQ86"/>
    <mergeCell ref="AR86:AW86"/>
    <mergeCell ref="AB90:AC90"/>
    <mergeCell ref="AD60:AE60"/>
    <mergeCell ref="AI81:AO81"/>
    <mergeCell ref="T65:U65"/>
    <mergeCell ref="AD62:AE62"/>
    <mergeCell ref="Z63:AA63"/>
    <mergeCell ref="AD65:AE65"/>
    <mergeCell ref="X65:Y65"/>
    <mergeCell ref="V68:W68"/>
    <mergeCell ref="V65:W65"/>
    <mergeCell ref="BC1:BI1"/>
    <mergeCell ref="AB73:AC73"/>
    <mergeCell ref="AD73:AE73"/>
    <mergeCell ref="X51:Y51"/>
    <mergeCell ref="X70:Y70"/>
    <mergeCell ref="Z70:AA70"/>
    <mergeCell ref="X71:Y71"/>
    <mergeCell ref="X73:Y73"/>
    <mergeCell ref="Z73:AA73"/>
    <mergeCell ref="Z71:AA71"/>
    <mergeCell ref="Z37:AA37"/>
    <mergeCell ref="AB37:AC37"/>
    <mergeCell ref="AD37:AE37"/>
    <mergeCell ref="AF47:AK47"/>
    <mergeCell ref="AL47:AQ47"/>
    <mergeCell ref="AD63:AE63"/>
    <mergeCell ref="AB63:AC63"/>
    <mergeCell ref="Z65:AA65"/>
    <mergeCell ref="X68:Y68"/>
    <mergeCell ref="R5:X6"/>
    <mergeCell ref="Y5:AO6"/>
    <mergeCell ref="AB40:AC40"/>
    <mergeCell ref="R39:S39"/>
    <mergeCell ref="T39:U39"/>
    <mergeCell ref="V39:W39"/>
    <mergeCell ref="T36:U36"/>
    <mergeCell ref="T34:U34"/>
    <mergeCell ref="AB31:AC31"/>
    <mergeCell ref="AD31:AE31"/>
    <mergeCell ref="AD40:AE40"/>
    <mergeCell ref="Z44:AA44"/>
    <mergeCell ref="AX47:BC47"/>
    <mergeCell ref="AD43:AE43"/>
    <mergeCell ref="Z42:AA42"/>
    <mergeCell ref="B93:O93"/>
    <mergeCell ref="A81:G81"/>
    <mergeCell ref="T109:U109"/>
    <mergeCell ref="AD75:AE75"/>
    <mergeCell ref="AD44:AE44"/>
    <mergeCell ref="B98:O98"/>
    <mergeCell ref="Z101:AA101"/>
    <mergeCell ref="R71:S71"/>
    <mergeCell ref="P74:Q74"/>
    <mergeCell ref="AB92:AC92"/>
    <mergeCell ref="R75:S75"/>
    <mergeCell ref="R92:S92"/>
    <mergeCell ref="A80:G80"/>
    <mergeCell ref="V96:W96"/>
    <mergeCell ref="P91:Q91"/>
    <mergeCell ref="Z92:AA92"/>
    <mergeCell ref="B73:O73"/>
    <mergeCell ref="AD100:AE100"/>
    <mergeCell ref="AB102:AC102"/>
    <mergeCell ref="AB72:AC72"/>
    <mergeCell ref="R109:S109"/>
    <mergeCell ref="P103:Q103"/>
    <mergeCell ref="B107:O107"/>
    <mergeCell ref="P101:Q101"/>
    <mergeCell ref="AD87:AE88"/>
    <mergeCell ref="Z56:AA56"/>
    <mergeCell ref="V58:W58"/>
    <mergeCell ref="X58:Y58"/>
    <mergeCell ref="Z93:AA93"/>
    <mergeCell ref="AB96:AC96"/>
    <mergeCell ref="A166:D166"/>
    <mergeCell ref="A151:X152"/>
    <mergeCell ref="AI151:BH152"/>
    <mergeCell ref="E145:BE145"/>
    <mergeCell ref="BF141:BI141"/>
    <mergeCell ref="X105:Y105"/>
    <mergeCell ref="Z105:AA105"/>
    <mergeCell ref="AO128:AQ128"/>
    <mergeCell ref="AI127:AK127"/>
    <mergeCell ref="X124:Y124"/>
    <mergeCell ref="B121:O121"/>
    <mergeCell ref="H154:J154"/>
    <mergeCell ref="AI154:AO154"/>
    <mergeCell ref="AP154:AR154"/>
    <mergeCell ref="AB128:AC128"/>
    <mergeCell ref="AX128:AZ128"/>
    <mergeCell ref="AU128:AW128"/>
    <mergeCell ref="BA128:BC128"/>
    <mergeCell ref="BF146:BI146"/>
    <mergeCell ref="AL131:AN131"/>
    <mergeCell ref="Z124:AA124"/>
    <mergeCell ref="T131:U131"/>
    <mergeCell ref="AF131:AH131"/>
    <mergeCell ref="AF133:AT133"/>
    <mergeCell ref="A130:S130"/>
    <mergeCell ref="AU129:AW129"/>
    <mergeCell ref="AR130:AT130"/>
    <mergeCell ref="AX130:AZ130"/>
    <mergeCell ref="BA130:BC130"/>
    <mergeCell ref="AO127:AQ127"/>
    <mergeCell ref="AF128:AH128"/>
    <mergeCell ref="T128:U128"/>
    <mergeCell ref="Q136:V136"/>
    <mergeCell ref="AD130:AE130"/>
    <mergeCell ref="AO129:AQ129"/>
    <mergeCell ref="X130:Y130"/>
    <mergeCell ref="A159:D159"/>
    <mergeCell ref="E168:BE168"/>
    <mergeCell ref="BF140:BI140"/>
    <mergeCell ref="BF143:BI143"/>
    <mergeCell ref="K134:M134"/>
    <mergeCell ref="A145:D145"/>
    <mergeCell ref="BF144:BI144"/>
    <mergeCell ref="A144:D144"/>
    <mergeCell ref="A158:D158"/>
    <mergeCell ref="AC134:AE134"/>
    <mergeCell ref="A164:D164"/>
    <mergeCell ref="E169:BE169"/>
    <mergeCell ref="Z134:AB134"/>
    <mergeCell ref="AK134:AO134"/>
    <mergeCell ref="Z136:AB136"/>
    <mergeCell ref="W134:Y134"/>
    <mergeCell ref="E141:BE141"/>
    <mergeCell ref="A142:D142"/>
    <mergeCell ref="E163:BE163"/>
    <mergeCell ref="E166:BE166"/>
    <mergeCell ref="E158:BE158"/>
    <mergeCell ref="E142:BE142"/>
    <mergeCell ref="E143:BE143"/>
    <mergeCell ref="E144:BE144"/>
    <mergeCell ref="AP134:AT134"/>
    <mergeCell ref="A141:D141"/>
    <mergeCell ref="A143:D143"/>
    <mergeCell ref="A163:D163"/>
    <mergeCell ref="A162:D162"/>
    <mergeCell ref="BF159:BI159"/>
    <mergeCell ref="BF161:BI161"/>
    <mergeCell ref="BF145:BI145"/>
    <mergeCell ref="A172:D172"/>
    <mergeCell ref="E176:BE176"/>
    <mergeCell ref="E146:BE146"/>
    <mergeCell ref="AF134:AJ134"/>
    <mergeCell ref="AR129:AT129"/>
    <mergeCell ref="A133:P133"/>
    <mergeCell ref="E140:BE140"/>
    <mergeCell ref="AB130:AC130"/>
    <mergeCell ref="AX131:AZ131"/>
    <mergeCell ref="BA129:BC129"/>
    <mergeCell ref="N134:P134"/>
    <mergeCell ref="AB127:AC127"/>
    <mergeCell ref="E161:BE161"/>
    <mergeCell ref="Q133:AE133"/>
    <mergeCell ref="AD131:AE131"/>
    <mergeCell ref="AU131:AW131"/>
    <mergeCell ref="AD129:AE129"/>
    <mergeCell ref="AO131:AQ131"/>
    <mergeCell ref="BF139:BI139"/>
    <mergeCell ref="BF165:BI165"/>
    <mergeCell ref="E162:BE162"/>
    <mergeCell ref="BF162:BI162"/>
    <mergeCell ref="BF147:BI147"/>
    <mergeCell ref="AO130:AQ130"/>
    <mergeCell ref="V130:W130"/>
    <mergeCell ref="BD131:BI131"/>
    <mergeCell ref="A165:D165"/>
    <mergeCell ref="E165:BE165"/>
    <mergeCell ref="BF166:BI166"/>
    <mergeCell ref="A127:S127"/>
    <mergeCell ref="A148:D148"/>
    <mergeCell ref="B114:O114"/>
    <mergeCell ref="T125:U125"/>
    <mergeCell ref="Q135:V135"/>
    <mergeCell ref="W135:Y135"/>
    <mergeCell ref="Z135:AB135"/>
    <mergeCell ref="AC135:AE135"/>
    <mergeCell ref="R125:S125"/>
    <mergeCell ref="V122:W122"/>
    <mergeCell ref="X122:Y122"/>
    <mergeCell ref="X128:Y128"/>
    <mergeCell ref="Z131:AA131"/>
    <mergeCell ref="AF130:AH130"/>
    <mergeCell ref="AU134:BI136"/>
    <mergeCell ref="V123:W123"/>
    <mergeCell ref="R123:S123"/>
    <mergeCell ref="X121:Y121"/>
    <mergeCell ref="B124:O124"/>
    <mergeCell ref="AR131:AT131"/>
    <mergeCell ref="AR127:AT127"/>
    <mergeCell ref="BF142:BI142"/>
    <mergeCell ref="W136:Y136"/>
    <mergeCell ref="AF135:AJ136"/>
    <mergeCell ref="AK135:AO136"/>
    <mergeCell ref="A134:G134"/>
    <mergeCell ref="H134:J134"/>
    <mergeCell ref="AL130:AN130"/>
    <mergeCell ref="A128:S128"/>
    <mergeCell ref="AX127:AZ127"/>
    <mergeCell ref="AL129:AN129"/>
    <mergeCell ref="AU133:BI133"/>
    <mergeCell ref="V121:W121"/>
    <mergeCell ref="X123:Y123"/>
    <mergeCell ref="AB124:AC124"/>
    <mergeCell ref="AI130:AK130"/>
    <mergeCell ref="P123:Q123"/>
    <mergeCell ref="X125:Y125"/>
    <mergeCell ref="V125:W125"/>
    <mergeCell ref="X127:Y127"/>
    <mergeCell ref="AC136:AE136"/>
    <mergeCell ref="AU130:AW130"/>
    <mergeCell ref="AU127:AW127"/>
    <mergeCell ref="E159:BE159"/>
    <mergeCell ref="T121:U121"/>
    <mergeCell ref="AD125:AE125"/>
    <mergeCell ref="AD122:AE122"/>
    <mergeCell ref="AX129:AZ129"/>
    <mergeCell ref="X129:Y129"/>
    <mergeCell ref="AL128:AN128"/>
    <mergeCell ref="AB126:AC126"/>
    <mergeCell ref="AD126:AE126"/>
    <mergeCell ref="Z129:AA129"/>
    <mergeCell ref="AB125:AC125"/>
    <mergeCell ref="R124:S124"/>
    <mergeCell ref="AD124:AE124"/>
    <mergeCell ref="AI131:AK131"/>
    <mergeCell ref="X126:Y126"/>
    <mergeCell ref="Z126:AA126"/>
    <mergeCell ref="B125:O125"/>
    <mergeCell ref="P122:Q122"/>
    <mergeCell ref="AF127:AH127"/>
    <mergeCell ref="BA127:BC127"/>
    <mergeCell ref="Q134:V134"/>
    <mergeCell ref="AD113:AE113"/>
    <mergeCell ref="V131:W131"/>
    <mergeCell ref="B123:O123"/>
    <mergeCell ref="A140:D140"/>
    <mergeCell ref="A153:G153"/>
    <mergeCell ref="H153:Q153"/>
    <mergeCell ref="X113:Y113"/>
    <mergeCell ref="Z113:AA113"/>
    <mergeCell ref="E164:BE164"/>
    <mergeCell ref="V118:W120"/>
    <mergeCell ref="X118:AE118"/>
    <mergeCell ref="R121:S121"/>
    <mergeCell ref="A154:G154"/>
    <mergeCell ref="A173:D173"/>
    <mergeCell ref="E173:BE173"/>
    <mergeCell ref="B122:O122"/>
    <mergeCell ref="T114:U114"/>
    <mergeCell ref="V124:W124"/>
    <mergeCell ref="A146:D146"/>
    <mergeCell ref="AD123:AE123"/>
    <mergeCell ref="X131:Y131"/>
    <mergeCell ref="P115:Q115"/>
    <mergeCell ref="R115:S115"/>
    <mergeCell ref="T115:U115"/>
    <mergeCell ref="V115:W115"/>
    <mergeCell ref="X115:Y115"/>
    <mergeCell ref="Z115:AA115"/>
    <mergeCell ref="BD128:BI128"/>
    <mergeCell ref="BD129:BI129"/>
    <mergeCell ref="BF163:BI163"/>
    <mergeCell ref="AL127:AN127"/>
    <mergeCell ref="A131:S131"/>
    <mergeCell ref="T129:U129"/>
    <mergeCell ref="AB122:AC122"/>
    <mergeCell ref="P125:Q125"/>
    <mergeCell ref="A129:S129"/>
    <mergeCell ref="V127:W127"/>
    <mergeCell ref="AB129:AC129"/>
    <mergeCell ref="AD128:AE128"/>
    <mergeCell ref="Z127:AA127"/>
    <mergeCell ref="BD130:BI130"/>
    <mergeCell ref="T130:U130"/>
    <mergeCell ref="AB131:AC131"/>
    <mergeCell ref="BA131:BC131"/>
    <mergeCell ref="Z130:AA130"/>
    <mergeCell ref="T123:U123"/>
    <mergeCell ref="AB123:AC123"/>
    <mergeCell ref="Z122:AA122"/>
    <mergeCell ref="A126:S126"/>
    <mergeCell ref="V126:W126"/>
    <mergeCell ref="T124:U124"/>
    <mergeCell ref="Z123:AA123"/>
    <mergeCell ref="AD127:AE127"/>
    <mergeCell ref="T126:U126"/>
    <mergeCell ref="P124:Q124"/>
    <mergeCell ref="V128:W128"/>
    <mergeCell ref="BD123:BI123"/>
    <mergeCell ref="BD124:BI124"/>
    <mergeCell ref="B115:O115"/>
    <mergeCell ref="AD115:AE115"/>
    <mergeCell ref="X112:Y112"/>
    <mergeCell ref="B104:O104"/>
    <mergeCell ref="V104:W104"/>
    <mergeCell ref="B106:O106"/>
    <mergeCell ref="B108:O108"/>
    <mergeCell ref="BD110:BI110"/>
    <mergeCell ref="BD111:BI111"/>
    <mergeCell ref="BD112:BI112"/>
    <mergeCell ref="BD113:BI113"/>
    <mergeCell ref="BD114:BI114"/>
    <mergeCell ref="T127:U127"/>
    <mergeCell ref="P121:Q121"/>
    <mergeCell ref="BD126:BI126"/>
    <mergeCell ref="BD127:BI127"/>
    <mergeCell ref="Z125:AA125"/>
    <mergeCell ref="V111:W111"/>
    <mergeCell ref="P114:Q114"/>
    <mergeCell ref="V113:W113"/>
    <mergeCell ref="Z114:AA114"/>
    <mergeCell ref="AB110:AC110"/>
    <mergeCell ref="AD110:AE110"/>
    <mergeCell ref="Z112:AA112"/>
    <mergeCell ref="R106:S106"/>
    <mergeCell ref="X106:Y106"/>
    <mergeCell ref="T106:U106"/>
    <mergeCell ref="B109:O109"/>
    <mergeCell ref="P109:Q109"/>
    <mergeCell ref="AB105:AC105"/>
    <mergeCell ref="AB112:AC112"/>
    <mergeCell ref="AD112:AE112"/>
    <mergeCell ref="B112:O112"/>
    <mergeCell ref="P112:Q112"/>
    <mergeCell ref="R112:S112"/>
    <mergeCell ref="T110:U110"/>
    <mergeCell ref="P105:Q105"/>
    <mergeCell ref="X96:Y96"/>
    <mergeCell ref="Z72:AA72"/>
    <mergeCell ref="AB76:AC76"/>
    <mergeCell ref="AB97:AC97"/>
    <mergeCell ref="P71:Q71"/>
    <mergeCell ref="B72:O72"/>
    <mergeCell ref="P99:Q99"/>
    <mergeCell ref="R111:S111"/>
    <mergeCell ref="T112:U112"/>
    <mergeCell ref="V112:W112"/>
    <mergeCell ref="T104:U104"/>
    <mergeCell ref="R99:S99"/>
    <mergeCell ref="X107:Y107"/>
    <mergeCell ref="V110:W110"/>
    <mergeCell ref="R110:S110"/>
    <mergeCell ref="V109:W109"/>
    <mergeCell ref="R102:S102"/>
    <mergeCell ref="R101:S101"/>
    <mergeCell ref="T71:U71"/>
    <mergeCell ref="P73:Q73"/>
    <mergeCell ref="T72:U72"/>
    <mergeCell ref="V72:W72"/>
    <mergeCell ref="X72:Y72"/>
    <mergeCell ref="AB91:AC91"/>
    <mergeCell ref="B103:O103"/>
    <mergeCell ref="V103:W103"/>
    <mergeCell ref="B105:O105"/>
    <mergeCell ref="B111:O111"/>
    <mergeCell ref="A85:A88"/>
    <mergeCell ref="B85:O88"/>
    <mergeCell ref="V89:W89"/>
    <mergeCell ref="P98:Q98"/>
    <mergeCell ref="V98:W98"/>
    <mergeCell ref="X98:Y98"/>
    <mergeCell ref="T100:U100"/>
    <mergeCell ref="R96:S96"/>
    <mergeCell ref="X102:Y102"/>
    <mergeCell ref="B91:O91"/>
    <mergeCell ref="B94:O94"/>
    <mergeCell ref="T101:U101"/>
    <mergeCell ref="T102:U102"/>
    <mergeCell ref="P102:Q102"/>
    <mergeCell ref="X75:Y75"/>
    <mergeCell ref="X76:Y76"/>
    <mergeCell ref="X90:Y90"/>
    <mergeCell ref="V95:W95"/>
    <mergeCell ref="T95:U95"/>
    <mergeCell ref="B102:O102"/>
    <mergeCell ref="P75:Q75"/>
    <mergeCell ref="T98:U98"/>
    <mergeCell ref="R95:S95"/>
    <mergeCell ref="P96:Q96"/>
    <mergeCell ref="P97:Q97"/>
    <mergeCell ref="T97:U97"/>
    <mergeCell ref="V97:W97"/>
    <mergeCell ref="V94:W94"/>
    <mergeCell ref="X94:Y94"/>
    <mergeCell ref="V101:W101"/>
    <mergeCell ref="R103:S103"/>
    <mergeCell ref="P108:Q108"/>
    <mergeCell ref="R108:S108"/>
    <mergeCell ref="T108:U108"/>
    <mergeCell ref="V108:W108"/>
    <mergeCell ref="X108:Y108"/>
    <mergeCell ref="BD93:BI93"/>
    <mergeCell ref="B66:O66"/>
    <mergeCell ref="X64:Y64"/>
    <mergeCell ref="R89:S89"/>
    <mergeCell ref="R76:S76"/>
    <mergeCell ref="B76:O76"/>
    <mergeCell ref="T75:U75"/>
    <mergeCell ref="R64:S64"/>
    <mergeCell ref="P72:Q72"/>
    <mergeCell ref="T91:U91"/>
    <mergeCell ref="H81:J81"/>
    <mergeCell ref="X99:Y99"/>
    <mergeCell ref="P106:Q106"/>
    <mergeCell ref="T105:U105"/>
    <mergeCell ref="B99:O99"/>
    <mergeCell ref="B96:O96"/>
    <mergeCell ref="B97:O97"/>
    <mergeCell ref="B95:O95"/>
    <mergeCell ref="P95:Q95"/>
    <mergeCell ref="AB108:AC108"/>
    <mergeCell ref="AD104:AE104"/>
    <mergeCell ref="AD108:AE108"/>
    <mergeCell ref="AP80:AW80"/>
    <mergeCell ref="AP81:AR81"/>
    <mergeCell ref="T73:U73"/>
    <mergeCell ref="AB95:AC95"/>
    <mergeCell ref="Z94:AA94"/>
    <mergeCell ref="Z104:AA104"/>
    <mergeCell ref="AX87:AZ87"/>
    <mergeCell ref="BA87:BC87"/>
    <mergeCell ref="Z95:AA95"/>
    <mergeCell ref="P85:Q88"/>
    <mergeCell ref="R85:S88"/>
    <mergeCell ref="E174:BE174"/>
    <mergeCell ref="A167:D167"/>
    <mergeCell ref="BD121:BI121"/>
    <mergeCell ref="BD122:BI122"/>
    <mergeCell ref="BD125:BI125"/>
    <mergeCell ref="R93:S93"/>
    <mergeCell ref="P104:Q104"/>
    <mergeCell ref="R104:S104"/>
    <mergeCell ref="Z99:AA99"/>
    <mergeCell ref="T113:U113"/>
    <mergeCell ref="R105:S105"/>
    <mergeCell ref="T107:U107"/>
    <mergeCell ref="R114:S114"/>
    <mergeCell ref="P113:Q113"/>
    <mergeCell ref="R113:S113"/>
    <mergeCell ref="AB115:AC115"/>
    <mergeCell ref="BD115:BI115"/>
    <mergeCell ref="BD117:BI120"/>
    <mergeCell ref="A160:D160"/>
    <mergeCell ref="E160:BE160"/>
    <mergeCell ref="BF160:BI160"/>
    <mergeCell ref="AD95:AE95"/>
    <mergeCell ref="P107:Q107"/>
    <mergeCell ref="V107:W107"/>
    <mergeCell ref="T111:U111"/>
    <mergeCell ref="P111:Q111"/>
    <mergeCell ref="T50:U50"/>
    <mergeCell ref="V50:W50"/>
    <mergeCell ref="V64:W64"/>
    <mergeCell ref="AD56:AE56"/>
    <mergeCell ref="B56:O56"/>
    <mergeCell ref="B57:O57"/>
    <mergeCell ref="A60:A61"/>
    <mergeCell ref="AD67:AE67"/>
    <mergeCell ref="A68:A69"/>
    <mergeCell ref="A190:D190"/>
    <mergeCell ref="E190:BE190"/>
    <mergeCell ref="BF190:BI190"/>
    <mergeCell ref="A191:D191"/>
    <mergeCell ref="E191:BE191"/>
    <mergeCell ref="BF191:BI191"/>
    <mergeCell ref="A195:D195"/>
    <mergeCell ref="T92:U92"/>
    <mergeCell ref="V92:W92"/>
    <mergeCell ref="X92:Y92"/>
    <mergeCell ref="AD74:AE74"/>
    <mergeCell ref="V73:W73"/>
    <mergeCell ref="E195:BE195"/>
    <mergeCell ref="BF195:BI195"/>
    <mergeCell ref="A189:D189"/>
    <mergeCell ref="E189:BE189"/>
    <mergeCell ref="BF189:BI189"/>
    <mergeCell ref="E172:BE172"/>
    <mergeCell ref="A170:D170"/>
    <mergeCell ref="BF182:BI182"/>
    <mergeCell ref="B113:O113"/>
    <mergeCell ref="AD106:AE106"/>
    <mergeCell ref="X104:Y104"/>
    <mergeCell ref="X103:Y103"/>
    <mergeCell ref="X101:Y101"/>
    <mergeCell ref="V105:W105"/>
    <mergeCell ref="AB103:AC103"/>
    <mergeCell ref="X109:Y109"/>
    <mergeCell ref="T122:U122"/>
    <mergeCell ref="T118:U120"/>
    <mergeCell ref="A192:D192"/>
    <mergeCell ref="E192:BE192"/>
    <mergeCell ref="BF192:BI192"/>
    <mergeCell ref="BF172:BI172"/>
    <mergeCell ref="A181:D181"/>
    <mergeCell ref="E177:BE177"/>
    <mergeCell ref="E180:BE180"/>
    <mergeCell ref="A139:D139"/>
    <mergeCell ref="E139:BE139"/>
    <mergeCell ref="BF167:BI167"/>
    <mergeCell ref="E181:BE181"/>
    <mergeCell ref="V106:W106"/>
    <mergeCell ref="Z110:AA110"/>
    <mergeCell ref="AB113:AC113"/>
    <mergeCell ref="V114:W114"/>
    <mergeCell ref="Z109:AA109"/>
    <mergeCell ref="Z121:AA121"/>
    <mergeCell ref="AB121:AC121"/>
    <mergeCell ref="AD121:AE121"/>
    <mergeCell ref="E170:BE170"/>
    <mergeCell ref="R122:S122"/>
    <mergeCell ref="A176:D176"/>
    <mergeCell ref="A175:D175"/>
    <mergeCell ref="BF180:BI180"/>
    <mergeCell ref="E175:BE175"/>
    <mergeCell ref="E167:BE167"/>
    <mergeCell ref="BF176:BI176"/>
    <mergeCell ref="A177:D177"/>
    <mergeCell ref="BF169:BI169"/>
    <mergeCell ref="BF179:BI179"/>
    <mergeCell ref="A186:D186"/>
    <mergeCell ref="E186:BE186"/>
    <mergeCell ref="BF186:BI186"/>
    <mergeCell ref="A185:D185"/>
    <mergeCell ref="E185:BE185"/>
    <mergeCell ref="BF185:BI185"/>
    <mergeCell ref="BF183:BI183"/>
    <mergeCell ref="A183:D183"/>
    <mergeCell ref="A180:D180"/>
    <mergeCell ref="A179:D179"/>
    <mergeCell ref="A182:D182"/>
    <mergeCell ref="A168:D168"/>
    <mergeCell ref="A169:D169"/>
    <mergeCell ref="A174:D174"/>
    <mergeCell ref="E179:BE179"/>
    <mergeCell ref="A171:D171"/>
    <mergeCell ref="E171:BE171"/>
    <mergeCell ref="BF171:BI171"/>
    <mergeCell ref="BF173:BI173"/>
    <mergeCell ref="BF170:BI170"/>
    <mergeCell ref="BF184:BI184"/>
    <mergeCell ref="E183:BE183"/>
    <mergeCell ref="E182:BE182"/>
    <mergeCell ref="A184:D184"/>
    <mergeCell ref="E184:BE184"/>
    <mergeCell ref="E178:BE178"/>
    <mergeCell ref="BF177:BI177"/>
    <mergeCell ref="A187:D187"/>
    <mergeCell ref="E187:BE187"/>
    <mergeCell ref="BF187:BI187"/>
    <mergeCell ref="E204:BE204"/>
    <mergeCell ref="E202:BE202"/>
    <mergeCell ref="BF202:BI202"/>
    <mergeCell ref="A200:D200"/>
    <mergeCell ref="E200:BE200"/>
    <mergeCell ref="BF200:BI200"/>
    <mergeCell ref="A201:D201"/>
    <mergeCell ref="E201:BE201"/>
    <mergeCell ref="BF201:BI201"/>
    <mergeCell ref="A203:D203"/>
    <mergeCell ref="E203:BE203"/>
    <mergeCell ref="BF203:BI203"/>
    <mergeCell ref="A194:D194"/>
    <mergeCell ref="E194:BE194"/>
    <mergeCell ref="BF194:BI194"/>
    <mergeCell ref="A196:D196"/>
    <mergeCell ref="E197:BE197"/>
    <mergeCell ref="BF197:BI197"/>
    <mergeCell ref="A202:D202"/>
    <mergeCell ref="A193:D193"/>
    <mergeCell ref="E193:BE193"/>
    <mergeCell ref="BF193:BI193"/>
    <mergeCell ref="BF204:BI204"/>
    <mergeCell ref="BF206:BI206"/>
    <mergeCell ref="A206:D206"/>
    <mergeCell ref="E206:BE206"/>
    <mergeCell ref="A205:D205"/>
    <mergeCell ref="E205:BE205"/>
    <mergeCell ref="BF205:BI205"/>
    <mergeCell ref="A207:D207"/>
    <mergeCell ref="E207:BE207"/>
    <mergeCell ref="BF207:BI207"/>
    <mergeCell ref="E196:BE196"/>
    <mergeCell ref="BF196:BI196"/>
    <mergeCell ref="A198:D198"/>
    <mergeCell ref="E198:BE198"/>
    <mergeCell ref="BF198:BI198"/>
    <mergeCell ref="A204:D204"/>
    <mergeCell ref="BD33:BI33"/>
    <mergeCell ref="BD34:BI34"/>
    <mergeCell ref="BD35:BI35"/>
    <mergeCell ref="BD36:BI36"/>
    <mergeCell ref="BD37:BI37"/>
    <mergeCell ref="BD38:BI38"/>
    <mergeCell ref="BD39:BI39"/>
    <mergeCell ref="BD40:BI40"/>
    <mergeCell ref="BD41:BI41"/>
    <mergeCell ref="BD42:BI42"/>
    <mergeCell ref="BD43:BI43"/>
    <mergeCell ref="BD44:BI44"/>
    <mergeCell ref="BD46:BI49"/>
    <mergeCell ref="BD50:BI50"/>
    <mergeCell ref="BD51:BI51"/>
    <mergeCell ref="BD58:BI58"/>
    <mergeCell ref="BD59:BI59"/>
    <mergeCell ref="BD57:BI57"/>
    <mergeCell ref="BD60:BI60"/>
    <mergeCell ref="BD61:BI61"/>
    <mergeCell ref="BD62:BI62"/>
    <mergeCell ref="BD63:BI63"/>
    <mergeCell ref="BD64:BI64"/>
    <mergeCell ref="BD65:BI65"/>
    <mergeCell ref="BD66:BI66"/>
    <mergeCell ref="BD67:BI67"/>
    <mergeCell ref="BD68:BI68"/>
    <mergeCell ref="BD69:BI69"/>
    <mergeCell ref="BD70:BI70"/>
    <mergeCell ref="B64:O64"/>
    <mergeCell ref="AD66:AE66"/>
    <mergeCell ref="X63:Y63"/>
    <mergeCell ref="AB70:AC70"/>
    <mergeCell ref="Z64:AA64"/>
    <mergeCell ref="AB64:AC64"/>
    <mergeCell ref="R69:S69"/>
    <mergeCell ref="P62:Q62"/>
    <mergeCell ref="B61:O61"/>
    <mergeCell ref="P61:Q61"/>
    <mergeCell ref="R61:S61"/>
    <mergeCell ref="T61:U61"/>
    <mergeCell ref="BD101:BI101"/>
    <mergeCell ref="BD102:BI102"/>
    <mergeCell ref="BD103:BI103"/>
    <mergeCell ref="BD104:BI104"/>
    <mergeCell ref="BD105:BI105"/>
    <mergeCell ref="BD106:BI106"/>
    <mergeCell ref="BD107:BI107"/>
    <mergeCell ref="BD108:BI108"/>
    <mergeCell ref="BD75:BI75"/>
    <mergeCell ref="BD76:BI76"/>
    <mergeCell ref="BD85:BI88"/>
    <mergeCell ref="BD89:BI89"/>
    <mergeCell ref="V61:W61"/>
    <mergeCell ref="X61:Y61"/>
    <mergeCell ref="Z61:AA61"/>
    <mergeCell ref="AB61:AC61"/>
    <mergeCell ref="AD61:AE61"/>
    <mergeCell ref="B62:O62"/>
    <mergeCell ref="BD99:BI99"/>
    <mergeCell ref="BD94:BI94"/>
    <mergeCell ref="BD95:BI95"/>
    <mergeCell ref="BD96:BI96"/>
    <mergeCell ref="BD97:BI97"/>
    <mergeCell ref="BD98:BI98"/>
    <mergeCell ref="BD100:BI100"/>
    <mergeCell ref="AI78:BH79"/>
    <mergeCell ref="BD71:BI71"/>
    <mergeCell ref="BD72:BI72"/>
    <mergeCell ref="BD90:BI90"/>
    <mergeCell ref="BD91:BI91"/>
    <mergeCell ref="BD92:BI92"/>
    <mergeCell ref="AX86:BC86"/>
    <mergeCell ref="AF87:AH87"/>
    <mergeCell ref="AI87:AK87"/>
    <mergeCell ref="AG217:BI218"/>
    <mergeCell ref="AN219:AU219"/>
    <mergeCell ref="AN220:AU220"/>
    <mergeCell ref="AG222:BI223"/>
    <mergeCell ref="AN224:AU224"/>
    <mergeCell ref="AN225:AU225"/>
    <mergeCell ref="AN229:AU229"/>
    <mergeCell ref="AN230:AU230"/>
    <mergeCell ref="B69:O69"/>
    <mergeCell ref="T62:U62"/>
    <mergeCell ref="V62:W62"/>
    <mergeCell ref="B68:O68"/>
    <mergeCell ref="B67:O67"/>
    <mergeCell ref="BD109:BI109"/>
    <mergeCell ref="BD73:BI73"/>
    <mergeCell ref="BD74:BI74"/>
    <mergeCell ref="A208:D208"/>
    <mergeCell ref="E208:BE208"/>
    <mergeCell ref="BF208:BI208"/>
    <mergeCell ref="A209:D209"/>
    <mergeCell ref="E209:BE209"/>
    <mergeCell ref="BF209:BI209"/>
    <mergeCell ref="A199:D199"/>
    <mergeCell ref="E199:BE199"/>
    <mergeCell ref="BF199:BI199"/>
    <mergeCell ref="A197:D197"/>
  </mergeCells>
  <printOptions horizontalCentered="1"/>
  <pageMargins left="0" right="0" top="0" bottom="0" header="0" footer="0"/>
  <pageSetup paperSize="8" scale="38" fitToWidth="0" orientation="landscape" r:id="rId1"/>
  <rowBreaks count="6" manualBreakCount="6">
    <brk id="45" max="16383" man="1"/>
    <brk id="82" max="16383" man="1"/>
    <brk id="116" max="16383" man="1"/>
    <brk id="155" max="16383" man="1"/>
    <brk id="187" max="16383" man="1"/>
    <brk id="236" max="16383" man="1"/>
  </rowBreaks>
  <colBreaks count="1" manualBreakCount="1">
    <brk id="6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0" zoomScaleNormal="70" workbookViewId="0">
      <selection activeCell="P68" sqref="P68"/>
    </sheetView>
  </sheetViews>
  <sheetFormatPr defaultRowHeight="12.75" x14ac:dyDescent="0.2"/>
  <cols>
    <col min="8" max="8" width="6.140625" customWidth="1"/>
    <col min="9" max="12" width="9.140625" hidden="1" customWidth="1"/>
    <col min="13" max="13" width="7.28515625" hidden="1" customWidth="1"/>
    <col min="14" max="15" width="9.140625" hidden="1" customWidth="1"/>
    <col min="16" max="16" width="38.7109375" customWidth="1"/>
  </cols>
  <sheetData>
    <row r="1" spans="1:27" ht="21" thickBot="1" x14ac:dyDescent="0.25">
      <c r="A1" s="31" t="s">
        <v>103</v>
      </c>
      <c r="B1" s="747" t="s">
        <v>104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9"/>
    </row>
    <row r="2" spans="1:27" ht="20.25" x14ac:dyDescent="0.2">
      <c r="A2" s="55" t="s">
        <v>105</v>
      </c>
      <c r="B2" s="750" t="s">
        <v>274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</row>
    <row r="3" spans="1:27" ht="20.25" x14ac:dyDescent="0.2">
      <c r="A3" s="32" t="s">
        <v>106</v>
      </c>
      <c r="B3" s="752" t="s">
        <v>107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t="s">
        <v>335</v>
      </c>
      <c r="Q3" t="s">
        <v>277</v>
      </c>
    </row>
    <row r="4" spans="1:27" ht="20.25" x14ac:dyDescent="0.2">
      <c r="A4" s="39" t="s">
        <v>109</v>
      </c>
      <c r="B4" s="754" t="s">
        <v>110</v>
      </c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t="s">
        <v>336</v>
      </c>
    </row>
    <row r="5" spans="1:27" ht="20.25" x14ac:dyDescent="0.2">
      <c r="A5" s="39" t="s">
        <v>112</v>
      </c>
      <c r="B5" s="754" t="s">
        <v>113</v>
      </c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t="s">
        <v>334</v>
      </c>
    </row>
    <row r="6" spans="1:27" ht="20.25" x14ac:dyDescent="0.2">
      <c r="A6" s="39" t="s">
        <v>115</v>
      </c>
      <c r="B6" s="754" t="s">
        <v>116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t="s">
        <v>337</v>
      </c>
    </row>
    <row r="7" spans="1:27" ht="20.25" x14ac:dyDescent="0.2">
      <c r="A7" s="44" t="s">
        <v>118</v>
      </c>
      <c r="B7" s="756" t="s">
        <v>119</v>
      </c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t="s">
        <v>114</v>
      </c>
      <c r="Q7" t="s">
        <v>311</v>
      </c>
    </row>
    <row r="8" spans="1:27" ht="20.25" x14ac:dyDescent="0.2">
      <c r="A8" s="39" t="s">
        <v>121</v>
      </c>
      <c r="B8" s="754" t="s">
        <v>122</v>
      </c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</row>
    <row r="9" spans="1:27" ht="20.25" x14ac:dyDescent="0.2">
      <c r="A9" s="39" t="s">
        <v>123</v>
      </c>
      <c r="B9" s="754" t="s">
        <v>276</v>
      </c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</row>
    <row r="10" spans="1:27" ht="20.25" x14ac:dyDescent="0.2">
      <c r="A10" s="54" t="s">
        <v>124</v>
      </c>
      <c r="B10" s="758" t="s">
        <v>271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t="s">
        <v>339</v>
      </c>
    </row>
    <row r="11" spans="1:27" ht="20.25" x14ac:dyDescent="0.2">
      <c r="A11" s="55" t="s">
        <v>125</v>
      </c>
      <c r="B11" s="760" t="s">
        <v>273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1"/>
      <c r="P11" t="s">
        <v>286</v>
      </c>
    </row>
    <row r="12" spans="1:27" ht="20.25" x14ac:dyDescent="0.2">
      <c r="A12" s="32" t="s">
        <v>126</v>
      </c>
      <c r="B12" s="745" t="s">
        <v>312</v>
      </c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t="s">
        <v>228</v>
      </c>
    </row>
    <row r="13" spans="1:27" ht="20.25" x14ac:dyDescent="0.2">
      <c r="A13" s="33" t="s">
        <v>127</v>
      </c>
      <c r="B13" s="745" t="s">
        <v>272</v>
      </c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t="s">
        <v>229</v>
      </c>
    </row>
    <row r="14" spans="1:27" ht="20.25" x14ac:dyDescent="0.2">
      <c r="A14" s="41" t="s">
        <v>128</v>
      </c>
      <c r="B14" s="754" t="s">
        <v>280</v>
      </c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5"/>
      <c r="O14" s="755"/>
      <c r="P14" t="s">
        <v>230</v>
      </c>
    </row>
    <row r="15" spans="1:27" ht="20.25" x14ac:dyDescent="0.2">
      <c r="A15" s="29" t="s">
        <v>326</v>
      </c>
      <c r="B15" s="762" t="s">
        <v>152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45"/>
      <c r="P15" t="s">
        <v>245</v>
      </c>
    </row>
    <row r="16" spans="1:27" ht="20.25" x14ac:dyDescent="0.2">
      <c r="A16" s="52" t="s">
        <v>129</v>
      </c>
      <c r="B16" s="763" t="s">
        <v>130</v>
      </c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  <c r="N16" s="763"/>
      <c r="O16" s="764"/>
      <c r="P16" t="s">
        <v>340</v>
      </c>
      <c r="Q16" s="785" t="s">
        <v>285</v>
      </c>
      <c r="R16" s="785"/>
      <c r="S16" s="785"/>
      <c r="T16" s="785"/>
      <c r="U16" s="785"/>
      <c r="V16" s="785"/>
      <c r="W16" s="785"/>
      <c r="X16" s="785"/>
      <c r="Y16" s="785"/>
      <c r="Z16" s="785"/>
      <c r="AA16" s="785"/>
    </row>
    <row r="17" spans="1:17" ht="20.25" x14ac:dyDescent="0.2">
      <c r="A17" s="53" t="s">
        <v>131</v>
      </c>
      <c r="B17" s="765" t="s">
        <v>132</v>
      </c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58"/>
      <c r="P17" t="s">
        <v>249</v>
      </c>
    </row>
    <row r="18" spans="1:17" ht="20.25" x14ac:dyDescent="0.2">
      <c r="A18" s="54" t="s">
        <v>133</v>
      </c>
      <c r="B18" s="765" t="s">
        <v>134</v>
      </c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58"/>
      <c r="P18" t="s">
        <v>247</v>
      </c>
    </row>
    <row r="19" spans="1:17" ht="23.25" x14ac:dyDescent="0.2">
      <c r="A19" s="50" t="s">
        <v>135</v>
      </c>
      <c r="B19" s="787" t="s">
        <v>294</v>
      </c>
      <c r="C19" s="768"/>
      <c r="D19" s="768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9"/>
      <c r="P19" t="s">
        <v>286</v>
      </c>
    </row>
    <row r="20" spans="1:17" ht="20.25" x14ac:dyDescent="0.2">
      <c r="A20" s="29" t="s">
        <v>136</v>
      </c>
      <c r="B20" s="762" t="s">
        <v>137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45"/>
      <c r="P20" t="s">
        <v>283</v>
      </c>
    </row>
    <row r="21" spans="1:17" ht="20.25" x14ac:dyDescent="0.2">
      <c r="A21" s="29" t="s">
        <v>138</v>
      </c>
      <c r="B21" s="762" t="s">
        <v>139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45"/>
      <c r="P21" t="s">
        <v>341</v>
      </c>
    </row>
    <row r="22" spans="1:17" ht="20.25" x14ac:dyDescent="0.2">
      <c r="A22" s="29" t="s">
        <v>140</v>
      </c>
      <c r="B22" s="762" t="s">
        <v>141</v>
      </c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45"/>
      <c r="P22" t="s">
        <v>250</v>
      </c>
    </row>
    <row r="23" spans="1:17" ht="20.25" x14ac:dyDescent="0.2">
      <c r="A23" s="29"/>
      <c r="B23" s="788" t="s">
        <v>315</v>
      </c>
      <c r="C23" s="789"/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790"/>
      <c r="P23" t="s">
        <v>342</v>
      </c>
      <c r="Q23" t="s">
        <v>287</v>
      </c>
    </row>
    <row r="24" spans="1:17" ht="20.25" x14ac:dyDescent="0.2">
      <c r="A24" s="29" t="s">
        <v>142</v>
      </c>
      <c r="B24" s="762" t="s">
        <v>143</v>
      </c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45"/>
      <c r="P24" t="s">
        <v>343</v>
      </c>
    </row>
    <row r="25" spans="1:17" ht="23.25" x14ac:dyDescent="0.2">
      <c r="A25" s="50" t="s">
        <v>144</v>
      </c>
      <c r="B25" s="768" t="s">
        <v>295</v>
      </c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768"/>
      <c r="N25" s="768"/>
      <c r="O25" s="769"/>
    </row>
    <row r="26" spans="1:17" ht="20.25" x14ac:dyDescent="0.2">
      <c r="A26" s="48" t="s">
        <v>145</v>
      </c>
      <c r="B26" s="770" t="s">
        <v>146</v>
      </c>
      <c r="C26" s="771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2"/>
      <c r="P26" t="s">
        <v>252</v>
      </c>
    </row>
    <row r="27" spans="1:17" ht="20.25" x14ac:dyDescent="0.2">
      <c r="A27" s="48"/>
      <c r="B27" s="773" t="s">
        <v>316</v>
      </c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t="s">
        <v>344</v>
      </c>
      <c r="Q27" t="s">
        <v>287</v>
      </c>
    </row>
    <row r="28" spans="1:17" ht="20.25" x14ac:dyDescent="0.2">
      <c r="A28" s="29" t="s">
        <v>147</v>
      </c>
      <c r="B28" s="762" t="s">
        <v>148</v>
      </c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45"/>
      <c r="P28" t="s">
        <v>253</v>
      </c>
    </row>
    <row r="29" spans="1:17" ht="20.25" x14ac:dyDescent="0.2">
      <c r="A29" s="29" t="s">
        <v>149</v>
      </c>
      <c r="B29" s="762" t="s">
        <v>150</v>
      </c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45"/>
      <c r="P29" t="s">
        <v>254</v>
      </c>
    </row>
    <row r="30" spans="1:17" ht="20.25" x14ac:dyDescent="0.2">
      <c r="A30" s="49" t="s">
        <v>327</v>
      </c>
      <c r="B30" s="775" t="s">
        <v>313</v>
      </c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6"/>
      <c r="P30" t="s">
        <v>255</v>
      </c>
    </row>
    <row r="31" spans="1:17" ht="20.25" x14ac:dyDescent="0.2">
      <c r="A31" s="49"/>
      <c r="B31" s="777" t="s">
        <v>317</v>
      </c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9"/>
      <c r="P31" t="s">
        <v>345</v>
      </c>
      <c r="Q31" t="s">
        <v>287</v>
      </c>
    </row>
    <row r="32" spans="1:17" ht="20.25" x14ac:dyDescent="0.2">
      <c r="A32" s="51" t="s">
        <v>328</v>
      </c>
      <c r="B32" s="780" t="s">
        <v>151</v>
      </c>
      <c r="C32" s="780"/>
      <c r="D32" s="780"/>
      <c r="E32" s="780"/>
      <c r="F32" s="780"/>
      <c r="G32" s="780"/>
      <c r="H32" s="780"/>
      <c r="I32" s="780"/>
      <c r="J32" s="780"/>
      <c r="K32" s="780"/>
      <c r="L32" s="780"/>
      <c r="M32" s="780"/>
      <c r="N32" s="780"/>
      <c r="O32" s="781"/>
      <c r="P32" t="s">
        <v>346</v>
      </c>
    </row>
    <row r="33" spans="1:16" ht="21" thickBot="1" x14ac:dyDescent="0.25">
      <c r="A33" s="56"/>
      <c r="B33" s="782" t="s">
        <v>318</v>
      </c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4"/>
      <c r="P33" t="s">
        <v>347</v>
      </c>
    </row>
    <row r="34" spans="1:16" ht="21" thickBot="1" x14ac:dyDescent="0.25">
      <c r="A34" s="34" t="s">
        <v>153</v>
      </c>
      <c r="B34" s="747" t="s">
        <v>154</v>
      </c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86"/>
    </row>
    <row r="35" spans="1:16" ht="20.25" x14ac:dyDescent="0.2">
      <c r="A35" s="40" t="s">
        <v>155</v>
      </c>
      <c r="B35" s="766" t="s">
        <v>156</v>
      </c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</row>
    <row r="36" spans="1:16" ht="20.25" x14ac:dyDescent="0.2">
      <c r="A36" s="41" t="s">
        <v>157</v>
      </c>
      <c r="B36" s="745" t="s">
        <v>305</v>
      </c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93"/>
      <c r="P36" t="s">
        <v>338</v>
      </c>
    </row>
    <row r="37" spans="1:16" ht="20.25" x14ac:dyDescent="0.2">
      <c r="A37" s="41" t="s">
        <v>158</v>
      </c>
      <c r="B37" s="794" t="s">
        <v>159</v>
      </c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54"/>
      <c r="P37" t="s">
        <v>348</v>
      </c>
    </row>
    <row r="38" spans="1:16" ht="20.25" x14ac:dyDescent="0.2">
      <c r="A38" s="43" t="s">
        <v>290</v>
      </c>
      <c r="B38" s="754" t="s">
        <v>172</v>
      </c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t="s">
        <v>284</v>
      </c>
    </row>
    <row r="39" spans="1:16" ht="20.25" x14ac:dyDescent="0.2">
      <c r="A39" s="40" t="s">
        <v>160</v>
      </c>
      <c r="B39" s="766" t="s">
        <v>161</v>
      </c>
      <c r="C39" s="767"/>
      <c r="D39" s="767"/>
      <c r="E39" s="767"/>
      <c r="F39" s="767"/>
      <c r="G39" s="767"/>
      <c r="H39" s="767"/>
      <c r="I39" s="767"/>
      <c r="J39" s="767"/>
      <c r="K39" s="767"/>
      <c r="L39" s="767"/>
      <c r="M39" s="767"/>
      <c r="N39" s="767"/>
      <c r="O39" s="767"/>
    </row>
    <row r="40" spans="1:16" ht="20.25" x14ac:dyDescent="0.2">
      <c r="A40" s="43" t="s">
        <v>162</v>
      </c>
      <c r="B40" s="754" t="s">
        <v>163</v>
      </c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t="s">
        <v>235</v>
      </c>
    </row>
    <row r="41" spans="1:16" ht="20.25" x14ac:dyDescent="0.2">
      <c r="A41" s="43" t="s">
        <v>164</v>
      </c>
      <c r="B41" s="754" t="s">
        <v>165</v>
      </c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t="s">
        <v>236</v>
      </c>
    </row>
    <row r="42" spans="1:16" ht="20.25" x14ac:dyDescent="0.2">
      <c r="A42" s="35" t="s">
        <v>166</v>
      </c>
      <c r="B42" s="795" t="s">
        <v>304</v>
      </c>
      <c r="C42" s="796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7"/>
      <c r="P42" t="s">
        <v>234</v>
      </c>
    </row>
    <row r="43" spans="1:16" ht="20.25" x14ac:dyDescent="0.2">
      <c r="A43" s="32" t="s">
        <v>167</v>
      </c>
      <c r="B43" s="752" t="s">
        <v>168</v>
      </c>
      <c r="C43" s="753"/>
      <c r="D43" s="753"/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t="s">
        <v>233</v>
      </c>
    </row>
    <row r="44" spans="1:16" ht="20.25" x14ac:dyDescent="0.2">
      <c r="A44" s="39" t="s">
        <v>169</v>
      </c>
      <c r="B44" s="754" t="s">
        <v>170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t="s">
        <v>248</v>
      </c>
    </row>
    <row r="45" spans="1:16" ht="25.5" x14ac:dyDescent="0.2">
      <c r="A45" s="30" t="s">
        <v>171</v>
      </c>
      <c r="B45" s="798" t="s">
        <v>174</v>
      </c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9"/>
      <c r="P45" t="s">
        <v>349</v>
      </c>
    </row>
    <row r="46" spans="1:16" ht="25.5" x14ac:dyDescent="0.2">
      <c r="A46" s="30" t="s">
        <v>173</v>
      </c>
      <c r="B46" s="798" t="s">
        <v>175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9"/>
      <c r="P46" t="s">
        <v>256</v>
      </c>
    </row>
    <row r="47" spans="1:16" ht="20.25" x14ac:dyDescent="0.2">
      <c r="A47" s="30" t="s">
        <v>296</v>
      </c>
      <c r="B47" s="791" t="s">
        <v>176</v>
      </c>
      <c r="C47" s="791"/>
      <c r="D47" s="791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2"/>
      <c r="P47" t="s">
        <v>257</v>
      </c>
    </row>
    <row r="48" spans="1:16" ht="20.25" x14ac:dyDescent="0.2">
      <c r="A48" s="30"/>
      <c r="B48" s="802" t="s">
        <v>314</v>
      </c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4"/>
      <c r="P48" t="s">
        <v>350</v>
      </c>
    </row>
    <row r="49" spans="1:16" ht="25.5" x14ac:dyDescent="0.2">
      <c r="A49" s="30" t="s">
        <v>297</v>
      </c>
      <c r="B49" s="798" t="s">
        <v>301</v>
      </c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9"/>
    </row>
    <row r="50" spans="1:16" ht="20.25" x14ac:dyDescent="0.2">
      <c r="A50" s="29" t="s">
        <v>298</v>
      </c>
      <c r="B50" s="762" t="s">
        <v>178</v>
      </c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45"/>
      <c r="P50" t="s">
        <v>258</v>
      </c>
    </row>
    <row r="51" spans="1:16" ht="20.25" x14ac:dyDescent="0.2">
      <c r="A51" s="29" t="s">
        <v>299</v>
      </c>
      <c r="B51" s="762" t="s">
        <v>180</v>
      </c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45"/>
      <c r="P51" t="s">
        <v>259</v>
      </c>
    </row>
    <row r="52" spans="1:16" ht="20.25" x14ac:dyDescent="0.2">
      <c r="A52" s="29" t="s">
        <v>300</v>
      </c>
      <c r="B52" s="800" t="s">
        <v>321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1"/>
      <c r="P52" t="s">
        <v>351</v>
      </c>
    </row>
    <row r="53" spans="1:16" ht="25.5" x14ac:dyDescent="0.2">
      <c r="A53" s="29" t="s">
        <v>177</v>
      </c>
      <c r="B53" s="798" t="s">
        <v>302</v>
      </c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9"/>
    </row>
    <row r="54" spans="1:16" ht="20.25" x14ac:dyDescent="0.2">
      <c r="A54" s="48" t="s">
        <v>329</v>
      </c>
      <c r="B54" s="805" t="s">
        <v>306</v>
      </c>
      <c r="C54" s="806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7"/>
      <c r="P54" t="s">
        <v>262</v>
      </c>
    </row>
    <row r="55" spans="1:16" ht="20.25" x14ac:dyDescent="0.2">
      <c r="A55" s="29" t="s">
        <v>179</v>
      </c>
      <c r="B55" s="800" t="s">
        <v>320</v>
      </c>
      <c r="C55" s="800"/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1"/>
      <c r="P55" t="s">
        <v>352</v>
      </c>
    </row>
    <row r="56" spans="1:16" ht="20.25" x14ac:dyDescent="0.2">
      <c r="A56" s="29" t="s">
        <v>181</v>
      </c>
      <c r="B56" s="808" t="s">
        <v>307</v>
      </c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770"/>
      <c r="P56" t="s">
        <v>265</v>
      </c>
    </row>
    <row r="57" spans="1:16" ht="20.25" x14ac:dyDescent="0.2">
      <c r="A57" s="30" t="s">
        <v>182</v>
      </c>
      <c r="B57" s="809" t="s">
        <v>324</v>
      </c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</row>
    <row r="58" spans="1:16" ht="20.25" x14ac:dyDescent="0.2">
      <c r="A58" s="29" t="s">
        <v>183</v>
      </c>
      <c r="B58" s="762" t="s">
        <v>186</v>
      </c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45"/>
      <c r="P58" t="s">
        <v>266</v>
      </c>
    </row>
    <row r="59" spans="1:16" ht="20.25" x14ac:dyDescent="0.2">
      <c r="A59" s="57" t="s">
        <v>184</v>
      </c>
      <c r="B59" s="800" t="s">
        <v>319</v>
      </c>
      <c r="C59" s="800"/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1"/>
      <c r="P59" t="s">
        <v>353</v>
      </c>
    </row>
    <row r="60" spans="1:16" ht="20.25" x14ac:dyDescent="0.2">
      <c r="A60" s="29" t="s">
        <v>185</v>
      </c>
      <c r="B60" s="809" t="s">
        <v>325</v>
      </c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t="s">
        <v>286</v>
      </c>
    </row>
    <row r="61" spans="1:16" ht="20.25" x14ac:dyDescent="0.2">
      <c r="A61" s="29" t="s">
        <v>303</v>
      </c>
      <c r="B61" s="762" t="s">
        <v>191</v>
      </c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45"/>
      <c r="P61" t="s">
        <v>268</v>
      </c>
    </row>
    <row r="62" spans="1:16" ht="20.25" x14ac:dyDescent="0.2">
      <c r="A62" s="29" t="s">
        <v>187</v>
      </c>
      <c r="B62" s="762" t="s">
        <v>194</v>
      </c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45"/>
      <c r="P62" t="s">
        <v>269</v>
      </c>
    </row>
    <row r="63" spans="1:16" ht="20.25" x14ac:dyDescent="0.2">
      <c r="A63" s="29" t="s">
        <v>189</v>
      </c>
      <c r="B63" s="809" t="s">
        <v>323</v>
      </c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</row>
    <row r="64" spans="1:16" ht="20.25" x14ac:dyDescent="0.2">
      <c r="A64" s="29" t="s">
        <v>190</v>
      </c>
      <c r="B64" s="762" t="s">
        <v>193</v>
      </c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45"/>
      <c r="P64" t="s">
        <v>270</v>
      </c>
    </row>
    <row r="65" spans="1:16" ht="20.25" x14ac:dyDescent="0.2">
      <c r="A65" s="29" t="s">
        <v>192</v>
      </c>
      <c r="B65" s="762" t="s">
        <v>188</v>
      </c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745"/>
      <c r="P65" t="s">
        <v>354</v>
      </c>
    </row>
    <row r="66" spans="1:16" ht="25.5" x14ac:dyDescent="0.2">
      <c r="A66" s="29" t="s">
        <v>330</v>
      </c>
      <c r="B66" s="798" t="s">
        <v>333</v>
      </c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9"/>
    </row>
    <row r="67" spans="1:16" ht="30.75" customHeight="1" x14ac:dyDescent="0.2">
      <c r="A67" s="29" t="s">
        <v>331</v>
      </c>
      <c r="B67" s="762" t="s">
        <v>195</v>
      </c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45"/>
      <c r="P67" t="s">
        <v>355</v>
      </c>
    </row>
    <row r="68" spans="1:16" ht="21" thickBot="1" x14ac:dyDescent="0.25">
      <c r="A68" s="29" t="s">
        <v>332</v>
      </c>
      <c r="B68" s="800" t="s">
        <v>322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1"/>
      <c r="P68" t="s">
        <v>356</v>
      </c>
    </row>
    <row r="69" spans="1:16" ht="21" thickBot="1" x14ac:dyDescent="0.25">
      <c r="A69" s="45" t="s">
        <v>196</v>
      </c>
      <c r="B69" s="814" t="s">
        <v>197</v>
      </c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6"/>
    </row>
    <row r="70" spans="1:16" ht="20.25" x14ac:dyDescent="0.2">
      <c r="A70" s="29" t="s">
        <v>200</v>
      </c>
      <c r="B70" s="817" t="s">
        <v>201</v>
      </c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9"/>
      <c r="P70" t="s">
        <v>288</v>
      </c>
    </row>
    <row r="71" spans="1:16" ht="20.25" x14ac:dyDescent="0.2">
      <c r="A71" s="46" t="s">
        <v>291</v>
      </c>
      <c r="B71" s="811" t="s">
        <v>292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3"/>
      <c r="P71" t="s">
        <v>357</v>
      </c>
    </row>
  </sheetData>
  <mergeCells count="72">
    <mergeCell ref="B71:O71"/>
    <mergeCell ref="B60:O60"/>
    <mergeCell ref="B61:O61"/>
    <mergeCell ref="B62:O62"/>
    <mergeCell ref="B63:O63"/>
    <mergeCell ref="B64:O64"/>
    <mergeCell ref="B65:O65"/>
    <mergeCell ref="B66:O66"/>
    <mergeCell ref="B67:O67"/>
    <mergeCell ref="B68:O68"/>
    <mergeCell ref="B69:O69"/>
    <mergeCell ref="B70:O70"/>
    <mergeCell ref="B59:O59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58:O58"/>
    <mergeCell ref="B47:O47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Q16:AA16"/>
    <mergeCell ref="B34:O34"/>
    <mergeCell ref="B19:O19"/>
    <mergeCell ref="B20:O20"/>
    <mergeCell ref="B21:O21"/>
    <mergeCell ref="B22:O22"/>
    <mergeCell ref="B23:O23"/>
    <mergeCell ref="B24:O24"/>
    <mergeCell ref="B18:O18"/>
    <mergeCell ref="B35:O35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13:O13"/>
    <mergeCell ref="B14:O14"/>
    <mergeCell ref="B15:O15"/>
    <mergeCell ref="B16:O16"/>
    <mergeCell ref="B17:O17"/>
    <mergeCell ref="B12:O12"/>
    <mergeCell ref="B1:O1"/>
    <mergeCell ref="B2:O2"/>
    <mergeCell ref="B3:O3"/>
    <mergeCell ref="B4:O4"/>
    <mergeCell ref="B5:O5"/>
    <mergeCell ref="B6:O6"/>
    <mergeCell ref="B7:O7"/>
    <mergeCell ref="B8:O8"/>
    <mergeCell ref="B9:O9"/>
    <mergeCell ref="B10:O10"/>
    <mergeCell ref="B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Примерный учебный план</vt:lpstr>
      <vt:lpstr>Лист1</vt:lpstr>
    </vt:vector>
  </TitlesOfParts>
  <Manager/>
  <Company>ВЦ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Шимборецкая Ольга Викторовна</cp:lastModifiedBy>
  <cp:revision/>
  <cp:lastPrinted>2022-08-16T06:58:38Z</cp:lastPrinted>
  <dcterms:created xsi:type="dcterms:W3CDTF">1999-02-26T09:40:51Z</dcterms:created>
  <dcterms:modified xsi:type="dcterms:W3CDTF">2022-10-25T12:58:41Z</dcterms:modified>
  <cp:category/>
  <cp:contentStatus/>
</cp:coreProperties>
</file>