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15480" windowHeight="11640" tabRatio="584"/>
  </bookViews>
  <sheets>
    <sheet name="Рекламная леятельность " sheetId="30" r:id="rId1"/>
  </sheets>
  <definedNames>
    <definedName name="_xlnm.Print_Area" localSheetId="0">'Рекламная леятельность '!$A$1:$BK$235</definedName>
  </definedNames>
  <calcPr calcId="152511"/>
</workbook>
</file>

<file path=xl/calcChain.xml><?xml version="1.0" encoding="utf-8"?>
<calcChain xmlns="http://schemas.openxmlformats.org/spreadsheetml/2006/main">
  <c r="BE78" i="30" l="1"/>
  <c r="S67" i="30" l="1"/>
  <c r="Q67" i="30"/>
  <c r="S34" i="30"/>
  <c r="Q34" i="30"/>
  <c r="AG129" i="30" l="1"/>
  <c r="AJ129" i="30"/>
  <c r="AP129" i="30"/>
  <c r="AM129" i="30"/>
  <c r="AJ128" i="30"/>
  <c r="AG128" i="30"/>
  <c r="AP128" i="30"/>
  <c r="AM128" i="30"/>
  <c r="U127" i="30"/>
  <c r="AH67" i="30"/>
  <c r="AI67" i="30"/>
  <c r="AJ67" i="30"/>
  <c r="AK67" i="30"/>
  <c r="AL67" i="30"/>
  <c r="AM67" i="30"/>
  <c r="AN67" i="30"/>
  <c r="AO67" i="30"/>
  <c r="AP67" i="30"/>
  <c r="AQ67" i="30"/>
  <c r="AR67" i="30"/>
  <c r="AS67" i="30"/>
  <c r="AT67" i="30"/>
  <c r="AU67" i="30"/>
  <c r="AV67" i="30"/>
  <c r="AW67" i="30"/>
  <c r="AX67" i="30"/>
  <c r="AY67" i="30"/>
  <c r="AY125" i="30" s="1"/>
  <c r="AZ67" i="30"/>
  <c r="BA67" i="30"/>
  <c r="AG67" i="30"/>
  <c r="W67" i="30"/>
  <c r="Y67" i="30"/>
  <c r="AA67" i="30"/>
  <c r="AC67" i="30"/>
  <c r="AE67" i="30"/>
  <c r="U67" i="30"/>
  <c r="BE115" i="30"/>
  <c r="BE114" i="30"/>
  <c r="BE113" i="30"/>
  <c r="BE111" i="30"/>
  <c r="BE110" i="30"/>
  <c r="BE109" i="30"/>
  <c r="BE106" i="30"/>
  <c r="BE105" i="30"/>
  <c r="BE103" i="30"/>
  <c r="BE102" i="30"/>
  <c r="BE93" i="30"/>
  <c r="BE91" i="30"/>
  <c r="BE90" i="30"/>
  <c r="BE88" i="30"/>
  <c r="BE87" i="30"/>
  <c r="BE85" i="30"/>
  <c r="BE84" i="30"/>
  <c r="BE82" i="30"/>
  <c r="BE81" i="30"/>
  <c r="BE79" i="30"/>
  <c r="BE77" i="30"/>
  <c r="BE75" i="30"/>
  <c r="BE74" i="30"/>
  <c r="BE72" i="30"/>
  <c r="BE71" i="30"/>
  <c r="BE70" i="30"/>
  <c r="BE69" i="30"/>
  <c r="AH34" i="30"/>
  <c r="AI34" i="30"/>
  <c r="AJ34" i="30"/>
  <c r="AK34" i="30"/>
  <c r="AL34" i="30"/>
  <c r="AM34" i="30"/>
  <c r="AN34" i="30"/>
  <c r="AO34" i="30"/>
  <c r="AP34" i="30"/>
  <c r="AQ34" i="30"/>
  <c r="AR34" i="30"/>
  <c r="AS34" i="30"/>
  <c r="AT34" i="30"/>
  <c r="AU34" i="30"/>
  <c r="AV34" i="30"/>
  <c r="AW34" i="30"/>
  <c r="AX34" i="30"/>
  <c r="AG34" i="30"/>
  <c r="W34" i="30"/>
  <c r="Y34" i="30"/>
  <c r="AA34" i="30"/>
  <c r="AC34" i="30"/>
  <c r="AE34" i="30"/>
  <c r="U34" i="30"/>
  <c r="BE66" i="30"/>
  <c r="BE65" i="30"/>
  <c r="BE64" i="30"/>
  <c r="BE62" i="30"/>
  <c r="BE61" i="30"/>
  <c r="BE60" i="30"/>
  <c r="BE55" i="30"/>
  <c r="BE53" i="30"/>
  <c r="BE52" i="30"/>
  <c r="BE51" i="30"/>
  <c r="BE50" i="30"/>
  <c r="BE48" i="30"/>
  <c r="BE47" i="30"/>
  <c r="BE45" i="30"/>
  <c r="BE44" i="30"/>
  <c r="BE42" i="30"/>
  <c r="BE41" i="30"/>
  <c r="BE39" i="30"/>
  <c r="BE38" i="30"/>
  <c r="BE37" i="30"/>
  <c r="BE36" i="30"/>
  <c r="AX125" i="30" l="1"/>
  <c r="AT125" i="30"/>
  <c r="AS126" i="30" s="1"/>
  <c r="AP125" i="30"/>
  <c r="AL125" i="30"/>
  <c r="AH125" i="30"/>
  <c r="AG126" i="30" s="1"/>
  <c r="AU125" i="30"/>
  <c r="AQ125" i="30"/>
  <c r="AP126" i="30" s="1"/>
  <c r="AI125" i="30"/>
  <c r="AA125" i="30"/>
  <c r="AC125" i="30"/>
  <c r="U129" i="30"/>
  <c r="U128" i="30"/>
  <c r="AM125" i="30"/>
  <c r="AE125" i="30"/>
  <c r="W125" i="30"/>
  <c r="AV125" i="30"/>
  <c r="AR125" i="30"/>
  <c r="AN125" i="30"/>
  <c r="AM126" i="30" s="1"/>
  <c r="AJ125" i="30"/>
  <c r="BE67" i="30"/>
  <c r="AG125" i="30"/>
  <c r="AZ125" i="30"/>
  <c r="AY126" i="30" s="1"/>
  <c r="BE34" i="30"/>
  <c r="U125" i="30"/>
  <c r="Y125" i="30"/>
  <c r="AW125" i="30"/>
  <c r="AV126" i="30" s="1"/>
  <c r="AS125" i="30"/>
  <c r="AO125" i="30"/>
  <c r="AK125" i="30"/>
  <c r="AJ126" i="30" s="1"/>
  <c r="BA125" i="30"/>
  <c r="BP107" i="30"/>
  <c r="BN107" i="30"/>
  <c r="BM107" i="30"/>
  <c r="BL107" i="30"/>
  <c r="BP115" i="30"/>
  <c r="BN115" i="30"/>
  <c r="BM115" i="30"/>
  <c r="BL115" i="30"/>
  <c r="BP113" i="30"/>
  <c r="BN113" i="30"/>
  <c r="BM113" i="30"/>
  <c r="BL113" i="30"/>
  <c r="BP112" i="30"/>
  <c r="BN112" i="30"/>
  <c r="BM112" i="30"/>
  <c r="BL112" i="30"/>
  <c r="BP111" i="30"/>
  <c r="BN111" i="30"/>
  <c r="BM111" i="30"/>
  <c r="BL111" i="30"/>
  <c r="BP110" i="30"/>
  <c r="BN110" i="30"/>
  <c r="BM110" i="30"/>
  <c r="BL110" i="30"/>
  <c r="BP109" i="30"/>
  <c r="BN109" i="30"/>
  <c r="BM109" i="30"/>
  <c r="BL109" i="30"/>
  <c r="BP108" i="30"/>
  <c r="BN108" i="30"/>
  <c r="BM108" i="30"/>
  <c r="BL108" i="30"/>
  <c r="BP106" i="30"/>
  <c r="BN106" i="30"/>
  <c r="BM106" i="30"/>
  <c r="BL106" i="30"/>
  <c r="BP105" i="30"/>
  <c r="BN105" i="30"/>
  <c r="BM105" i="30"/>
  <c r="BL105" i="30"/>
  <c r="BP104" i="30"/>
  <c r="BN104" i="30"/>
  <c r="BM104" i="30"/>
  <c r="BL104" i="30"/>
  <c r="BP103" i="30"/>
  <c r="BN103" i="30"/>
  <c r="BM103" i="30"/>
  <c r="BL103" i="30"/>
  <c r="BP102" i="30"/>
  <c r="BN102" i="30"/>
  <c r="BM102" i="30"/>
  <c r="BL102" i="30"/>
  <c r="BP92" i="30"/>
  <c r="BN92" i="30"/>
  <c r="BM92" i="30"/>
  <c r="BL92" i="30"/>
  <c r="BP91" i="30"/>
  <c r="BN91" i="30"/>
  <c r="BM91" i="30"/>
  <c r="BL91" i="30"/>
  <c r="BP90" i="30"/>
  <c r="BN90" i="30"/>
  <c r="BM90" i="30"/>
  <c r="BL90" i="30"/>
  <c r="BP89" i="30"/>
  <c r="BN89" i="30"/>
  <c r="BM89" i="30"/>
  <c r="BL89" i="30"/>
  <c r="BP88" i="30"/>
  <c r="BN88" i="30"/>
  <c r="BM88" i="30"/>
  <c r="BL88" i="30"/>
  <c r="BP87" i="30"/>
  <c r="BN87" i="30"/>
  <c r="BM87" i="30"/>
  <c r="BL87" i="30"/>
  <c r="BP86" i="30"/>
  <c r="BN86" i="30"/>
  <c r="BM86" i="30"/>
  <c r="BL86" i="30"/>
  <c r="BP85" i="30"/>
  <c r="BN85" i="30"/>
  <c r="BM85" i="30"/>
  <c r="BL85" i="30"/>
  <c r="BP84" i="30"/>
  <c r="BN84" i="30"/>
  <c r="BM84" i="30"/>
  <c r="BL84" i="30"/>
  <c r="BP83" i="30"/>
  <c r="BN83" i="30"/>
  <c r="BM83" i="30"/>
  <c r="BL83" i="30"/>
  <c r="BP82" i="30"/>
  <c r="BN82" i="30"/>
  <c r="BM82" i="30"/>
  <c r="BL82" i="30"/>
  <c r="BP81" i="30"/>
  <c r="BN81" i="30"/>
  <c r="BM81" i="30"/>
  <c r="BL81" i="30"/>
  <c r="BP80" i="30"/>
  <c r="BN80" i="30"/>
  <c r="BM80" i="30"/>
  <c r="BL80" i="30"/>
  <c r="BP79" i="30"/>
  <c r="BN79" i="30"/>
  <c r="BM79" i="30"/>
  <c r="BL79" i="30"/>
  <c r="BP77" i="30"/>
  <c r="BN77" i="30"/>
  <c r="BM77" i="30"/>
  <c r="BL77" i="30"/>
  <c r="BP76" i="30"/>
  <c r="BN76" i="30"/>
  <c r="BM76" i="30"/>
  <c r="BL76" i="30"/>
  <c r="BP75" i="30"/>
  <c r="BN75" i="30"/>
  <c r="BM75" i="30"/>
  <c r="BL75" i="30"/>
  <c r="BP74" i="30"/>
  <c r="BN74" i="30"/>
  <c r="BM74" i="30"/>
  <c r="BL74" i="30"/>
  <c r="BP73" i="30"/>
  <c r="BN73" i="30"/>
  <c r="BM73" i="30"/>
  <c r="BL73" i="30"/>
  <c r="BP72" i="30"/>
  <c r="BN72" i="30"/>
  <c r="BM72" i="30"/>
  <c r="BL72" i="30"/>
  <c r="BP71" i="30"/>
  <c r="BN71" i="30"/>
  <c r="BM71" i="30"/>
  <c r="BL71" i="30"/>
  <c r="BP70" i="30"/>
  <c r="BN70" i="30"/>
  <c r="BM70" i="30"/>
  <c r="BL70" i="30"/>
  <c r="BP69" i="30"/>
  <c r="BN69" i="30"/>
  <c r="BM69" i="30"/>
  <c r="BL69" i="30"/>
  <c r="BP68" i="30"/>
  <c r="BN68" i="30"/>
  <c r="BM68" i="30"/>
  <c r="BL68" i="30"/>
  <c r="BP66" i="30"/>
  <c r="BN66" i="30"/>
  <c r="BM66" i="30"/>
  <c r="BL66" i="30"/>
  <c r="BP65" i="30"/>
  <c r="BN65" i="30"/>
  <c r="BM65" i="30"/>
  <c r="BL65" i="30"/>
  <c r="BP64" i="30"/>
  <c r="BN64" i="30"/>
  <c r="BM64" i="30"/>
  <c r="BL64" i="30"/>
  <c r="BP63" i="30"/>
  <c r="BN63" i="30"/>
  <c r="BM63" i="30"/>
  <c r="BL63" i="30"/>
  <c r="BP62" i="30"/>
  <c r="BN62" i="30"/>
  <c r="BM62" i="30"/>
  <c r="BL62" i="30"/>
  <c r="BP61" i="30"/>
  <c r="BN61" i="30"/>
  <c r="BM61" i="30"/>
  <c r="BL61" i="30"/>
  <c r="BP60" i="30"/>
  <c r="BN60" i="30"/>
  <c r="BM60" i="30"/>
  <c r="BL60" i="30"/>
  <c r="BP55" i="30"/>
  <c r="BN55" i="30"/>
  <c r="BM55" i="30"/>
  <c r="BL55" i="30"/>
  <c r="BP54" i="30"/>
  <c r="BN54" i="30"/>
  <c r="BM54" i="30"/>
  <c r="BL54" i="30"/>
  <c r="BP53" i="30"/>
  <c r="BN53" i="30"/>
  <c r="BM53" i="30"/>
  <c r="BL53" i="30"/>
  <c r="BP52" i="30"/>
  <c r="BN52" i="30"/>
  <c r="BM52" i="30"/>
  <c r="BL52" i="30"/>
  <c r="BP51" i="30"/>
  <c r="BN51" i="30"/>
  <c r="BM51" i="30"/>
  <c r="BL51" i="30"/>
  <c r="BP50" i="30"/>
  <c r="BN50" i="30"/>
  <c r="BM50" i="30"/>
  <c r="BL50" i="30"/>
  <c r="BP49" i="30"/>
  <c r="BN49" i="30"/>
  <c r="BM49" i="30"/>
  <c r="BL49" i="30"/>
  <c r="BP48" i="30"/>
  <c r="BN48" i="30"/>
  <c r="BM48" i="30"/>
  <c r="BL48" i="30"/>
  <c r="BP46" i="30"/>
  <c r="BN46" i="30"/>
  <c r="BM46" i="30"/>
  <c r="BL46" i="30"/>
  <c r="BP43" i="30"/>
  <c r="BN43" i="30"/>
  <c r="BM43" i="30"/>
  <c r="BL43" i="30"/>
  <c r="BP41" i="30"/>
  <c r="BN41" i="30"/>
  <c r="BM41" i="30"/>
  <c r="BL41" i="30"/>
  <c r="BP40" i="30"/>
  <c r="BN40" i="30"/>
  <c r="BM40" i="30"/>
  <c r="BL40" i="30"/>
  <c r="BP39" i="30"/>
  <c r="BN39" i="30"/>
  <c r="BM39" i="30"/>
  <c r="BL39" i="30"/>
  <c r="BP38" i="30"/>
  <c r="BN38" i="30"/>
  <c r="BM38" i="30"/>
  <c r="BL38" i="30"/>
  <c r="BP37" i="30"/>
  <c r="BN37" i="30"/>
  <c r="BM37" i="30"/>
  <c r="BL37" i="30"/>
  <c r="BP36" i="30"/>
  <c r="BN36" i="30"/>
  <c r="BM36" i="30"/>
  <c r="BL36" i="30"/>
  <c r="BP35" i="30"/>
  <c r="BN35" i="30"/>
  <c r="BM35" i="30"/>
  <c r="BL35" i="30"/>
  <c r="BI21" i="30"/>
  <c r="BG21" i="30"/>
  <c r="BF21" i="30"/>
  <c r="BE21" i="30"/>
  <c r="BD21" i="30"/>
  <c r="BC21" i="30"/>
  <c r="BJ20" i="30"/>
  <c r="BJ19" i="30"/>
  <c r="BJ18" i="30"/>
  <c r="BJ17" i="30"/>
  <c r="BE125" i="30" l="1"/>
  <c r="BP125" i="30"/>
  <c r="BP67" i="30"/>
  <c r="BL67" i="30"/>
  <c r="BM67" i="30"/>
  <c r="BL34" i="30"/>
  <c r="BM34" i="30"/>
  <c r="BN125" i="30"/>
  <c r="BJ21" i="30"/>
  <c r="BN34" i="30"/>
  <c r="BP34" i="30"/>
  <c r="BN67" i="30"/>
  <c r="BL125" i="30" l="1"/>
  <c r="BL124" i="30"/>
  <c r="BM125" i="30"/>
  <c r="BM124" i="30"/>
</calcChain>
</file>

<file path=xl/sharedStrings.xml><?xml version="1.0" encoding="utf-8"?>
<sst xmlns="http://schemas.openxmlformats.org/spreadsheetml/2006/main" count="892" uniqueCount="496">
  <si>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</si>
  <si>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</si>
  <si>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</si>
  <si>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</si>
  <si>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</si>
  <si>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</si>
  <si>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</si>
  <si>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</si>
  <si>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</si>
  <si>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</si>
  <si>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</si>
  <si>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</si>
  <si>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</si>
  <si>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</si>
  <si>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</si>
  <si>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</si>
  <si>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</si>
  <si>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</si>
  <si>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</si>
  <si>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</si>
  <si>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</si>
  <si>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</si>
  <si>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</si>
  <si>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</si>
  <si>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</si>
  <si>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</si>
  <si>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</si>
  <si>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</si>
  <si>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</si>
  <si>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</si>
  <si>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</si>
  <si>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</si>
  <si>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</si>
  <si>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</si>
  <si>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</si>
  <si>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</si>
  <si>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</si>
  <si>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</si>
  <si>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</si>
  <si>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</si>
  <si>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</si>
  <si>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</si>
  <si>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</si>
  <si>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</si>
  <si>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</si>
  <si>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</si>
  <si>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</si>
  <si>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</si>
  <si>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</si>
  <si>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</si>
  <si>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</si>
  <si>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</si>
  <si>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</si>
  <si>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</si>
  <si>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</si>
  <si>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</si>
  <si>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</si>
  <si>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</si>
  <si>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</si>
  <si>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</si>
  <si>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</si>
  <si>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</si>
  <si>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</si>
  <si>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</si>
  <si>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</si>
  <si>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</si>
  <si>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</si>
  <si>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</si>
  <si>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</si>
  <si>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</si>
  <si>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</si>
  <si>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</si>
  <si>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</si>
  <si>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</si>
  <si>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</si>
  <si>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</si>
  <si>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</si>
  <si>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</si>
  <si>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</si>
  <si>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</si>
  <si>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</si>
  <si>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</si>
  <si>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</si>
  <si>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</si>
  <si>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</si>
  <si>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</si>
  <si>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</si>
  <si>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</si>
  <si>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</si>
  <si>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</si>
  <si>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</si>
  <si>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</si>
  <si>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</si>
  <si>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</si>
  <si>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</si>
  <si>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</si>
  <si>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</si>
  <si>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</si>
  <si>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</si>
  <si>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</si>
  <si>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</si>
  <si>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</si>
  <si>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</si>
  <si>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</si>
  <si>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</si>
  <si>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</si>
  <si>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</si>
  <si>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</si>
  <si>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</si>
  <si>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</si>
  <si>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</si>
  <si>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</si>
  <si>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</si>
  <si>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</si>
  <si>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</si>
  <si>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</si>
  <si>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</si>
  <si>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</si>
  <si>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</si>
  <si>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</si>
  <si>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</si>
  <si>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</si>
  <si>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</si>
  <si>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</si>
  <si>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</si>
  <si>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</si>
  <si>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</si>
  <si>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</si>
  <si>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</si>
  <si>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</si>
  <si>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</si>
  <si>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</si>
  <si>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</si>
  <si>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</si>
  <si>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</si>
  <si>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</si>
  <si>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</si>
  <si>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</si>
  <si>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</si>
  <si>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</si>
  <si>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</si>
  <si>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</si>
  <si>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</si>
  <si>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</si>
  <si>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</si>
  <si>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</si>
  <si>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</si>
  <si>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</si>
  <si>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</si>
  <si>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IV</t>
  </si>
  <si>
    <t>Председатель УМО по экономическому образованию</t>
  </si>
  <si>
    <t>__________________________________</t>
  </si>
  <si>
    <t>IV курс</t>
  </si>
  <si>
    <t>8 семестр,
__ недель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</si>
  <si>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</si>
  <si>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</si>
  <si>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</si>
  <si>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</si>
  <si>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</si>
  <si>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</si>
  <si>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</si>
  <si>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</si>
  <si>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</si>
  <si>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</si>
  <si>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</si>
  <si>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</si>
  <si>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</si>
  <si>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</si>
  <si>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</si>
  <si>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</si>
  <si>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</si>
  <si>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Преддипломная</t>
  </si>
  <si>
    <t>Микроэкономика</t>
  </si>
  <si>
    <t>2.5</t>
  </si>
  <si>
    <t>2.6</t>
  </si>
  <si>
    <t>2.7</t>
  </si>
  <si>
    <t>1.6</t>
  </si>
  <si>
    <t>1.6.1</t>
  </si>
  <si>
    <t>1.6.2</t>
  </si>
  <si>
    <t>1.7</t>
  </si>
  <si>
    <t>1.8</t>
  </si>
  <si>
    <t>1.9</t>
  </si>
  <si>
    <t>1.10</t>
  </si>
  <si>
    <t>1.10.1</t>
  </si>
  <si>
    <t>1.10.2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</si>
  <si>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</si>
  <si>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</si>
  <si>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</si>
  <si>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</si>
  <si>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</si>
  <si>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</si>
  <si>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</si>
  <si>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</si>
  <si>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</si>
  <si>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</si>
  <si>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</si>
  <si>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</si>
  <si>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2.10</t>
  </si>
  <si>
    <t>2.10.1</t>
  </si>
  <si>
    <t>2.10.2</t>
  </si>
  <si>
    <t>2.11</t>
  </si>
  <si>
    <t>2.12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</si>
  <si>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</si>
  <si>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</si>
  <si>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</si>
  <si>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</si>
  <si>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</si>
  <si>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</si>
  <si>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</si>
  <si>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</si>
  <si>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</si>
  <si>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</si>
  <si>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</si>
  <si>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</si>
  <si>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</si>
  <si>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</si>
  <si>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</si>
  <si>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</si>
  <si>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</si>
  <si>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</si>
  <si>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</si>
  <si>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</si>
  <si>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1.11</t>
  </si>
  <si>
    <t>2.8</t>
  </si>
  <si>
    <t>/2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</si>
  <si>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</si>
  <si>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</si>
  <si>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</si>
  <si>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</si>
  <si>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</si>
  <si>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</si>
  <si>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</si>
  <si>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</si>
  <si>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7 семестр,
16 недель</t>
  </si>
  <si>
    <t>И.А.Старовойтова</t>
  </si>
  <si>
    <t>Рекомендован к утверждению Президиумом Совета УМО по экономическому образованию</t>
  </si>
  <si>
    <t>И.В.Титович</t>
  </si>
  <si>
    <t>Модуль "Теория рекламы"</t>
  </si>
  <si>
    <t>Социально-экономический контекст рекламы</t>
  </si>
  <si>
    <t>Психология рекламы</t>
  </si>
  <si>
    <t>Курсовая работа по модулю "Теория рекламы"</t>
  </si>
  <si>
    <t>Инновации и креатив в рекламе</t>
  </si>
  <si>
    <t>Модуль "Исследования и аналитика в рекламе"</t>
  </si>
  <si>
    <t>Функционально-стоимостный анализ в рекламе</t>
  </si>
  <si>
    <t>Исследования в рекламной деятельности</t>
  </si>
  <si>
    <t>Менеджмент и предпринимательство</t>
  </si>
  <si>
    <t>Модуль "Технологии разработки рекламной продукции"</t>
  </si>
  <si>
    <t>Графический дизайн</t>
  </si>
  <si>
    <t>Технологии производства рекламной продукции</t>
  </si>
  <si>
    <t>2.4.1</t>
  </si>
  <si>
    <t>2.4.2</t>
  </si>
  <si>
    <t>Модуль "Образы, формы и тексты в рекламе"</t>
  </si>
  <si>
    <t>Семиотика</t>
  </si>
  <si>
    <t>Копирайтинг</t>
  </si>
  <si>
    <t>Модуль "Управление рекламной деятельностью"</t>
  </si>
  <si>
    <t>Управление рекламной деятельностью</t>
  </si>
  <si>
    <t>Курсовая работа по учебной дисциплине "Управление рекламной деятельностью"</t>
  </si>
  <si>
    <t>2.5.1</t>
  </si>
  <si>
    <t>2.5.2</t>
  </si>
  <si>
    <t>2.6.1</t>
  </si>
  <si>
    <t>2.6.2</t>
  </si>
  <si>
    <t>Интегрированные коммуникации</t>
  </si>
  <si>
    <t>Курсовая работа по учебной дисциплине "Интегрированные коммуникации"</t>
  </si>
  <si>
    <t>Модуль "Взаимоотношение с клиентами"</t>
  </si>
  <si>
    <t>Поведение потребителей и покупателей</t>
  </si>
  <si>
    <t>Искусство продаж</t>
  </si>
  <si>
    <t>Мерчандайзинг</t>
  </si>
  <si>
    <t>Ценообразование</t>
  </si>
  <si>
    <t>Стратегический маркетинг</t>
  </si>
  <si>
    <t>Модуль "Экономика 1"</t>
  </si>
  <si>
    <t>Модуль "Маркетинг"</t>
  </si>
  <si>
    <t>Теория маркетинга</t>
  </si>
  <si>
    <t>Таргетированная и контекстная реклама</t>
  </si>
  <si>
    <t>Реклама в социальных сетях</t>
  </si>
  <si>
    <t>В.С.Протасеня</t>
  </si>
  <si>
    <t>БПК-8</t>
  </si>
  <si>
    <t>БПК-9</t>
  </si>
  <si>
    <t>БПК-10</t>
  </si>
  <si>
    <t>БПК-11</t>
  </si>
  <si>
    <t>БПК-12</t>
  </si>
  <si>
    <t>БПК-13</t>
  </si>
  <si>
    <t>БПК-14</t>
  </si>
  <si>
    <t>СК-7</t>
  </si>
  <si>
    <t>Технологии цифрового производства</t>
  </si>
  <si>
    <t>СК-8</t>
  </si>
  <si>
    <t>СК-9</t>
  </si>
  <si>
    <t>Организационно-технологическая</t>
  </si>
  <si>
    <t>Экономическая</t>
  </si>
  <si>
    <t>УК-9</t>
  </si>
  <si>
    <t>Проявлять инициативу и адаптироваться к изменениям в профессиональной деятельности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</si>
  <si>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</si>
  <si>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</si>
  <si>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</si>
  <si>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</si>
  <si>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</si>
  <si>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</si>
  <si>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</si>
  <si>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</si>
  <si>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</si>
  <si>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</si>
  <si>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</si>
  <si>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</si>
  <si>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</si>
  <si>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</si>
  <si>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</si>
  <si>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УК-10</t>
  </si>
  <si>
    <t xml:space="preserve">                                                     </t>
  </si>
  <si>
    <t xml:space="preserve"> </t>
  </si>
  <si>
    <t xml:space="preserve">                     М.П.</t>
  </si>
  <si>
    <t>Бухгалтерский учет и анализ/ Бухгалтерский учет и аудит</t>
  </si>
  <si>
    <t>Модуль "Интегрированные коммуникации"</t>
  </si>
  <si>
    <t>Финансы/ Налоги и налогообложение</t>
  </si>
  <si>
    <t>Брендинг/ Брендменеджмент</t>
  </si>
  <si>
    <t xml:space="preserve">                        М.П.</t>
  </si>
  <si>
    <t>Модуль "Финансово-экономическая аналитика"</t>
  </si>
  <si>
    <t>2.7.1</t>
  </si>
  <si>
    <t>2.7.2</t>
  </si>
  <si>
    <t>2.9.1</t>
  </si>
  <si>
    <t>2.9.2</t>
  </si>
  <si>
    <t>2.3.3</t>
  </si>
  <si>
    <t>Эволюция рекламы</t>
  </si>
  <si>
    <t>1.4.1</t>
  </si>
  <si>
    <t>1.4.2</t>
  </si>
  <si>
    <t>1.5</t>
  </si>
  <si>
    <t>СК-25</t>
  </si>
  <si>
    <t>/486</t>
  </si>
  <si>
    <t>Определять экономическую и социальную эффективность рекламных мероприятий, проводить маркетинговые исследования рынка рекламы</t>
  </si>
  <si>
    <t>Использовать закономерности протекания психологических познавательных процессов в рекламной практике и проводить психологическую экспертизу рекламы</t>
  </si>
  <si>
    <t>Создавать графические образы и шрифтовые композиции, работать с цветом, формой и дизайном при проектировании элементов фирменного стиля и рекламных продуктов</t>
  </si>
  <si>
    <t>Организовывать подготовку к выпуску, производство и распространение рекламной продукции, включая текстовые и графические, рабочие и презентационные материалы</t>
  </si>
  <si>
    <t>Продвигать товары и услуги промышленного назначения, использовать инструментарий маркетинговых исследований, планирования и организации мероприятий по продвижению на рынке B2B</t>
  </si>
  <si>
    <t>Использовать технологии проведения переговоров, применять современные средства коммуникаций, разрабатывать и осуществлять рекламно-коммуникационные кампании и мероприятия, формировать рекламно-коммуникационную инфраструктуру организации</t>
  </si>
  <si>
    <t>Применять модели поведения потребителей и покупателей, методику проведения маркетинговых и рекламных исследований покупательского поведения на рынках В2С и В2В, анализировать результаты изучения покупательского поведения и вырабатывать на этой основе направления совершенствования рекламы</t>
  </si>
  <si>
    <t>Применять технологии брендинга в системе рекламных коммуникаций, продвигать бренды на рынке</t>
  </si>
  <si>
    <t>/58</t>
  </si>
  <si>
    <t>/24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</si>
  <si>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</si>
  <si>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СК-26</t>
  </si>
  <si>
    <t>Национальная экономика Беларуси</t>
  </si>
  <si>
    <t xml:space="preserve">Математический модуль </t>
  </si>
  <si>
    <t>1, 3</t>
  </si>
  <si>
    <t>Модуль "Статистика и эконометрика"</t>
  </si>
  <si>
    <t>1.7.1</t>
  </si>
  <si>
    <t>1.7.2</t>
  </si>
  <si>
    <t>УК-1, БПК-6</t>
  </si>
  <si>
    <t>1.7.3</t>
  </si>
  <si>
    <t>Международная экономика</t>
  </si>
  <si>
    <t>1.7.1, 1.7.2</t>
  </si>
  <si>
    <t>1.9.1</t>
  </si>
  <si>
    <t>1.9.2</t>
  </si>
  <si>
    <t>1.9.3</t>
  </si>
  <si>
    <t>1.9.4</t>
  </si>
  <si>
    <t>1.9.1, 1.9.4</t>
  </si>
  <si>
    <t>1.9.2, 1.9.4</t>
  </si>
  <si>
    <t>1.9.3, 1.9.4</t>
  </si>
  <si>
    <t>БПК-15</t>
  </si>
  <si>
    <t>УК-1, БПК-9-11</t>
  </si>
  <si>
    <t>УК-1, БПК-13</t>
  </si>
  <si>
    <t>УК-5,6, БПК-14</t>
  </si>
  <si>
    <t>/4</t>
  </si>
  <si>
    <t>/128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</si>
  <si>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</si>
  <si>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</si>
  <si>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</si>
  <si>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</si>
  <si>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УК-11</t>
  </si>
  <si>
    <t>Владеть навыками здоровьесбережения</t>
  </si>
  <si>
    <t>УК-15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</si>
  <si>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</si>
  <si>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</si>
  <si>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</si>
  <si>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</si>
  <si>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</si>
  <si>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Выделять особенности инноваций и создавать креативные рекламные обращения к потребителям  товаров и услуг</t>
  </si>
  <si>
    <t>Применять инструменты и техники продаж, использовать технологии искусства продаж в различных звеньях товародвижения</t>
  </si>
  <si>
    <t>2.8.1</t>
  </si>
  <si>
    <t>2.8.2</t>
  </si>
  <si>
    <t>2.8.3</t>
  </si>
  <si>
    <t>2.12.1</t>
  </si>
  <si>
    <t>2.12.2</t>
  </si>
  <si>
    <t>2.12.3</t>
  </si>
  <si>
    <r>
      <t>Основы управления интеллектуальной собственностью</t>
    </r>
    <r>
      <rPr>
        <sz val="28"/>
        <rFont val="Calibri"/>
        <family val="2"/>
        <charset val="204"/>
      </rPr>
      <t>¹</t>
    </r>
  </si>
  <si>
    <t xml:space="preserve">Понимать основные понятия, концепции и виды маркетинга, реализовывать процесс сегментирования рынка и позиционирования организации/товара на нём, использовать аналитический инструментарий для планирования и реализации концепции маркетинга, оценивать эффективность маркетинговой деятельности </t>
  </si>
  <si>
    <t xml:space="preserve">Понимать особенности реализации стратегического маркетинга в деятельности организаций разной отраслевой направленности, проводить аудит маркетинга, определять целевой рынок, оценивать конкурентный потенциал бизнеса, уверенно пользоваться различными методами при разработке маркетинговых стратегий </t>
  </si>
  <si>
    <t>Принимать решения о выборе оптимальной формы организационной структуры управления предприятием, владеть современными техниками принятия управленческих решений, оценивать эффективность управления и конкурентоспособность организации</t>
  </si>
  <si>
    <t>/174</t>
  </si>
  <si>
    <t>/140</t>
  </si>
  <si>
    <t>/122</t>
  </si>
  <si>
    <t>Определять и анализировать современные тенденции развития международной экономики,  осуществлять выбор оптимальных инструментов регулирования внешнеэкономической деятельности</t>
  </si>
  <si>
    <t xml:space="preserve">                          М.П.</t>
  </si>
  <si>
    <t xml:space="preserve">    </t>
  </si>
  <si>
    <t xml:space="preserve">                             М.П.</t>
  </si>
  <si>
    <t xml:space="preserve">   </t>
  </si>
  <si>
    <t>Т.А.Богомья</t>
  </si>
  <si>
    <t>1. Государственный экзамен по специальности                                                                    2. Защита дипломной работы  в ГЭК</t>
  </si>
  <si>
    <t>________________________________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</si>
  <si>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</si>
  <si>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1.7.2, 1.9.4, 1.10.2, 2.5, 2.6, 2.10.2</t>
  </si>
  <si>
    <t>___________________________</t>
  </si>
  <si>
    <t>Планировать реализацию проектов с использованием современных средств цифрового моделирования и производства  в промышленности, инновационном бизнесе и стартапах, использовать программное обеспечение для 3D моделирования</t>
  </si>
  <si>
    <t>Применять методики оценки и учета активов, собственного капитала, обязательств, доходов и расходов хозяйственной деятельности, планировать, организовывать и проводить проверку объектов бухгалтерского учета, документов и отчетности</t>
  </si>
  <si>
    <t>Применять  методы расчета цен на продукцию предприятия в конкретных рыночных условиях, определять ценовую стратегию предприятия с учетом специфики его деятельности, принимать управленческие решения с учетом предстоящих изменений затрат, цен и условий рынка</t>
  </si>
  <si>
    <t>Использовать в рекламной деятельности методологию функционально-стоимостного анализа товаров и бизнес-процессов для оптимизации полезности и стоимости их функций</t>
  </si>
  <si>
    <t>Применять  методы организации и оценки эффективности таргетированной и контекстной рекламы для улучшения узнаваемости продукции и услуг и привлечения дополнительных клиентов</t>
  </si>
  <si>
    <t>Использовать социальные сети для проведения рекламных кампаний по продвижению продукции, услуг, брендов, предприятий (организаций)</t>
  </si>
  <si>
    <t>Управлять формированием и продвижением брендов с помощью инструментов и технологий рекламных коммуникаций</t>
  </si>
  <si>
    <t>Использовать методы управления рекламной деятельностью, разрабатывать стратегические и тактические планы рекламных кампаний, осуществлять оперативное управление рекламной деятельностью</t>
  </si>
  <si>
    <t>____________________________С.А.Касперович</t>
  </si>
  <si>
    <t>Код модуля, учебной дисциплины</t>
  </si>
  <si>
    <t>Применять в профессиональной деятельности технологии и инструменты ретроспективного анализа развития рекламы</t>
  </si>
  <si>
    <t>Применять в профессиональной деятельности технологии создания рекламных текстов, их литературного редактирования и копирайтинга</t>
  </si>
  <si>
    <t>Использовать  методы планировки торговой площади, выкладки товаров и стимулирования выбора потребителями определенной марки продукции</t>
  </si>
  <si>
    <t>Продвижение на рынке B2B</t>
  </si>
  <si>
    <t xml:space="preserve">Проректор по научно-методической работе                                                                                                  Государственного учреждения образования "Республиканский институт высшей школы"
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</si>
  <si>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</si>
  <si>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Использовать методы семиотического анализа рекламных образов, символов и знаков при осуществлении профессиональной деятельности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</si>
  <si>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</si>
  <si>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Специалист по рекламе.</t>
  </si>
  <si>
    <t>Экономист</t>
  </si>
  <si>
    <t>История белорусской государственности</t>
  </si>
  <si>
    <t>УК-4, 8</t>
  </si>
  <si>
    <t>2.1.3</t>
  </si>
  <si>
    <t>Логика</t>
  </si>
  <si>
    <t>3ДЗ</t>
  </si>
  <si>
    <t>2.1.4</t>
  </si>
  <si>
    <t>Этика бизнеса/ Культура информационного общества</t>
  </si>
  <si>
    <t>УК-14/ УК-15</t>
  </si>
  <si>
    <t>1ДЗ</t>
  </si>
  <si>
    <t>СК-3, УК-6</t>
  </si>
  <si>
    <t>СК-8, УК-1,6</t>
  </si>
  <si>
    <t>СК-9, УК-1</t>
  </si>
  <si>
    <t>Модуль "Технологии продвижения  в рекламе"</t>
  </si>
  <si>
    <t>Медиапланирование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</si>
  <si>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_______________2022 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</si>
  <si>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_______________2022</t>
  </si>
  <si>
    <t>Модули дополнительных компетенций</t>
  </si>
  <si>
    <t>СК-18, УК-1</t>
  </si>
  <si>
    <t>СК-19/ СК-20</t>
  </si>
  <si>
    <t>СК-21/ СК-22</t>
  </si>
  <si>
    <t>СК-23, УК-6/                   СК-24, УК-6</t>
  </si>
  <si>
    <t>/106</t>
  </si>
  <si>
    <t>Деловой иностранный язык</t>
  </si>
  <si>
    <t>/1</t>
  </si>
  <si>
    <t>1.11, 2.3.1, 2.5,  2.12.2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</si>
  <si>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</si>
  <si>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 формирования 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</si>
  <si>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</si>
  <si>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</si>
  <si>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</si>
  <si>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</si>
  <si>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УК-16</t>
  </si>
  <si>
    <t>Определять приоритетные каналы распространения рекламы, показатели их эффективности, планировать этапы рекламной кампании во времени,  распределять рекламный бюджет</t>
  </si>
  <si>
    <t xml:space="preserve"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_______________2022 </t>
  </si>
  <si>
    <t>А.В.Егоров</t>
  </si>
  <si>
    <t>____________________________2022</t>
  </si>
  <si>
    <t>Компонент учреждения  образования</t>
  </si>
  <si>
    <t>2.13</t>
  </si>
  <si>
    <t>2.13.1</t>
  </si>
  <si>
    <t>2.13.2</t>
  </si>
  <si>
    <t>2.13.3</t>
  </si>
  <si>
    <t>2.14</t>
  </si>
  <si>
    <t>2.14.1</t>
  </si>
  <si>
    <t>2.14.2</t>
  </si>
  <si>
    <t>2.14.3</t>
  </si>
  <si>
    <t>2.14.4</t>
  </si>
  <si>
    <t>Высшая математика</t>
  </si>
  <si>
    <t>4ДЗ</t>
  </si>
  <si>
    <t>Специальность: 6-05-0412-05 Рекламная деятельность</t>
  </si>
  <si>
    <t>Квалификация:</t>
  </si>
  <si>
    <t>Степень: Бакалавр</t>
  </si>
  <si>
    <t>Срок обучения: 4 года</t>
  </si>
  <si>
    <t>/142</t>
  </si>
  <si>
    <t>ПРИМЕРНЫЙ УЧЕБНЫЙ  ПЛАН</t>
  </si>
  <si>
    <r>
      <rPr>
        <u/>
        <sz val="26"/>
        <rFont val="Times New Roman"/>
        <family val="1"/>
        <charset val="204"/>
      </rPr>
      <t xml:space="preserve">29 </t>
    </r>
    <r>
      <rPr>
        <sz val="26"/>
        <rFont val="Times New Roman"/>
        <family val="1"/>
        <charset val="204"/>
      </rPr>
      <t xml:space="preserve">
09
</t>
    </r>
    <r>
      <rPr>
        <u/>
        <sz val="26"/>
        <rFont val="Times New Roman"/>
        <family val="1"/>
        <charset val="204"/>
      </rPr>
      <t>05</t>
    </r>
    <r>
      <rPr>
        <sz val="26"/>
        <rFont val="Times New Roman"/>
        <family val="1"/>
        <charset val="204"/>
      </rPr>
      <t xml:space="preserve">
10</t>
    </r>
  </si>
  <si>
    <r>
      <rPr>
        <u/>
        <sz val="26"/>
        <rFont val="Times New Roman"/>
        <family val="1"/>
        <charset val="204"/>
      </rPr>
      <t xml:space="preserve">27 </t>
    </r>
    <r>
      <rPr>
        <sz val="26"/>
        <rFont val="Times New Roman"/>
        <family val="1"/>
        <charset val="204"/>
      </rPr>
      <t xml:space="preserve">
10
</t>
    </r>
    <r>
      <rPr>
        <u/>
        <sz val="26"/>
        <rFont val="Times New Roman"/>
        <family val="1"/>
        <charset val="204"/>
      </rPr>
      <t>02</t>
    </r>
    <r>
      <rPr>
        <sz val="26"/>
        <rFont val="Times New Roman"/>
        <family val="1"/>
        <charset val="204"/>
      </rPr>
      <t xml:space="preserve">
11</t>
    </r>
  </si>
  <si>
    <r>
      <rPr>
        <u/>
        <sz val="26"/>
        <rFont val="Times New Roman"/>
        <family val="1"/>
        <charset val="204"/>
      </rPr>
      <t xml:space="preserve">29 </t>
    </r>
    <r>
      <rPr>
        <sz val="26"/>
        <rFont val="Times New Roman"/>
        <family val="1"/>
        <charset val="204"/>
      </rPr>
      <t xml:space="preserve">
12
</t>
    </r>
    <r>
      <rPr>
        <u/>
        <sz val="26"/>
        <rFont val="Times New Roman"/>
        <family val="1"/>
        <charset val="204"/>
      </rPr>
      <t>04</t>
    </r>
    <r>
      <rPr>
        <sz val="26"/>
        <rFont val="Times New Roman"/>
        <family val="1"/>
        <charset val="204"/>
      </rPr>
      <t xml:space="preserve">
01</t>
    </r>
  </si>
  <si>
    <r>
      <rPr>
        <u/>
        <sz val="26"/>
        <rFont val="Times New Roman"/>
        <family val="1"/>
        <charset val="204"/>
      </rPr>
      <t xml:space="preserve">26 </t>
    </r>
    <r>
      <rPr>
        <sz val="26"/>
        <rFont val="Times New Roman"/>
        <family val="1"/>
        <charset val="204"/>
      </rPr>
      <t xml:space="preserve">
01
</t>
    </r>
    <r>
      <rPr>
        <u/>
        <sz val="26"/>
        <rFont val="Times New Roman"/>
        <family val="1"/>
        <charset val="204"/>
      </rPr>
      <t>01</t>
    </r>
    <r>
      <rPr>
        <sz val="26"/>
        <rFont val="Times New Roman"/>
        <family val="1"/>
        <charset val="204"/>
      </rPr>
      <t xml:space="preserve">
02</t>
    </r>
  </si>
  <si>
    <r>
      <rPr>
        <u/>
        <sz val="26"/>
        <rFont val="Times New Roman"/>
        <family val="1"/>
        <charset val="204"/>
      </rPr>
      <t xml:space="preserve">23 </t>
    </r>
    <r>
      <rPr>
        <sz val="26"/>
        <rFont val="Times New Roman"/>
        <family val="1"/>
        <charset val="204"/>
      </rPr>
      <t xml:space="preserve">
02
</t>
    </r>
    <r>
      <rPr>
        <u/>
        <sz val="26"/>
        <rFont val="Times New Roman"/>
        <family val="1"/>
        <charset val="204"/>
      </rPr>
      <t>01</t>
    </r>
    <r>
      <rPr>
        <sz val="26"/>
        <rFont val="Times New Roman"/>
        <family val="1"/>
        <charset val="204"/>
      </rPr>
      <t xml:space="preserve">
03</t>
    </r>
  </si>
  <si>
    <r>
      <rPr>
        <u/>
        <sz val="26"/>
        <rFont val="Times New Roman"/>
        <family val="1"/>
        <charset val="204"/>
      </rPr>
      <t xml:space="preserve">30 </t>
    </r>
    <r>
      <rPr>
        <sz val="26"/>
        <rFont val="Times New Roman"/>
        <family val="1"/>
        <charset val="204"/>
      </rPr>
      <t xml:space="preserve">
03
</t>
    </r>
    <r>
      <rPr>
        <u/>
        <sz val="26"/>
        <rFont val="Times New Roman"/>
        <family val="1"/>
        <charset val="204"/>
      </rPr>
      <t>05</t>
    </r>
    <r>
      <rPr>
        <sz val="26"/>
        <rFont val="Times New Roman"/>
        <family val="1"/>
        <charset val="204"/>
      </rPr>
      <t xml:space="preserve">
04</t>
    </r>
  </si>
  <si>
    <r>
      <rPr>
        <u/>
        <sz val="26"/>
        <rFont val="Times New Roman"/>
        <family val="1"/>
        <charset val="204"/>
      </rPr>
      <t xml:space="preserve">27 </t>
    </r>
    <r>
      <rPr>
        <sz val="26"/>
        <rFont val="Times New Roman"/>
        <family val="1"/>
        <charset val="204"/>
      </rPr>
      <t xml:space="preserve">
04
</t>
    </r>
    <r>
      <rPr>
        <u/>
        <sz val="26"/>
        <rFont val="Times New Roman"/>
        <family val="1"/>
        <charset val="204"/>
      </rPr>
      <t>03</t>
    </r>
    <r>
      <rPr>
        <sz val="26"/>
        <rFont val="Times New Roman"/>
        <family val="1"/>
        <charset val="204"/>
      </rPr>
      <t xml:space="preserve">
05</t>
    </r>
  </si>
  <si>
    <r>
      <rPr>
        <u/>
        <sz val="26"/>
        <rFont val="Times New Roman"/>
        <family val="1"/>
        <charset val="204"/>
      </rPr>
      <t xml:space="preserve">29 </t>
    </r>
    <r>
      <rPr>
        <sz val="26"/>
        <rFont val="Times New Roman"/>
        <family val="1"/>
        <charset val="204"/>
      </rPr>
      <t xml:space="preserve">
06
</t>
    </r>
    <r>
      <rPr>
        <u/>
        <sz val="26"/>
        <rFont val="Times New Roman"/>
        <family val="1"/>
        <charset val="204"/>
      </rPr>
      <t>05</t>
    </r>
    <r>
      <rPr>
        <sz val="26"/>
        <rFont val="Times New Roman"/>
        <family val="1"/>
        <charset val="204"/>
      </rPr>
      <t xml:space="preserve">
07</t>
    </r>
  </si>
  <si>
    <r>
      <rPr>
        <u/>
        <sz val="26"/>
        <rFont val="Times New Roman"/>
        <family val="1"/>
        <charset val="204"/>
      </rPr>
      <t xml:space="preserve">27 </t>
    </r>
    <r>
      <rPr>
        <sz val="26"/>
        <rFont val="Times New Roman"/>
        <family val="1"/>
        <charset val="204"/>
      </rPr>
      <t xml:space="preserve">
07
</t>
    </r>
    <r>
      <rPr>
        <u/>
        <sz val="26"/>
        <rFont val="Times New Roman"/>
        <family val="1"/>
        <charset val="204"/>
      </rPr>
      <t>02</t>
    </r>
    <r>
      <rPr>
        <sz val="26"/>
        <rFont val="Times New Roman"/>
        <family val="1"/>
        <charset val="204"/>
      </rPr>
      <t xml:space="preserve">
08</t>
    </r>
  </si>
  <si>
    <t>¹При составлении учебного плана учреждения 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</si>
  <si>
    <t>Председатель НМС по  маркетингу, логистике и рекламной деятельности</t>
  </si>
  <si>
    <t>Модуль "Цифровая реклама"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</si>
  <si>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</si>
  <si>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</si>
  <si>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Протокол № 1 от 05.09.2022 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</si>
  <si>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</si>
  <si>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Разработан в качестве примера реализации образовательного стандарта по специальности 6-05-0412-05 "Рекламная деятельность".</t>
  </si>
  <si>
    <t>Первый заместитель Министра антимонопольного регулирования и торговли Республики Беларусь</t>
  </si>
  <si>
    <t>_________________________И.В.Вежновец</t>
  </si>
  <si>
    <t>Организовывать и проводить рекламные исследования в организациях с учетом специфики современного развития маркетинговых исследований и рекламного рынка</t>
  </si>
  <si>
    <t>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</si>
  <si>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Продолжение примерного учебного плана по специальности 6-05-0412-05 "Рекламная деятельность", регистрационный № _______________</t>
  </si>
  <si>
    <t>Продолжение примерного учебного плана по специальности  6-05-0412-05 "Рекламная деятельность", регистрационный №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</si>
</sst>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16"/>
      <color indexed="8"/>
      <name val="Arial Cyr"/>
      <charset val="204"/>
    </font>
    <font>
      <sz val="20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16"/>
      <name val="Arial Cyr"/>
      <charset val="204"/>
    </font>
    <font>
      <sz val="22"/>
      <color indexed="8"/>
      <name val="Arial Cyr"/>
      <charset val="204"/>
    </font>
    <font>
      <b/>
      <sz val="22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28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name val="Calibri"/>
      <family val="2"/>
      <charset val="204"/>
      <scheme val="minor"/>
    </font>
    <font>
      <sz val="28"/>
      <color indexed="8"/>
      <name val="Arial Cyr"/>
      <charset val="204"/>
    </font>
    <font>
      <b/>
      <i/>
      <sz val="2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28"/>
      <name val="Calibri"/>
      <family val="2"/>
      <charset val="204"/>
    </font>
    <font>
      <sz val="30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Arial Cyr"/>
      <charset val="204"/>
    </font>
    <font>
      <b/>
      <sz val="24"/>
      <name val="Times New Roman"/>
      <family val="1"/>
      <charset val="204"/>
    </font>
    <font>
      <u/>
      <sz val="26"/>
      <name val="Times New Roman"/>
      <family val="1"/>
      <charset val="204"/>
    </font>
    <font>
      <sz val="20"/>
      <name val="Arial Cyr"/>
      <charset val="204"/>
    </font>
    <font>
      <sz val="2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1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0" fillId="0" borderId="0" xfId="0" applyAlignment="1">
      <alignment vertical="top"/>
    </xf>
    <xf numFmtId="0" fontId="14" fillId="0" borderId="0" xfId="0" applyFont="1" applyFill="1"/>
    <xf numFmtId="0" fontId="0" fillId="0" borderId="0" xfId="0" applyFont="1" applyFill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164" fontId="17" fillId="0" borderId="25" xfId="0" applyNumberFormat="1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1" fillId="0" borderId="0" xfId="0" applyFont="1"/>
    <xf numFmtId="0" fontId="19" fillId="0" borderId="0" xfId="0" applyFont="1" applyFill="1"/>
    <xf numFmtId="0" fontId="17" fillId="0" borderId="0" xfId="0" applyFont="1" applyFill="1" applyAlignment="1">
      <alignment horizontal="center" vertical="top" wrapText="1"/>
    </xf>
    <xf numFmtId="0" fontId="18" fillId="0" borderId="0" xfId="0" applyFont="1" applyFill="1"/>
    <xf numFmtId="0" fontId="17" fillId="0" borderId="0" xfId="0" applyFont="1" applyFill="1" applyBorder="1" applyAlignment="1">
      <alignment horizontal="center"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center" vertical="top"/>
    </xf>
    <xf numFmtId="0" fontId="17" fillId="0" borderId="58" xfId="0" applyFont="1" applyFill="1" applyBorder="1" applyAlignment="1">
      <alignment horizontal="left" vertical="center"/>
    </xf>
    <xf numFmtId="0" fontId="17" fillId="0" borderId="58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7" fillId="0" borderId="0" xfId="0" applyFont="1" applyFill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8" fillId="0" borderId="0" xfId="0" applyFont="1" applyFill="1" applyAlignment="1"/>
    <xf numFmtId="0" fontId="17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28" fillId="0" borderId="0" xfId="0" applyFont="1" applyFill="1"/>
    <xf numFmtId="0" fontId="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25" fillId="0" borderId="0" xfId="0" applyNumberFormat="1" applyFont="1" applyFill="1"/>
    <xf numFmtId="49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9" fontId="28" fillId="0" borderId="0" xfId="0" applyNumberFormat="1" applyFont="1" applyFill="1"/>
    <xf numFmtId="49" fontId="28" fillId="0" borderId="0" xfId="0" applyNumberFormat="1" applyFont="1" applyFill="1" applyAlignment="1">
      <alignment horizontal="center"/>
    </xf>
    <xf numFmtId="49" fontId="17" fillId="0" borderId="0" xfId="0" applyNumberFormat="1" applyFont="1" applyFill="1"/>
    <xf numFmtId="49" fontId="17" fillId="0" borderId="1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32" fillId="0" borderId="0" xfId="0" applyFont="1" applyFill="1"/>
    <xf numFmtId="49" fontId="19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19" fillId="0" borderId="0" xfId="1" applyFont="1" applyFill="1" applyBorder="1" applyAlignment="1">
      <alignment vertical="center"/>
    </xf>
    <xf numFmtId="49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3" fillId="0" borderId="0" xfId="0" applyFont="1" applyFill="1"/>
    <xf numFmtId="0" fontId="17" fillId="0" borderId="3" xfId="0" applyFont="1" applyFill="1" applyBorder="1" applyAlignment="1">
      <alignment horizontal="center" vertical="center" textRotation="90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5" xfId="0" applyFont="1" applyFill="1" applyBorder="1" applyAlignment="1">
      <alignment horizontal="center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48" xfId="0" applyFont="1" applyFill="1" applyBorder="1" applyAlignment="1">
      <alignment horizontal="center" vertical="center" textRotation="90"/>
    </xf>
    <xf numFmtId="0" fontId="17" fillId="0" borderId="43" xfId="0" applyFont="1" applyFill="1" applyBorder="1" applyAlignment="1">
      <alignment horizontal="center" vertical="center" textRotation="90"/>
    </xf>
    <xf numFmtId="0" fontId="17" fillId="0" borderId="50" xfId="0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53" xfId="0" applyFont="1" applyFill="1" applyBorder="1" applyAlignment="1">
      <alignment horizontal="center" vertical="center" textRotation="90"/>
    </xf>
    <xf numFmtId="0" fontId="17" fillId="0" borderId="52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54" xfId="0" applyFont="1" applyFill="1" applyBorder="1" applyAlignment="1">
      <alignment horizontal="left" vertical="center" wrapText="1"/>
    </xf>
    <xf numFmtId="0" fontId="17" fillId="0" borderId="38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center" vertical="center" textRotation="90"/>
    </xf>
    <xf numFmtId="0" fontId="19" fillId="0" borderId="25" xfId="0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 textRotation="90"/>
    </xf>
    <xf numFmtId="0" fontId="19" fillId="0" borderId="12" xfId="0" applyFont="1" applyFill="1" applyBorder="1" applyAlignment="1">
      <alignment horizontal="center" vertical="center" textRotation="90"/>
    </xf>
    <xf numFmtId="0" fontId="19" fillId="0" borderId="13" xfId="0" applyFont="1" applyFill="1" applyBorder="1" applyAlignment="1">
      <alignment horizontal="center" vertical="center" textRotation="90"/>
    </xf>
    <xf numFmtId="0" fontId="19" fillId="0" borderId="2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 textRotation="90"/>
    </xf>
    <xf numFmtId="0" fontId="19" fillId="0" borderId="59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42" xfId="0" applyFont="1" applyFill="1" applyBorder="1" applyAlignment="1">
      <alignment horizontal="center" vertical="center" textRotation="90"/>
    </xf>
    <xf numFmtId="0" fontId="19" fillId="0" borderId="43" xfId="0" applyFont="1" applyFill="1" applyBorder="1" applyAlignment="1">
      <alignment horizontal="center" vertical="center" textRotation="90"/>
    </xf>
    <xf numFmtId="0" fontId="19" fillId="0" borderId="44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textRotation="90"/>
    </xf>
    <xf numFmtId="0" fontId="17" fillId="0" borderId="62" xfId="0" applyFont="1" applyFill="1" applyBorder="1" applyAlignment="1">
      <alignment horizontal="center" vertical="center" textRotation="90"/>
    </xf>
    <xf numFmtId="0" fontId="17" fillId="0" borderId="58" xfId="0" applyFont="1" applyFill="1" applyBorder="1" applyAlignment="1">
      <alignment horizontal="center" vertical="center" textRotation="90"/>
    </xf>
    <xf numFmtId="0" fontId="19" fillId="0" borderId="37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47" xfId="0" applyFont="1" applyFill="1" applyBorder="1" applyAlignment="1">
      <alignment horizontal="center" vertical="center" textRotation="90"/>
    </xf>
    <xf numFmtId="0" fontId="17" fillId="0" borderId="49" xfId="0" applyFont="1" applyFill="1" applyBorder="1" applyAlignment="1">
      <alignment horizontal="center" vertical="center" textRotation="90"/>
    </xf>
    <xf numFmtId="0" fontId="17" fillId="0" borderId="42" xfId="0" applyFont="1" applyFill="1" applyBorder="1" applyAlignment="1">
      <alignment horizontal="center" vertical="center" textRotation="90"/>
    </xf>
    <xf numFmtId="0" fontId="17" fillId="0" borderId="44" xfId="0" applyFont="1" applyFill="1" applyBorder="1" applyAlignment="1">
      <alignment horizontal="center" vertical="center" textRotation="90"/>
    </xf>
    <xf numFmtId="0" fontId="17" fillId="0" borderId="37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top" wrapText="1"/>
    </xf>
    <xf numFmtId="0" fontId="17" fillId="0" borderId="26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 wrapText="1"/>
    </xf>
    <xf numFmtId="49" fontId="17" fillId="0" borderId="38" xfId="0" applyNumberFormat="1" applyFont="1" applyFill="1" applyBorder="1" applyAlignment="1">
      <alignment horizontal="center" vertical="center" wrapText="1"/>
    </xf>
    <xf numFmtId="49" fontId="17" fillId="0" borderId="39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49" fontId="17" fillId="0" borderId="29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42" xfId="0" applyNumberFormat="1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46" xfId="0" applyFont="1" applyFill="1" applyBorder="1" applyAlignment="1">
      <alignment horizontal="left" vertical="center" wrapText="1"/>
    </xf>
    <xf numFmtId="49" fontId="17" fillId="0" borderId="43" xfId="0" applyNumberFormat="1" applyFont="1" applyFill="1" applyBorder="1" applyAlignment="1">
      <alignment horizontal="center" vertical="center" wrapText="1"/>
    </xf>
    <xf numFmtId="49" fontId="17" fillId="0" borderId="44" xfId="0" applyNumberFormat="1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49" fontId="17" fillId="0" borderId="34" xfId="0" applyNumberFormat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left" vertical="top" wrapText="1"/>
    </xf>
    <xf numFmtId="0" fontId="17" fillId="0" borderId="45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46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48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/>
    </xf>
    <xf numFmtId="1" fontId="17" fillId="0" borderId="56" xfId="0" applyNumberFormat="1" applyFont="1" applyFill="1" applyBorder="1" applyAlignment="1">
      <alignment horizontal="center" vertical="center"/>
    </xf>
    <xf numFmtId="1" fontId="17" fillId="0" borderId="33" xfId="0" applyNumberFormat="1" applyFont="1" applyFill="1" applyBorder="1" applyAlignment="1">
      <alignment horizontal="center" vertical="center"/>
    </xf>
    <xf numFmtId="1" fontId="17" fillId="0" borderId="34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/>
    </xf>
    <xf numFmtId="0" fontId="17" fillId="0" borderId="56" xfId="0" applyFont="1" applyFill="1" applyBorder="1" applyAlignment="1">
      <alignment horizontal="left" vertical="center" wrapText="1"/>
    </xf>
    <xf numFmtId="0" fontId="17" fillId="0" borderId="34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3" xfId="0" applyFont="1" applyFill="1" applyBorder="1" applyAlignment="1">
      <alignment vertical="justify" wrapText="1"/>
    </xf>
    <xf numFmtId="0" fontId="17" fillId="0" borderId="4" xfId="0" applyFont="1" applyFill="1" applyBorder="1" applyAlignment="1">
      <alignment vertical="justify" wrapText="1"/>
    </xf>
    <xf numFmtId="0" fontId="17" fillId="0" borderId="5" xfId="0" applyFont="1" applyFill="1" applyBorder="1" applyAlignment="1">
      <alignment vertical="justify" wrapText="1"/>
    </xf>
    <xf numFmtId="16" fontId="17" fillId="0" borderId="64" xfId="0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justify" wrapText="1"/>
    </xf>
    <xf numFmtId="0" fontId="17" fillId="0" borderId="31" xfId="0" applyFont="1" applyFill="1" applyBorder="1" applyAlignment="1">
      <alignment vertical="justify" wrapText="1"/>
    </xf>
    <xf numFmtId="0" fontId="17" fillId="0" borderId="32" xfId="0" applyFont="1" applyFill="1" applyBorder="1" applyAlignment="1">
      <alignment vertical="justify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textRotation="90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9" fillId="0" borderId="0" xfId="1" applyFont="1" applyFill="1" applyBorder="1"/>
    <xf numFmtId="0" fontId="19" fillId="0" borderId="0" xfId="0" applyFont="1" applyFill="1" applyAlignment="1">
      <alignment horizontal="right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X697"/>
  <sheetViews>
    <sheetView tabSelected="1" view="pageBreakPreview" topLeftCell="A145" zoomScale="35" zoomScaleNormal="55" zoomScaleSheetLayoutView="35" workbookViewId="0">
      <selection activeCell="AJ101" sqref="AJ101"/>
    </sheetView>
  </sheetViews>
  <sheetFormatPr defaultColWidth="4.7109375" defaultRowHeight="20.25" x14ac:dyDescent="0.3"/>
  <cols>
    <col min="1" max="1" width="4.7109375" style="1"/>
    <col min="2" max="2" width="17.28515625" style="1" customWidth="1"/>
    <col min="3" max="3" width="7.28515625" style="1" customWidth="1"/>
    <col min="4" max="4" width="9" style="1" customWidth="1"/>
    <col min="5" max="5" width="10.85546875" style="1" customWidth="1"/>
    <col min="6" max="6" width="10" style="1" customWidth="1"/>
    <col min="7" max="7" width="7.5703125" style="1" customWidth="1"/>
    <col min="8" max="8" width="8.140625" style="1" customWidth="1"/>
    <col min="9" max="9" width="8.28515625" style="1" customWidth="1"/>
    <col min="10" max="10" width="7" style="1" customWidth="1"/>
    <col min="11" max="11" width="8.42578125" style="1" customWidth="1"/>
    <col min="12" max="12" width="6.42578125" style="1" customWidth="1"/>
    <col min="13" max="13" width="7.7109375" style="1" customWidth="1"/>
    <col min="14" max="14" width="8" style="1" customWidth="1"/>
    <col min="15" max="15" width="11.140625" style="1" customWidth="1"/>
    <col min="16" max="16" width="6.28515625" style="1" customWidth="1"/>
    <col min="17" max="17" width="7.42578125" style="1" customWidth="1"/>
    <col min="18" max="18" width="8.5703125" style="1" customWidth="1"/>
    <col min="19" max="19" width="8.7109375" style="2" customWidth="1"/>
    <col min="20" max="20" width="9.140625" style="2" customWidth="1"/>
    <col min="21" max="21" width="8" style="1" customWidth="1"/>
    <col min="22" max="22" width="8.5703125" style="1" customWidth="1"/>
    <col min="23" max="23" width="6.85546875" style="1" customWidth="1"/>
    <col min="24" max="24" width="10.28515625" style="1" customWidth="1"/>
    <col min="25" max="25" width="7.42578125" style="1" customWidth="1"/>
    <col min="26" max="26" width="9.42578125" style="1" customWidth="1"/>
    <col min="27" max="27" width="7.85546875" style="1" customWidth="1"/>
    <col min="28" max="28" width="6.85546875" style="1" customWidth="1"/>
    <col min="29" max="29" width="7" style="1" customWidth="1"/>
    <col min="30" max="30" width="9" style="1" customWidth="1"/>
    <col min="31" max="31" width="8.28515625" style="1" customWidth="1"/>
    <col min="32" max="32" width="10.7109375" style="1" customWidth="1"/>
    <col min="33" max="33" width="14.42578125" style="1" customWidth="1"/>
    <col min="34" max="34" width="15" style="1" customWidth="1"/>
    <col min="35" max="35" width="9.7109375" style="1" customWidth="1"/>
    <col min="36" max="36" width="15" style="1" customWidth="1"/>
    <col min="37" max="37" width="16.140625" style="1" customWidth="1"/>
    <col min="38" max="38" width="10.28515625" style="1" customWidth="1"/>
    <col min="39" max="39" width="16.140625" style="1" customWidth="1"/>
    <col min="40" max="40" width="11.28515625" style="1" customWidth="1"/>
    <col min="41" max="41" width="10" style="1" customWidth="1"/>
    <col min="42" max="42" width="16.5703125" style="1" customWidth="1"/>
    <col min="43" max="43" width="11.5703125" style="1" customWidth="1"/>
    <col min="44" max="44" width="9.5703125" style="1" customWidth="1"/>
    <col min="45" max="45" width="15.140625" style="1" customWidth="1"/>
    <col min="46" max="46" width="13" style="1" customWidth="1"/>
    <col min="47" max="47" width="10.7109375" style="1" customWidth="1"/>
    <col min="48" max="48" width="12.28515625" style="1" customWidth="1"/>
    <col min="49" max="49" width="15.42578125" style="1" customWidth="1"/>
    <col min="50" max="50" width="8.85546875" style="1" customWidth="1"/>
    <col min="51" max="51" width="18" style="1" customWidth="1"/>
    <col min="52" max="52" width="12.5703125" style="1" customWidth="1"/>
    <col min="53" max="53" width="9.42578125" style="1" customWidth="1"/>
    <col min="54" max="54" width="8.85546875" style="1" customWidth="1"/>
    <col min="55" max="56" width="9.85546875" style="1" customWidth="1"/>
    <col min="57" max="57" width="6.140625" style="1" customWidth="1"/>
    <col min="58" max="58" width="11.140625" style="1" customWidth="1"/>
    <col min="59" max="59" width="9.140625" style="3" customWidth="1"/>
    <col min="60" max="60" width="7.140625" style="3" customWidth="1"/>
    <col min="61" max="61" width="13.85546875" style="3" customWidth="1"/>
    <col min="62" max="62" width="12.28515625" style="3" customWidth="1"/>
    <col min="63" max="63" width="5.28515625" style="4" bestFit="1" customWidth="1"/>
    <col min="64" max="64" width="15.5703125" style="1" customWidth="1"/>
    <col min="65" max="65" width="13.85546875" style="1" customWidth="1"/>
    <col min="66" max="66" width="11.5703125" style="1" customWidth="1"/>
    <col min="67" max="67" width="4.7109375" style="1"/>
    <col min="68" max="68" width="13" style="19" customWidth="1"/>
    <col min="69" max="16384" width="4.7109375" style="1"/>
  </cols>
  <sheetData>
    <row r="1" spans="2:65" ht="35.25" x14ac:dyDescent="0.5">
      <c r="B1" s="385" t="s">
        <v>154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  <c r="AS1" s="385"/>
      <c r="AT1" s="385"/>
      <c r="AU1" s="385"/>
      <c r="AV1" s="385"/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5"/>
      <c r="BH1" s="385"/>
      <c r="BI1" s="385"/>
      <c r="BJ1" s="385"/>
    </row>
    <row r="2" spans="2:65" ht="34.5" x14ac:dyDescent="0.4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89"/>
      <c r="T2" s="89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90"/>
      <c r="BH2" s="90"/>
      <c r="BI2" s="90"/>
      <c r="BJ2" s="90"/>
    </row>
    <row r="3" spans="2:65" ht="35.25" x14ac:dyDescent="0.5">
      <c r="B3" s="58"/>
      <c r="C3" s="384" t="s">
        <v>92</v>
      </c>
      <c r="D3" s="384"/>
      <c r="E3" s="384"/>
      <c r="F3" s="384"/>
      <c r="G3" s="384"/>
      <c r="H3" s="384"/>
      <c r="I3" s="384"/>
      <c r="J3" s="384"/>
      <c r="K3" s="91"/>
      <c r="L3" s="91"/>
      <c r="M3" s="91"/>
      <c r="N3" s="58"/>
      <c r="O3" s="58"/>
      <c r="P3" s="58"/>
      <c r="Q3" s="58"/>
      <c r="R3" s="58"/>
      <c r="S3" s="89"/>
      <c r="T3" s="89"/>
      <c r="U3" s="58"/>
      <c r="V3" s="58"/>
      <c r="W3" s="58"/>
      <c r="X3" s="58"/>
      <c r="Y3" s="58"/>
      <c r="Z3" s="386" t="s">
        <v>472</v>
      </c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387"/>
      <c r="BE3" s="387"/>
      <c r="BF3" s="387"/>
      <c r="BG3" s="387"/>
      <c r="BH3" s="387"/>
      <c r="BI3" s="387"/>
      <c r="BJ3" s="387"/>
    </row>
    <row r="4" spans="2:65" ht="35.25" x14ac:dyDescent="0.5">
      <c r="B4" s="58"/>
      <c r="C4" s="91" t="s">
        <v>93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58"/>
      <c r="O4" s="58"/>
      <c r="P4" s="58"/>
      <c r="Q4" s="58"/>
      <c r="R4" s="58"/>
      <c r="S4" s="89"/>
      <c r="T4" s="89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90"/>
      <c r="BH4" s="90"/>
      <c r="BI4" s="90"/>
      <c r="BJ4" s="90"/>
    </row>
    <row r="5" spans="2:65" ht="35.25" x14ac:dyDescent="0.5">
      <c r="B5" s="58"/>
      <c r="C5" s="91" t="s">
        <v>94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58"/>
      <c r="O5" s="58"/>
      <c r="P5" s="58"/>
      <c r="Q5" s="58"/>
      <c r="R5" s="58"/>
      <c r="S5" s="89"/>
      <c r="T5" s="89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242" t="s">
        <v>468</v>
      </c>
      <c r="BC5" s="242"/>
      <c r="BD5" s="242"/>
      <c r="BE5" s="242"/>
      <c r="BF5" s="242"/>
      <c r="BG5" s="242"/>
      <c r="BH5" s="242"/>
      <c r="BI5" s="242"/>
      <c r="BJ5" s="90"/>
    </row>
    <row r="6" spans="2:65" ht="35.25" x14ac:dyDescent="0.5">
      <c r="B6" s="58"/>
      <c r="C6" s="91" t="s">
        <v>95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58"/>
      <c r="O6" s="58"/>
      <c r="P6" s="58"/>
      <c r="Q6" s="58"/>
      <c r="R6" s="58"/>
      <c r="S6" s="89"/>
      <c r="T6" s="89"/>
      <c r="U6" s="92"/>
      <c r="V6" s="92"/>
      <c r="W6" s="385" t="s">
        <v>467</v>
      </c>
      <c r="X6" s="385"/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58"/>
      <c r="AU6" s="91"/>
      <c r="AV6" s="58"/>
      <c r="AW6" s="58"/>
      <c r="AX6" s="93"/>
      <c r="AY6" s="93"/>
      <c r="AZ6" s="93"/>
      <c r="BA6" s="93"/>
      <c r="BB6" s="92" t="s">
        <v>417</v>
      </c>
      <c r="BC6" s="133"/>
      <c r="BD6" s="133"/>
      <c r="BE6" s="133"/>
      <c r="BF6" s="133"/>
      <c r="BG6" s="91"/>
      <c r="BH6" s="91"/>
      <c r="BI6" s="91"/>
      <c r="BJ6" s="91"/>
      <c r="BK6"/>
      <c r="BL6"/>
      <c r="BM6"/>
    </row>
    <row r="7" spans="2:65" ht="30.6" customHeight="1" x14ac:dyDescent="0.5">
      <c r="B7" s="58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58"/>
      <c r="O7" s="58"/>
      <c r="P7" s="58"/>
      <c r="Q7" s="58"/>
      <c r="R7" s="78"/>
      <c r="S7" s="78"/>
      <c r="T7" s="78"/>
      <c r="U7" s="78"/>
      <c r="V7" s="78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132"/>
      <c r="AU7" s="78"/>
      <c r="AV7" s="132"/>
      <c r="AW7" s="132"/>
      <c r="AX7" s="94"/>
      <c r="AY7" s="94"/>
      <c r="AZ7" s="94"/>
      <c r="BA7" s="94"/>
      <c r="BB7" s="78" t="s">
        <v>418</v>
      </c>
      <c r="BC7" s="78"/>
      <c r="BD7" s="78"/>
      <c r="BE7" s="78"/>
      <c r="BF7" s="78"/>
      <c r="BG7" s="78"/>
      <c r="BH7" s="78"/>
      <c r="BI7" s="78"/>
      <c r="BJ7" s="91"/>
      <c r="BK7"/>
      <c r="BL7"/>
      <c r="BM7"/>
    </row>
    <row r="8" spans="2:65" ht="39" customHeight="1" x14ac:dyDescent="0.5">
      <c r="B8" s="58"/>
      <c r="C8" s="260" t="s">
        <v>398</v>
      </c>
      <c r="D8" s="260"/>
      <c r="E8" s="260"/>
      <c r="F8" s="260"/>
      <c r="G8" s="260"/>
      <c r="H8" s="260"/>
      <c r="I8" s="260"/>
      <c r="J8" s="260" t="s">
        <v>234</v>
      </c>
      <c r="K8" s="260"/>
      <c r="L8" s="260"/>
      <c r="M8" s="260"/>
      <c r="N8" s="260"/>
      <c r="O8" s="260"/>
      <c r="P8" s="260"/>
      <c r="Q8" s="58"/>
      <c r="R8" s="58"/>
      <c r="S8" s="95"/>
      <c r="T8" s="95"/>
      <c r="U8" s="95"/>
      <c r="V8" s="95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58"/>
      <c r="AR8" s="58"/>
      <c r="AS8" s="58"/>
      <c r="AT8" s="58"/>
      <c r="AU8" s="91"/>
      <c r="AV8" s="58"/>
      <c r="AW8" s="58"/>
      <c r="AX8" s="58"/>
      <c r="AY8" s="58"/>
      <c r="AZ8" s="58"/>
      <c r="BA8" s="58"/>
      <c r="BB8" s="93" t="s">
        <v>469</v>
      </c>
      <c r="BC8" s="93"/>
      <c r="BD8" s="93"/>
      <c r="BE8" s="93"/>
      <c r="BF8" s="93"/>
      <c r="BG8" s="93"/>
      <c r="BH8" s="93"/>
      <c r="BI8" s="93"/>
      <c r="BJ8" s="78"/>
      <c r="BK8" s="5"/>
      <c r="BL8" s="5"/>
      <c r="BM8" s="5"/>
    </row>
    <row r="9" spans="2:65" ht="33.75" customHeight="1" x14ac:dyDescent="0.5">
      <c r="B9" s="58"/>
      <c r="C9" s="384" t="s">
        <v>313</v>
      </c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58"/>
      <c r="P9" s="58"/>
      <c r="Q9" s="58"/>
      <c r="R9" s="58"/>
      <c r="S9" s="89"/>
      <c r="T9" s="89"/>
      <c r="U9" s="91" t="s">
        <v>138</v>
      </c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58"/>
      <c r="AR9" s="58"/>
      <c r="AS9" s="58"/>
      <c r="AT9" s="58"/>
      <c r="AU9" s="91"/>
      <c r="AV9" s="58"/>
      <c r="AW9" s="58"/>
      <c r="AX9" s="58"/>
      <c r="AY9" s="78"/>
      <c r="AZ9" s="78"/>
      <c r="BA9" s="78"/>
      <c r="BB9" s="384"/>
      <c r="BC9" s="384"/>
      <c r="BD9" s="384"/>
      <c r="BE9" s="384"/>
      <c r="BF9" s="384"/>
      <c r="BG9" s="384"/>
      <c r="BH9" s="384"/>
      <c r="BI9" s="384"/>
      <c r="BJ9" s="78"/>
      <c r="BK9" s="5"/>
      <c r="BL9" s="5"/>
      <c r="BM9" s="5"/>
    </row>
    <row r="10" spans="2:65" ht="27.75" customHeight="1" x14ac:dyDescent="0.5">
      <c r="B10" s="58"/>
      <c r="C10" s="385" t="s">
        <v>151</v>
      </c>
      <c r="D10" s="385"/>
      <c r="E10" s="385"/>
      <c r="F10" s="385"/>
      <c r="G10" s="385"/>
      <c r="H10" s="385"/>
      <c r="I10" s="385"/>
      <c r="J10" s="388">
        <v>2022</v>
      </c>
      <c r="K10" s="388"/>
      <c r="L10" s="388"/>
      <c r="M10" s="388"/>
      <c r="N10" s="388"/>
      <c r="O10" s="388"/>
      <c r="P10" s="58"/>
      <c r="Q10" s="58"/>
      <c r="R10" s="58"/>
      <c r="S10" s="89"/>
      <c r="T10" s="89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91"/>
      <c r="BB10" s="384" t="s">
        <v>470</v>
      </c>
      <c r="BC10" s="384"/>
      <c r="BD10" s="384"/>
      <c r="BE10" s="384"/>
      <c r="BF10" s="384"/>
      <c r="BG10" s="384"/>
      <c r="BH10" s="384"/>
      <c r="BI10" s="384"/>
      <c r="BJ10" s="91"/>
    </row>
    <row r="11" spans="2:65" ht="65.25" customHeight="1" x14ac:dyDescent="0.5">
      <c r="B11" s="58"/>
      <c r="C11" s="91" t="s">
        <v>102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58"/>
      <c r="O11" s="58"/>
      <c r="P11" s="58"/>
      <c r="Q11" s="58"/>
      <c r="R11" s="58"/>
      <c r="S11" s="89"/>
      <c r="T11" s="89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7"/>
      <c r="BC11" s="7"/>
      <c r="BD11" s="7"/>
      <c r="BE11" s="7"/>
      <c r="BF11" s="7"/>
      <c r="BG11" s="96"/>
      <c r="BH11" s="96"/>
      <c r="BI11" s="96"/>
      <c r="BJ11" s="90"/>
    </row>
    <row r="12" spans="2:65" ht="22.9" customHeight="1" x14ac:dyDescent="0.45">
      <c r="B12" s="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7"/>
      <c r="O12" s="7"/>
      <c r="P12" s="7"/>
      <c r="Q12" s="7"/>
      <c r="R12" s="7"/>
      <c r="S12" s="98"/>
      <c r="T12" s="98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7"/>
      <c r="AU12" s="7"/>
      <c r="AV12" s="7"/>
      <c r="AW12" s="7"/>
      <c r="AX12" s="7"/>
      <c r="AY12" s="7"/>
      <c r="AZ12" s="7"/>
      <c r="BA12" s="7"/>
      <c r="BB12" s="134"/>
      <c r="BC12" s="7"/>
      <c r="BD12" s="7"/>
      <c r="BE12" s="7"/>
      <c r="BF12" s="7"/>
      <c r="BG12" s="96"/>
      <c r="BH12" s="96"/>
      <c r="BI12" s="96"/>
      <c r="BJ12" s="96"/>
    </row>
    <row r="13" spans="2:65" ht="34.5" x14ac:dyDescent="0.45">
      <c r="B13" s="7"/>
      <c r="C13" s="389" t="s">
        <v>142</v>
      </c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99"/>
      <c r="T13" s="99"/>
      <c r="U13" s="7"/>
      <c r="V13" s="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100"/>
      <c r="AO13" s="97"/>
      <c r="AP13" s="390" t="s">
        <v>6</v>
      </c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0"/>
      <c r="BB13" s="390"/>
      <c r="BC13" s="390"/>
      <c r="BD13" s="390"/>
      <c r="BE13" s="390"/>
      <c r="BF13" s="390"/>
      <c r="BG13" s="390"/>
      <c r="BH13" s="390"/>
      <c r="BI13" s="390"/>
      <c r="BJ13" s="96"/>
    </row>
    <row r="14" spans="2:65" x14ac:dyDescent="0.3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8"/>
      <c r="T14" s="98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96"/>
      <c r="BH14" s="96"/>
      <c r="BI14" s="96"/>
      <c r="BJ14" s="96"/>
    </row>
    <row r="15" spans="2:65" ht="32.25" customHeight="1" x14ac:dyDescent="0.3">
      <c r="B15" s="382" t="s">
        <v>75</v>
      </c>
      <c r="C15" s="379" t="s">
        <v>87</v>
      </c>
      <c r="D15" s="379"/>
      <c r="E15" s="379"/>
      <c r="F15" s="379"/>
      <c r="G15" s="380" t="s">
        <v>473</v>
      </c>
      <c r="H15" s="379" t="s">
        <v>86</v>
      </c>
      <c r="I15" s="379"/>
      <c r="J15" s="379"/>
      <c r="K15" s="380" t="s">
        <v>474</v>
      </c>
      <c r="L15" s="379" t="s">
        <v>85</v>
      </c>
      <c r="M15" s="379"/>
      <c r="N15" s="379"/>
      <c r="O15" s="379"/>
      <c r="P15" s="379" t="s">
        <v>84</v>
      </c>
      <c r="Q15" s="379"/>
      <c r="R15" s="379"/>
      <c r="S15" s="379"/>
      <c r="T15" s="380" t="s">
        <v>475</v>
      </c>
      <c r="U15" s="379" t="s">
        <v>83</v>
      </c>
      <c r="V15" s="379"/>
      <c r="W15" s="379"/>
      <c r="X15" s="380" t="s">
        <v>476</v>
      </c>
      <c r="Y15" s="379" t="s">
        <v>82</v>
      </c>
      <c r="Z15" s="379"/>
      <c r="AA15" s="379"/>
      <c r="AB15" s="380" t="s">
        <v>477</v>
      </c>
      <c r="AC15" s="379" t="s">
        <v>81</v>
      </c>
      <c r="AD15" s="379"/>
      <c r="AE15" s="379"/>
      <c r="AF15" s="379"/>
      <c r="AG15" s="380" t="s">
        <v>478</v>
      </c>
      <c r="AH15" s="379" t="s">
        <v>80</v>
      </c>
      <c r="AI15" s="379"/>
      <c r="AJ15" s="379"/>
      <c r="AK15" s="380" t="s">
        <v>479</v>
      </c>
      <c r="AL15" s="379" t="s">
        <v>79</v>
      </c>
      <c r="AM15" s="379"/>
      <c r="AN15" s="379"/>
      <c r="AO15" s="379"/>
      <c r="AP15" s="379" t="s">
        <v>78</v>
      </c>
      <c r="AQ15" s="379"/>
      <c r="AR15" s="379"/>
      <c r="AS15" s="379"/>
      <c r="AT15" s="380" t="s">
        <v>480</v>
      </c>
      <c r="AU15" s="379" t="s">
        <v>77</v>
      </c>
      <c r="AV15" s="379"/>
      <c r="AW15" s="379"/>
      <c r="AX15" s="380" t="s">
        <v>481</v>
      </c>
      <c r="AY15" s="379" t="s">
        <v>76</v>
      </c>
      <c r="AZ15" s="379"/>
      <c r="BA15" s="379"/>
      <c r="BB15" s="381"/>
      <c r="BC15" s="382" t="s">
        <v>32</v>
      </c>
      <c r="BD15" s="382" t="s">
        <v>27</v>
      </c>
      <c r="BE15" s="382" t="s">
        <v>28</v>
      </c>
      <c r="BF15" s="382" t="s">
        <v>72</v>
      </c>
      <c r="BG15" s="382" t="s">
        <v>71</v>
      </c>
      <c r="BH15" s="382" t="s">
        <v>73</v>
      </c>
      <c r="BI15" s="382" t="s">
        <v>74</v>
      </c>
      <c r="BJ15" s="382" t="s">
        <v>5</v>
      </c>
    </row>
    <row r="16" spans="2:65" ht="328.5" customHeight="1" x14ac:dyDescent="0.3">
      <c r="B16" s="382"/>
      <c r="C16" s="101" t="s">
        <v>88</v>
      </c>
      <c r="D16" s="101" t="s">
        <v>37</v>
      </c>
      <c r="E16" s="101" t="s">
        <v>38</v>
      </c>
      <c r="F16" s="101" t="s">
        <v>39</v>
      </c>
      <c r="G16" s="379"/>
      <c r="H16" s="101" t="s">
        <v>40</v>
      </c>
      <c r="I16" s="101" t="s">
        <v>41</v>
      </c>
      <c r="J16" s="101" t="s">
        <v>42</v>
      </c>
      <c r="K16" s="379"/>
      <c r="L16" s="101" t="s">
        <v>43</v>
      </c>
      <c r="M16" s="101" t="s">
        <v>44</v>
      </c>
      <c r="N16" s="101" t="s">
        <v>45</v>
      </c>
      <c r="O16" s="101" t="s">
        <v>46</v>
      </c>
      <c r="P16" s="101" t="s">
        <v>36</v>
      </c>
      <c r="Q16" s="101" t="s">
        <v>37</v>
      </c>
      <c r="R16" s="101" t="s">
        <v>38</v>
      </c>
      <c r="S16" s="101" t="s">
        <v>39</v>
      </c>
      <c r="T16" s="379"/>
      <c r="U16" s="101" t="s">
        <v>47</v>
      </c>
      <c r="V16" s="101" t="s">
        <v>48</v>
      </c>
      <c r="W16" s="101" t="s">
        <v>49</v>
      </c>
      <c r="X16" s="379"/>
      <c r="Y16" s="101" t="s">
        <v>50</v>
      </c>
      <c r="Z16" s="101" t="s">
        <v>51</v>
      </c>
      <c r="AA16" s="101" t="s">
        <v>52</v>
      </c>
      <c r="AB16" s="379"/>
      <c r="AC16" s="101" t="s">
        <v>50</v>
      </c>
      <c r="AD16" s="101" t="s">
        <v>51</v>
      </c>
      <c r="AE16" s="101" t="s">
        <v>52</v>
      </c>
      <c r="AF16" s="101" t="s">
        <v>53</v>
      </c>
      <c r="AG16" s="379"/>
      <c r="AH16" s="101" t="s">
        <v>40</v>
      </c>
      <c r="AI16" s="101" t="s">
        <v>41</v>
      </c>
      <c r="AJ16" s="101" t="s">
        <v>42</v>
      </c>
      <c r="AK16" s="379"/>
      <c r="AL16" s="101" t="s">
        <v>54</v>
      </c>
      <c r="AM16" s="101" t="s">
        <v>55</v>
      </c>
      <c r="AN16" s="101" t="s">
        <v>56</v>
      </c>
      <c r="AO16" s="101" t="s">
        <v>57</v>
      </c>
      <c r="AP16" s="101" t="s">
        <v>36</v>
      </c>
      <c r="AQ16" s="101" t="s">
        <v>37</v>
      </c>
      <c r="AR16" s="101" t="s">
        <v>38</v>
      </c>
      <c r="AS16" s="101" t="s">
        <v>39</v>
      </c>
      <c r="AT16" s="379"/>
      <c r="AU16" s="101" t="s">
        <v>40</v>
      </c>
      <c r="AV16" s="101" t="s">
        <v>41</v>
      </c>
      <c r="AW16" s="101" t="s">
        <v>42</v>
      </c>
      <c r="AX16" s="379"/>
      <c r="AY16" s="101" t="s">
        <v>43</v>
      </c>
      <c r="AZ16" s="101" t="s">
        <v>44</v>
      </c>
      <c r="BA16" s="101" t="s">
        <v>45</v>
      </c>
      <c r="BB16" s="102" t="s">
        <v>58</v>
      </c>
      <c r="BC16" s="382"/>
      <c r="BD16" s="382"/>
      <c r="BE16" s="382"/>
      <c r="BF16" s="382"/>
      <c r="BG16" s="382"/>
      <c r="BH16" s="382"/>
      <c r="BI16" s="382"/>
      <c r="BJ16" s="382"/>
    </row>
    <row r="17" spans="2:62" ht="30" customHeight="1" x14ac:dyDescent="0.45">
      <c r="B17" s="103" t="s">
        <v>24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5"/>
      <c r="Q17" s="105"/>
      <c r="R17" s="105"/>
      <c r="S17" s="105"/>
      <c r="T17" s="106">
        <v>18</v>
      </c>
      <c r="U17" s="106" t="s">
        <v>0</v>
      </c>
      <c r="V17" s="106" t="s">
        <v>0</v>
      </c>
      <c r="W17" s="106" t="s">
        <v>0</v>
      </c>
      <c r="X17" s="105" t="s">
        <v>60</v>
      </c>
      <c r="Y17" s="105" t="s">
        <v>60</v>
      </c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6">
        <v>17</v>
      </c>
      <c r="AQ17" s="106" t="s">
        <v>0</v>
      </c>
      <c r="AR17" s="106" t="s">
        <v>0</v>
      </c>
      <c r="AS17" s="106" t="s">
        <v>0</v>
      </c>
      <c r="AT17" s="106" t="s">
        <v>0</v>
      </c>
      <c r="AU17" s="105" t="s">
        <v>1</v>
      </c>
      <c r="AV17" s="105" t="s">
        <v>1</v>
      </c>
      <c r="AW17" s="105" t="s">
        <v>60</v>
      </c>
      <c r="AX17" s="105" t="s">
        <v>60</v>
      </c>
      <c r="AY17" s="105" t="s">
        <v>60</v>
      </c>
      <c r="AZ17" s="105" t="s">
        <v>60</v>
      </c>
      <c r="BA17" s="105" t="s">
        <v>60</v>
      </c>
      <c r="BB17" s="105" t="s">
        <v>60</v>
      </c>
      <c r="BC17" s="105">
        <v>35</v>
      </c>
      <c r="BD17" s="105">
        <v>7</v>
      </c>
      <c r="BE17" s="105">
        <v>2</v>
      </c>
      <c r="BF17" s="105"/>
      <c r="BG17" s="105"/>
      <c r="BH17" s="105"/>
      <c r="BI17" s="105">
        <v>8</v>
      </c>
      <c r="BJ17" s="105">
        <f>SUM(BC17:BI17)</f>
        <v>52</v>
      </c>
    </row>
    <row r="18" spans="2:62" ht="30" customHeight="1" x14ac:dyDescent="0.45">
      <c r="B18" s="103" t="s">
        <v>25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5"/>
      <c r="Q18" s="105"/>
      <c r="R18" s="105"/>
      <c r="S18" s="105"/>
      <c r="T18" s="106">
        <v>18</v>
      </c>
      <c r="U18" s="106" t="s">
        <v>0</v>
      </c>
      <c r="V18" s="106" t="s">
        <v>0</v>
      </c>
      <c r="W18" s="106" t="s">
        <v>0</v>
      </c>
      <c r="X18" s="105" t="s">
        <v>60</v>
      </c>
      <c r="Y18" s="105" t="s">
        <v>60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6">
        <v>17</v>
      </c>
      <c r="AQ18" s="106" t="s">
        <v>0</v>
      </c>
      <c r="AR18" s="106" t="s">
        <v>0</v>
      </c>
      <c r="AS18" s="106" t="s">
        <v>0</v>
      </c>
      <c r="AT18" s="106" t="s">
        <v>0</v>
      </c>
      <c r="AU18" s="105" t="s">
        <v>62</v>
      </c>
      <c r="AV18" s="105" t="s">
        <v>62</v>
      </c>
      <c r="AW18" s="105" t="s">
        <v>60</v>
      </c>
      <c r="AX18" s="105" t="s">
        <v>60</v>
      </c>
      <c r="AY18" s="105" t="s">
        <v>60</v>
      </c>
      <c r="AZ18" s="105" t="s">
        <v>60</v>
      </c>
      <c r="BA18" s="105" t="s">
        <v>60</v>
      </c>
      <c r="BB18" s="105" t="s">
        <v>60</v>
      </c>
      <c r="BC18" s="105">
        <v>35</v>
      </c>
      <c r="BD18" s="105">
        <v>7</v>
      </c>
      <c r="BE18" s="105"/>
      <c r="BF18" s="105">
        <v>2</v>
      </c>
      <c r="BG18" s="105"/>
      <c r="BH18" s="105"/>
      <c r="BI18" s="105">
        <v>8</v>
      </c>
      <c r="BJ18" s="105">
        <f t="shared" ref="BJ18:BJ20" si="0">SUM(BC18:BI18)</f>
        <v>52</v>
      </c>
    </row>
    <row r="19" spans="2:62" ht="30" customHeight="1" x14ac:dyDescent="0.45">
      <c r="B19" s="103" t="s">
        <v>26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105"/>
      <c r="R19" s="105"/>
      <c r="S19" s="105"/>
      <c r="T19" s="106">
        <v>18</v>
      </c>
      <c r="U19" s="106" t="s">
        <v>0</v>
      </c>
      <c r="V19" s="106" t="s">
        <v>0</v>
      </c>
      <c r="W19" s="106" t="s">
        <v>0</v>
      </c>
      <c r="X19" s="105" t="s">
        <v>60</v>
      </c>
      <c r="Y19" s="105" t="s">
        <v>60</v>
      </c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6">
        <v>17</v>
      </c>
      <c r="AQ19" s="106" t="s">
        <v>0</v>
      </c>
      <c r="AR19" s="106" t="s">
        <v>0</v>
      </c>
      <c r="AS19" s="106" t="s">
        <v>0</v>
      </c>
      <c r="AT19" s="106" t="s">
        <v>0</v>
      </c>
      <c r="AU19" s="105" t="s">
        <v>62</v>
      </c>
      <c r="AV19" s="105" t="s">
        <v>62</v>
      </c>
      <c r="AW19" s="105" t="s">
        <v>62</v>
      </c>
      <c r="AX19" s="105" t="s">
        <v>62</v>
      </c>
      <c r="AY19" s="105" t="s">
        <v>60</v>
      </c>
      <c r="AZ19" s="105" t="s">
        <v>60</v>
      </c>
      <c r="BA19" s="105" t="s">
        <v>60</v>
      </c>
      <c r="BB19" s="105" t="s">
        <v>60</v>
      </c>
      <c r="BC19" s="105">
        <v>35</v>
      </c>
      <c r="BD19" s="105">
        <v>7</v>
      </c>
      <c r="BE19" s="105"/>
      <c r="BF19" s="105">
        <v>4</v>
      </c>
      <c r="BG19" s="105"/>
      <c r="BH19" s="105"/>
      <c r="BI19" s="105">
        <v>6</v>
      </c>
      <c r="BJ19" s="105">
        <f t="shared" si="0"/>
        <v>52</v>
      </c>
    </row>
    <row r="20" spans="2:62" ht="30" customHeight="1" x14ac:dyDescent="0.45">
      <c r="B20" s="103" t="s">
        <v>149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5"/>
      <c r="Q20" s="105"/>
      <c r="R20" s="106">
        <v>16</v>
      </c>
      <c r="S20" s="106" t="s">
        <v>0</v>
      </c>
      <c r="T20" s="106" t="s">
        <v>0</v>
      </c>
      <c r="U20" s="106" t="s">
        <v>0</v>
      </c>
      <c r="V20" s="105" t="s">
        <v>60</v>
      </c>
      <c r="W20" s="105" t="s">
        <v>60</v>
      </c>
      <c r="X20" s="105" t="s">
        <v>62</v>
      </c>
      <c r="Y20" s="105" t="s">
        <v>62</v>
      </c>
      <c r="Z20" s="105" t="s">
        <v>62</v>
      </c>
      <c r="AA20" s="105" t="s">
        <v>62</v>
      </c>
      <c r="AB20" s="105" t="s">
        <v>62</v>
      </c>
      <c r="AC20" s="105" t="s">
        <v>62</v>
      </c>
      <c r="AD20" s="105" t="s">
        <v>62</v>
      </c>
      <c r="AE20" s="105" t="s">
        <v>62</v>
      </c>
      <c r="AF20" s="105" t="s">
        <v>62</v>
      </c>
      <c r="AG20" s="105" t="s">
        <v>62</v>
      </c>
      <c r="AH20" s="107" t="s">
        <v>90</v>
      </c>
      <c r="AI20" s="107" t="s">
        <v>90</v>
      </c>
      <c r="AJ20" s="107" t="s">
        <v>90</v>
      </c>
      <c r="AK20" s="107" t="s">
        <v>90</v>
      </c>
      <c r="AL20" s="107" t="s">
        <v>90</v>
      </c>
      <c r="AM20" s="107" t="s">
        <v>90</v>
      </c>
      <c r="AN20" s="107" t="s">
        <v>90</v>
      </c>
      <c r="AO20" s="107" t="s">
        <v>90</v>
      </c>
      <c r="AP20" s="107" t="s">
        <v>90</v>
      </c>
      <c r="AQ20" s="107" t="s">
        <v>90</v>
      </c>
      <c r="AR20" s="107" t="s">
        <v>64</v>
      </c>
      <c r="AS20" s="107" t="s">
        <v>64</v>
      </c>
      <c r="AT20" s="107" t="s">
        <v>64</v>
      </c>
      <c r="AU20" s="105"/>
      <c r="AV20" s="105"/>
      <c r="AW20" s="105"/>
      <c r="AX20" s="105"/>
      <c r="AY20" s="105"/>
      <c r="AZ20" s="105"/>
      <c r="BA20" s="105"/>
      <c r="BB20" s="102"/>
      <c r="BC20" s="105">
        <v>16</v>
      </c>
      <c r="BD20" s="105">
        <v>3</v>
      </c>
      <c r="BE20" s="105"/>
      <c r="BF20" s="105">
        <v>10</v>
      </c>
      <c r="BG20" s="105">
        <v>10</v>
      </c>
      <c r="BH20" s="105">
        <v>3</v>
      </c>
      <c r="BI20" s="105">
        <v>2</v>
      </c>
      <c r="BJ20" s="105">
        <f t="shared" si="0"/>
        <v>44</v>
      </c>
    </row>
    <row r="21" spans="2:62" ht="32.25" customHeight="1" x14ac:dyDescent="0.45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05">
        <f>SUM(BC17:BC20)</f>
        <v>121</v>
      </c>
      <c r="BD21" s="105">
        <f t="shared" ref="BD21:BJ21" si="1">SUM(BD17:BD20)</f>
        <v>24</v>
      </c>
      <c r="BE21" s="105">
        <f t="shared" si="1"/>
        <v>2</v>
      </c>
      <c r="BF21" s="105">
        <f t="shared" si="1"/>
        <v>16</v>
      </c>
      <c r="BG21" s="105">
        <f t="shared" si="1"/>
        <v>10</v>
      </c>
      <c r="BH21" s="105">
        <v>3</v>
      </c>
      <c r="BI21" s="105">
        <f t="shared" si="1"/>
        <v>24</v>
      </c>
      <c r="BJ21" s="105">
        <f t="shared" si="1"/>
        <v>200</v>
      </c>
    </row>
    <row r="22" spans="2:62" ht="25.15" customHeight="1" x14ac:dyDescent="0.3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2"/>
      <c r="T22" s="112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96"/>
      <c r="BH22" s="96"/>
      <c r="BI22" s="96"/>
      <c r="BJ22" s="96"/>
    </row>
    <row r="23" spans="2:62" ht="35.25" x14ac:dyDescent="0.5">
      <c r="B23" s="111"/>
      <c r="C23" s="113"/>
      <c r="D23" s="113" t="s">
        <v>7</v>
      </c>
      <c r="E23" s="113"/>
      <c r="F23" s="113"/>
      <c r="G23" s="113"/>
      <c r="H23" s="58"/>
      <c r="I23" s="114"/>
      <c r="J23" s="115" t="s">
        <v>91</v>
      </c>
      <c r="K23" s="113" t="s">
        <v>4</v>
      </c>
      <c r="L23" s="58"/>
      <c r="M23" s="58"/>
      <c r="N23" s="58"/>
      <c r="O23" s="113"/>
      <c r="P23" s="113"/>
      <c r="Q23" s="113"/>
      <c r="R23" s="113"/>
      <c r="S23" s="116"/>
      <c r="T23" s="117" t="s">
        <v>1</v>
      </c>
      <c r="U23" s="115" t="s">
        <v>91</v>
      </c>
      <c r="V23" s="113" t="s">
        <v>59</v>
      </c>
      <c r="W23" s="58"/>
      <c r="X23" s="113"/>
      <c r="Y23" s="113"/>
      <c r="Z23" s="113"/>
      <c r="AA23" s="113"/>
      <c r="AB23" s="113"/>
      <c r="AC23" s="113"/>
      <c r="AD23" s="113"/>
      <c r="AE23" s="58"/>
      <c r="AF23" s="118" t="s">
        <v>90</v>
      </c>
      <c r="AG23" s="115" t="s">
        <v>91</v>
      </c>
      <c r="AH23" s="113" t="s">
        <v>89</v>
      </c>
      <c r="AI23" s="113"/>
      <c r="AJ23" s="113"/>
      <c r="AK23" s="91"/>
      <c r="AL23" s="91"/>
      <c r="AM23" s="91"/>
      <c r="AN23" s="91"/>
      <c r="AO23" s="58"/>
      <c r="AP23" s="58"/>
      <c r="AQ23" s="58"/>
      <c r="AR23" s="119" t="s">
        <v>60</v>
      </c>
      <c r="AS23" s="115" t="s">
        <v>91</v>
      </c>
      <c r="AT23" s="113" t="s">
        <v>61</v>
      </c>
      <c r="AU23" s="58"/>
      <c r="AV23" s="120"/>
      <c r="AW23" s="120"/>
      <c r="AX23" s="7"/>
      <c r="AY23" s="7"/>
      <c r="AZ23" s="7"/>
      <c r="BA23" s="7"/>
      <c r="BB23" s="7"/>
      <c r="BC23" s="7"/>
      <c r="BD23" s="7"/>
      <c r="BE23" s="7"/>
      <c r="BF23" s="7"/>
      <c r="BG23" s="96"/>
      <c r="BH23" s="96"/>
      <c r="BI23" s="96"/>
      <c r="BJ23" s="96"/>
    </row>
    <row r="24" spans="2:62" ht="35.25" x14ac:dyDescent="0.5">
      <c r="B24" s="111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6"/>
      <c r="T24" s="116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58"/>
      <c r="AV24" s="120"/>
      <c r="AW24" s="120"/>
      <c r="AX24" s="7"/>
      <c r="AY24" s="7"/>
      <c r="AZ24" s="7"/>
      <c r="BA24" s="7"/>
      <c r="BB24" s="7"/>
      <c r="BC24" s="7"/>
      <c r="BD24" s="7"/>
      <c r="BE24" s="7"/>
      <c r="BF24" s="7"/>
      <c r="BG24" s="96"/>
      <c r="BH24" s="96"/>
      <c r="BI24" s="96"/>
      <c r="BJ24" s="96"/>
    </row>
    <row r="25" spans="2:62" ht="35.25" x14ac:dyDescent="0.5">
      <c r="B25" s="111"/>
      <c r="C25" s="113"/>
      <c r="D25" s="113"/>
      <c r="E25" s="113"/>
      <c r="F25" s="113"/>
      <c r="G25" s="113"/>
      <c r="H25" s="113"/>
      <c r="I25" s="121" t="s">
        <v>0</v>
      </c>
      <c r="J25" s="115" t="s">
        <v>91</v>
      </c>
      <c r="K25" s="113" t="s">
        <v>65</v>
      </c>
      <c r="L25" s="58"/>
      <c r="M25" s="58"/>
      <c r="N25" s="58"/>
      <c r="O25" s="113"/>
      <c r="P25" s="113"/>
      <c r="Q25" s="113"/>
      <c r="R25" s="113"/>
      <c r="S25" s="116"/>
      <c r="T25" s="119" t="s">
        <v>62</v>
      </c>
      <c r="U25" s="115" t="s">
        <v>91</v>
      </c>
      <c r="V25" s="113" t="s">
        <v>66</v>
      </c>
      <c r="W25" s="58"/>
      <c r="X25" s="113"/>
      <c r="Y25" s="113"/>
      <c r="Z25" s="113"/>
      <c r="AA25" s="113"/>
      <c r="AB25" s="113"/>
      <c r="AC25" s="113"/>
      <c r="AD25" s="113"/>
      <c r="AE25" s="58"/>
      <c r="AF25" s="118" t="s">
        <v>64</v>
      </c>
      <c r="AG25" s="115" t="s">
        <v>91</v>
      </c>
      <c r="AH25" s="113" t="s">
        <v>63</v>
      </c>
      <c r="AI25" s="113"/>
      <c r="AJ25" s="113"/>
      <c r="AK25" s="91"/>
      <c r="AL25" s="91"/>
      <c r="AM25" s="91"/>
      <c r="AN25" s="91"/>
      <c r="AO25" s="91"/>
      <c r="AP25" s="91"/>
      <c r="AQ25" s="58"/>
      <c r="AR25" s="58"/>
      <c r="AS25" s="58"/>
      <c r="AT25" s="58"/>
      <c r="AU25" s="58"/>
      <c r="AV25" s="7"/>
      <c r="AW25" s="120"/>
      <c r="AX25" s="7"/>
      <c r="AY25" s="7"/>
      <c r="AZ25" s="7"/>
      <c r="BA25" s="7"/>
      <c r="BB25" s="7"/>
      <c r="BC25" s="7"/>
      <c r="BD25" s="7"/>
      <c r="BE25" s="7"/>
      <c r="BF25" s="7"/>
      <c r="BG25" s="96"/>
      <c r="BH25" s="96"/>
      <c r="BI25" s="96"/>
      <c r="BJ25" s="96"/>
    </row>
    <row r="26" spans="2:62" ht="35.25" x14ac:dyDescent="0.5">
      <c r="B26" s="111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6"/>
      <c r="T26" s="116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58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96"/>
      <c r="BH26" s="96"/>
      <c r="BI26" s="96"/>
      <c r="BJ26" s="96"/>
    </row>
    <row r="27" spans="2:62" ht="23.25" x14ac:dyDescent="0.35">
      <c r="B27" s="111"/>
      <c r="C27" s="111"/>
      <c r="D27" s="111"/>
      <c r="E27" s="111"/>
      <c r="F27" s="111"/>
      <c r="G27" s="111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3"/>
      <c r="T27" s="123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96"/>
      <c r="BH27" s="96"/>
      <c r="BI27" s="96"/>
      <c r="BJ27" s="96"/>
    </row>
    <row r="28" spans="2:62" ht="46.5" customHeight="1" x14ac:dyDescent="0.5">
      <c r="B28" s="111"/>
      <c r="C28" s="111"/>
      <c r="D28" s="111"/>
      <c r="E28" s="111"/>
      <c r="F28" s="111"/>
      <c r="G28" s="111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  <c r="T28" s="123"/>
      <c r="U28" s="122"/>
      <c r="V28" s="122"/>
      <c r="W28" s="122"/>
      <c r="X28" s="122"/>
      <c r="Y28" s="122"/>
      <c r="Z28" s="122"/>
      <c r="AA28" s="113"/>
      <c r="AB28" s="125" t="s">
        <v>35</v>
      </c>
      <c r="AC28" s="126"/>
      <c r="AD28" s="126"/>
      <c r="AE28" s="126"/>
      <c r="AF28" s="126"/>
      <c r="AG28" s="126"/>
      <c r="AH28" s="126"/>
      <c r="AI28" s="126"/>
      <c r="AJ28" s="126"/>
      <c r="AK28" s="95"/>
      <c r="AL28" s="124"/>
      <c r="AM28" s="124"/>
      <c r="AN28" s="124"/>
      <c r="AO28" s="124"/>
      <c r="AP28" s="124"/>
      <c r="AQ28" s="124"/>
      <c r="AR28" s="124"/>
      <c r="AS28" s="124"/>
      <c r="AT28" s="124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96"/>
      <c r="BH28" s="96"/>
      <c r="BI28" s="96"/>
      <c r="BJ28" s="96"/>
    </row>
    <row r="29" spans="2:62" ht="11.25" customHeight="1" thickBot="1" x14ac:dyDescent="0.35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2"/>
      <c r="T29" s="112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96"/>
      <c r="BH29" s="96"/>
      <c r="BI29" s="96"/>
      <c r="BJ29" s="96"/>
    </row>
    <row r="30" spans="2:62" ht="32.450000000000003" customHeight="1" thickBot="1" x14ac:dyDescent="0.35">
      <c r="B30" s="214" t="s">
        <v>96</v>
      </c>
      <c r="C30" s="224" t="s">
        <v>109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6"/>
      <c r="Q30" s="233" t="s">
        <v>8</v>
      </c>
      <c r="R30" s="234"/>
      <c r="S30" s="233" t="s">
        <v>9</v>
      </c>
      <c r="T30" s="235"/>
      <c r="U30" s="236" t="s">
        <v>10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237"/>
      <c r="AG30" s="238" t="s">
        <v>34</v>
      </c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40"/>
      <c r="BE30" s="208" t="s">
        <v>23</v>
      </c>
      <c r="BF30" s="209"/>
      <c r="BG30" s="217" t="s">
        <v>97</v>
      </c>
      <c r="BH30" s="217"/>
      <c r="BI30" s="217"/>
      <c r="BJ30" s="218"/>
    </row>
    <row r="31" spans="2:62" ht="32.450000000000003" customHeight="1" thickBot="1" x14ac:dyDescent="0.35">
      <c r="B31" s="215"/>
      <c r="C31" s="227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9"/>
      <c r="Q31" s="203"/>
      <c r="R31" s="198"/>
      <c r="S31" s="203"/>
      <c r="T31" s="204"/>
      <c r="U31" s="246" t="s">
        <v>5</v>
      </c>
      <c r="V31" s="198"/>
      <c r="W31" s="203" t="s">
        <v>11</v>
      </c>
      <c r="X31" s="248"/>
      <c r="Y31" s="250" t="s">
        <v>12</v>
      </c>
      <c r="Z31" s="251"/>
      <c r="AA31" s="251"/>
      <c r="AB31" s="251"/>
      <c r="AC31" s="251"/>
      <c r="AD31" s="251"/>
      <c r="AE31" s="251"/>
      <c r="AF31" s="252"/>
      <c r="AG31" s="223" t="s">
        <v>14</v>
      </c>
      <c r="AH31" s="192"/>
      <c r="AI31" s="192"/>
      <c r="AJ31" s="192"/>
      <c r="AK31" s="192"/>
      <c r="AL31" s="193"/>
      <c r="AM31" s="223" t="s">
        <v>15</v>
      </c>
      <c r="AN31" s="192"/>
      <c r="AO31" s="192"/>
      <c r="AP31" s="192"/>
      <c r="AQ31" s="192"/>
      <c r="AR31" s="193"/>
      <c r="AS31" s="223" t="s">
        <v>16</v>
      </c>
      <c r="AT31" s="192"/>
      <c r="AU31" s="192"/>
      <c r="AV31" s="192"/>
      <c r="AW31" s="192"/>
      <c r="AX31" s="193"/>
      <c r="AY31" s="223" t="s">
        <v>152</v>
      </c>
      <c r="AZ31" s="192"/>
      <c r="BA31" s="192"/>
      <c r="BB31" s="192"/>
      <c r="BC31" s="192"/>
      <c r="BD31" s="193"/>
      <c r="BE31" s="210"/>
      <c r="BF31" s="211"/>
      <c r="BG31" s="219"/>
      <c r="BH31" s="219"/>
      <c r="BI31" s="219"/>
      <c r="BJ31" s="220"/>
    </row>
    <row r="32" spans="2:62" ht="76.900000000000006" customHeight="1" thickBot="1" x14ac:dyDescent="0.35">
      <c r="B32" s="215"/>
      <c r="C32" s="227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9"/>
      <c r="Q32" s="203"/>
      <c r="R32" s="198"/>
      <c r="S32" s="203"/>
      <c r="T32" s="204"/>
      <c r="U32" s="246"/>
      <c r="V32" s="198"/>
      <c r="W32" s="203"/>
      <c r="X32" s="248"/>
      <c r="Y32" s="197" t="s">
        <v>13</v>
      </c>
      <c r="Z32" s="198"/>
      <c r="AA32" s="201" t="s">
        <v>98</v>
      </c>
      <c r="AB32" s="198"/>
      <c r="AC32" s="201" t="s">
        <v>99</v>
      </c>
      <c r="AD32" s="198"/>
      <c r="AE32" s="203" t="s">
        <v>70</v>
      </c>
      <c r="AF32" s="204"/>
      <c r="AG32" s="191" t="s">
        <v>187</v>
      </c>
      <c r="AH32" s="192"/>
      <c r="AI32" s="193"/>
      <c r="AJ32" s="191" t="s">
        <v>188</v>
      </c>
      <c r="AK32" s="192"/>
      <c r="AL32" s="193"/>
      <c r="AM32" s="191" t="s">
        <v>189</v>
      </c>
      <c r="AN32" s="192"/>
      <c r="AO32" s="193"/>
      <c r="AP32" s="191" t="s">
        <v>190</v>
      </c>
      <c r="AQ32" s="192"/>
      <c r="AR32" s="193"/>
      <c r="AS32" s="191" t="s">
        <v>191</v>
      </c>
      <c r="AT32" s="192"/>
      <c r="AU32" s="193"/>
      <c r="AV32" s="191" t="s">
        <v>192</v>
      </c>
      <c r="AW32" s="192"/>
      <c r="AX32" s="193"/>
      <c r="AY32" s="191" t="s">
        <v>233</v>
      </c>
      <c r="AZ32" s="192"/>
      <c r="BA32" s="193"/>
      <c r="BB32" s="194" t="s">
        <v>153</v>
      </c>
      <c r="BC32" s="195"/>
      <c r="BD32" s="196"/>
      <c r="BE32" s="210"/>
      <c r="BF32" s="211"/>
      <c r="BG32" s="219"/>
      <c r="BH32" s="219"/>
      <c r="BI32" s="219"/>
      <c r="BJ32" s="220"/>
    </row>
    <row r="33" spans="2:69" ht="186" customHeight="1" thickBot="1" x14ac:dyDescent="0.35">
      <c r="B33" s="216"/>
      <c r="C33" s="230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2"/>
      <c r="Q33" s="202"/>
      <c r="R33" s="200"/>
      <c r="S33" s="202"/>
      <c r="T33" s="199"/>
      <c r="U33" s="247"/>
      <c r="V33" s="200"/>
      <c r="W33" s="202"/>
      <c r="X33" s="249"/>
      <c r="Y33" s="199"/>
      <c r="Z33" s="200"/>
      <c r="AA33" s="202"/>
      <c r="AB33" s="200"/>
      <c r="AC33" s="202"/>
      <c r="AD33" s="200"/>
      <c r="AE33" s="202"/>
      <c r="AF33" s="199"/>
      <c r="AG33" s="135" t="s">
        <v>3</v>
      </c>
      <c r="AH33" s="136" t="s">
        <v>17</v>
      </c>
      <c r="AI33" s="137" t="s">
        <v>18</v>
      </c>
      <c r="AJ33" s="135" t="s">
        <v>3</v>
      </c>
      <c r="AK33" s="136" t="s">
        <v>17</v>
      </c>
      <c r="AL33" s="137" t="s">
        <v>18</v>
      </c>
      <c r="AM33" s="135" t="s">
        <v>3</v>
      </c>
      <c r="AN33" s="136" t="s">
        <v>17</v>
      </c>
      <c r="AO33" s="137" t="s">
        <v>18</v>
      </c>
      <c r="AP33" s="135" t="s">
        <v>3</v>
      </c>
      <c r="AQ33" s="136" t="s">
        <v>17</v>
      </c>
      <c r="AR33" s="137" t="s">
        <v>18</v>
      </c>
      <c r="AS33" s="135" t="s">
        <v>3</v>
      </c>
      <c r="AT33" s="136" t="s">
        <v>17</v>
      </c>
      <c r="AU33" s="137" t="s">
        <v>18</v>
      </c>
      <c r="AV33" s="138" t="s">
        <v>3</v>
      </c>
      <c r="AW33" s="139" t="s">
        <v>17</v>
      </c>
      <c r="AX33" s="140" t="s">
        <v>18</v>
      </c>
      <c r="AY33" s="135" t="s">
        <v>3</v>
      </c>
      <c r="AZ33" s="136" t="s">
        <v>17</v>
      </c>
      <c r="BA33" s="137" t="s">
        <v>18</v>
      </c>
      <c r="BB33" s="135" t="s">
        <v>3</v>
      </c>
      <c r="BC33" s="136" t="s">
        <v>17</v>
      </c>
      <c r="BD33" s="137" t="s">
        <v>18</v>
      </c>
      <c r="BE33" s="212"/>
      <c r="BF33" s="213"/>
      <c r="BG33" s="221"/>
      <c r="BH33" s="221"/>
      <c r="BI33" s="221"/>
      <c r="BJ33" s="222"/>
    </row>
    <row r="34" spans="2:69" ht="37.5" customHeight="1" thickBot="1" x14ac:dyDescent="0.4">
      <c r="B34" s="51" t="s">
        <v>19</v>
      </c>
      <c r="C34" s="352" t="s">
        <v>110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4"/>
      <c r="Q34" s="183">
        <f>COUNTA(Q35:R55,Q60:R66)</f>
        <v>17</v>
      </c>
      <c r="R34" s="185"/>
      <c r="S34" s="183">
        <f>COUNTA(S35:T55,S60:T66)+1</f>
        <v>8</v>
      </c>
      <c r="T34" s="185"/>
      <c r="U34" s="236">
        <f>SUM(U35:V55,U60:V66)</f>
        <v>3532</v>
      </c>
      <c r="V34" s="185"/>
      <c r="W34" s="184">
        <f t="shared" ref="W34" si="2">SUM(W35:X55,W60:X66)</f>
        <v>1676</v>
      </c>
      <c r="X34" s="185"/>
      <c r="Y34" s="236">
        <f t="shared" ref="Y34" si="3">SUM(Y35:Z55,Y60:Z66)</f>
        <v>732</v>
      </c>
      <c r="Z34" s="185"/>
      <c r="AA34" s="183">
        <f t="shared" ref="AA34" si="4">SUM(AA35:AB55,AA60:AB66)</f>
        <v>192</v>
      </c>
      <c r="AB34" s="185"/>
      <c r="AC34" s="183">
        <f t="shared" ref="AC34" si="5">SUM(AC35:AD55,AC60:AD66)</f>
        <v>542</v>
      </c>
      <c r="AD34" s="185"/>
      <c r="AE34" s="184">
        <f t="shared" ref="AE34" si="6">SUM(AE35:AF55,AE60:AF66)</f>
        <v>210</v>
      </c>
      <c r="AF34" s="185"/>
      <c r="AG34" s="51">
        <f>SUM(AG35:AG55,AG60:AG66)</f>
        <v>560</v>
      </c>
      <c r="AH34" s="52">
        <f t="shared" ref="AH34:AX34" si="7">SUM(AH35:AH55,AH60:AH66)</f>
        <v>294</v>
      </c>
      <c r="AI34" s="87">
        <f t="shared" si="7"/>
        <v>15</v>
      </c>
      <c r="AJ34" s="51">
        <f t="shared" si="7"/>
        <v>768</v>
      </c>
      <c r="AK34" s="52">
        <f t="shared" si="7"/>
        <v>346</v>
      </c>
      <c r="AL34" s="87">
        <f t="shared" si="7"/>
        <v>21</v>
      </c>
      <c r="AM34" s="51">
        <f t="shared" si="7"/>
        <v>470</v>
      </c>
      <c r="AN34" s="52">
        <f t="shared" si="7"/>
        <v>178</v>
      </c>
      <c r="AO34" s="87">
        <f t="shared" si="7"/>
        <v>13</v>
      </c>
      <c r="AP34" s="51">
        <f t="shared" si="7"/>
        <v>458</v>
      </c>
      <c r="AQ34" s="52">
        <f t="shared" si="7"/>
        <v>202</v>
      </c>
      <c r="AR34" s="87">
        <f t="shared" si="7"/>
        <v>12</v>
      </c>
      <c r="AS34" s="51">
        <f t="shared" si="7"/>
        <v>672</v>
      </c>
      <c r="AT34" s="52">
        <f t="shared" si="7"/>
        <v>364</v>
      </c>
      <c r="AU34" s="87">
        <f t="shared" si="7"/>
        <v>18</v>
      </c>
      <c r="AV34" s="51">
        <f t="shared" si="7"/>
        <v>604</v>
      </c>
      <c r="AW34" s="87">
        <f t="shared" si="7"/>
        <v>292</v>
      </c>
      <c r="AX34" s="86">
        <f t="shared" si="7"/>
        <v>16</v>
      </c>
      <c r="AY34" s="68"/>
      <c r="AZ34" s="53"/>
      <c r="BA34" s="54"/>
      <c r="BB34" s="68"/>
      <c r="BC34" s="53"/>
      <c r="BD34" s="143"/>
      <c r="BE34" s="184">
        <f t="shared" ref="BE34" si="8">SUM(BE35:BF55,BE60:BF66)</f>
        <v>95</v>
      </c>
      <c r="BF34" s="185"/>
      <c r="BG34" s="236"/>
      <c r="BH34" s="184"/>
      <c r="BI34" s="184"/>
      <c r="BJ34" s="237"/>
      <c r="BL34" s="8">
        <f>AG34+AJ34+AM34+AP34+AS34+AV34+AY34</f>
        <v>3532</v>
      </c>
      <c r="BM34" s="9">
        <f>AH34+AK34+AN34+AQ34+AT34+AW34+AZ34+BC34</f>
        <v>1676</v>
      </c>
      <c r="BN34" s="10">
        <f>AI34+AL34+AO34+AR34+AU34+AX34+BA34</f>
        <v>95</v>
      </c>
      <c r="BO34" s="11"/>
      <c r="BP34" s="10">
        <f>SUM(Y34:AF34)</f>
        <v>1676</v>
      </c>
      <c r="BQ34" s="11"/>
    </row>
    <row r="35" spans="2:69" ht="42.75" customHeight="1" x14ac:dyDescent="0.35">
      <c r="B35" s="28" t="s">
        <v>100</v>
      </c>
      <c r="C35" s="368" t="s">
        <v>166</v>
      </c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70"/>
      <c r="Q35" s="152"/>
      <c r="R35" s="146"/>
      <c r="S35" s="152"/>
      <c r="T35" s="145"/>
      <c r="U35" s="144"/>
      <c r="V35" s="145"/>
      <c r="W35" s="332"/>
      <c r="X35" s="333"/>
      <c r="Y35" s="374"/>
      <c r="Z35" s="375"/>
      <c r="AA35" s="152"/>
      <c r="AB35" s="146"/>
      <c r="AC35" s="152"/>
      <c r="AD35" s="146"/>
      <c r="AE35" s="152"/>
      <c r="AF35" s="145"/>
      <c r="AG35" s="38"/>
      <c r="AH35" s="83"/>
      <c r="AI35" s="84"/>
      <c r="AJ35" s="38"/>
      <c r="AK35" s="83"/>
      <c r="AL35" s="84"/>
      <c r="AM35" s="38"/>
      <c r="AN35" s="83"/>
      <c r="AO35" s="85"/>
      <c r="AP35" s="40"/>
      <c r="AQ35" s="41"/>
      <c r="AR35" s="43"/>
      <c r="AS35" s="80"/>
      <c r="AT35" s="83"/>
      <c r="AU35" s="84"/>
      <c r="AV35" s="38"/>
      <c r="AW35" s="83"/>
      <c r="AX35" s="84"/>
      <c r="AY35" s="38"/>
      <c r="AZ35" s="83"/>
      <c r="BA35" s="84"/>
      <c r="BB35" s="38"/>
      <c r="BC35" s="83"/>
      <c r="BD35" s="84"/>
      <c r="BE35" s="177"/>
      <c r="BF35" s="178"/>
      <c r="BG35" s="156"/>
      <c r="BH35" s="157"/>
      <c r="BI35" s="157"/>
      <c r="BJ35" s="158"/>
      <c r="BL35" s="10">
        <f t="shared" ref="BL35:BL106" si="9">AG35+AJ35+AM35+AP35+AS35+AV35+AY35</f>
        <v>0</v>
      </c>
      <c r="BM35" s="12">
        <f t="shared" ref="BM35:BM106" si="10">AH35+AK35+AN35+AQ35+AT35+AW35+AZ35+BC35</f>
        <v>0</v>
      </c>
      <c r="BN35" s="10">
        <f t="shared" ref="BN35:BN106" si="11">AI35+AL35+AO35+AR35+AU35+AX35+BA35</f>
        <v>0</v>
      </c>
      <c r="BO35" s="11"/>
      <c r="BP35" s="10">
        <f t="shared" ref="BP35:BP112" si="12">SUM(Y35:AF35)</f>
        <v>0</v>
      </c>
      <c r="BQ35" s="11"/>
    </row>
    <row r="36" spans="2:69" ht="36.75" customHeight="1" x14ac:dyDescent="0.3">
      <c r="B36" s="50" t="s">
        <v>113</v>
      </c>
      <c r="C36" s="162" t="s">
        <v>419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152">
        <v>1</v>
      </c>
      <c r="R36" s="146"/>
      <c r="S36" s="98"/>
      <c r="T36" s="98"/>
      <c r="U36" s="144">
        <v>108</v>
      </c>
      <c r="V36" s="146"/>
      <c r="W36" s="152">
        <v>54</v>
      </c>
      <c r="X36" s="153"/>
      <c r="Y36" s="145">
        <v>34</v>
      </c>
      <c r="Z36" s="146"/>
      <c r="AA36" s="152"/>
      <c r="AB36" s="146"/>
      <c r="AC36" s="152"/>
      <c r="AD36" s="146"/>
      <c r="AE36" s="152">
        <v>20</v>
      </c>
      <c r="AF36" s="145"/>
      <c r="AG36" s="23">
        <v>108</v>
      </c>
      <c r="AH36" s="24">
        <v>54</v>
      </c>
      <c r="AI36" s="25">
        <v>3</v>
      </c>
      <c r="AJ36" s="23"/>
      <c r="AK36" s="24"/>
      <c r="AL36" s="25"/>
      <c r="AM36" s="23"/>
      <c r="AN36" s="24"/>
      <c r="AO36" s="73"/>
      <c r="AP36" s="23"/>
      <c r="AQ36" s="24"/>
      <c r="AR36" s="25"/>
      <c r="AS36" s="74"/>
      <c r="AT36" s="24"/>
      <c r="AU36" s="25"/>
      <c r="AV36" s="23"/>
      <c r="AW36" s="24"/>
      <c r="AX36" s="25"/>
      <c r="AY36" s="23"/>
      <c r="AZ36" s="24"/>
      <c r="BA36" s="25"/>
      <c r="BB36" s="23"/>
      <c r="BC36" s="24"/>
      <c r="BD36" s="25"/>
      <c r="BE36" s="177">
        <f t="shared" ref="BE36" si="13">AI36+AL36+AO36+AR36+AU36+AX36+BA36+BD36</f>
        <v>3</v>
      </c>
      <c r="BF36" s="178"/>
      <c r="BG36" s="157" t="s">
        <v>185</v>
      </c>
      <c r="BH36" s="157"/>
      <c r="BI36" s="157"/>
      <c r="BJ36" s="158"/>
      <c r="BL36" s="47">
        <f t="shared" si="9"/>
        <v>108</v>
      </c>
      <c r="BM36" s="48">
        <f t="shared" si="10"/>
        <v>54</v>
      </c>
      <c r="BN36" s="47">
        <f t="shared" si="11"/>
        <v>3</v>
      </c>
      <c r="BP36" s="49">
        <f t="shared" ref="BP36:BP41" si="14">Y36+AA36+AC36+AE36</f>
        <v>54</v>
      </c>
    </row>
    <row r="37" spans="2:69" ht="30" customHeight="1" x14ac:dyDescent="0.3">
      <c r="B37" s="50" t="s">
        <v>114</v>
      </c>
      <c r="C37" s="162" t="s">
        <v>156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4"/>
      <c r="Q37" s="152">
        <v>2</v>
      </c>
      <c r="R37" s="146"/>
      <c r="S37" s="152"/>
      <c r="T37" s="145"/>
      <c r="U37" s="144">
        <v>108</v>
      </c>
      <c r="V37" s="146"/>
      <c r="W37" s="152">
        <v>54</v>
      </c>
      <c r="X37" s="153"/>
      <c r="Y37" s="145">
        <v>28</v>
      </c>
      <c r="Z37" s="146"/>
      <c r="AA37" s="152"/>
      <c r="AB37" s="146"/>
      <c r="AC37" s="152"/>
      <c r="AD37" s="146"/>
      <c r="AE37" s="152">
        <v>26</v>
      </c>
      <c r="AF37" s="145"/>
      <c r="AG37" s="23"/>
      <c r="AH37" s="24"/>
      <c r="AI37" s="25"/>
      <c r="AJ37" s="23">
        <v>108</v>
      </c>
      <c r="AK37" s="24">
        <v>54</v>
      </c>
      <c r="AL37" s="25">
        <v>3</v>
      </c>
      <c r="AM37" s="23"/>
      <c r="AN37" s="24"/>
      <c r="AO37" s="73"/>
      <c r="AP37" s="23"/>
      <c r="AQ37" s="24"/>
      <c r="AR37" s="25"/>
      <c r="AS37" s="74"/>
      <c r="AT37" s="24"/>
      <c r="AU37" s="25"/>
      <c r="AV37" s="23"/>
      <c r="AW37" s="24"/>
      <c r="AX37" s="25"/>
      <c r="AY37" s="23"/>
      <c r="AZ37" s="24"/>
      <c r="BA37" s="25"/>
      <c r="BB37" s="23"/>
      <c r="BC37" s="24"/>
      <c r="BD37" s="25"/>
      <c r="BE37" s="177">
        <f>AI37+AL37+AO37+AR37+AU37+AX37+BA37+BD37</f>
        <v>3</v>
      </c>
      <c r="BF37" s="178"/>
      <c r="BG37" s="156" t="s">
        <v>420</v>
      </c>
      <c r="BH37" s="157"/>
      <c r="BI37" s="157"/>
      <c r="BJ37" s="158"/>
      <c r="BL37" s="47">
        <f t="shared" si="9"/>
        <v>108</v>
      </c>
      <c r="BM37" s="48">
        <f t="shared" si="10"/>
        <v>54</v>
      </c>
      <c r="BN37" s="47">
        <f t="shared" si="11"/>
        <v>3</v>
      </c>
      <c r="BP37" s="49">
        <f t="shared" si="14"/>
        <v>54</v>
      </c>
    </row>
    <row r="38" spans="2:69" ht="36" customHeight="1" x14ac:dyDescent="0.3">
      <c r="B38" s="30" t="s">
        <v>111</v>
      </c>
      <c r="C38" s="188" t="s">
        <v>164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90"/>
      <c r="Q38" s="152">
        <v>2</v>
      </c>
      <c r="R38" s="146"/>
      <c r="S38" s="152">
        <v>1</v>
      </c>
      <c r="T38" s="145"/>
      <c r="U38" s="144">
        <v>324</v>
      </c>
      <c r="V38" s="146"/>
      <c r="W38" s="152">
        <v>150</v>
      </c>
      <c r="X38" s="153"/>
      <c r="Y38" s="145"/>
      <c r="Z38" s="146"/>
      <c r="AA38" s="152"/>
      <c r="AB38" s="146"/>
      <c r="AC38" s="152">
        <v>150</v>
      </c>
      <c r="AD38" s="146"/>
      <c r="AE38" s="152"/>
      <c r="AF38" s="145"/>
      <c r="AG38" s="23">
        <v>108</v>
      </c>
      <c r="AH38" s="24">
        <v>68</v>
      </c>
      <c r="AI38" s="25">
        <v>3</v>
      </c>
      <c r="AJ38" s="23">
        <v>216</v>
      </c>
      <c r="AK38" s="24">
        <v>82</v>
      </c>
      <c r="AL38" s="25">
        <v>6</v>
      </c>
      <c r="AM38" s="23"/>
      <c r="AN38" s="24"/>
      <c r="AO38" s="73"/>
      <c r="AP38" s="23"/>
      <c r="AQ38" s="24"/>
      <c r="AR38" s="25"/>
      <c r="AS38" s="74"/>
      <c r="AT38" s="24"/>
      <c r="AU38" s="25"/>
      <c r="AV38" s="23"/>
      <c r="AW38" s="24"/>
      <c r="AX38" s="25"/>
      <c r="AY38" s="23"/>
      <c r="AZ38" s="24"/>
      <c r="BA38" s="25"/>
      <c r="BB38" s="23"/>
      <c r="BC38" s="24"/>
      <c r="BD38" s="25"/>
      <c r="BE38" s="177">
        <f t="shared" ref="BE38:BE55" si="15">AI38+AL38+AO38+AR38+AU38+AX38+BA38+BD38</f>
        <v>9</v>
      </c>
      <c r="BF38" s="178"/>
      <c r="BG38" s="171" t="s">
        <v>128</v>
      </c>
      <c r="BH38" s="172"/>
      <c r="BI38" s="172"/>
      <c r="BJ38" s="173"/>
      <c r="BL38" s="47">
        <f t="shared" si="9"/>
        <v>324</v>
      </c>
      <c r="BM38" s="48">
        <f t="shared" si="10"/>
        <v>150</v>
      </c>
      <c r="BN38" s="47">
        <f t="shared" si="11"/>
        <v>9</v>
      </c>
      <c r="BP38" s="49">
        <f t="shared" si="14"/>
        <v>150</v>
      </c>
    </row>
    <row r="39" spans="2:69" ht="40.5" customHeight="1" x14ac:dyDescent="0.3">
      <c r="B39" s="28" t="s">
        <v>112</v>
      </c>
      <c r="C39" s="188" t="s">
        <v>205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90"/>
      <c r="Q39" s="152">
        <v>2</v>
      </c>
      <c r="R39" s="146"/>
      <c r="S39" s="152">
        <v>1</v>
      </c>
      <c r="T39" s="145"/>
      <c r="U39" s="144">
        <v>310</v>
      </c>
      <c r="V39" s="146"/>
      <c r="W39" s="152">
        <v>132</v>
      </c>
      <c r="X39" s="153"/>
      <c r="Y39" s="145">
        <v>44</v>
      </c>
      <c r="Z39" s="146"/>
      <c r="AA39" s="152">
        <v>88</v>
      </c>
      <c r="AB39" s="146"/>
      <c r="AC39" s="152"/>
      <c r="AD39" s="146"/>
      <c r="AE39" s="152"/>
      <c r="AF39" s="145"/>
      <c r="AG39" s="23">
        <v>108</v>
      </c>
      <c r="AH39" s="24">
        <v>52</v>
      </c>
      <c r="AI39" s="25">
        <v>3</v>
      </c>
      <c r="AJ39" s="23">
        <v>202</v>
      </c>
      <c r="AK39" s="24">
        <v>80</v>
      </c>
      <c r="AL39" s="25">
        <v>6</v>
      </c>
      <c r="AM39" s="23"/>
      <c r="AN39" s="24"/>
      <c r="AO39" s="73"/>
      <c r="AP39" s="23"/>
      <c r="AQ39" s="24"/>
      <c r="AR39" s="25"/>
      <c r="AS39" s="74"/>
      <c r="AT39" s="24"/>
      <c r="AU39" s="25"/>
      <c r="AV39" s="23"/>
      <c r="AW39" s="24"/>
      <c r="AX39" s="25"/>
      <c r="AY39" s="23"/>
      <c r="AZ39" s="24"/>
      <c r="BA39" s="25"/>
      <c r="BB39" s="23"/>
      <c r="BC39" s="24"/>
      <c r="BD39" s="25"/>
      <c r="BE39" s="177">
        <f t="shared" si="15"/>
        <v>9</v>
      </c>
      <c r="BF39" s="178"/>
      <c r="BG39" s="171" t="s">
        <v>120</v>
      </c>
      <c r="BH39" s="172"/>
      <c r="BI39" s="172"/>
      <c r="BJ39" s="173"/>
      <c r="BL39" s="47">
        <f t="shared" si="9"/>
        <v>310</v>
      </c>
      <c r="BM39" s="48">
        <f t="shared" si="10"/>
        <v>132</v>
      </c>
      <c r="BN39" s="47">
        <f t="shared" si="11"/>
        <v>9</v>
      </c>
      <c r="BP39" s="49">
        <f t="shared" si="14"/>
        <v>132</v>
      </c>
    </row>
    <row r="40" spans="2:69" ht="37.5" customHeight="1" x14ac:dyDescent="0.3">
      <c r="B40" s="30" t="s">
        <v>125</v>
      </c>
      <c r="C40" s="188" t="s">
        <v>339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90"/>
      <c r="Q40" s="152"/>
      <c r="R40" s="146"/>
      <c r="S40" s="152"/>
      <c r="T40" s="145"/>
      <c r="U40" s="144"/>
      <c r="V40" s="146"/>
      <c r="W40" s="152"/>
      <c r="X40" s="153"/>
      <c r="Y40" s="145"/>
      <c r="Z40" s="146"/>
      <c r="AA40" s="152"/>
      <c r="AB40" s="146"/>
      <c r="AC40" s="152"/>
      <c r="AD40" s="146"/>
      <c r="AE40" s="152"/>
      <c r="AF40" s="145"/>
      <c r="AG40" s="23"/>
      <c r="AH40" s="24"/>
      <c r="AI40" s="25"/>
      <c r="AJ40" s="23"/>
      <c r="AK40" s="24"/>
      <c r="AL40" s="25"/>
      <c r="AM40" s="23"/>
      <c r="AN40" s="24"/>
      <c r="AO40" s="73"/>
      <c r="AP40" s="23"/>
      <c r="AQ40" s="24"/>
      <c r="AR40" s="25"/>
      <c r="AS40" s="74"/>
      <c r="AT40" s="24"/>
      <c r="AU40" s="25"/>
      <c r="AV40" s="23"/>
      <c r="AW40" s="24"/>
      <c r="AX40" s="25"/>
      <c r="AY40" s="23"/>
      <c r="AZ40" s="24"/>
      <c r="BA40" s="25"/>
      <c r="BB40" s="23"/>
      <c r="BC40" s="24"/>
      <c r="BD40" s="25"/>
      <c r="BE40" s="177"/>
      <c r="BF40" s="178"/>
      <c r="BG40" s="156" t="s">
        <v>121</v>
      </c>
      <c r="BH40" s="157"/>
      <c r="BI40" s="157"/>
      <c r="BJ40" s="158"/>
      <c r="BL40" s="47">
        <f t="shared" si="9"/>
        <v>0</v>
      </c>
      <c r="BM40" s="48">
        <f t="shared" si="10"/>
        <v>0</v>
      </c>
      <c r="BN40" s="47">
        <f t="shared" si="11"/>
        <v>0</v>
      </c>
      <c r="BP40" s="49">
        <f t="shared" si="14"/>
        <v>0</v>
      </c>
    </row>
    <row r="41" spans="2:69" ht="36" customHeight="1" x14ac:dyDescent="0.3">
      <c r="B41" s="29" t="s">
        <v>321</v>
      </c>
      <c r="C41" s="376" t="s">
        <v>465</v>
      </c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8"/>
      <c r="Q41" s="152">
        <v>2</v>
      </c>
      <c r="R41" s="146"/>
      <c r="S41" s="152" t="s">
        <v>340</v>
      </c>
      <c r="T41" s="145"/>
      <c r="U41" s="144">
        <v>328</v>
      </c>
      <c r="V41" s="146"/>
      <c r="W41" s="152">
        <v>148</v>
      </c>
      <c r="X41" s="153"/>
      <c r="Y41" s="145">
        <v>74</v>
      </c>
      <c r="Z41" s="146"/>
      <c r="AA41" s="152"/>
      <c r="AB41" s="146"/>
      <c r="AC41" s="152">
        <v>74</v>
      </c>
      <c r="AD41" s="146"/>
      <c r="AE41" s="152"/>
      <c r="AF41" s="145"/>
      <c r="AG41" s="23">
        <v>114</v>
      </c>
      <c r="AH41" s="24">
        <v>52</v>
      </c>
      <c r="AI41" s="25">
        <v>3</v>
      </c>
      <c r="AJ41" s="23">
        <v>120</v>
      </c>
      <c r="AK41" s="24">
        <v>62</v>
      </c>
      <c r="AL41" s="25">
        <v>3</v>
      </c>
      <c r="AM41" s="23">
        <v>94</v>
      </c>
      <c r="AN41" s="24">
        <v>34</v>
      </c>
      <c r="AO41" s="73">
        <v>3</v>
      </c>
      <c r="AP41" s="23"/>
      <c r="AQ41" s="24"/>
      <c r="AR41" s="25"/>
      <c r="AS41" s="74"/>
      <c r="AT41" s="24"/>
      <c r="AU41" s="25"/>
      <c r="AV41" s="23"/>
      <c r="AW41" s="24"/>
      <c r="AX41" s="25"/>
      <c r="AY41" s="23"/>
      <c r="AZ41" s="24"/>
      <c r="BA41" s="25"/>
      <c r="BB41" s="23"/>
      <c r="BC41" s="24"/>
      <c r="BD41" s="25"/>
      <c r="BE41" s="177">
        <f t="shared" si="15"/>
        <v>9</v>
      </c>
      <c r="BF41" s="178"/>
      <c r="BG41" s="156"/>
      <c r="BH41" s="157"/>
      <c r="BI41" s="157"/>
      <c r="BJ41" s="158"/>
      <c r="BL41" s="47">
        <f t="shared" si="9"/>
        <v>328</v>
      </c>
      <c r="BM41" s="48">
        <f t="shared" si="10"/>
        <v>148</v>
      </c>
      <c r="BN41" s="47">
        <f t="shared" si="11"/>
        <v>9</v>
      </c>
      <c r="BP41" s="49">
        <f t="shared" si="14"/>
        <v>148</v>
      </c>
    </row>
    <row r="42" spans="2:69" ht="47.25" customHeight="1" x14ac:dyDescent="0.3">
      <c r="B42" s="29" t="s">
        <v>322</v>
      </c>
      <c r="C42" s="162" t="s">
        <v>363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4"/>
      <c r="Q42" s="152">
        <v>3</v>
      </c>
      <c r="R42" s="146"/>
      <c r="S42" s="152"/>
      <c r="T42" s="145"/>
      <c r="U42" s="144">
        <v>120</v>
      </c>
      <c r="V42" s="146"/>
      <c r="W42" s="152">
        <v>58</v>
      </c>
      <c r="X42" s="153"/>
      <c r="Y42" s="145">
        <v>28</v>
      </c>
      <c r="Z42" s="146"/>
      <c r="AA42" s="152"/>
      <c r="AB42" s="146"/>
      <c r="AC42" s="152">
        <v>30</v>
      </c>
      <c r="AD42" s="146"/>
      <c r="AE42" s="152"/>
      <c r="AF42" s="145"/>
      <c r="AG42" s="23"/>
      <c r="AH42" s="24"/>
      <c r="AI42" s="25"/>
      <c r="AJ42" s="23"/>
      <c r="AK42" s="24"/>
      <c r="AL42" s="25"/>
      <c r="AM42" s="23">
        <v>120</v>
      </c>
      <c r="AN42" s="24">
        <v>58</v>
      </c>
      <c r="AO42" s="73">
        <v>3</v>
      </c>
      <c r="AP42" s="23"/>
      <c r="AQ42" s="24"/>
      <c r="AR42" s="25"/>
      <c r="AS42" s="74"/>
      <c r="AT42" s="24"/>
      <c r="AU42" s="25"/>
      <c r="AV42" s="23"/>
      <c r="AW42" s="24"/>
      <c r="AX42" s="25"/>
      <c r="AY42" s="23"/>
      <c r="AZ42" s="24"/>
      <c r="BA42" s="25"/>
      <c r="BB42" s="23"/>
      <c r="BC42" s="24"/>
      <c r="BD42" s="25"/>
      <c r="BE42" s="177">
        <f t="shared" si="15"/>
        <v>3</v>
      </c>
      <c r="BF42" s="178"/>
      <c r="BG42" s="156"/>
      <c r="BH42" s="157"/>
      <c r="BI42" s="157"/>
      <c r="BJ42" s="158"/>
      <c r="BL42" s="47"/>
      <c r="BM42" s="48"/>
      <c r="BN42" s="47"/>
      <c r="BP42" s="49"/>
    </row>
    <row r="43" spans="2:69" ht="37.5" customHeight="1" x14ac:dyDescent="0.3">
      <c r="B43" s="28" t="s">
        <v>323</v>
      </c>
      <c r="C43" s="188" t="s">
        <v>341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  <c r="Q43" s="152"/>
      <c r="R43" s="146"/>
      <c r="S43" s="152"/>
      <c r="T43" s="153"/>
      <c r="U43" s="144"/>
      <c r="V43" s="146"/>
      <c r="W43" s="152"/>
      <c r="X43" s="153"/>
      <c r="Y43" s="144"/>
      <c r="Z43" s="146"/>
      <c r="AA43" s="152"/>
      <c r="AB43" s="146"/>
      <c r="AC43" s="152"/>
      <c r="AD43" s="146"/>
      <c r="AE43" s="152"/>
      <c r="AF43" s="153"/>
      <c r="AG43" s="23"/>
      <c r="AH43" s="24"/>
      <c r="AI43" s="25"/>
      <c r="AJ43" s="23"/>
      <c r="AK43" s="24"/>
      <c r="AL43" s="25"/>
      <c r="AM43" s="23"/>
      <c r="AN43" s="24"/>
      <c r="AO43" s="73"/>
      <c r="AP43" s="23"/>
      <c r="AQ43" s="24"/>
      <c r="AR43" s="25"/>
      <c r="AS43" s="74"/>
      <c r="AT43" s="24"/>
      <c r="AU43" s="25"/>
      <c r="AV43" s="23"/>
      <c r="AW43" s="24"/>
      <c r="AX43" s="25"/>
      <c r="AY43" s="23"/>
      <c r="AZ43" s="24"/>
      <c r="BA43" s="25"/>
      <c r="BB43" s="23"/>
      <c r="BC43" s="24"/>
      <c r="BD43" s="25"/>
      <c r="BE43" s="177"/>
      <c r="BF43" s="178"/>
      <c r="BG43" s="156"/>
      <c r="BH43" s="157"/>
      <c r="BI43" s="157"/>
      <c r="BJ43" s="158"/>
      <c r="BL43" s="47">
        <f t="shared" ref="BL43:BL55" si="16">AG43+AJ43+AM43+AP43+AS43+AV43+AY43</f>
        <v>0</v>
      </c>
      <c r="BM43" s="48">
        <f t="shared" ref="BM43:BM55" si="17">AH43+AK43+AN43+AQ43+AT43+AW43+AZ43+BC43</f>
        <v>0</v>
      </c>
      <c r="BN43" s="47">
        <f t="shared" ref="BN43:BN55" si="18">AI43+AL43+AO43+AR43+AU43+AX43+BA43</f>
        <v>0</v>
      </c>
      <c r="BP43" s="49">
        <f t="shared" ref="BP43:BP46" si="19">Y43+AA43+AC43+AE43</f>
        <v>0</v>
      </c>
    </row>
    <row r="44" spans="2:69" ht="38.25" customHeight="1" x14ac:dyDescent="0.3">
      <c r="B44" s="50" t="s">
        <v>203</v>
      </c>
      <c r="C44" s="162" t="s">
        <v>163</v>
      </c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4"/>
      <c r="Q44" s="152">
        <v>4</v>
      </c>
      <c r="R44" s="146"/>
      <c r="S44" s="152"/>
      <c r="T44" s="145"/>
      <c r="U44" s="144">
        <v>216</v>
      </c>
      <c r="V44" s="146"/>
      <c r="W44" s="152">
        <v>86</v>
      </c>
      <c r="X44" s="153"/>
      <c r="Y44" s="145">
        <v>42</v>
      </c>
      <c r="Z44" s="146"/>
      <c r="AA44" s="152"/>
      <c r="AB44" s="146"/>
      <c r="AC44" s="152">
        <v>44</v>
      </c>
      <c r="AD44" s="146"/>
      <c r="AE44" s="152"/>
      <c r="AF44" s="145"/>
      <c r="AG44" s="23"/>
      <c r="AH44" s="24"/>
      <c r="AI44" s="25"/>
      <c r="AJ44" s="23"/>
      <c r="AK44" s="24"/>
      <c r="AL44" s="25"/>
      <c r="AM44" s="23"/>
      <c r="AN44" s="24"/>
      <c r="AO44" s="73"/>
      <c r="AP44" s="23">
        <v>216</v>
      </c>
      <c r="AQ44" s="24">
        <v>86</v>
      </c>
      <c r="AR44" s="25">
        <v>6</v>
      </c>
      <c r="AS44" s="74"/>
      <c r="AT44" s="24"/>
      <c r="AU44" s="25"/>
      <c r="AV44" s="23"/>
      <c r="AW44" s="24"/>
      <c r="AX44" s="25"/>
      <c r="AY44" s="23"/>
      <c r="AZ44" s="24"/>
      <c r="BA44" s="25"/>
      <c r="BB44" s="23"/>
      <c r="BC44" s="24"/>
      <c r="BD44" s="25"/>
      <c r="BE44" s="177">
        <f t="shared" si="15"/>
        <v>6</v>
      </c>
      <c r="BF44" s="178"/>
      <c r="BG44" s="171" t="s">
        <v>122</v>
      </c>
      <c r="BH44" s="172"/>
      <c r="BI44" s="172"/>
      <c r="BJ44" s="173"/>
      <c r="BL44" s="47"/>
      <c r="BM44" s="48"/>
      <c r="BN44" s="47"/>
      <c r="BP44" s="49"/>
    </row>
    <row r="45" spans="2:69" ht="43.5" customHeight="1" x14ac:dyDescent="0.3">
      <c r="B45" s="50" t="s">
        <v>204</v>
      </c>
      <c r="C45" s="162" t="s">
        <v>159</v>
      </c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  <c r="Q45" s="152">
        <v>5</v>
      </c>
      <c r="R45" s="146"/>
      <c r="S45" s="152"/>
      <c r="T45" s="145"/>
      <c r="U45" s="144">
        <v>120</v>
      </c>
      <c r="V45" s="146"/>
      <c r="W45" s="152">
        <v>68</v>
      </c>
      <c r="X45" s="153"/>
      <c r="Y45" s="145">
        <v>34</v>
      </c>
      <c r="Z45" s="146"/>
      <c r="AA45" s="152">
        <v>18</v>
      </c>
      <c r="AB45" s="146"/>
      <c r="AC45" s="152">
        <v>16</v>
      </c>
      <c r="AD45" s="146"/>
      <c r="AE45" s="152"/>
      <c r="AF45" s="145"/>
      <c r="AG45" s="23"/>
      <c r="AH45" s="24"/>
      <c r="AI45" s="25"/>
      <c r="AJ45" s="23"/>
      <c r="AK45" s="24"/>
      <c r="AL45" s="25"/>
      <c r="AM45" s="23"/>
      <c r="AN45" s="24"/>
      <c r="AO45" s="73"/>
      <c r="AP45" s="23"/>
      <c r="AQ45" s="24"/>
      <c r="AR45" s="25"/>
      <c r="AS45" s="74">
        <v>120</v>
      </c>
      <c r="AT45" s="24">
        <v>68</v>
      </c>
      <c r="AU45" s="25">
        <v>3</v>
      </c>
      <c r="AV45" s="23"/>
      <c r="AW45" s="24"/>
      <c r="AX45" s="25"/>
      <c r="AY45" s="23"/>
      <c r="AZ45" s="24"/>
      <c r="BA45" s="25"/>
      <c r="BB45" s="23"/>
      <c r="BC45" s="24"/>
      <c r="BD45" s="25"/>
      <c r="BE45" s="177">
        <f t="shared" si="15"/>
        <v>3</v>
      </c>
      <c r="BF45" s="178"/>
      <c r="BG45" s="156" t="s">
        <v>130</v>
      </c>
      <c r="BH45" s="157"/>
      <c r="BI45" s="157"/>
      <c r="BJ45" s="158"/>
      <c r="BL45" s="47"/>
      <c r="BM45" s="48"/>
      <c r="BN45" s="47"/>
      <c r="BP45" s="49"/>
    </row>
    <row r="46" spans="2:69" ht="45" customHeight="1" x14ac:dyDescent="0.3">
      <c r="B46" s="30" t="s">
        <v>176</v>
      </c>
      <c r="C46" s="188" t="s">
        <v>269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  <c r="Q46" s="152"/>
      <c r="R46" s="146"/>
      <c r="S46" s="152"/>
      <c r="T46" s="145"/>
      <c r="U46" s="144"/>
      <c r="V46" s="146"/>
      <c r="W46" s="152"/>
      <c r="X46" s="153"/>
      <c r="Y46" s="145"/>
      <c r="Z46" s="146"/>
      <c r="AA46" s="152"/>
      <c r="AB46" s="146"/>
      <c r="AC46" s="152"/>
      <c r="AD46" s="146"/>
      <c r="AE46" s="152"/>
      <c r="AF46" s="145"/>
      <c r="AG46" s="23"/>
      <c r="AH46" s="24"/>
      <c r="AI46" s="25"/>
      <c r="AJ46" s="23"/>
      <c r="AK46" s="24"/>
      <c r="AL46" s="25"/>
      <c r="AM46" s="23"/>
      <c r="AN46" s="24"/>
      <c r="AO46" s="73"/>
      <c r="AP46" s="23"/>
      <c r="AQ46" s="24"/>
      <c r="AR46" s="25"/>
      <c r="AS46" s="74"/>
      <c r="AT46" s="24"/>
      <c r="AU46" s="25"/>
      <c r="AV46" s="23"/>
      <c r="AW46" s="24"/>
      <c r="AX46" s="25"/>
      <c r="AY46" s="23"/>
      <c r="AZ46" s="24"/>
      <c r="BA46" s="25"/>
      <c r="BB46" s="23"/>
      <c r="BC46" s="24"/>
      <c r="BD46" s="25"/>
      <c r="BE46" s="177"/>
      <c r="BF46" s="178"/>
      <c r="BG46" s="171"/>
      <c r="BH46" s="172"/>
      <c r="BI46" s="172"/>
      <c r="BJ46" s="173"/>
      <c r="BL46" s="47">
        <f t="shared" si="16"/>
        <v>0</v>
      </c>
      <c r="BM46" s="48">
        <f t="shared" si="17"/>
        <v>0</v>
      </c>
      <c r="BN46" s="47">
        <f t="shared" si="18"/>
        <v>0</v>
      </c>
      <c r="BP46" s="49">
        <f t="shared" si="19"/>
        <v>0</v>
      </c>
    </row>
    <row r="47" spans="2:69" ht="38.25" customHeight="1" x14ac:dyDescent="0.3">
      <c r="B47" s="50" t="s">
        <v>177</v>
      </c>
      <c r="C47" s="162" t="s">
        <v>160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  <c r="Q47" s="152">
        <v>1</v>
      </c>
      <c r="R47" s="146"/>
      <c r="S47" s="152"/>
      <c r="T47" s="145"/>
      <c r="U47" s="144">
        <v>122</v>
      </c>
      <c r="V47" s="146"/>
      <c r="W47" s="152">
        <v>68</v>
      </c>
      <c r="X47" s="153"/>
      <c r="Y47" s="145">
        <v>34</v>
      </c>
      <c r="Z47" s="146"/>
      <c r="AA47" s="152"/>
      <c r="AB47" s="146"/>
      <c r="AC47" s="152"/>
      <c r="AD47" s="146"/>
      <c r="AE47" s="152">
        <v>34</v>
      </c>
      <c r="AF47" s="145"/>
      <c r="AG47" s="23">
        <v>122</v>
      </c>
      <c r="AH47" s="24">
        <v>68</v>
      </c>
      <c r="AI47" s="25">
        <v>3</v>
      </c>
      <c r="AJ47" s="23"/>
      <c r="AK47" s="24"/>
      <c r="AL47" s="25"/>
      <c r="AM47" s="23"/>
      <c r="AN47" s="24"/>
      <c r="AO47" s="73"/>
      <c r="AP47" s="23"/>
      <c r="AQ47" s="24"/>
      <c r="AR47" s="25"/>
      <c r="AS47" s="74"/>
      <c r="AT47" s="24"/>
      <c r="AU47" s="25"/>
      <c r="AV47" s="23"/>
      <c r="AW47" s="24"/>
      <c r="AX47" s="25"/>
      <c r="AY47" s="23"/>
      <c r="AZ47" s="24"/>
      <c r="BA47" s="25"/>
      <c r="BB47" s="23"/>
      <c r="BC47" s="24"/>
      <c r="BD47" s="25"/>
      <c r="BE47" s="177">
        <f t="shared" si="15"/>
        <v>3</v>
      </c>
      <c r="BF47" s="178"/>
      <c r="BG47" s="171" t="s">
        <v>131</v>
      </c>
      <c r="BH47" s="172"/>
      <c r="BI47" s="172"/>
      <c r="BJ47" s="173"/>
      <c r="BL47" s="47"/>
      <c r="BM47" s="48"/>
      <c r="BN47" s="47"/>
      <c r="BP47" s="49"/>
    </row>
    <row r="48" spans="2:69" ht="36.75" customHeight="1" x14ac:dyDescent="0.3">
      <c r="B48" s="50" t="s">
        <v>178</v>
      </c>
      <c r="C48" s="162" t="s">
        <v>172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  <c r="Q48" s="152">
        <v>2</v>
      </c>
      <c r="R48" s="146"/>
      <c r="S48" s="152"/>
      <c r="T48" s="145"/>
      <c r="U48" s="144">
        <v>122</v>
      </c>
      <c r="V48" s="146"/>
      <c r="W48" s="152">
        <v>68</v>
      </c>
      <c r="X48" s="153"/>
      <c r="Y48" s="145">
        <v>34</v>
      </c>
      <c r="Z48" s="146"/>
      <c r="AA48" s="152"/>
      <c r="AB48" s="146"/>
      <c r="AC48" s="152"/>
      <c r="AD48" s="146"/>
      <c r="AE48" s="152">
        <v>34</v>
      </c>
      <c r="AF48" s="145"/>
      <c r="AG48" s="23"/>
      <c r="AH48" s="24"/>
      <c r="AI48" s="25"/>
      <c r="AJ48" s="23">
        <v>122</v>
      </c>
      <c r="AK48" s="24">
        <v>68</v>
      </c>
      <c r="AL48" s="25">
        <v>3</v>
      </c>
      <c r="AM48" s="23"/>
      <c r="AN48" s="24"/>
      <c r="AO48" s="73"/>
      <c r="AP48" s="23"/>
      <c r="AQ48" s="24"/>
      <c r="AR48" s="25"/>
      <c r="AS48" s="74"/>
      <c r="AT48" s="24"/>
      <c r="AU48" s="25"/>
      <c r="AV48" s="23"/>
      <c r="AW48" s="24"/>
      <c r="AX48" s="25"/>
      <c r="AY48" s="23"/>
      <c r="AZ48" s="24"/>
      <c r="BA48" s="25"/>
      <c r="BB48" s="23"/>
      <c r="BC48" s="24"/>
      <c r="BD48" s="25"/>
      <c r="BE48" s="177">
        <f t="shared" si="15"/>
        <v>3</v>
      </c>
      <c r="BF48" s="178"/>
      <c r="BG48" s="171" t="s">
        <v>132</v>
      </c>
      <c r="BH48" s="172"/>
      <c r="BI48" s="172"/>
      <c r="BJ48" s="173"/>
      <c r="BL48" s="47">
        <f t="shared" si="16"/>
        <v>122</v>
      </c>
      <c r="BM48" s="48">
        <f t="shared" si="17"/>
        <v>68</v>
      </c>
      <c r="BN48" s="47">
        <f t="shared" si="18"/>
        <v>3</v>
      </c>
      <c r="BP48" s="49">
        <f>Y48+AA48+AC48+AE48</f>
        <v>68</v>
      </c>
    </row>
    <row r="49" spans="2:69" ht="36.75" customHeight="1" x14ac:dyDescent="0.3">
      <c r="B49" s="28" t="s">
        <v>179</v>
      </c>
      <c r="C49" s="188" t="s">
        <v>202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  <c r="Q49" s="152"/>
      <c r="R49" s="146"/>
      <c r="S49" s="152"/>
      <c r="T49" s="145"/>
      <c r="U49" s="144"/>
      <c r="V49" s="146"/>
      <c r="W49" s="152"/>
      <c r="X49" s="153"/>
      <c r="Y49" s="145"/>
      <c r="Z49" s="146"/>
      <c r="AA49" s="152"/>
      <c r="AB49" s="146"/>
      <c r="AC49" s="152"/>
      <c r="AD49" s="146"/>
      <c r="AE49" s="152"/>
      <c r="AF49" s="145"/>
      <c r="AG49" s="23"/>
      <c r="AH49" s="24"/>
      <c r="AI49" s="25"/>
      <c r="AJ49" s="23"/>
      <c r="AK49" s="24"/>
      <c r="AL49" s="25"/>
      <c r="AM49" s="23"/>
      <c r="AN49" s="24"/>
      <c r="AO49" s="73"/>
      <c r="AP49" s="23"/>
      <c r="AQ49" s="24"/>
      <c r="AR49" s="25"/>
      <c r="AS49" s="74"/>
      <c r="AT49" s="24"/>
      <c r="AU49" s="25"/>
      <c r="AV49" s="23"/>
      <c r="AW49" s="24"/>
      <c r="AX49" s="25"/>
      <c r="AY49" s="23"/>
      <c r="AZ49" s="24"/>
      <c r="BA49" s="25"/>
      <c r="BB49" s="23"/>
      <c r="BC49" s="24"/>
      <c r="BD49" s="25"/>
      <c r="BE49" s="177"/>
      <c r="BF49" s="178"/>
      <c r="BG49" s="171"/>
      <c r="BH49" s="172"/>
      <c r="BI49" s="172"/>
      <c r="BJ49" s="173"/>
      <c r="BL49" s="47">
        <f t="shared" si="16"/>
        <v>0</v>
      </c>
      <c r="BM49" s="48">
        <f t="shared" si="17"/>
        <v>0</v>
      </c>
      <c r="BN49" s="47">
        <f t="shared" si="18"/>
        <v>0</v>
      </c>
      <c r="BP49" s="49">
        <f t="shared" ref="BP49:BP55" si="20">Y49+AA49+AC49+AE49</f>
        <v>0</v>
      </c>
    </row>
    <row r="50" spans="2:69" ht="42" customHeight="1" x14ac:dyDescent="0.3">
      <c r="B50" s="50" t="s">
        <v>342</v>
      </c>
      <c r="C50" s="162" t="s">
        <v>161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  <c r="Q50" s="152">
        <v>3</v>
      </c>
      <c r="R50" s="146"/>
      <c r="S50" s="152"/>
      <c r="T50" s="145"/>
      <c r="U50" s="144">
        <v>216</v>
      </c>
      <c r="V50" s="146"/>
      <c r="W50" s="152">
        <v>86</v>
      </c>
      <c r="X50" s="153"/>
      <c r="Y50" s="145">
        <v>44</v>
      </c>
      <c r="Z50" s="146"/>
      <c r="AA50" s="152"/>
      <c r="AB50" s="146"/>
      <c r="AC50" s="152"/>
      <c r="AD50" s="146"/>
      <c r="AE50" s="152">
        <v>42</v>
      </c>
      <c r="AF50" s="145"/>
      <c r="AG50" s="23"/>
      <c r="AH50" s="24"/>
      <c r="AI50" s="25"/>
      <c r="AJ50" s="23"/>
      <c r="AK50" s="24"/>
      <c r="AL50" s="25"/>
      <c r="AM50" s="23">
        <v>216</v>
      </c>
      <c r="AN50" s="24">
        <v>86</v>
      </c>
      <c r="AO50" s="73">
        <v>6</v>
      </c>
      <c r="AP50" s="141"/>
      <c r="AQ50" s="46"/>
      <c r="AR50" s="142"/>
      <c r="AS50" s="74"/>
      <c r="AT50" s="24"/>
      <c r="AU50" s="25"/>
      <c r="AV50" s="23"/>
      <c r="AW50" s="24"/>
      <c r="AX50" s="25"/>
      <c r="AY50" s="23"/>
      <c r="AZ50" s="24"/>
      <c r="BA50" s="25"/>
      <c r="BB50" s="23"/>
      <c r="BC50" s="24"/>
      <c r="BD50" s="25"/>
      <c r="BE50" s="177">
        <f t="shared" si="15"/>
        <v>6</v>
      </c>
      <c r="BF50" s="178"/>
      <c r="BG50" s="171" t="s">
        <v>133</v>
      </c>
      <c r="BH50" s="172"/>
      <c r="BI50" s="172"/>
      <c r="BJ50" s="173"/>
      <c r="BL50" s="47">
        <f t="shared" si="16"/>
        <v>216</v>
      </c>
      <c r="BM50" s="48">
        <f t="shared" si="17"/>
        <v>86</v>
      </c>
      <c r="BN50" s="47">
        <f t="shared" si="18"/>
        <v>6</v>
      </c>
      <c r="BP50" s="49">
        <f t="shared" si="20"/>
        <v>86</v>
      </c>
    </row>
    <row r="51" spans="2:69" ht="72.75" customHeight="1" x14ac:dyDescent="0.3">
      <c r="B51" s="50" t="s">
        <v>343</v>
      </c>
      <c r="C51" s="162" t="s">
        <v>162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  <c r="Q51" s="152"/>
      <c r="R51" s="146"/>
      <c r="S51" s="152"/>
      <c r="T51" s="145"/>
      <c r="U51" s="144">
        <v>40</v>
      </c>
      <c r="V51" s="146"/>
      <c r="W51" s="152"/>
      <c r="X51" s="153"/>
      <c r="Y51" s="145"/>
      <c r="Z51" s="146"/>
      <c r="AA51" s="152"/>
      <c r="AB51" s="146"/>
      <c r="AC51" s="152"/>
      <c r="AD51" s="146"/>
      <c r="AE51" s="152"/>
      <c r="AF51" s="145"/>
      <c r="AG51" s="23"/>
      <c r="AH51" s="24"/>
      <c r="AI51" s="25"/>
      <c r="AJ51" s="23"/>
      <c r="AK51" s="24"/>
      <c r="AL51" s="25"/>
      <c r="AM51" s="23">
        <v>40</v>
      </c>
      <c r="AN51" s="24"/>
      <c r="AO51" s="73">
        <v>1</v>
      </c>
      <c r="AP51" s="141"/>
      <c r="AQ51" s="46"/>
      <c r="AR51" s="142"/>
      <c r="AS51" s="74"/>
      <c r="AT51" s="24"/>
      <c r="AU51" s="25"/>
      <c r="AV51" s="23"/>
      <c r="AW51" s="24"/>
      <c r="AX51" s="25"/>
      <c r="AY51" s="23"/>
      <c r="AZ51" s="24"/>
      <c r="BA51" s="25"/>
      <c r="BB51" s="23"/>
      <c r="BC51" s="24"/>
      <c r="BD51" s="25"/>
      <c r="BE51" s="177">
        <f t="shared" si="15"/>
        <v>1</v>
      </c>
      <c r="BF51" s="178"/>
      <c r="BG51" s="171" t="s">
        <v>344</v>
      </c>
      <c r="BH51" s="172"/>
      <c r="BI51" s="172"/>
      <c r="BJ51" s="173"/>
      <c r="BL51" s="47">
        <f t="shared" si="16"/>
        <v>40</v>
      </c>
      <c r="BM51" s="48">
        <f t="shared" si="17"/>
        <v>0</v>
      </c>
      <c r="BN51" s="47">
        <f t="shared" si="18"/>
        <v>1</v>
      </c>
      <c r="BP51" s="49">
        <f t="shared" si="20"/>
        <v>0</v>
      </c>
    </row>
    <row r="52" spans="2:69" ht="42" customHeight="1" x14ac:dyDescent="0.3">
      <c r="B52" s="50" t="s">
        <v>345</v>
      </c>
      <c r="C52" s="162" t="s">
        <v>346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4"/>
      <c r="Q52" s="152"/>
      <c r="R52" s="146"/>
      <c r="S52" s="152">
        <v>4</v>
      </c>
      <c r="T52" s="145"/>
      <c r="U52" s="144">
        <v>120</v>
      </c>
      <c r="V52" s="146"/>
      <c r="W52" s="152">
        <v>52</v>
      </c>
      <c r="X52" s="153"/>
      <c r="Y52" s="145">
        <v>30</v>
      </c>
      <c r="Z52" s="146"/>
      <c r="AA52" s="152"/>
      <c r="AB52" s="146"/>
      <c r="AC52" s="152"/>
      <c r="AD52" s="146"/>
      <c r="AE52" s="152">
        <v>22</v>
      </c>
      <c r="AF52" s="145"/>
      <c r="AG52" s="23"/>
      <c r="AH52" s="24"/>
      <c r="AI52" s="25"/>
      <c r="AJ52" s="23"/>
      <c r="AK52" s="24"/>
      <c r="AL52" s="25"/>
      <c r="AM52" s="23"/>
      <c r="AN52" s="24"/>
      <c r="AO52" s="73"/>
      <c r="AP52" s="23">
        <v>120</v>
      </c>
      <c r="AQ52" s="24">
        <v>52</v>
      </c>
      <c r="AR52" s="25">
        <v>3</v>
      </c>
      <c r="AS52" s="74"/>
      <c r="AT52" s="24"/>
      <c r="AU52" s="25"/>
      <c r="AV52" s="23"/>
      <c r="AW52" s="24"/>
      <c r="AX52" s="25"/>
      <c r="AY52" s="23"/>
      <c r="AZ52" s="24"/>
      <c r="BA52" s="25"/>
      <c r="BB52" s="23"/>
      <c r="BC52" s="24"/>
      <c r="BD52" s="25"/>
      <c r="BE52" s="177">
        <f t="shared" si="15"/>
        <v>3</v>
      </c>
      <c r="BF52" s="178"/>
      <c r="BG52" s="171" t="s">
        <v>195</v>
      </c>
      <c r="BH52" s="172"/>
      <c r="BI52" s="172"/>
      <c r="BJ52" s="173"/>
      <c r="BL52" s="47">
        <f t="shared" si="16"/>
        <v>120</v>
      </c>
      <c r="BM52" s="48">
        <f t="shared" si="17"/>
        <v>52</v>
      </c>
      <c r="BN52" s="47">
        <f t="shared" si="18"/>
        <v>3</v>
      </c>
      <c r="BP52" s="49">
        <f t="shared" si="20"/>
        <v>52</v>
      </c>
    </row>
    <row r="53" spans="2:69" ht="51.75" customHeight="1" x14ac:dyDescent="0.3">
      <c r="B53" s="30" t="s">
        <v>180</v>
      </c>
      <c r="C53" s="188" t="s">
        <v>338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90"/>
      <c r="Q53" s="152">
        <v>4</v>
      </c>
      <c r="R53" s="146"/>
      <c r="S53" s="152"/>
      <c r="T53" s="145"/>
      <c r="U53" s="144">
        <v>122</v>
      </c>
      <c r="V53" s="146"/>
      <c r="W53" s="152">
        <v>64</v>
      </c>
      <c r="X53" s="153"/>
      <c r="Y53" s="145">
        <v>32</v>
      </c>
      <c r="Z53" s="146"/>
      <c r="AA53" s="152"/>
      <c r="AB53" s="146"/>
      <c r="AC53" s="152"/>
      <c r="AD53" s="146"/>
      <c r="AE53" s="152">
        <v>32</v>
      </c>
      <c r="AF53" s="145"/>
      <c r="AG53" s="23"/>
      <c r="AH53" s="24"/>
      <c r="AI53" s="25"/>
      <c r="AJ53" s="23"/>
      <c r="AK53" s="24"/>
      <c r="AL53" s="25"/>
      <c r="AM53" s="23"/>
      <c r="AN53" s="24"/>
      <c r="AO53" s="73"/>
      <c r="AP53" s="23">
        <v>122</v>
      </c>
      <c r="AQ53" s="24">
        <v>64</v>
      </c>
      <c r="AR53" s="25">
        <v>3</v>
      </c>
      <c r="AS53" s="74"/>
      <c r="AT53" s="24"/>
      <c r="AU53" s="25"/>
      <c r="AV53" s="23"/>
      <c r="AW53" s="24"/>
      <c r="AX53" s="25"/>
      <c r="AY53" s="23"/>
      <c r="AZ53" s="24"/>
      <c r="BA53" s="25"/>
      <c r="BB53" s="23"/>
      <c r="BC53" s="24"/>
      <c r="BD53" s="25"/>
      <c r="BE53" s="177">
        <f t="shared" si="15"/>
        <v>3</v>
      </c>
      <c r="BF53" s="178"/>
      <c r="BG53" s="171" t="s">
        <v>275</v>
      </c>
      <c r="BH53" s="172"/>
      <c r="BI53" s="172"/>
      <c r="BJ53" s="173"/>
      <c r="BL53" s="47">
        <f t="shared" si="16"/>
        <v>122</v>
      </c>
      <c r="BM53" s="48">
        <f t="shared" si="17"/>
        <v>64</v>
      </c>
      <c r="BN53" s="47">
        <f t="shared" si="18"/>
        <v>3</v>
      </c>
      <c r="BP53" s="49">
        <f t="shared" si="20"/>
        <v>64</v>
      </c>
    </row>
    <row r="54" spans="2:69" ht="42.75" customHeight="1" x14ac:dyDescent="0.3">
      <c r="B54" s="28" t="s">
        <v>181</v>
      </c>
      <c r="C54" s="188" t="s">
        <v>237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90"/>
      <c r="Q54" s="152"/>
      <c r="R54" s="146"/>
      <c r="S54" s="152"/>
      <c r="T54" s="145"/>
      <c r="U54" s="144"/>
      <c r="V54" s="146"/>
      <c r="W54" s="152"/>
      <c r="X54" s="153"/>
      <c r="Y54" s="374"/>
      <c r="Z54" s="375"/>
      <c r="AA54" s="152"/>
      <c r="AB54" s="146"/>
      <c r="AC54" s="152"/>
      <c r="AD54" s="146"/>
      <c r="AE54" s="152"/>
      <c r="AF54" s="145"/>
      <c r="AG54" s="23"/>
      <c r="AH54" s="24"/>
      <c r="AI54" s="25"/>
      <c r="AJ54" s="23"/>
      <c r="AK54" s="24"/>
      <c r="AL54" s="25"/>
      <c r="AM54" s="23"/>
      <c r="AN54" s="24"/>
      <c r="AO54" s="73"/>
      <c r="AP54" s="23"/>
      <c r="AQ54" s="24"/>
      <c r="AR54" s="25"/>
      <c r="AS54" s="74"/>
      <c r="AT54" s="24"/>
      <c r="AU54" s="25"/>
      <c r="AV54" s="23"/>
      <c r="AW54" s="24"/>
      <c r="AX54" s="25"/>
      <c r="AY54" s="23"/>
      <c r="AZ54" s="24"/>
      <c r="BA54" s="25"/>
      <c r="BB54" s="23"/>
      <c r="BC54" s="24"/>
      <c r="BD54" s="25"/>
      <c r="BE54" s="177"/>
      <c r="BF54" s="178"/>
      <c r="BG54" s="156"/>
      <c r="BH54" s="157"/>
      <c r="BI54" s="157"/>
      <c r="BJ54" s="158"/>
      <c r="BL54" s="47">
        <f t="shared" si="16"/>
        <v>0</v>
      </c>
      <c r="BM54" s="48">
        <f t="shared" si="17"/>
        <v>0</v>
      </c>
      <c r="BN54" s="47">
        <f t="shared" si="18"/>
        <v>0</v>
      </c>
      <c r="BP54" s="49">
        <f t="shared" si="20"/>
        <v>0</v>
      </c>
    </row>
    <row r="55" spans="2:69" ht="47.25" customHeight="1" thickBot="1" x14ac:dyDescent="0.35">
      <c r="B55" s="29" t="s">
        <v>348</v>
      </c>
      <c r="C55" s="162" t="s">
        <v>320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4"/>
      <c r="Q55" s="152">
        <v>5</v>
      </c>
      <c r="R55" s="146"/>
      <c r="S55" s="152"/>
      <c r="T55" s="145"/>
      <c r="U55" s="144">
        <v>216</v>
      </c>
      <c r="V55" s="146"/>
      <c r="W55" s="152">
        <v>104</v>
      </c>
      <c r="X55" s="153"/>
      <c r="Y55" s="145">
        <v>52</v>
      </c>
      <c r="Z55" s="146"/>
      <c r="AA55" s="152"/>
      <c r="AB55" s="146"/>
      <c r="AC55" s="152">
        <v>52</v>
      </c>
      <c r="AD55" s="146"/>
      <c r="AE55" s="152"/>
      <c r="AF55" s="145"/>
      <c r="AG55" s="23"/>
      <c r="AH55" s="24"/>
      <c r="AI55" s="25"/>
      <c r="AJ55" s="23"/>
      <c r="AK55" s="24"/>
      <c r="AL55" s="25"/>
      <c r="AM55" s="23"/>
      <c r="AN55" s="24"/>
      <c r="AO55" s="73"/>
      <c r="AP55" s="23"/>
      <c r="AQ55" s="24"/>
      <c r="AR55" s="25"/>
      <c r="AS55" s="74">
        <v>216</v>
      </c>
      <c r="AT55" s="24">
        <v>104</v>
      </c>
      <c r="AU55" s="25">
        <v>6</v>
      </c>
      <c r="AV55" s="23"/>
      <c r="AW55" s="24"/>
      <c r="AX55" s="25"/>
      <c r="AY55" s="23"/>
      <c r="AZ55" s="24"/>
      <c r="BA55" s="25"/>
      <c r="BB55" s="23"/>
      <c r="BC55" s="24"/>
      <c r="BD55" s="25"/>
      <c r="BE55" s="177">
        <f t="shared" si="15"/>
        <v>6</v>
      </c>
      <c r="BF55" s="178"/>
      <c r="BG55" s="156" t="s">
        <v>276</v>
      </c>
      <c r="BH55" s="157"/>
      <c r="BI55" s="157"/>
      <c r="BJ55" s="158"/>
      <c r="BL55" s="47">
        <f t="shared" si="16"/>
        <v>216</v>
      </c>
      <c r="BM55" s="48">
        <f t="shared" si="17"/>
        <v>104</v>
      </c>
      <c r="BN55" s="47">
        <f t="shared" si="18"/>
        <v>6</v>
      </c>
      <c r="BP55" s="49">
        <f t="shared" si="20"/>
        <v>104</v>
      </c>
    </row>
    <row r="56" spans="2:69" ht="32.450000000000003" customHeight="1" thickBot="1" x14ac:dyDescent="0.35">
      <c r="B56" s="214" t="s">
        <v>96</v>
      </c>
      <c r="C56" s="224" t="s">
        <v>109</v>
      </c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6"/>
      <c r="Q56" s="233" t="s">
        <v>8</v>
      </c>
      <c r="R56" s="234"/>
      <c r="S56" s="233" t="s">
        <v>9</v>
      </c>
      <c r="T56" s="235"/>
      <c r="U56" s="236" t="s">
        <v>10</v>
      </c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237"/>
      <c r="AG56" s="238" t="s">
        <v>34</v>
      </c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40"/>
      <c r="BE56" s="208" t="s">
        <v>23</v>
      </c>
      <c r="BF56" s="209"/>
      <c r="BG56" s="217" t="s">
        <v>97</v>
      </c>
      <c r="BH56" s="217"/>
      <c r="BI56" s="217"/>
      <c r="BJ56" s="218"/>
    </row>
    <row r="57" spans="2:69" ht="32.450000000000003" customHeight="1" thickBot="1" x14ac:dyDescent="0.35">
      <c r="B57" s="215"/>
      <c r="C57" s="227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9"/>
      <c r="Q57" s="203"/>
      <c r="R57" s="198"/>
      <c r="S57" s="203"/>
      <c r="T57" s="204"/>
      <c r="U57" s="246" t="s">
        <v>5</v>
      </c>
      <c r="V57" s="198"/>
      <c r="W57" s="203" t="s">
        <v>11</v>
      </c>
      <c r="X57" s="248"/>
      <c r="Y57" s="250" t="s">
        <v>12</v>
      </c>
      <c r="Z57" s="251"/>
      <c r="AA57" s="251"/>
      <c r="AB57" s="251"/>
      <c r="AC57" s="251"/>
      <c r="AD57" s="251"/>
      <c r="AE57" s="251"/>
      <c r="AF57" s="252"/>
      <c r="AG57" s="223" t="s">
        <v>14</v>
      </c>
      <c r="AH57" s="192"/>
      <c r="AI57" s="192"/>
      <c r="AJ57" s="192"/>
      <c r="AK57" s="192"/>
      <c r="AL57" s="193"/>
      <c r="AM57" s="223" t="s">
        <v>15</v>
      </c>
      <c r="AN57" s="192"/>
      <c r="AO57" s="192"/>
      <c r="AP57" s="192"/>
      <c r="AQ57" s="192"/>
      <c r="AR57" s="193"/>
      <c r="AS57" s="223" t="s">
        <v>16</v>
      </c>
      <c r="AT57" s="192"/>
      <c r="AU57" s="192"/>
      <c r="AV57" s="192"/>
      <c r="AW57" s="192"/>
      <c r="AX57" s="193"/>
      <c r="AY57" s="223" t="s">
        <v>152</v>
      </c>
      <c r="AZ57" s="192"/>
      <c r="BA57" s="192"/>
      <c r="BB57" s="192"/>
      <c r="BC57" s="192"/>
      <c r="BD57" s="193"/>
      <c r="BE57" s="210"/>
      <c r="BF57" s="211"/>
      <c r="BG57" s="219"/>
      <c r="BH57" s="219"/>
      <c r="BI57" s="219"/>
      <c r="BJ57" s="220"/>
    </row>
    <row r="58" spans="2:69" ht="76.900000000000006" customHeight="1" thickBot="1" x14ac:dyDescent="0.35">
      <c r="B58" s="215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9"/>
      <c r="Q58" s="203"/>
      <c r="R58" s="198"/>
      <c r="S58" s="203"/>
      <c r="T58" s="204"/>
      <c r="U58" s="246"/>
      <c r="V58" s="198"/>
      <c r="W58" s="203"/>
      <c r="X58" s="248"/>
      <c r="Y58" s="197" t="s">
        <v>13</v>
      </c>
      <c r="Z58" s="198"/>
      <c r="AA58" s="201" t="s">
        <v>98</v>
      </c>
      <c r="AB58" s="198"/>
      <c r="AC58" s="201" t="s">
        <v>99</v>
      </c>
      <c r="AD58" s="198"/>
      <c r="AE58" s="203" t="s">
        <v>70</v>
      </c>
      <c r="AF58" s="204"/>
      <c r="AG58" s="191" t="s">
        <v>187</v>
      </c>
      <c r="AH58" s="192"/>
      <c r="AI58" s="193"/>
      <c r="AJ58" s="191" t="s">
        <v>188</v>
      </c>
      <c r="AK58" s="192"/>
      <c r="AL58" s="193"/>
      <c r="AM58" s="191" t="s">
        <v>189</v>
      </c>
      <c r="AN58" s="192"/>
      <c r="AO58" s="193"/>
      <c r="AP58" s="191" t="s">
        <v>190</v>
      </c>
      <c r="AQ58" s="192"/>
      <c r="AR58" s="193"/>
      <c r="AS58" s="191" t="s">
        <v>191</v>
      </c>
      <c r="AT58" s="192"/>
      <c r="AU58" s="193"/>
      <c r="AV58" s="191" t="s">
        <v>192</v>
      </c>
      <c r="AW58" s="192"/>
      <c r="AX58" s="193"/>
      <c r="AY58" s="191" t="s">
        <v>233</v>
      </c>
      <c r="AZ58" s="192"/>
      <c r="BA58" s="193"/>
      <c r="BB58" s="194" t="s">
        <v>153</v>
      </c>
      <c r="BC58" s="195"/>
      <c r="BD58" s="196"/>
      <c r="BE58" s="210"/>
      <c r="BF58" s="211"/>
      <c r="BG58" s="219"/>
      <c r="BH58" s="219"/>
      <c r="BI58" s="219"/>
      <c r="BJ58" s="220"/>
    </row>
    <row r="59" spans="2:69" ht="186" customHeight="1" thickBot="1" x14ac:dyDescent="0.35">
      <c r="B59" s="216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2"/>
      <c r="Q59" s="202"/>
      <c r="R59" s="200"/>
      <c r="S59" s="202"/>
      <c r="T59" s="199"/>
      <c r="U59" s="247"/>
      <c r="V59" s="200"/>
      <c r="W59" s="202"/>
      <c r="X59" s="249"/>
      <c r="Y59" s="199"/>
      <c r="Z59" s="200"/>
      <c r="AA59" s="202"/>
      <c r="AB59" s="200"/>
      <c r="AC59" s="202"/>
      <c r="AD59" s="200"/>
      <c r="AE59" s="202"/>
      <c r="AF59" s="199"/>
      <c r="AG59" s="135" t="s">
        <v>3</v>
      </c>
      <c r="AH59" s="136" t="s">
        <v>17</v>
      </c>
      <c r="AI59" s="137" t="s">
        <v>18</v>
      </c>
      <c r="AJ59" s="135" t="s">
        <v>3</v>
      </c>
      <c r="AK59" s="136" t="s">
        <v>17</v>
      </c>
      <c r="AL59" s="137" t="s">
        <v>18</v>
      </c>
      <c r="AM59" s="135" t="s">
        <v>3</v>
      </c>
      <c r="AN59" s="136" t="s">
        <v>17</v>
      </c>
      <c r="AO59" s="137" t="s">
        <v>18</v>
      </c>
      <c r="AP59" s="135" t="s">
        <v>3</v>
      </c>
      <c r="AQ59" s="136" t="s">
        <v>17</v>
      </c>
      <c r="AR59" s="137" t="s">
        <v>18</v>
      </c>
      <c r="AS59" s="135" t="s">
        <v>3</v>
      </c>
      <c r="AT59" s="136" t="s">
        <v>17</v>
      </c>
      <c r="AU59" s="137" t="s">
        <v>18</v>
      </c>
      <c r="AV59" s="138" t="s">
        <v>3</v>
      </c>
      <c r="AW59" s="139" t="s">
        <v>17</v>
      </c>
      <c r="AX59" s="140" t="s">
        <v>18</v>
      </c>
      <c r="AY59" s="135" t="s">
        <v>3</v>
      </c>
      <c r="AZ59" s="136" t="s">
        <v>17</v>
      </c>
      <c r="BA59" s="137" t="s">
        <v>18</v>
      </c>
      <c r="BB59" s="135" t="s">
        <v>3</v>
      </c>
      <c r="BC59" s="136" t="s">
        <v>17</v>
      </c>
      <c r="BD59" s="137" t="s">
        <v>18</v>
      </c>
      <c r="BE59" s="212"/>
      <c r="BF59" s="213"/>
      <c r="BG59" s="221"/>
      <c r="BH59" s="221"/>
      <c r="BI59" s="221"/>
      <c r="BJ59" s="222"/>
    </row>
    <row r="60" spans="2:69" ht="45.75" customHeight="1" x14ac:dyDescent="0.35">
      <c r="B60" s="29" t="s">
        <v>349</v>
      </c>
      <c r="C60" s="162" t="s">
        <v>238</v>
      </c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4"/>
      <c r="Q60" s="152">
        <v>6</v>
      </c>
      <c r="R60" s="146"/>
      <c r="S60" s="152">
        <v>5</v>
      </c>
      <c r="T60" s="145"/>
      <c r="U60" s="144">
        <v>228</v>
      </c>
      <c r="V60" s="146"/>
      <c r="W60" s="152">
        <v>126</v>
      </c>
      <c r="X60" s="153"/>
      <c r="Y60" s="145">
        <v>60</v>
      </c>
      <c r="Z60" s="146"/>
      <c r="AA60" s="152"/>
      <c r="AB60" s="146"/>
      <c r="AC60" s="152">
        <v>66</v>
      </c>
      <c r="AD60" s="146"/>
      <c r="AE60" s="152"/>
      <c r="AF60" s="145"/>
      <c r="AG60" s="23"/>
      <c r="AH60" s="24"/>
      <c r="AI60" s="25"/>
      <c r="AJ60" s="23"/>
      <c r="AK60" s="24"/>
      <c r="AL60" s="25"/>
      <c r="AM60" s="23"/>
      <c r="AN60" s="24"/>
      <c r="AO60" s="25"/>
      <c r="AP60" s="23"/>
      <c r="AQ60" s="24"/>
      <c r="AR60" s="25"/>
      <c r="AS60" s="74">
        <v>108</v>
      </c>
      <c r="AT60" s="24">
        <v>62</v>
      </c>
      <c r="AU60" s="25">
        <v>3</v>
      </c>
      <c r="AV60" s="23">
        <v>120</v>
      </c>
      <c r="AW60" s="24">
        <v>64</v>
      </c>
      <c r="AX60" s="25">
        <v>3</v>
      </c>
      <c r="AY60" s="23"/>
      <c r="AZ60" s="24"/>
      <c r="BA60" s="25"/>
      <c r="BB60" s="23"/>
      <c r="BC60" s="24"/>
      <c r="BD60" s="25"/>
      <c r="BE60" s="177">
        <f t="shared" ref="BE60:BE66" si="21">AI60+AL60+AO60+AR60+AU60+AX60+BA60+BD60</f>
        <v>6</v>
      </c>
      <c r="BF60" s="178"/>
      <c r="BG60" s="156" t="s">
        <v>277</v>
      </c>
      <c r="BH60" s="157"/>
      <c r="BI60" s="157"/>
      <c r="BJ60" s="158"/>
      <c r="BL60" s="10">
        <f t="shared" si="9"/>
        <v>228</v>
      </c>
      <c r="BM60" s="12">
        <f t="shared" si="10"/>
        <v>126</v>
      </c>
      <c r="BN60" s="10">
        <f t="shared" si="11"/>
        <v>6</v>
      </c>
      <c r="BO60" s="11"/>
      <c r="BP60" s="10">
        <f t="shared" si="12"/>
        <v>126</v>
      </c>
      <c r="BQ60" s="11"/>
    </row>
    <row r="61" spans="2:69" ht="48" customHeight="1" x14ac:dyDescent="0.35">
      <c r="B61" s="29" t="s">
        <v>350</v>
      </c>
      <c r="C61" s="162" t="s">
        <v>239</v>
      </c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4"/>
      <c r="Q61" s="152"/>
      <c r="R61" s="146"/>
      <c r="S61" s="152">
        <v>6</v>
      </c>
      <c r="T61" s="145"/>
      <c r="U61" s="144">
        <v>108</v>
      </c>
      <c r="V61" s="146"/>
      <c r="W61" s="152">
        <v>62</v>
      </c>
      <c r="X61" s="153"/>
      <c r="Y61" s="145">
        <v>32</v>
      </c>
      <c r="Z61" s="146"/>
      <c r="AA61" s="152">
        <v>20</v>
      </c>
      <c r="AB61" s="146"/>
      <c r="AC61" s="152">
        <v>10</v>
      </c>
      <c r="AD61" s="146"/>
      <c r="AE61" s="152"/>
      <c r="AF61" s="145"/>
      <c r="AG61" s="23"/>
      <c r="AH61" s="24"/>
      <c r="AI61" s="25"/>
      <c r="AJ61" s="23"/>
      <c r="AK61" s="24"/>
      <c r="AL61" s="25"/>
      <c r="AM61" s="23"/>
      <c r="AN61" s="24"/>
      <c r="AO61" s="73"/>
      <c r="AP61" s="23"/>
      <c r="AQ61" s="24"/>
      <c r="AR61" s="25"/>
      <c r="AS61" s="74"/>
      <c r="AT61" s="24"/>
      <c r="AU61" s="25"/>
      <c r="AV61" s="23">
        <v>108</v>
      </c>
      <c r="AW61" s="24">
        <v>62</v>
      </c>
      <c r="AX61" s="25">
        <v>3</v>
      </c>
      <c r="AY61" s="23"/>
      <c r="AZ61" s="24"/>
      <c r="BA61" s="25"/>
      <c r="BB61" s="23"/>
      <c r="BC61" s="24"/>
      <c r="BD61" s="25"/>
      <c r="BE61" s="177">
        <f t="shared" si="21"/>
        <v>3</v>
      </c>
      <c r="BF61" s="178"/>
      <c r="BG61" s="156" t="s">
        <v>278</v>
      </c>
      <c r="BH61" s="157"/>
      <c r="BI61" s="157"/>
      <c r="BJ61" s="158"/>
      <c r="BL61" s="10">
        <f t="shared" si="9"/>
        <v>108</v>
      </c>
      <c r="BM61" s="12">
        <f t="shared" si="10"/>
        <v>62</v>
      </c>
      <c r="BN61" s="10">
        <f t="shared" si="11"/>
        <v>3</v>
      </c>
      <c r="BO61" s="11"/>
      <c r="BP61" s="10">
        <f t="shared" si="12"/>
        <v>62</v>
      </c>
      <c r="BQ61" s="11"/>
    </row>
    <row r="62" spans="2:69" ht="52.5" customHeight="1" x14ac:dyDescent="0.35">
      <c r="B62" s="29" t="s">
        <v>351</v>
      </c>
      <c r="C62" s="162" t="s">
        <v>240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4"/>
      <c r="Q62" s="152"/>
      <c r="R62" s="146"/>
      <c r="S62" s="152"/>
      <c r="T62" s="145"/>
      <c r="U62" s="144">
        <v>40</v>
      </c>
      <c r="V62" s="146"/>
      <c r="W62" s="152"/>
      <c r="X62" s="153"/>
      <c r="Y62" s="145"/>
      <c r="Z62" s="146"/>
      <c r="AA62" s="152"/>
      <c r="AB62" s="146"/>
      <c r="AC62" s="152"/>
      <c r="AD62" s="146"/>
      <c r="AE62" s="152"/>
      <c r="AF62" s="145"/>
      <c r="AG62" s="23"/>
      <c r="AH62" s="24"/>
      <c r="AI62" s="25"/>
      <c r="AJ62" s="23"/>
      <c r="AK62" s="24"/>
      <c r="AL62" s="25"/>
      <c r="AM62" s="23"/>
      <c r="AN62" s="24"/>
      <c r="AO62" s="73"/>
      <c r="AP62" s="23"/>
      <c r="AQ62" s="24"/>
      <c r="AR62" s="25"/>
      <c r="AS62" s="74"/>
      <c r="AT62" s="24"/>
      <c r="AU62" s="25"/>
      <c r="AV62" s="23">
        <v>40</v>
      </c>
      <c r="AW62" s="24"/>
      <c r="AX62" s="25">
        <v>1</v>
      </c>
      <c r="AY62" s="23"/>
      <c r="AZ62" s="24"/>
      <c r="BA62" s="25"/>
      <c r="BB62" s="23"/>
      <c r="BC62" s="24"/>
      <c r="BD62" s="25"/>
      <c r="BE62" s="177">
        <f t="shared" si="21"/>
        <v>1</v>
      </c>
      <c r="BF62" s="178"/>
      <c r="BG62" s="156" t="s">
        <v>356</v>
      </c>
      <c r="BH62" s="157"/>
      <c r="BI62" s="157"/>
      <c r="BJ62" s="158"/>
      <c r="BL62" s="10">
        <f t="shared" si="9"/>
        <v>40</v>
      </c>
      <c r="BM62" s="12">
        <f t="shared" si="10"/>
        <v>0</v>
      </c>
      <c r="BN62" s="10">
        <f t="shared" si="11"/>
        <v>1</v>
      </c>
      <c r="BO62" s="11"/>
      <c r="BP62" s="10">
        <f t="shared" si="12"/>
        <v>0</v>
      </c>
      <c r="BQ62" s="11"/>
    </row>
    <row r="63" spans="2:69" ht="42" customHeight="1" x14ac:dyDescent="0.35">
      <c r="B63" s="28" t="s">
        <v>182</v>
      </c>
      <c r="C63" s="188" t="s">
        <v>242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90"/>
      <c r="Q63" s="152"/>
      <c r="R63" s="146"/>
      <c r="S63" s="152"/>
      <c r="T63" s="145"/>
      <c r="U63" s="144"/>
      <c r="V63" s="146"/>
      <c r="W63" s="152"/>
      <c r="X63" s="153"/>
      <c r="Y63" s="145"/>
      <c r="Z63" s="146"/>
      <c r="AA63" s="152"/>
      <c r="AB63" s="146"/>
      <c r="AC63" s="152"/>
      <c r="AD63" s="146"/>
      <c r="AE63" s="152"/>
      <c r="AF63" s="145"/>
      <c r="AG63" s="23"/>
      <c r="AH63" s="24"/>
      <c r="AI63" s="25"/>
      <c r="AJ63" s="23"/>
      <c r="AK63" s="24"/>
      <c r="AL63" s="25"/>
      <c r="AM63" s="23"/>
      <c r="AN63" s="24"/>
      <c r="AO63" s="73"/>
      <c r="AP63" s="23"/>
      <c r="AQ63" s="24"/>
      <c r="AR63" s="25"/>
      <c r="AS63" s="74"/>
      <c r="AT63" s="24"/>
      <c r="AU63" s="25"/>
      <c r="AV63" s="23"/>
      <c r="AW63" s="24"/>
      <c r="AX63" s="25"/>
      <c r="AY63" s="23"/>
      <c r="AZ63" s="24"/>
      <c r="BA63" s="25"/>
      <c r="BB63" s="23"/>
      <c r="BC63" s="24"/>
      <c r="BD63" s="25"/>
      <c r="BE63" s="177"/>
      <c r="BF63" s="178"/>
      <c r="BG63" s="156"/>
      <c r="BH63" s="157"/>
      <c r="BI63" s="157"/>
      <c r="BJ63" s="158"/>
      <c r="BL63" s="10">
        <f t="shared" si="9"/>
        <v>0</v>
      </c>
      <c r="BM63" s="12">
        <f t="shared" si="10"/>
        <v>0</v>
      </c>
      <c r="BN63" s="10">
        <f t="shared" si="11"/>
        <v>0</v>
      </c>
      <c r="BO63" s="11"/>
      <c r="BP63" s="10">
        <f t="shared" si="12"/>
        <v>0</v>
      </c>
      <c r="BQ63" s="11"/>
    </row>
    <row r="64" spans="2:69" ht="57.75" customHeight="1" x14ac:dyDescent="0.35">
      <c r="B64" s="29" t="s">
        <v>183</v>
      </c>
      <c r="C64" s="162" t="s">
        <v>243</v>
      </c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4"/>
      <c r="Q64" s="152">
        <v>5</v>
      </c>
      <c r="R64" s="146"/>
      <c r="S64" s="152"/>
      <c r="T64" s="145"/>
      <c r="U64" s="144">
        <v>120</v>
      </c>
      <c r="V64" s="146"/>
      <c r="W64" s="152">
        <v>68</v>
      </c>
      <c r="X64" s="153"/>
      <c r="Y64" s="145">
        <v>26</v>
      </c>
      <c r="Z64" s="146"/>
      <c r="AA64" s="152">
        <v>16</v>
      </c>
      <c r="AB64" s="146"/>
      <c r="AC64" s="152">
        <v>26</v>
      </c>
      <c r="AD64" s="146"/>
      <c r="AE64" s="152"/>
      <c r="AF64" s="145"/>
      <c r="AG64" s="23"/>
      <c r="AH64" s="24"/>
      <c r="AI64" s="25"/>
      <c r="AJ64" s="23"/>
      <c r="AK64" s="24"/>
      <c r="AL64" s="25"/>
      <c r="AM64" s="23"/>
      <c r="AN64" s="24"/>
      <c r="AO64" s="73"/>
      <c r="AP64" s="23"/>
      <c r="AQ64" s="24"/>
      <c r="AR64" s="25"/>
      <c r="AS64" s="74">
        <v>120</v>
      </c>
      <c r="AT64" s="24">
        <v>68</v>
      </c>
      <c r="AU64" s="25">
        <v>3</v>
      </c>
      <c r="AV64" s="23"/>
      <c r="AW64" s="24"/>
      <c r="AX64" s="25"/>
      <c r="AY64" s="23"/>
      <c r="AZ64" s="24"/>
      <c r="BA64" s="25"/>
      <c r="BB64" s="23"/>
      <c r="BC64" s="24"/>
      <c r="BD64" s="25"/>
      <c r="BE64" s="177">
        <f t="shared" si="21"/>
        <v>3</v>
      </c>
      <c r="BF64" s="178"/>
      <c r="BG64" s="156" t="s">
        <v>279</v>
      </c>
      <c r="BH64" s="157"/>
      <c r="BI64" s="157"/>
      <c r="BJ64" s="158"/>
      <c r="BL64" s="10">
        <f t="shared" si="9"/>
        <v>120</v>
      </c>
      <c r="BM64" s="12">
        <f t="shared" si="10"/>
        <v>68</v>
      </c>
      <c r="BN64" s="10">
        <f t="shared" si="11"/>
        <v>3</v>
      </c>
      <c r="BO64" s="11"/>
      <c r="BP64" s="10">
        <f t="shared" si="12"/>
        <v>68</v>
      </c>
      <c r="BQ64" s="11"/>
    </row>
    <row r="65" spans="2:69" ht="56.25" customHeight="1" x14ac:dyDescent="0.35">
      <c r="B65" s="29" t="s">
        <v>184</v>
      </c>
      <c r="C65" s="162" t="s">
        <v>244</v>
      </c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4"/>
      <c r="Q65" s="152">
        <v>6</v>
      </c>
      <c r="R65" s="146"/>
      <c r="S65" s="152">
        <v>5</v>
      </c>
      <c r="T65" s="145"/>
      <c r="U65" s="144">
        <v>228</v>
      </c>
      <c r="V65" s="146"/>
      <c r="W65" s="152">
        <v>126</v>
      </c>
      <c r="X65" s="153"/>
      <c r="Y65" s="145">
        <v>52</v>
      </c>
      <c r="Z65" s="146"/>
      <c r="AA65" s="152">
        <v>34</v>
      </c>
      <c r="AB65" s="146"/>
      <c r="AC65" s="152">
        <v>40</v>
      </c>
      <c r="AD65" s="146"/>
      <c r="AE65" s="152"/>
      <c r="AF65" s="145"/>
      <c r="AG65" s="23"/>
      <c r="AH65" s="24"/>
      <c r="AI65" s="25"/>
      <c r="AJ65" s="23"/>
      <c r="AK65" s="24"/>
      <c r="AL65" s="25"/>
      <c r="AM65" s="23"/>
      <c r="AN65" s="24"/>
      <c r="AO65" s="73"/>
      <c r="AP65" s="23"/>
      <c r="AQ65" s="24"/>
      <c r="AR65" s="25"/>
      <c r="AS65" s="74">
        <v>108</v>
      </c>
      <c r="AT65" s="24">
        <v>62</v>
      </c>
      <c r="AU65" s="25">
        <v>3</v>
      </c>
      <c r="AV65" s="23">
        <v>120</v>
      </c>
      <c r="AW65" s="24">
        <v>64</v>
      </c>
      <c r="AX65" s="25">
        <v>3</v>
      </c>
      <c r="AY65" s="23"/>
      <c r="AZ65" s="24"/>
      <c r="BA65" s="25"/>
      <c r="BB65" s="23"/>
      <c r="BC65" s="24"/>
      <c r="BD65" s="25"/>
      <c r="BE65" s="177">
        <f t="shared" si="21"/>
        <v>6</v>
      </c>
      <c r="BF65" s="178"/>
      <c r="BG65" s="156" t="s">
        <v>357</v>
      </c>
      <c r="BH65" s="157"/>
      <c r="BI65" s="157"/>
      <c r="BJ65" s="158"/>
      <c r="BL65" s="10">
        <f t="shared" si="9"/>
        <v>228</v>
      </c>
      <c r="BM65" s="12">
        <f t="shared" si="10"/>
        <v>126</v>
      </c>
      <c r="BN65" s="10">
        <f t="shared" si="11"/>
        <v>6</v>
      </c>
      <c r="BO65" s="11"/>
      <c r="BP65" s="10">
        <f t="shared" si="12"/>
        <v>126</v>
      </c>
      <c r="BQ65" s="11"/>
    </row>
    <row r="66" spans="2:69" ht="47.25" customHeight="1" thickBot="1" x14ac:dyDescent="0.4">
      <c r="B66" s="30" t="s">
        <v>222</v>
      </c>
      <c r="C66" s="371" t="s">
        <v>241</v>
      </c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3"/>
      <c r="Q66" s="152">
        <v>6</v>
      </c>
      <c r="R66" s="146"/>
      <c r="S66" s="152"/>
      <c r="T66" s="145"/>
      <c r="U66" s="144">
        <v>216</v>
      </c>
      <c r="V66" s="146"/>
      <c r="W66" s="152">
        <v>102</v>
      </c>
      <c r="X66" s="153"/>
      <c r="Y66" s="145">
        <v>52</v>
      </c>
      <c r="Z66" s="146"/>
      <c r="AA66" s="299">
        <v>16</v>
      </c>
      <c r="AB66" s="295"/>
      <c r="AC66" s="299">
        <v>34</v>
      </c>
      <c r="AD66" s="295"/>
      <c r="AE66" s="152"/>
      <c r="AF66" s="145"/>
      <c r="AG66" s="23"/>
      <c r="AH66" s="24"/>
      <c r="AI66" s="25"/>
      <c r="AJ66" s="23"/>
      <c r="AK66" s="24"/>
      <c r="AL66" s="25"/>
      <c r="AM66" s="23"/>
      <c r="AN66" s="24"/>
      <c r="AO66" s="73"/>
      <c r="AP66" s="23"/>
      <c r="AQ66" s="46"/>
      <c r="AR66" s="25"/>
      <c r="AS66" s="74"/>
      <c r="AT66" s="24"/>
      <c r="AU66" s="25"/>
      <c r="AV66" s="74">
        <v>216</v>
      </c>
      <c r="AW66" s="24">
        <v>102</v>
      </c>
      <c r="AX66" s="25">
        <v>6</v>
      </c>
      <c r="AY66" s="23"/>
      <c r="AZ66" s="24"/>
      <c r="BA66" s="25"/>
      <c r="BB66" s="23"/>
      <c r="BC66" s="24"/>
      <c r="BD66" s="25"/>
      <c r="BE66" s="177">
        <f t="shared" si="21"/>
        <v>6</v>
      </c>
      <c r="BF66" s="178"/>
      <c r="BG66" s="156" t="s">
        <v>358</v>
      </c>
      <c r="BH66" s="157"/>
      <c r="BI66" s="157"/>
      <c r="BJ66" s="158"/>
      <c r="BL66" s="10">
        <f t="shared" si="9"/>
        <v>216</v>
      </c>
      <c r="BM66" s="12">
        <f t="shared" si="10"/>
        <v>102</v>
      </c>
      <c r="BN66" s="10">
        <f t="shared" si="11"/>
        <v>6</v>
      </c>
      <c r="BO66" s="11"/>
      <c r="BP66" s="10">
        <f t="shared" si="12"/>
        <v>102</v>
      </c>
      <c r="BQ66" s="11"/>
    </row>
    <row r="67" spans="2:69" ht="52.5" customHeight="1" thickBot="1" x14ac:dyDescent="0.4">
      <c r="B67" s="34" t="s">
        <v>33</v>
      </c>
      <c r="C67" s="352" t="s">
        <v>455</v>
      </c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4"/>
      <c r="Q67" s="183">
        <f>COUNTA(Q68:R93,Q102:R115)</f>
        <v>11</v>
      </c>
      <c r="R67" s="185"/>
      <c r="S67" s="183">
        <f>COUNTA(S68:T93,S102:T115)</f>
        <v>16</v>
      </c>
      <c r="T67" s="185"/>
      <c r="U67" s="236">
        <f>SUM(U68:V93,U102:V115)</f>
        <v>3642</v>
      </c>
      <c r="V67" s="185"/>
      <c r="W67" s="184">
        <f>SUM(W68:X93,W102:X115)</f>
        <v>1638</v>
      </c>
      <c r="X67" s="185"/>
      <c r="Y67" s="236">
        <f>SUM(Y68:Z93,Y102:Z115)</f>
        <v>848</v>
      </c>
      <c r="Z67" s="185"/>
      <c r="AA67" s="183">
        <f>SUM(AA68:AB93,AA102:AB115)</f>
        <v>266</v>
      </c>
      <c r="AB67" s="185"/>
      <c r="AC67" s="183">
        <f>SUM(AC68:AD93,AC102:AD115)</f>
        <v>412</v>
      </c>
      <c r="AD67" s="185"/>
      <c r="AE67" s="184">
        <f>SUM(AE68:AF93,AE102:AF115)</f>
        <v>112</v>
      </c>
      <c r="AF67" s="185"/>
      <c r="AG67" s="51">
        <f t="shared" ref="AG67:BA67" si="22">SUM(AG68:AG93,AG102:AG115)</f>
        <v>418</v>
      </c>
      <c r="AH67" s="52">
        <f t="shared" si="22"/>
        <v>194</v>
      </c>
      <c r="AI67" s="87">
        <f t="shared" si="22"/>
        <v>12</v>
      </c>
      <c r="AJ67" s="51">
        <f t="shared" si="22"/>
        <v>324</v>
      </c>
      <c r="AK67" s="52">
        <f t="shared" si="22"/>
        <v>138</v>
      </c>
      <c r="AL67" s="87">
        <f t="shared" si="22"/>
        <v>9</v>
      </c>
      <c r="AM67" s="51">
        <f t="shared" si="22"/>
        <v>612</v>
      </c>
      <c r="AN67" s="52">
        <f t="shared" si="22"/>
        <v>308</v>
      </c>
      <c r="AO67" s="87">
        <f t="shared" si="22"/>
        <v>17</v>
      </c>
      <c r="AP67" s="51">
        <f t="shared" si="22"/>
        <v>556</v>
      </c>
      <c r="AQ67" s="52">
        <f t="shared" si="22"/>
        <v>260</v>
      </c>
      <c r="AR67" s="87">
        <f t="shared" si="22"/>
        <v>15</v>
      </c>
      <c r="AS67" s="51">
        <f t="shared" si="22"/>
        <v>324</v>
      </c>
      <c r="AT67" s="52">
        <f t="shared" si="22"/>
        <v>142</v>
      </c>
      <c r="AU67" s="87">
        <f t="shared" si="22"/>
        <v>9</v>
      </c>
      <c r="AV67" s="51">
        <f t="shared" si="22"/>
        <v>382</v>
      </c>
      <c r="AW67" s="52">
        <f t="shared" si="22"/>
        <v>174</v>
      </c>
      <c r="AX67" s="87">
        <f t="shared" si="22"/>
        <v>11</v>
      </c>
      <c r="AY67" s="51">
        <f t="shared" si="22"/>
        <v>1026</v>
      </c>
      <c r="AZ67" s="52">
        <f t="shared" si="22"/>
        <v>422</v>
      </c>
      <c r="BA67" s="87">
        <f t="shared" si="22"/>
        <v>30</v>
      </c>
      <c r="BB67" s="68"/>
      <c r="BC67" s="53"/>
      <c r="BD67" s="70"/>
      <c r="BE67" s="236">
        <f>SUM(BE68:BF93,BE102:BF115)</f>
        <v>103</v>
      </c>
      <c r="BF67" s="237"/>
      <c r="BG67" s="180"/>
      <c r="BH67" s="181"/>
      <c r="BI67" s="181"/>
      <c r="BJ67" s="186"/>
      <c r="BL67" s="8">
        <f t="shared" si="9"/>
        <v>3642</v>
      </c>
      <c r="BM67" s="9">
        <f t="shared" si="10"/>
        <v>1638</v>
      </c>
      <c r="BN67" s="13">
        <f t="shared" si="11"/>
        <v>103</v>
      </c>
      <c r="BO67" s="11"/>
      <c r="BP67" s="10">
        <f t="shared" si="12"/>
        <v>1638</v>
      </c>
      <c r="BQ67" s="11"/>
    </row>
    <row r="68" spans="2:69" ht="41.25" customHeight="1" x14ac:dyDescent="0.35">
      <c r="B68" s="28" t="s">
        <v>101</v>
      </c>
      <c r="C68" s="368" t="s">
        <v>167</v>
      </c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70"/>
      <c r="Q68" s="152"/>
      <c r="R68" s="146"/>
      <c r="S68" s="152"/>
      <c r="T68" s="145"/>
      <c r="U68" s="144"/>
      <c r="V68" s="146"/>
      <c r="W68" s="152"/>
      <c r="X68" s="153"/>
      <c r="Y68" s="145"/>
      <c r="Z68" s="146"/>
      <c r="AA68" s="314"/>
      <c r="AB68" s="265"/>
      <c r="AC68" s="314"/>
      <c r="AD68" s="265"/>
      <c r="AE68" s="152"/>
      <c r="AF68" s="145"/>
      <c r="AG68" s="38"/>
      <c r="AH68" s="83"/>
      <c r="AI68" s="84"/>
      <c r="AJ68" s="38"/>
      <c r="AK68" s="83"/>
      <c r="AL68" s="84"/>
      <c r="AM68" s="38"/>
      <c r="AN68" s="83"/>
      <c r="AO68" s="84"/>
      <c r="AP68" s="38"/>
      <c r="AQ68" s="83"/>
      <c r="AR68" s="84"/>
      <c r="AS68" s="38"/>
      <c r="AT68" s="83"/>
      <c r="AU68" s="84"/>
      <c r="AV68" s="38"/>
      <c r="AW68" s="83"/>
      <c r="AX68" s="84"/>
      <c r="AY68" s="38"/>
      <c r="AZ68" s="83"/>
      <c r="BA68" s="84"/>
      <c r="BB68" s="38"/>
      <c r="BC68" s="83"/>
      <c r="BD68" s="84"/>
      <c r="BE68" s="177"/>
      <c r="BF68" s="178"/>
      <c r="BG68" s="365"/>
      <c r="BH68" s="366"/>
      <c r="BI68" s="366"/>
      <c r="BJ68" s="367"/>
      <c r="BL68" s="10">
        <f t="shared" si="9"/>
        <v>0</v>
      </c>
      <c r="BM68" s="12">
        <f t="shared" si="10"/>
        <v>0</v>
      </c>
      <c r="BN68" s="10">
        <f t="shared" si="11"/>
        <v>0</v>
      </c>
      <c r="BO68" s="11"/>
      <c r="BP68" s="10">
        <f t="shared" si="12"/>
        <v>0</v>
      </c>
      <c r="BQ68" s="11"/>
    </row>
    <row r="69" spans="2:69" ht="42.75" customHeight="1" x14ac:dyDescent="0.35">
      <c r="B69" s="50" t="s">
        <v>115</v>
      </c>
      <c r="C69" s="147" t="s">
        <v>158</v>
      </c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52">
        <v>1</v>
      </c>
      <c r="R69" s="146"/>
      <c r="S69" s="152"/>
      <c r="T69" s="145"/>
      <c r="U69" s="144">
        <v>108</v>
      </c>
      <c r="V69" s="146"/>
      <c r="W69" s="152">
        <v>54</v>
      </c>
      <c r="X69" s="153"/>
      <c r="Y69" s="145">
        <v>24</v>
      </c>
      <c r="Z69" s="146"/>
      <c r="AA69" s="152"/>
      <c r="AB69" s="146"/>
      <c r="AC69" s="152"/>
      <c r="AD69" s="146"/>
      <c r="AE69" s="152">
        <v>30</v>
      </c>
      <c r="AF69" s="145"/>
      <c r="AG69" s="23">
        <v>108</v>
      </c>
      <c r="AH69" s="24">
        <v>54</v>
      </c>
      <c r="AI69" s="25">
        <v>3</v>
      </c>
      <c r="AJ69" s="23"/>
      <c r="AK69" s="24"/>
      <c r="AL69" s="25"/>
      <c r="AM69" s="23"/>
      <c r="AN69" s="24"/>
      <c r="AO69" s="73"/>
      <c r="AP69" s="38"/>
      <c r="AQ69" s="83"/>
      <c r="AR69" s="84"/>
      <c r="AS69" s="38"/>
      <c r="AT69" s="83"/>
      <c r="AU69" s="84"/>
      <c r="AV69" s="38"/>
      <c r="AW69" s="83"/>
      <c r="AX69" s="84"/>
      <c r="AY69" s="38"/>
      <c r="AZ69" s="83"/>
      <c r="BA69" s="84"/>
      <c r="BB69" s="38"/>
      <c r="BC69" s="83"/>
      <c r="BD69" s="84"/>
      <c r="BE69" s="177">
        <f t="shared" ref="BE69:BE81" si="23">AI69+AL69+AO69+AR69+AU69+AX69+BA69+BD69</f>
        <v>3</v>
      </c>
      <c r="BF69" s="178"/>
      <c r="BG69" s="157" t="s">
        <v>365</v>
      </c>
      <c r="BH69" s="157"/>
      <c r="BI69" s="157"/>
      <c r="BJ69" s="158"/>
      <c r="BL69" s="10">
        <f t="shared" si="9"/>
        <v>108</v>
      </c>
      <c r="BM69" s="12">
        <f t="shared" si="10"/>
        <v>54</v>
      </c>
      <c r="BN69" s="10">
        <f t="shared" si="11"/>
        <v>3</v>
      </c>
      <c r="BO69" s="11"/>
      <c r="BP69" s="10">
        <f t="shared" si="12"/>
        <v>54</v>
      </c>
      <c r="BQ69" s="11"/>
    </row>
    <row r="70" spans="2:69" ht="31.5" customHeight="1" x14ac:dyDescent="0.35">
      <c r="B70" s="29" t="s">
        <v>147</v>
      </c>
      <c r="C70" s="162" t="s">
        <v>157</v>
      </c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4"/>
      <c r="Q70" s="152"/>
      <c r="R70" s="146"/>
      <c r="S70" s="152" t="s">
        <v>427</v>
      </c>
      <c r="T70" s="145"/>
      <c r="U70" s="144">
        <v>72</v>
      </c>
      <c r="V70" s="146"/>
      <c r="W70" s="152">
        <v>36</v>
      </c>
      <c r="X70" s="153"/>
      <c r="Y70" s="145">
        <v>16</v>
      </c>
      <c r="Z70" s="146"/>
      <c r="AA70" s="152"/>
      <c r="AB70" s="146"/>
      <c r="AC70" s="152"/>
      <c r="AD70" s="146"/>
      <c r="AE70" s="152">
        <v>20</v>
      </c>
      <c r="AF70" s="145"/>
      <c r="AG70" s="23">
        <v>72</v>
      </c>
      <c r="AH70" s="24">
        <v>36</v>
      </c>
      <c r="AI70" s="25">
        <v>2</v>
      </c>
      <c r="AJ70" s="23"/>
      <c r="AK70" s="24"/>
      <c r="AL70" s="25"/>
      <c r="AM70" s="23"/>
      <c r="AN70" s="24"/>
      <c r="AO70" s="25"/>
      <c r="AP70" s="38"/>
      <c r="AQ70" s="83"/>
      <c r="AR70" s="84"/>
      <c r="AS70" s="38"/>
      <c r="AT70" s="83"/>
      <c r="AU70" s="84"/>
      <c r="AV70" s="38"/>
      <c r="AW70" s="83"/>
      <c r="AX70" s="84"/>
      <c r="AY70" s="38"/>
      <c r="AZ70" s="83"/>
      <c r="BA70" s="84"/>
      <c r="BB70" s="38"/>
      <c r="BC70" s="83"/>
      <c r="BD70" s="84"/>
      <c r="BE70" s="177">
        <f t="shared" si="23"/>
        <v>2</v>
      </c>
      <c r="BF70" s="178"/>
      <c r="BG70" s="157" t="s">
        <v>369</v>
      </c>
      <c r="BH70" s="157"/>
      <c r="BI70" s="157"/>
      <c r="BJ70" s="158"/>
      <c r="BL70" s="10">
        <f t="shared" si="9"/>
        <v>72</v>
      </c>
      <c r="BM70" s="12">
        <f t="shared" si="10"/>
        <v>36</v>
      </c>
      <c r="BN70" s="10">
        <f t="shared" si="11"/>
        <v>2</v>
      </c>
      <c r="BO70" s="11"/>
      <c r="BP70" s="10">
        <f t="shared" si="12"/>
        <v>36</v>
      </c>
      <c r="BQ70" s="11"/>
    </row>
    <row r="71" spans="2:69" ht="33" customHeight="1" x14ac:dyDescent="0.35">
      <c r="B71" s="29" t="s">
        <v>421</v>
      </c>
      <c r="C71" s="162" t="s">
        <v>422</v>
      </c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4"/>
      <c r="Q71" s="152"/>
      <c r="R71" s="146"/>
      <c r="S71" s="152" t="s">
        <v>423</v>
      </c>
      <c r="T71" s="145"/>
      <c r="U71" s="144">
        <v>72</v>
      </c>
      <c r="V71" s="146"/>
      <c r="W71" s="152">
        <v>36</v>
      </c>
      <c r="X71" s="153"/>
      <c r="Y71" s="145">
        <v>18</v>
      </c>
      <c r="Z71" s="146"/>
      <c r="AA71" s="152"/>
      <c r="AB71" s="146"/>
      <c r="AC71" s="152"/>
      <c r="AD71" s="146"/>
      <c r="AE71" s="152">
        <v>18</v>
      </c>
      <c r="AF71" s="145"/>
      <c r="AG71" s="23"/>
      <c r="AH71" s="24"/>
      <c r="AI71" s="25"/>
      <c r="AJ71" s="23"/>
      <c r="AK71" s="24"/>
      <c r="AL71" s="25"/>
      <c r="AM71" s="23">
        <v>72</v>
      </c>
      <c r="AN71" s="24">
        <v>36</v>
      </c>
      <c r="AO71" s="25">
        <v>2</v>
      </c>
      <c r="AP71" s="38"/>
      <c r="AQ71" s="83"/>
      <c r="AR71" s="84"/>
      <c r="AS71" s="38"/>
      <c r="AT71" s="83"/>
      <c r="AU71" s="84"/>
      <c r="AV71" s="38"/>
      <c r="AW71" s="83"/>
      <c r="AX71" s="84"/>
      <c r="AY71" s="38"/>
      <c r="AZ71" s="83"/>
      <c r="BA71" s="84"/>
      <c r="BB71" s="38"/>
      <c r="BC71" s="83"/>
      <c r="BD71" s="84"/>
      <c r="BE71" s="177">
        <f t="shared" si="23"/>
        <v>2</v>
      </c>
      <c r="BF71" s="178"/>
      <c r="BG71" s="157" t="s">
        <v>370</v>
      </c>
      <c r="BH71" s="157"/>
      <c r="BI71" s="157"/>
      <c r="BJ71" s="158"/>
      <c r="BL71" s="10">
        <f t="shared" si="9"/>
        <v>72</v>
      </c>
      <c r="BM71" s="12">
        <f t="shared" si="10"/>
        <v>36</v>
      </c>
      <c r="BN71" s="10">
        <f t="shared" si="11"/>
        <v>2</v>
      </c>
      <c r="BO71" s="11"/>
      <c r="BP71" s="10">
        <f t="shared" si="12"/>
        <v>36</v>
      </c>
      <c r="BQ71" s="11"/>
    </row>
    <row r="72" spans="2:69" ht="75.75" customHeight="1" x14ac:dyDescent="0.35">
      <c r="B72" s="29" t="s">
        <v>424</v>
      </c>
      <c r="C72" s="162" t="s">
        <v>425</v>
      </c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4"/>
      <c r="Q72" s="152"/>
      <c r="R72" s="146"/>
      <c r="S72" s="152" t="s">
        <v>466</v>
      </c>
      <c r="T72" s="145"/>
      <c r="U72" s="144">
        <v>72</v>
      </c>
      <c r="V72" s="146"/>
      <c r="W72" s="152">
        <v>36</v>
      </c>
      <c r="X72" s="153"/>
      <c r="Y72" s="145">
        <v>18</v>
      </c>
      <c r="Z72" s="146"/>
      <c r="AA72" s="152"/>
      <c r="AB72" s="146"/>
      <c r="AC72" s="152"/>
      <c r="AD72" s="146"/>
      <c r="AE72" s="152">
        <v>18</v>
      </c>
      <c r="AF72" s="145"/>
      <c r="AG72" s="23"/>
      <c r="AH72" s="24"/>
      <c r="AI72" s="25"/>
      <c r="AJ72" s="23"/>
      <c r="AK72" s="24"/>
      <c r="AL72" s="25"/>
      <c r="AM72" s="23"/>
      <c r="AN72" s="24"/>
      <c r="AO72" s="25"/>
      <c r="AP72" s="23">
        <v>72</v>
      </c>
      <c r="AQ72" s="24">
        <v>36</v>
      </c>
      <c r="AR72" s="25">
        <v>2</v>
      </c>
      <c r="AS72" s="23"/>
      <c r="AT72" s="24"/>
      <c r="AU72" s="25"/>
      <c r="AV72" s="23"/>
      <c r="AW72" s="24"/>
      <c r="AX72" s="25"/>
      <c r="AY72" s="23"/>
      <c r="AZ72" s="24"/>
      <c r="BA72" s="25"/>
      <c r="BB72" s="23"/>
      <c r="BC72" s="24"/>
      <c r="BD72" s="25"/>
      <c r="BE72" s="177">
        <f t="shared" si="23"/>
        <v>2</v>
      </c>
      <c r="BF72" s="178"/>
      <c r="BG72" s="364" t="s">
        <v>426</v>
      </c>
      <c r="BH72" s="172"/>
      <c r="BI72" s="172"/>
      <c r="BJ72" s="173"/>
      <c r="BL72" s="10">
        <f t="shared" si="9"/>
        <v>72</v>
      </c>
      <c r="BM72" s="12">
        <f t="shared" si="10"/>
        <v>36</v>
      </c>
      <c r="BN72" s="10">
        <f t="shared" si="11"/>
        <v>2</v>
      </c>
      <c r="BO72" s="11"/>
      <c r="BP72" s="10">
        <f t="shared" si="12"/>
        <v>36</v>
      </c>
      <c r="BQ72" s="11"/>
    </row>
    <row r="73" spans="2:69" ht="54" customHeight="1" x14ac:dyDescent="0.35">
      <c r="B73" s="28" t="s">
        <v>116</v>
      </c>
      <c r="C73" s="188" t="s">
        <v>165</v>
      </c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90"/>
      <c r="Q73" s="152"/>
      <c r="R73" s="146"/>
      <c r="S73" s="152"/>
      <c r="T73" s="145"/>
      <c r="U73" s="144"/>
      <c r="V73" s="146"/>
      <c r="W73" s="152"/>
      <c r="X73" s="153"/>
      <c r="Y73" s="145"/>
      <c r="Z73" s="146"/>
      <c r="AA73" s="152"/>
      <c r="AB73" s="146"/>
      <c r="AC73" s="152"/>
      <c r="AD73" s="146"/>
      <c r="AE73" s="152"/>
      <c r="AF73" s="145"/>
      <c r="AG73" s="23"/>
      <c r="AH73" s="24"/>
      <c r="AI73" s="25"/>
      <c r="AJ73" s="23"/>
      <c r="AK73" s="24"/>
      <c r="AL73" s="25"/>
      <c r="AM73" s="23"/>
      <c r="AN73" s="24"/>
      <c r="AO73" s="73"/>
      <c r="AP73" s="23"/>
      <c r="AQ73" s="24"/>
      <c r="AR73" s="25"/>
      <c r="AS73" s="74"/>
      <c r="AT73" s="24"/>
      <c r="AU73" s="25"/>
      <c r="AV73" s="23"/>
      <c r="AW73" s="24"/>
      <c r="AX73" s="25"/>
      <c r="AY73" s="23"/>
      <c r="AZ73" s="24"/>
      <c r="BA73" s="25"/>
      <c r="BB73" s="23"/>
      <c r="BC73" s="24"/>
      <c r="BD73" s="25"/>
      <c r="BE73" s="177"/>
      <c r="BF73" s="178"/>
      <c r="BG73" s="171"/>
      <c r="BH73" s="172"/>
      <c r="BI73" s="172"/>
      <c r="BJ73" s="173"/>
      <c r="BL73" s="10">
        <f t="shared" si="9"/>
        <v>0</v>
      </c>
      <c r="BM73" s="12">
        <f t="shared" si="10"/>
        <v>0</v>
      </c>
      <c r="BN73" s="10">
        <f t="shared" si="11"/>
        <v>0</v>
      </c>
      <c r="BO73" s="11"/>
      <c r="BP73" s="10">
        <f t="shared" si="12"/>
        <v>0</v>
      </c>
      <c r="BQ73" s="11"/>
    </row>
    <row r="74" spans="2:69" ht="53.25" customHeight="1" x14ac:dyDescent="0.35">
      <c r="B74" s="29" t="s">
        <v>117</v>
      </c>
      <c r="C74" s="162" t="s">
        <v>245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4"/>
      <c r="Q74" s="152"/>
      <c r="R74" s="146"/>
      <c r="S74" s="152" t="s">
        <v>427</v>
      </c>
      <c r="T74" s="145"/>
      <c r="U74" s="144">
        <v>130</v>
      </c>
      <c r="V74" s="146"/>
      <c r="W74" s="152">
        <v>52</v>
      </c>
      <c r="X74" s="153"/>
      <c r="Y74" s="145">
        <v>26</v>
      </c>
      <c r="Z74" s="146"/>
      <c r="AA74" s="152"/>
      <c r="AB74" s="146"/>
      <c r="AC74" s="152"/>
      <c r="AD74" s="146"/>
      <c r="AE74" s="152">
        <v>26</v>
      </c>
      <c r="AF74" s="145"/>
      <c r="AG74" s="23">
        <v>130</v>
      </c>
      <c r="AH74" s="24">
        <v>52</v>
      </c>
      <c r="AI74" s="25">
        <v>4</v>
      </c>
      <c r="AJ74" s="23"/>
      <c r="AK74" s="24"/>
      <c r="AL74" s="25"/>
      <c r="AM74" s="23"/>
      <c r="AN74" s="24"/>
      <c r="AO74" s="25"/>
      <c r="AP74" s="23"/>
      <c r="AQ74" s="24"/>
      <c r="AR74" s="25"/>
      <c r="AS74" s="74"/>
      <c r="AT74" s="24"/>
      <c r="AU74" s="25"/>
      <c r="AV74" s="23"/>
      <c r="AW74" s="24"/>
      <c r="AX74" s="25"/>
      <c r="AY74" s="23"/>
      <c r="AZ74" s="24"/>
      <c r="BA74" s="25"/>
      <c r="BB74" s="23"/>
      <c r="BC74" s="24"/>
      <c r="BD74" s="25"/>
      <c r="BE74" s="177">
        <f t="shared" si="23"/>
        <v>4</v>
      </c>
      <c r="BF74" s="178"/>
      <c r="BG74" s="171" t="s">
        <v>139</v>
      </c>
      <c r="BH74" s="172"/>
      <c r="BI74" s="172"/>
      <c r="BJ74" s="173"/>
      <c r="BL74" s="10">
        <f t="shared" si="9"/>
        <v>130</v>
      </c>
      <c r="BM74" s="12">
        <f t="shared" si="10"/>
        <v>52</v>
      </c>
      <c r="BN74" s="10">
        <f t="shared" si="11"/>
        <v>4</v>
      </c>
      <c r="BO74" s="11"/>
      <c r="BP74" s="10">
        <f t="shared" si="12"/>
        <v>52</v>
      </c>
      <c r="BQ74" s="11"/>
    </row>
    <row r="75" spans="2:69" ht="76.5" customHeight="1" x14ac:dyDescent="0.35">
      <c r="B75" s="29" t="s">
        <v>134</v>
      </c>
      <c r="C75" s="162" t="s">
        <v>381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4"/>
      <c r="Q75" s="152"/>
      <c r="R75" s="146"/>
      <c r="S75" s="152">
        <v>2</v>
      </c>
      <c r="T75" s="145"/>
      <c r="U75" s="144">
        <v>94</v>
      </c>
      <c r="V75" s="146"/>
      <c r="W75" s="152">
        <v>34</v>
      </c>
      <c r="X75" s="153"/>
      <c r="Y75" s="145">
        <v>22</v>
      </c>
      <c r="Z75" s="146"/>
      <c r="AA75" s="152"/>
      <c r="AB75" s="146"/>
      <c r="AC75" s="152">
        <v>12</v>
      </c>
      <c r="AD75" s="146"/>
      <c r="AE75" s="152"/>
      <c r="AF75" s="145"/>
      <c r="AG75" s="23"/>
      <c r="AH75" s="24"/>
      <c r="AI75" s="25"/>
      <c r="AJ75" s="23">
        <v>94</v>
      </c>
      <c r="AK75" s="24">
        <v>34</v>
      </c>
      <c r="AL75" s="25">
        <v>3</v>
      </c>
      <c r="AM75" s="23"/>
      <c r="AN75" s="24"/>
      <c r="AO75" s="25"/>
      <c r="AP75" s="23"/>
      <c r="AQ75" s="24"/>
      <c r="AR75" s="25"/>
      <c r="AS75" s="23"/>
      <c r="AT75" s="24"/>
      <c r="AU75" s="25"/>
      <c r="AV75" s="23"/>
      <c r="AW75" s="24"/>
      <c r="AX75" s="25"/>
      <c r="AY75" s="23"/>
      <c r="AZ75" s="24"/>
      <c r="BA75" s="25"/>
      <c r="BB75" s="23"/>
      <c r="BC75" s="24"/>
      <c r="BD75" s="25"/>
      <c r="BE75" s="177">
        <f t="shared" si="23"/>
        <v>3</v>
      </c>
      <c r="BF75" s="178"/>
      <c r="BG75" s="171" t="s">
        <v>140</v>
      </c>
      <c r="BH75" s="172"/>
      <c r="BI75" s="172"/>
      <c r="BJ75" s="173"/>
      <c r="BL75" s="10">
        <f t="shared" si="9"/>
        <v>94</v>
      </c>
      <c r="BM75" s="12">
        <f t="shared" si="10"/>
        <v>34</v>
      </c>
      <c r="BN75" s="10">
        <f t="shared" si="11"/>
        <v>3</v>
      </c>
      <c r="BO75" s="11"/>
      <c r="BP75" s="10">
        <f t="shared" si="12"/>
        <v>34</v>
      </c>
      <c r="BQ75" s="11"/>
    </row>
    <row r="76" spans="2:69" ht="77.25" customHeight="1" x14ac:dyDescent="0.35">
      <c r="B76" s="28" t="s">
        <v>126</v>
      </c>
      <c r="C76" s="188" t="s">
        <v>246</v>
      </c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90"/>
      <c r="Q76" s="152"/>
      <c r="R76" s="146"/>
      <c r="S76" s="152"/>
      <c r="T76" s="145"/>
      <c r="U76" s="144"/>
      <c r="V76" s="146"/>
      <c r="W76" s="152"/>
      <c r="X76" s="153"/>
      <c r="Y76" s="145"/>
      <c r="Z76" s="146"/>
      <c r="AA76" s="152"/>
      <c r="AB76" s="146"/>
      <c r="AC76" s="152"/>
      <c r="AD76" s="146"/>
      <c r="AE76" s="152"/>
      <c r="AF76" s="145"/>
      <c r="AG76" s="38"/>
      <c r="AH76" s="83"/>
      <c r="AI76" s="84"/>
      <c r="AJ76" s="38"/>
      <c r="AK76" s="83"/>
      <c r="AL76" s="84"/>
      <c r="AM76" s="38"/>
      <c r="AN76" s="83"/>
      <c r="AO76" s="84"/>
      <c r="AP76" s="38"/>
      <c r="AQ76" s="83"/>
      <c r="AR76" s="84"/>
      <c r="AS76" s="38"/>
      <c r="AT76" s="83"/>
      <c r="AU76" s="84"/>
      <c r="AV76" s="38"/>
      <c r="AW76" s="83"/>
      <c r="AX76" s="84"/>
      <c r="AY76" s="38"/>
      <c r="AZ76" s="83"/>
      <c r="BA76" s="84"/>
      <c r="BB76" s="38"/>
      <c r="BC76" s="83"/>
      <c r="BD76" s="84"/>
      <c r="BE76" s="177"/>
      <c r="BF76" s="178"/>
      <c r="BG76" s="344"/>
      <c r="BH76" s="312"/>
      <c r="BI76" s="312"/>
      <c r="BJ76" s="345"/>
      <c r="BL76" s="10">
        <f t="shared" si="9"/>
        <v>0</v>
      </c>
      <c r="BM76" s="12">
        <f t="shared" si="10"/>
        <v>0</v>
      </c>
      <c r="BN76" s="10">
        <f t="shared" si="11"/>
        <v>0</v>
      </c>
      <c r="BO76" s="11"/>
      <c r="BP76" s="10">
        <f t="shared" si="12"/>
        <v>0</v>
      </c>
      <c r="BQ76" s="11"/>
    </row>
    <row r="77" spans="2:69" ht="46.5" customHeight="1" x14ac:dyDescent="0.35">
      <c r="B77" s="29" t="s">
        <v>127</v>
      </c>
      <c r="C77" s="162" t="s">
        <v>283</v>
      </c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4"/>
      <c r="Q77" s="152"/>
      <c r="R77" s="146"/>
      <c r="S77" s="152">
        <v>2</v>
      </c>
      <c r="T77" s="145"/>
      <c r="U77" s="144">
        <v>108</v>
      </c>
      <c r="V77" s="146"/>
      <c r="W77" s="152">
        <v>52</v>
      </c>
      <c r="X77" s="153"/>
      <c r="Y77" s="145">
        <v>26</v>
      </c>
      <c r="Z77" s="146"/>
      <c r="AA77" s="152">
        <v>26</v>
      </c>
      <c r="AB77" s="146"/>
      <c r="AC77" s="152"/>
      <c r="AD77" s="146"/>
      <c r="AE77" s="152"/>
      <c r="AF77" s="145"/>
      <c r="AG77" s="23"/>
      <c r="AH77" s="24"/>
      <c r="AI77" s="25"/>
      <c r="AJ77" s="23">
        <v>108</v>
      </c>
      <c r="AK77" s="24">
        <v>52</v>
      </c>
      <c r="AL77" s="25">
        <v>3</v>
      </c>
      <c r="AM77" s="23"/>
      <c r="AN77" s="24"/>
      <c r="AO77" s="25"/>
      <c r="AP77" s="23"/>
      <c r="AQ77" s="24"/>
      <c r="AR77" s="25"/>
      <c r="AS77" s="23"/>
      <c r="AT77" s="24"/>
      <c r="AU77" s="25"/>
      <c r="AV77" s="23"/>
      <c r="AW77" s="24"/>
      <c r="AX77" s="26"/>
      <c r="AY77" s="23"/>
      <c r="AZ77" s="24"/>
      <c r="BA77" s="25"/>
      <c r="BB77" s="23"/>
      <c r="BC77" s="24"/>
      <c r="BD77" s="25"/>
      <c r="BE77" s="177">
        <f t="shared" si="23"/>
        <v>3</v>
      </c>
      <c r="BF77" s="178"/>
      <c r="BG77" s="171" t="s">
        <v>428</v>
      </c>
      <c r="BH77" s="172"/>
      <c r="BI77" s="172"/>
      <c r="BJ77" s="173"/>
      <c r="BL77" s="10">
        <f t="shared" si="9"/>
        <v>108</v>
      </c>
      <c r="BM77" s="12">
        <f t="shared" si="10"/>
        <v>52</v>
      </c>
      <c r="BN77" s="10">
        <f t="shared" si="11"/>
        <v>3</v>
      </c>
      <c r="BO77" s="11"/>
      <c r="BP77" s="10">
        <f t="shared" si="12"/>
        <v>52</v>
      </c>
      <c r="BQ77" s="11"/>
    </row>
    <row r="78" spans="2:69" ht="46.5" customHeight="1" x14ac:dyDescent="0.35">
      <c r="B78" s="29" t="s">
        <v>148</v>
      </c>
      <c r="C78" s="162" t="s">
        <v>248</v>
      </c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4"/>
      <c r="Q78" s="152">
        <v>3</v>
      </c>
      <c r="R78" s="146"/>
      <c r="S78" s="152"/>
      <c r="T78" s="145"/>
      <c r="U78" s="144">
        <v>216</v>
      </c>
      <c r="V78" s="146"/>
      <c r="W78" s="152">
        <v>102</v>
      </c>
      <c r="X78" s="153"/>
      <c r="Y78" s="145">
        <v>60</v>
      </c>
      <c r="Z78" s="146"/>
      <c r="AA78" s="152">
        <v>20</v>
      </c>
      <c r="AB78" s="146"/>
      <c r="AC78" s="152">
        <v>22</v>
      </c>
      <c r="AD78" s="146"/>
      <c r="AE78" s="152"/>
      <c r="AF78" s="145"/>
      <c r="AG78" s="23"/>
      <c r="AH78" s="24"/>
      <c r="AI78" s="25"/>
      <c r="AJ78" s="23"/>
      <c r="AK78" s="24"/>
      <c r="AL78" s="25"/>
      <c r="AM78" s="23">
        <v>216</v>
      </c>
      <c r="AN78" s="24">
        <v>102</v>
      </c>
      <c r="AO78" s="25">
        <v>6</v>
      </c>
      <c r="AP78" s="23"/>
      <c r="AQ78" s="24"/>
      <c r="AR78" s="25"/>
      <c r="AS78" s="23"/>
      <c r="AT78" s="24"/>
      <c r="AU78" s="25"/>
      <c r="AV78" s="23"/>
      <c r="AW78" s="24"/>
      <c r="AX78" s="25"/>
      <c r="AY78" s="23"/>
      <c r="AZ78" s="24"/>
      <c r="BA78" s="25"/>
      <c r="BB78" s="23"/>
      <c r="BC78" s="24"/>
      <c r="BD78" s="25"/>
      <c r="BE78" s="177">
        <f>AI78+AL78+AO78+AR78+AU78+AX78+BA78+BD78</f>
        <v>6</v>
      </c>
      <c r="BF78" s="178"/>
      <c r="BG78" s="171" t="s">
        <v>143</v>
      </c>
      <c r="BH78" s="172"/>
      <c r="BI78" s="172"/>
      <c r="BJ78" s="173"/>
      <c r="BL78" s="10"/>
      <c r="BM78" s="12"/>
      <c r="BN78" s="10"/>
      <c r="BO78" s="11"/>
      <c r="BP78" s="10"/>
      <c r="BQ78" s="11"/>
    </row>
    <row r="79" spans="2:69" ht="45" customHeight="1" x14ac:dyDescent="0.35">
      <c r="B79" s="29" t="s">
        <v>319</v>
      </c>
      <c r="C79" s="162" t="s">
        <v>247</v>
      </c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4"/>
      <c r="Q79" s="152">
        <v>4</v>
      </c>
      <c r="R79" s="175"/>
      <c r="S79" s="152"/>
      <c r="T79" s="145"/>
      <c r="U79" s="144">
        <v>108</v>
      </c>
      <c r="V79" s="146"/>
      <c r="W79" s="152">
        <v>52</v>
      </c>
      <c r="X79" s="153"/>
      <c r="Y79" s="145">
        <v>26</v>
      </c>
      <c r="Z79" s="146"/>
      <c r="AA79" s="145">
        <v>16</v>
      </c>
      <c r="AB79" s="146"/>
      <c r="AC79" s="145">
        <v>10</v>
      </c>
      <c r="AD79" s="146"/>
      <c r="AE79" s="145"/>
      <c r="AF79" s="146"/>
      <c r="AG79" s="38"/>
      <c r="AH79" s="83"/>
      <c r="AI79" s="84"/>
      <c r="AJ79" s="38"/>
      <c r="AK79" s="83"/>
      <c r="AL79" s="84"/>
      <c r="AM79" s="38"/>
      <c r="AN79" s="83"/>
      <c r="AO79" s="84"/>
      <c r="AP79" s="38">
        <v>108</v>
      </c>
      <c r="AQ79" s="83">
        <v>52</v>
      </c>
      <c r="AR79" s="84">
        <v>3</v>
      </c>
      <c r="AS79" s="23"/>
      <c r="AT79" s="24"/>
      <c r="AU79" s="25"/>
      <c r="AV79" s="23"/>
      <c r="AW79" s="24"/>
      <c r="AX79" s="25"/>
      <c r="AY79" s="23"/>
      <c r="AZ79" s="24"/>
      <c r="BA79" s="25"/>
      <c r="BB79" s="38"/>
      <c r="BC79" s="83"/>
      <c r="BD79" s="84"/>
      <c r="BE79" s="177">
        <f t="shared" si="23"/>
        <v>3</v>
      </c>
      <c r="BF79" s="178"/>
      <c r="BG79" s="171" t="s">
        <v>144</v>
      </c>
      <c r="BH79" s="172"/>
      <c r="BI79" s="172"/>
      <c r="BJ79" s="173"/>
      <c r="BL79" s="10">
        <f t="shared" si="9"/>
        <v>108</v>
      </c>
      <c r="BM79" s="12">
        <f t="shared" si="10"/>
        <v>52</v>
      </c>
      <c r="BN79" s="10">
        <f t="shared" si="11"/>
        <v>3</v>
      </c>
      <c r="BO79" s="11"/>
      <c r="BP79" s="10">
        <f t="shared" si="12"/>
        <v>52</v>
      </c>
      <c r="BQ79" s="11"/>
    </row>
    <row r="80" spans="2:69" ht="39" customHeight="1" x14ac:dyDescent="0.35">
      <c r="B80" s="28" t="s">
        <v>135</v>
      </c>
      <c r="C80" s="188" t="s">
        <v>251</v>
      </c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90"/>
      <c r="Q80" s="152"/>
      <c r="R80" s="146"/>
      <c r="S80" s="152"/>
      <c r="T80" s="145"/>
      <c r="U80" s="144"/>
      <c r="V80" s="146"/>
      <c r="W80" s="152"/>
      <c r="X80" s="153"/>
      <c r="Y80" s="145"/>
      <c r="Z80" s="146"/>
      <c r="AA80" s="152"/>
      <c r="AB80" s="146"/>
      <c r="AC80" s="152"/>
      <c r="AD80" s="146"/>
      <c r="AE80" s="152"/>
      <c r="AF80" s="145"/>
      <c r="AG80" s="23"/>
      <c r="AH80" s="24"/>
      <c r="AI80" s="25"/>
      <c r="AJ80" s="23"/>
      <c r="AK80" s="24"/>
      <c r="AL80" s="25"/>
      <c r="AM80" s="23"/>
      <c r="AN80" s="24"/>
      <c r="AO80" s="25"/>
      <c r="AP80" s="23"/>
      <c r="AQ80" s="24"/>
      <c r="AR80" s="25"/>
      <c r="AS80" s="23"/>
      <c r="AT80" s="24"/>
      <c r="AU80" s="25"/>
      <c r="AV80" s="23"/>
      <c r="AW80" s="24"/>
      <c r="AX80" s="25"/>
      <c r="AY80" s="23"/>
      <c r="AZ80" s="24"/>
      <c r="BA80" s="25"/>
      <c r="BB80" s="23"/>
      <c r="BC80" s="24"/>
      <c r="BD80" s="25"/>
      <c r="BE80" s="177"/>
      <c r="BF80" s="178"/>
      <c r="BG80" s="171"/>
      <c r="BH80" s="172"/>
      <c r="BI80" s="172"/>
      <c r="BJ80" s="173"/>
      <c r="BL80" s="10">
        <f t="shared" si="9"/>
        <v>0</v>
      </c>
      <c r="BM80" s="12">
        <f t="shared" si="10"/>
        <v>0</v>
      </c>
      <c r="BN80" s="10">
        <f t="shared" si="11"/>
        <v>0</v>
      </c>
      <c r="BO80" s="11"/>
      <c r="BP80" s="10">
        <f t="shared" si="12"/>
        <v>0</v>
      </c>
      <c r="BQ80" s="11"/>
    </row>
    <row r="81" spans="2:69" ht="37.5" customHeight="1" x14ac:dyDescent="0.35">
      <c r="B81" s="29" t="s">
        <v>249</v>
      </c>
      <c r="C81" s="162" t="s">
        <v>252</v>
      </c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4"/>
      <c r="Q81" s="152">
        <v>1</v>
      </c>
      <c r="R81" s="146"/>
      <c r="S81" s="152"/>
      <c r="T81" s="145"/>
      <c r="U81" s="144">
        <v>108</v>
      </c>
      <c r="V81" s="146"/>
      <c r="W81" s="152">
        <v>52</v>
      </c>
      <c r="X81" s="153"/>
      <c r="Y81" s="145">
        <v>30</v>
      </c>
      <c r="Z81" s="146"/>
      <c r="AA81" s="152"/>
      <c r="AB81" s="146"/>
      <c r="AC81" s="152">
        <v>22</v>
      </c>
      <c r="AD81" s="146"/>
      <c r="AE81" s="152"/>
      <c r="AF81" s="145"/>
      <c r="AG81" s="23">
        <v>108</v>
      </c>
      <c r="AH81" s="24">
        <v>52</v>
      </c>
      <c r="AI81" s="25">
        <v>3</v>
      </c>
      <c r="AJ81" s="23"/>
      <c r="AK81" s="24"/>
      <c r="AL81" s="25"/>
      <c r="AM81" s="23"/>
      <c r="AN81" s="24"/>
      <c r="AO81" s="25"/>
      <c r="AP81" s="23"/>
      <c r="AQ81" s="24"/>
      <c r="AR81" s="25"/>
      <c r="AS81" s="23"/>
      <c r="AT81" s="24"/>
      <c r="AU81" s="25"/>
      <c r="AV81" s="23"/>
      <c r="AW81" s="24"/>
      <c r="AX81" s="25"/>
      <c r="AY81" s="23"/>
      <c r="AZ81" s="24"/>
      <c r="BA81" s="25"/>
      <c r="BB81" s="23"/>
      <c r="BC81" s="24"/>
      <c r="BD81" s="25"/>
      <c r="BE81" s="177">
        <f t="shared" si="23"/>
        <v>3</v>
      </c>
      <c r="BF81" s="178"/>
      <c r="BG81" s="171" t="s">
        <v>145</v>
      </c>
      <c r="BH81" s="172"/>
      <c r="BI81" s="172"/>
      <c r="BJ81" s="173"/>
      <c r="BL81" s="10">
        <f>AG81+AJ81+AM81+AP81+AS81+AV81+AY81</f>
        <v>108</v>
      </c>
      <c r="BM81" s="12">
        <f>AH81+AK81+AN81+AQ81+AT81+AW81+AZ81+BC81</f>
        <v>52</v>
      </c>
      <c r="BN81" s="10">
        <f>AI81+AL81+AO81+AR81+AU81+AX81+BA81</f>
        <v>3</v>
      </c>
      <c r="BO81" s="11"/>
      <c r="BP81" s="10">
        <f t="shared" si="12"/>
        <v>52</v>
      </c>
      <c r="BQ81" s="11"/>
    </row>
    <row r="82" spans="2:69" ht="47.25" customHeight="1" x14ac:dyDescent="0.35">
      <c r="B82" s="29" t="s">
        <v>250</v>
      </c>
      <c r="C82" s="162" t="s">
        <v>253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4"/>
      <c r="Q82" s="152"/>
      <c r="R82" s="146"/>
      <c r="S82" s="152">
        <v>2</v>
      </c>
      <c r="T82" s="145"/>
      <c r="U82" s="144">
        <v>122</v>
      </c>
      <c r="V82" s="146"/>
      <c r="W82" s="152">
        <v>52</v>
      </c>
      <c r="X82" s="153"/>
      <c r="Y82" s="145">
        <v>22</v>
      </c>
      <c r="Z82" s="146"/>
      <c r="AA82" s="152"/>
      <c r="AB82" s="146"/>
      <c r="AC82" s="152">
        <v>30</v>
      </c>
      <c r="AD82" s="146"/>
      <c r="AE82" s="152"/>
      <c r="AF82" s="145"/>
      <c r="AG82" s="23"/>
      <c r="AH82" s="24"/>
      <c r="AI82" s="25"/>
      <c r="AJ82" s="23">
        <v>122</v>
      </c>
      <c r="AK82" s="24">
        <v>52</v>
      </c>
      <c r="AL82" s="25">
        <v>3</v>
      </c>
      <c r="AM82" s="23"/>
      <c r="AN82" s="24"/>
      <c r="AO82" s="25"/>
      <c r="AP82" s="23"/>
      <c r="AQ82" s="24"/>
      <c r="AR82" s="25"/>
      <c r="AS82" s="23"/>
      <c r="AT82" s="24"/>
      <c r="AU82" s="25"/>
      <c r="AV82" s="23"/>
      <c r="AW82" s="24"/>
      <c r="AX82" s="25"/>
      <c r="AY82" s="23"/>
      <c r="AZ82" s="24"/>
      <c r="BA82" s="25"/>
      <c r="BB82" s="23"/>
      <c r="BC82" s="24"/>
      <c r="BD82" s="25"/>
      <c r="BE82" s="177">
        <f>AI82+AL82+AO82+AR82+AU82+AX82+BA82+BD82</f>
        <v>3</v>
      </c>
      <c r="BF82" s="178"/>
      <c r="BG82" s="171" t="s">
        <v>282</v>
      </c>
      <c r="BH82" s="172"/>
      <c r="BI82" s="172"/>
      <c r="BJ82" s="173"/>
      <c r="BL82" s="10">
        <f t="shared" si="9"/>
        <v>122</v>
      </c>
      <c r="BM82" s="12">
        <f t="shared" si="10"/>
        <v>52</v>
      </c>
      <c r="BN82" s="10">
        <f t="shared" si="11"/>
        <v>3</v>
      </c>
      <c r="BO82" s="11"/>
      <c r="BP82" s="10">
        <f t="shared" si="12"/>
        <v>52</v>
      </c>
      <c r="BQ82" s="11"/>
    </row>
    <row r="83" spans="2:69" ht="72" customHeight="1" x14ac:dyDescent="0.35">
      <c r="B83" s="28" t="s">
        <v>173</v>
      </c>
      <c r="C83" s="188" t="s">
        <v>254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90"/>
      <c r="Q83" s="152"/>
      <c r="R83" s="146"/>
      <c r="S83" s="363"/>
      <c r="T83" s="174"/>
      <c r="U83" s="144"/>
      <c r="V83" s="146"/>
      <c r="W83" s="152"/>
      <c r="X83" s="153"/>
      <c r="Y83" s="145"/>
      <c r="Z83" s="146"/>
      <c r="AA83" s="152"/>
      <c r="AB83" s="146"/>
      <c r="AC83" s="152"/>
      <c r="AD83" s="146"/>
      <c r="AE83" s="152"/>
      <c r="AF83" s="145"/>
      <c r="AG83" s="23"/>
      <c r="AH83" s="24"/>
      <c r="AI83" s="25"/>
      <c r="AJ83" s="23"/>
      <c r="AK83" s="24"/>
      <c r="AL83" s="25"/>
      <c r="AM83" s="23"/>
      <c r="AN83" s="24"/>
      <c r="AO83" s="25"/>
      <c r="AP83" s="23"/>
      <c r="AQ83" s="24"/>
      <c r="AR83" s="25"/>
      <c r="AS83" s="23"/>
      <c r="AT83" s="24"/>
      <c r="AU83" s="25"/>
      <c r="AV83" s="23"/>
      <c r="AW83" s="24"/>
      <c r="AX83" s="25"/>
      <c r="AY83" s="23"/>
      <c r="AZ83" s="24"/>
      <c r="BA83" s="25"/>
      <c r="BB83" s="23"/>
      <c r="BC83" s="24"/>
      <c r="BD83" s="25"/>
      <c r="BE83" s="177"/>
      <c r="BF83" s="178"/>
      <c r="BG83" s="171" t="s">
        <v>429</v>
      </c>
      <c r="BH83" s="172"/>
      <c r="BI83" s="172"/>
      <c r="BJ83" s="173"/>
      <c r="BL83" s="10">
        <f t="shared" si="9"/>
        <v>0</v>
      </c>
      <c r="BM83" s="12">
        <f t="shared" si="10"/>
        <v>0</v>
      </c>
      <c r="BN83" s="10">
        <f t="shared" si="11"/>
        <v>0</v>
      </c>
      <c r="BO83" s="11"/>
      <c r="BP83" s="10">
        <f t="shared" si="12"/>
        <v>0</v>
      </c>
      <c r="BQ83" s="11"/>
    </row>
    <row r="84" spans="2:69" ht="35.25" customHeight="1" x14ac:dyDescent="0.35">
      <c r="B84" s="29" t="s">
        <v>257</v>
      </c>
      <c r="C84" s="162" t="s">
        <v>255</v>
      </c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4"/>
      <c r="Q84" s="152">
        <v>7</v>
      </c>
      <c r="R84" s="146"/>
      <c r="S84" s="152"/>
      <c r="T84" s="145"/>
      <c r="U84" s="144">
        <v>216</v>
      </c>
      <c r="V84" s="146"/>
      <c r="W84" s="152">
        <v>90</v>
      </c>
      <c r="X84" s="153"/>
      <c r="Y84" s="145">
        <v>54</v>
      </c>
      <c r="Z84" s="146"/>
      <c r="AA84" s="152">
        <v>10</v>
      </c>
      <c r="AB84" s="146"/>
      <c r="AC84" s="152">
        <v>26</v>
      </c>
      <c r="AD84" s="146"/>
      <c r="AE84" s="152"/>
      <c r="AF84" s="145"/>
      <c r="AG84" s="23"/>
      <c r="AH84" s="24"/>
      <c r="AI84" s="25"/>
      <c r="AJ84" s="23"/>
      <c r="AK84" s="24"/>
      <c r="AL84" s="25"/>
      <c r="AM84" s="23"/>
      <c r="AN84" s="24"/>
      <c r="AO84" s="25"/>
      <c r="AP84" s="23"/>
      <c r="AQ84" s="24"/>
      <c r="AR84" s="25"/>
      <c r="AS84" s="23"/>
      <c r="AT84" s="24"/>
      <c r="AU84" s="25"/>
      <c r="AV84" s="23"/>
      <c r="AW84" s="24"/>
      <c r="AX84" s="25"/>
      <c r="AY84" s="23">
        <v>216</v>
      </c>
      <c r="AZ84" s="24">
        <v>90</v>
      </c>
      <c r="BA84" s="25">
        <v>6</v>
      </c>
      <c r="BB84" s="23"/>
      <c r="BC84" s="24"/>
      <c r="BD84" s="25"/>
      <c r="BE84" s="177">
        <f t="shared" ref="BE84:BE93" si="24">AI84+AL84+AO84+AR84+AU84+AX84+BA84+BD84</f>
        <v>6</v>
      </c>
      <c r="BF84" s="178"/>
      <c r="BG84" s="171"/>
      <c r="BH84" s="172"/>
      <c r="BI84" s="172"/>
      <c r="BJ84" s="173"/>
      <c r="BL84" s="10">
        <f>AG84+AJ84+AM84+AP84+AS84+AV84+AY84</f>
        <v>216</v>
      </c>
      <c r="BM84" s="12">
        <f>AH84+AK84+AN84+AQ84+AT84+AW84+AZ84+BC84</f>
        <v>90</v>
      </c>
      <c r="BN84" s="10">
        <f>AI84+AL84+AO84+AR84+AU84+AX84+BA84</f>
        <v>6</v>
      </c>
      <c r="BO84" s="11"/>
      <c r="BP84" s="10">
        <f t="shared" si="12"/>
        <v>90</v>
      </c>
      <c r="BQ84" s="11"/>
    </row>
    <row r="85" spans="2:69" ht="86.25" customHeight="1" x14ac:dyDescent="0.35">
      <c r="B85" s="29" t="s">
        <v>258</v>
      </c>
      <c r="C85" s="162" t="s">
        <v>256</v>
      </c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  <c r="Q85" s="152"/>
      <c r="R85" s="146"/>
      <c r="S85" s="152"/>
      <c r="T85" s="145"/>
      <c r="U85" s="144">
        <v>40</v>
      </c>
      <c r="V85" s="146"/>
      <c r="W85" s="152"/>
      <c r="X85" s="153"/>
      <c r="Y85" s="145"/>
      <c r="Z85" s="146"/>
      <c r="AA85" s="152"/>
      <c r="AB85" s="146"/>
      <c r="AC85" s="152"/>
      <c r="AD85" s="146"/>
      <c r="AE85" s="152"/>
      <c r="AF85" s="145"/>
      <c r="AG85" s="23"/>
      <c r="AH85" s="24"/>
      <c r="AI85" s="25"/>
      <c r="AJ85" s="23"/>
      <c r="AK85" s="24"/>
      <c r="AL85" s="25"/>
      <c r="AM85" s="23"/>
      <c r="AN85" s="24"/>
      <c r="AO85" s="25"/>
      <c r="AP85" s="23"/>
      <c r="AQ85" s="24"/>
      <c r="AR85" s="25"/>
      <c r="AS85" s="23"/>
      <c r="AT85" s="24"/>
      <c r="AU85" s="25"/>
      <c r="AV85" s="23"/>
      <c r="AW85" s="24"/>
      <c r="AX85" s="25"/>
      <c r="AY85" s="23">
        <v>40</v>
      </c>
      <c r="AZ85" s="24"/>
      <c r="BA85" s="25">
        <v>1</v>
      </c>
      <c r="BB85" s="23"/>
      <c r="BC85" s="24"/>
      <c r="BD85" s="25"/>
      <c r="BE85" s="177">
        <f>AI85+AL85+AO85+AR85+AU85+AX85+BA85+BD85</f>
        <v>1</v>
      </c>
      <c r="BF85" s="178"/>
      <c r="BG85" s="171"/>
      <c r="BH85" s="172"/>
      <c r="BI85" s="172"/>
      <c r="BJ85" s="173"/>
      <c r="BL85" s="10">
        <f t="shared" si="9"/>
        <v>40</v>
      </c>
      <c r="BM85" s="12">
        <f t="shared" si="10"/>
        <v>0</v>
      </c>
      <c r="BN85" s="10">
        <f t="shared" si="11"/>
        <v>1</v>
      </c>
      <c r="BO85" s="11"/>
      <c r="BP85" s="10">
        <f t="shared" si="12"/>
        <v>0</v>
      </c>
      <c r="BQ85" s="11"/>
    </row>
    <row r="86" spans="2:69" ht="48" customHeight="1" x14ac:dyDescent="0.35">
      <c r="B86" s="30" t="s">
        <v>174</v>
      </c>
      <c r="C86" s="188" t="s">
        <v>310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  <c r="Q86" s="152"/>
      <c r="R86" s="146"/>
      <c r="S86" s="152"/>
      <c r="T86" s="145"/>
      <c r="U86" s="144"/>
      <c r="V86" s="146"/>
      <c r="W86" s="152"/>
      <c r="X86" s="153"/>
      <c r="Y86" s="145"/>
      <c r="Z86" s="146"/>
      <c r="AA86" s="152"/>
      <c r="AB86" s="146"/>
      <c r="AC86" s="152"/>
      <c r="AD86" s="146"/>
      <c r="AE86" s="152"/>
      <c r="AF86" s="145"/>
      <c r="AG86" s="23"/>
      <c r="AH86" s="24"/>
      <c r="AI86" s="25"/>
      <c r="AJ86" s="23"/>
      <c r="AK86" s="24"/>
      <c r="AL86" s="25"/>
      <c r="AM86" s="23"/>
      <c r="AN86" s="24"/>
      <c r="AO86" s="25"/>
      <c r="AP86" s="23"/>
      <c r="AQ86" s="24"/>
      <c r="AR86" s="25"/>
      <c r="AS86" s="23"/>
      <c r="AT86" s="24"/>
      <c r="AU86" s="25"/>
      <c r="AV86" s="23"/>
      <c r="AW86" s="24"/>
      <c r="AX86" s="25"/>
      <c r="AY86" s="23"/>
      <c r="AZ86" s="24"/>
      <c r="BA86" s="25"/>
      <c r="BB86" s="23"/>
      <c r="BC86" s="24"/>
      <c r="BD86" s="25"/>
      <c r="BE86" s="177"/>
      <c r="BF86" s="178"/>
      <c r="BG86" s="171" t="s">
        <v>430</v>
      </c>
      <c r="BH86" s="172"/>
      <c r="BI86" s="172"/>
      <c r="BJ86" s="173"/>
      <c r="BL86" s="10">
        <f>AG86+AJ86+AM86+AP86+AS86+AV86+AY86</f>
        <v>0</v>
      </c>
      <c r="BM86" s="12">
        <f>AH86+AK86+AN86+AQ86+AT86+AW86+AZ86+BC86</f>
        <v>0</v>
      </c>
      <c r="BN86" s="10">
        <f>AI86+AL86+AO86+AR86+AU86+AX86+BA86</f>
        <v>0</v>
      </c>
      <c r="BO86" s="11"/>
      <c r="BP86" s="10">
        <f t="shared" si="12"/>
        <v>0</v>
      </c>
      <c r="BQ86" s="11"/>
    </row>
    <row r="87" spans="2:69" ht="40.5" customHeight="1" x14ac:dyDescent="0.35">
      <c r="B87" s="29" t="s">
        <v>259</v>
      </c>
      <c r="C87" s="162" t="s">
        <v>261</v>
      </c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4"/>
      <c r="Q87" s="152">
        <v>4</v>
      </c>
      <c r="R87" s="146"/>
      <c r="S87" s="152">
        <v>3</v>
      </c>
      <c r="T87" s="145"/>
      <c r="U87" s="144">
        <v>228</v>
      </c>
      <c r="V87" s="146"/>
      <c r="W87" s="152">
        <v>134</v>
      </c>
      <c r="X87" s="153"/>
      <c r="Y87" s="145">
        <v>74</v>
      </c>
      <c r="Z87" s="146"/>
      <c r="AA87" s="152">
        <v>20</v>
      </c>
      <c r="AB87" s="146"/>
      <c r="AC87" s="152">
        <v>40</v>
      </c>
      <c r="AD87" s="146"/>
      <c r="AE87" s="152"/>
      <c r="AF87" s="145"/>
      <c r="AG87" s="23"/>
      <c r="AH87" s="24"/>
      <c r="AI87" s="25"/>
      <c r="AJ87" s="23"/>
      <c r="AK87" s="24"/>
      <c r="AL87" s="25"/>
      <c r="AM87" s="23">
        <v>108</v>
      </c>
      <c r="AN87" s="24">
        <v>66</v>
      </c>
      <c r="AO87" s="25">
        <v>3</v>
      </c>
      <c r="AP87" s="23">
        <v>120</v>
      </c>
      <c r="AQ87" s="24">
        <v>68</v>
      </c>
      <c r="AR87" s="25">
        <v>3</v>
      </c>
      <c r="AS87" s="23"/>
      <c r="AT87" s="24"/>
      <c r="AU87" s="25"/>
      <c r="AV87" s="23"/>
      <c r="AW87" s="24"/>
      <c r="AX87" s="25"/>
      <c r="AY87" s="23"/>
      <c r="AZ87" s="24"/>
      <c r="BA87" s="25"/>
      <c r="BB87" s="23"/>
      <c r="BC87" s="24"/>
      <c r="BD87" s="25"/>
      <c r="BE87" s="177">
        <f>AI87+AL87+AO87+AR87+AU87+AX87+BA87+BD87</f>
        <v>6</v>
      </c>
      <c r="BF87" s="178"/>
      <c r="BG87" s="171"/>
      <c r="BH87" s="172"/>
      <c r="BI87" s="172"/>
      <c r="BJ87" s="173"/>
      <c r="BL87" s="10">
        <f t="shared" si="9"/>
        <v>228</v>
      </c>
      <c r="BM87" s="12">
        <f t="shared" si="10"/>
        <v>134</v>
      </c>
      <c r="BN87" s="10">
        <f t="shared" si="11"/>
        <v>6</v>
      </c>
      <c r="BO87" s="11"/>
      <c r="BP87" s="10">
        <f t="shared" si="12"/>
        <v>134</v>
      </c>
      <c r="BQ87" s="11"/>
    </row>
    <row r="88" spans="2:69" ht="69.75" customHeight="1" x14ac:dyDescent="0.35">
      <c r="B88" s="29" t="s">
        <v>260</v>
      </c>
      <c r="C88" s="162" t="s">
        <v>262</v>
      </c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4"/>
      <c r="Q88" s="152"/>
      <c r="R88" s="146"/>
      <c r="S88" s="152"/>
      <c r="T88" s="145"/>
      <c r="U88" s="144">
        <v>40</v>
      </c>
      <c r="V88" s="146"/>
      <c r="W88" s="152"/>
      <c r="X88" s="153"/>
      <c r="Y88" s="145"/>
      <c r="Z88" s="146"/>
      <c r="AA88" s="152"/>
      <c r="AB88" s="146"/>
      <c r="AC88" s="152"/>
      <c r="AD88" s="146"/>
      <c r="AE88" s="152"/>
      <c r="AF88" s="145"/>
      <c r="AG88" s="23"/>
      <c r="AH88" s="24"/>
      <c r="AI88" s="25"/>
      <c r="AJ88" s="23"/>
      <c r="AK88" s="24"/>
      <c r="AL88" s="25"/>
      <c r="AM88" s="23"/>
      <c r="AN88" s="24"/>
      <c r="AO88" s="25"/>
      <c r="AP88" s="23">
        <v>40</v>
      </c>
      <c r="AQ88" s="24"/>
      <c r="AR88" s="25">
        <v>1</v>
      </c>
      <c r="AS88" s="23"/>
      <c r="AT88" s="24"/>
      <c r="AU88" s="25"/>
      <c r="AV88" s="23"/>
      <c r="AW88" s="24"/>
      <c r="AX88" s="25"/>
      <c r="AY88" s="23"/>
      <c r="AZ88" s="24"/>
      <c r="BA88" s="25"/>
      <c r="BB88" s="23"/>
      <c r="BC88" s="24"/>
      <c r="BD88" s="25"/>
      <c r="BE88" s="177">
        <f t="shared" si="24"/>
        <v>1</v>
      </c>
      <c r="BF88" s="178"/>
      <c r="BG88" s="171"/>
      <c r="BH88" s="172"/>
      <c r="BI88" s="172"/>
      <c r="BJ88" s="173"/>
      <c r="BL88" s="10">
        <f t="shared" si="9"/>
        <v>40</v>
      </c>
      <c r="BM88" s="12">
        <f t="shared" si="10"/>
        <v>0</v>
      </c>
      <c r="BN88" s="10">
        <f t="shared" si="11"/>
        <v>1</v>
      </c>
      <c r="BO88" s="11"/>
      <c r="BP88" s="10">
        <f t="shared" si="12"/>
        <v>0</v>
      </c>
      <c r="BQ88" s="11"/>
    </row>
    <row r="89" spans="2:69" ht="35.25" customHeight="1" x14ac:dyDescent="0.35">
      <c r="B89" s="28" t="s">
        <v>175</v>
      </c>
      <c r="C89" s="188" t="s">
        <v>431</v>
      </c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90"/>
      <c r="Q89" s="152"/>
      <c r="R89" s="146"/>
      <c r="S89" s="152"/>
      <c r="T89" s="145"/>
      <c r="U89" s="144"/>
      <c r="V89" s="146"/>
      <c r="W89" s="152"/>
      <c r="X89" s="153"/>
      <c r="Y89" s="145"/>
      <c r="Z89" s="146"/>
      <c r="AA89" s="152"/>
      <c r="AB89" s="146"/>
      <c r="AC89" s="152"/>
      <c r="AD89" s="146"/>
      <c r="AE89" s="152"/>
      <c r="AF89" s="145"/>
      <c r="AG89" s="23"/>
      <c r="AH89" s="24"/>
      <c r="AI89" s="25"/>
      <c r="AJ89" s="23"/>
      <c r="AK89" s="24"/>
      <c r="AL89" s="25"/>
      <c r="AM89" s="23"/>
      <c r="AN89" s="24"/>
      <c r="AO89" s="25"/>
      <c r="AP89" s="23"/>
      <c r="AQ89" s="24"/>
      <c r="AR89" s="25"/>
      <c r="AS89" s="23"/>
      <c r="AT89" s="24"/>
      <c r="AU89" s="25"/>
      <c r="AV89" s="23"/>
      <c r="AW89" s="24"/>
      <c r="AX89" s="25"/>
      <c r="AY89" s="23"/>
      <c r="AZ89" s="24"/>
      <c r="BA89" s="25"/>
      <c r="BB89" s="23"/>
      <c r="BC89" s="24"/>
      <c r="BD89" s="25"/>
      <c r="BE89" s="177"/>
      <c r="BF89" s="178"/>
      <c r="BG89" s="171"/>
      <c r="BH89" s="172"/>
      <c r="BI89" s="172"/>
      <c r="BJ89" s="173"/>
      <c r="BL89" s="10">
        <f t="shared" si="9"/>
        <v>0</v>
      </c>
      <c r="BM89" s="12">
        <f t="shared" si="10"/>
        <v>0</v>
      </c>
      <c r="BN89" s="10">
        <f t="shared" si="11"/>
        <v>0</v>
      </c>
      <c r="BO89" s="11"/>
      <c r="BP89" s="10">
        <f t="shared" si="12"/>
        <v>0</v>
      </c>
      <c r="BQ89" s="11"/>
    </row>
    <row r="90" spans="2:69" ht="35.25" customHeight="1" x14ac:dyDescent="0.35">
      <c r="B90" s="29" t="s">
        <v>315</v>
      </c>
      <c r="C90" s="162" t="s">
        <v>412</v>
      </c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4"/>
      <c r="Q90" s="152">
        <v>6</v>
      </c>
      <c r="R90" s="146"/>
      <c r="S90" s="152"/>
      <c r="T90" s="145"/>
      <c r="U90" s="144">
        <v>216</v>
      </c>
      <c r="V90" s="146"/>
      <c r="W90" s="152">
        <v>102</v>
      </c>
      <c r="X90" s="153"/>
      <c r="Y90" s="145">
        <v>60</v>
      </c>
      <c r="Z90" s="146"/>
      <c r="AA90" s="152">
        <v>12</v>
      </c>
      <c r="AB90" s="146"/>
      <c r="AC90" s="152">
        <v>30</v>
      </c>
      <c r="AD90" s="146"/>
      <c r="AE90" s="152"/>
      <c r="AF90" s="145"/>
      <c r="AG90" s="23"/>
      <c r="AH90" s="24"/>
      <c r="AI90" s="25"/>
      <c r="AJ90" s="23"/>
      <c r="AK90" s="24"/>
      <c r="AL90" s="25"/>
      <c r="AM90" s="23"/>
      <c r="AN90" s="24"/>
      <c r="AO90" s="25"/>
      <c r="AP90" s="23"/>
      <c r="AQ90" s="24"/>
      <c r="AR90" s="25"/>
      <c r="AS90" s="23"/>
      <c r="AT90" s="24"/>
      <c r="AU90" s="25"/>
      <c r="AV90" s="23">
        <v>216</v>
      </c>
      <c r="AW90" s="24">
        <v>102</v>
      </c>
      <c r="AX90" s="25">
        <v>6</v>
      </c>
      <c r="AY90" s="23"/>
      <c r="AZ90" s="24"/>
      <c r="BA90" s="25"/>
      <c r="BB90" s="23"/>
      <c r="BC90" s="24"/>
      <c r="BD90" s="25"/>
      <c r="BE90" s="177">
        <f t="shared" si="24"/>
        <v>6</v>
      </c>
      <c r="BF90" s="178"/>
      <c r="BG90" s="171" t="s">
        <v>290</v>
      </c>
      <c r="BH90" s="172"/>
      <c r="BI90" s="172"/>
      <c r="BJ90" s="173"/>
      <c r="BL90" s="10">
        <f t="shared" si="9"/>
        <v>216</v>
      </c>
      <c r="BM90" s="12">
        <f t="shared" si="10"/>
        <v>102</v>
      </c>
      <c r="BN90" s="10">
        <f t="shared" si="11"/>
        <v>6</v>
      </c>
      <c r="BO90" s="11"/>
      <c r="BP90" s="10">
        <f t="shared" si="12"/>
        <v>102</v>
      </c>
      <c r="BQ90" s="11"/>
    </row>
    <row r="91" spans="2:69" ht="33.75" customHeight="1" x14ac:dyDescent="0.35">
      <c r="B91" s="29" t="s">
        <v>316</v>
      </c>
      <c r="C91" s="162" t="s">
        <v>432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4"/>
      <c r="Q91" s="152">
        <v>7</v>
      </c>
      <c r="R91" s="146"/>
      <c r="S91" s="152"/>
      <c r="T91" s="145"/>
      <c r="U91" s="144">
        <v>166</v>
      </c>
      <c r="V91" s="146"/>
      <c r="W91" s="152">
        <v>72</v>
      </c>
      <c r="X91" s="153"/>
      <c r="Y91" s="145">
        <v>36</v>
      </c>
      <c r="Z91" s="146"/>
      <c r="AA91" s="152">
        <v>28</v>
      </c>
      <c r="AB91" s="146"/>
      <c r="AC91" s="152">
        <v>8</v>
      </c>
      <c r="AD91" s="146"/>
      <c r="AE91" s="152"/>
      <c r="AF91" s="145"/>
      <c r="AG91" s="23"/>
      <c r="AH91" s="24"/>
      <c r="AI91" s="25"/>
      <c r="AJ91" s="23"/>
      <c r="AK91" s="24"/>
      <c r="AL91" s="25"/>
      <c r="AM91" s="23"/>
      <c r="AN91" s="24"/>
      <c r="AO91" s="25"/>
      <c r="AP91" s="23"/>
      <c r="AQ91" s="24"/>
      <c r="AR91" s="25"/>
      <c r="AS91" s="23"/>
      <c r="AT91" s="24"/>
      <c r="AU91" s="25"/>
      <c r="AV91" s="23"/>
      <c r="AW91" s="24"/>
      <c r="AX91" s="25"/>
      <c r="AY91" s="23">
        <v>166</v>
      </c>
      <c r="AZ91" s="24">
        <v>72</v>
      </c>
      <c r="BA91" s="25">
        <v>5</v>
      </c>
      <c r="BB91" s="23"/>
      <c r="BC91" s="24"/>
      <c r="BD91" s="25"/>
      <c r="BE91" s="177">
        <f t="shared" si="24"/>
        <v>5</v>
      </c>
      <c r="BF91" s="178"/>
      <c r="BG91" s="171" t="s">
        <v>291</v>
      </c>
      <c r="BH91" s="172"/>
      <c r="BI91" s="172"/>
      <c r="BJ91" s="173"/>
      <c r="BL91" s="10">
        <f t="shared" si="9"/>
        <v>166</v>
      </c>
      <c r="BM91" s="12">
        <f t="shared" si="10"/>
        <v>72</v>
      </c>
      <c r="BN91" s="10">
        <f t="shared" si="11"/>
        <v>5</v>
      </c>
      <c r="BO91" s="11"/>
      <c r="BP91" s="10">
        <f t="shared" si="12"/>
        <v>72</v>
      </c>
      <c r="BQ91" s="11"/>
    </row>
    <row r="92" spans="2:69" ht="36" customHeight="1" x14ac:dyDescent="0.35">
      <c r="B92" s="28" t="s">
        <v>223</v>
      </c>
      <c r="C92" s="188" t="s">
        <v>263</v>
      </c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  <c r="Q92" s="152"/>
      <c r="R92" s="146"/>
      <c r="S92" s="152"/>
      <c r="T92" s="145"/>
      <c r="U92" s="144"/>
      <c r="V92" s="146"/>
      <c r="W92" s="152"/>
      <c r="X92" s="153"/>
      <c r="Y92" s="145"/>
      <c r="Z92" s="146"/>
      <c r="AA92" s="152"/>
      <c r="AB92" s="146"/>
      <c r="AC92" s="152"/>
      <c r="AD92" s="146"/>
      <c r="AE92" s="152"/>
      <c r="AF92" s="145"/>
      <c r="AG92" s="23"/>
      <c r="AH92" s="24"/>
      <c r="AI92" s="25"/>
      <c r="AJ92" s="23"/>
      <c r="AK92" s="24"/>
      <c r="AL92" s="25"/>
      <c r="AM92" s="23"/>
      <c r="AN92" s="24"/>
      <c r="AO92" s="25"/>
      <c r="AP92" s="23"/>
      <c r="AQ92" s="24"/>
      <c r="AR92" s="25"/>
      <c r="AS92" s="23"/>
      <c r="AT92" s="24"/>
      <c r="AU92" s="25"/>
      <c r="AV92" s="23"/>
      <c r="AW92" s="24"/>
      <c r="AX92" s="25"/>
      <c r="AY92" s="23"/>
      <c r="AZ92" s="24"/>
      <c r="BA92" s="25"/>
      <c r="BB92" s="23"/>
      <c r="BC92" s="24"/>
      <c r="BD92" s="25"/>
      <c r="BE92" s="177"/>
      <c r="BF92" s="178"/>
      <c r="BG92" s="171"/>
      <c r="BH92" s="172"/>
      <c r="BI92" s="172"/>
      <c r="BJ92" s="173"/>
      <c r="BL92" s="10">
        <f t="shared" si="9"/>
        <v>0</v>
      </c>
      <c r="BM92" s="12">
        <f t="shared" si="10"/>
        <v>0</v>
      </c>
      <c r="BN92" s="10">
        <f t="shared" si="11"/>
        <v>0</v>
      </c>
      <c r="BO92" s="11"/>
      <c r="BP92" s="10">
        <f t="shared" si="12"/>
        <v>0</v>
      </c>
      <c r="BQ92" s="11"/>
    </row>
    <row r="93" spans="2:69" ht="46.5" customHeight="1" thickBot="1" x14ac:dyDescent="0.4">
      <c r="B93" s="69" t="s">
        <v>375</v>
      </c>
      <c r="C93" s="205" t="s">
        <v>265</v>
      </c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7"/>
      <c r="Q93" s="165">
        <v>5</v>
      </c>
      <c r="R93" s="161"/>
      <c r="S93" s="165"/>
      <c r="T93" s="160"/>
      <c r="U93" s="159">
        <v>216</v>
      </c>
      <c r="V93" s="161"/>
      <c r="W93" s="165">
        <v>90</v>
      </c>
      <c r="X93" s="322"/>
      <c r="Y93" s="160">
        <v>52</v>
      </c>
      <c r="Z93" s="161"/>
      <c r="AA93" s="165">
        <v>12</v>
      </c>
      <c r="AB93" s="161"/>
      <c r="AC93" s="165">
        <v>26</v>
      </c>
      <c r="AD93" s="161"/>
      <c r="AE93" s="165"/>
      <c r="AF93" s="160"/>
      <c r="AG93" s="31"/>
      <c r="AH93" s="32"/>
      <c r="AI93" s="33"/>
      <c r="AJ93" s="31"/>
      <c r="AK93" s="32"/>
      <c r="AL93" s="33"/>
      <c r="AM93" s="31"/>
      <c r="AN93" s="32"/>
      <c r="AO93" s="33"/>
      <c r="AP93" s="31"/>
      <c r="AQ93" s="32"/>
      <c r="AR93" s="33"/>
      <c r="AS93" s="31">
        <v>216</v>
      </c>
      <c r="AT93" s="32">
        <v>90</v>
      </c>
      <c r="AU93" s="33">
        <v>6</v>
      </c>
      <c r="AV93" s="31"/>
      <c r="AW93" s="32"/>
      <c r="AX93" s="33"/>
      <c r="AY93" s="31"/>
      <c r="AZ93" s="32"/>
      <c r="BA93" s="33"/>
      <c r="BB93" s="31"/>
      <c r="BC93" s="32"/>
      <c r="BD93" s="33"/>
      <c r="BE93" s="166">
        <f t="shared" si="24"/>
        <v>6</v>
      </c>
      <c r="BF93" s="167"/>
      <c r="BG93" s="168" t="s">
        <v>292</v>
      </c>
      <c r="BH93" s="169"/>
      <c r="BI93" s="169"/>
      <c r="BJ93" s="170"/>
      <c r="BL93" s="10"/>
      <c r="BM93" s="12"/>
      <c r="BN93" s="10"/>
      <c r="BO93" s="11"/>
      <c r="BP93" s="10"/>
      <c r="BQ93" s="11"/>
    </row>
    <row r="94" spans="2:69" ht="36" customHeight="1" x14ac:dyDescent="0.35">
      <c r="B94" s="187" t="s">
        <v>433</v>
      </c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187" t="s">
        <v>434</v>
      </c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82"/>
      <c r="BI94" s="82"/>
      <c r="BJ94" s="82"/>
      <c r="BL94" s="10"/>
      <c r="BM94" s="12"/>
      <c r="BN94" s="10"/>
      <c r="BO94" s="11"/>
      <c r="BP94" s="10"/>
      <c r="BQ94" s="11"/>
    </row>
    <row r="95" spans="2:69" ht="36" customHeight="1" x14ac:dyDescent="0.35"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82"/>
      <c r="BI95" s="82"/>
      <c r="BJ95" s="82"/>
      <c r="BL95" s="10"/>
      <c r="BM95" s="12"/>
      <c r="BN95" s="10"/>
      <c r="BO95" s="11"/>
      <c r="BP95" s="10"/>
      <c r="BQ95" s="11"/>
    </row>
    <row r="96" spans="2:69" ht="117" customHeight="1" x14ac:dyDescent="0.35"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82"/>
      <c r="BI96" s="82"/>
      <c r="BJ96" s="82"/>
      <c r="BL96" s="10"/>
      <c r="BM96" s="12"/>
      <c r="BN96" s="10"/>
      <c r="BO96" s="11"/>
      <c r="BP96" s="10"/>
      <c r="BQ96" s="11"/>
    </row>
    <row r="97" spans="2:69" ht="52.5" customHeight="1" thickBot="1" x14ac:dyDescent="0.4">
      <c r="B97" s="179" t="s">
        <v>495</v>
      </c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179"/>
      <c r="BH97" s="179"/>
      <c r="BI97" s="82"/>
      <c r="BJ97" s="82"/>
      <c r="BL97" s="11"/>
      <c r="BM97" s="11"/>
      <c r="BN97" s="11"/>
      <c r="BO97" s="11"/>
      <c r="BP97" s="22"/>
      <c r="BQ97" s="11"/>
    </row>
    <row r="98" spans="2:69" ht="32.450000000000003" customHeight="1" thickBot="1" x14ac:dyDescent="0.35">
      <c r="B98" s="214" t="s">
        <v>96</v>
      </c>
      <c r="C98" s="224" t="s">
        <v>109</v>
      </c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  <c r="Q98" s="233" t="s">
        <v>8</v>
      </c>
      <c r="R98" s="234"/>
      <c r="S98" s="233" t="s">
        <v>9</v>
      </c>
      <c r="T98" s="235"/>
      <c r="U98" s="236" t="s">
        <v>10</v>
      </c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237"/>
      <c r="AG98" s="238" t="s">
        <v>34</v>
      </c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  <c r="BB98" s="239"/>
      <c r="BC98" s="239"/>
      <c r="BD98" s="240"/>
      <c r="BE98" s="208" t="s">
        <v>23</v>
      </c>
      <c r="BF98" s="209"/>
      <c r="BG98" s="217" t="s">
        <v>97</v>
      </c>
      <c r="BH98" s="217"/>
      <c r="BI98" s="217"/>
      <c r="BJ98" s="218"/>
    </row>
    <row r="99" spans="2:69" ht="32.450000000000003" customHeight="1" thickBot="1" x14ac:dyDescent="0.35">
      <c r="B99" s="215"/>
      <c r="C99" s="227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9"/>
      <c r="Q99" s="203"/>
      <c r="R99" s="198"/>
      <c r="S99" s="203"/>
      <c r="T99" s="204"/>
      <c r="U99" s="246" t="s">
        <v>5</v>
      </c>
      <c r="V99" s="198"/>
      <c r="W99" s="203" t="s">
        <v>11</v>
      </c>
      <c r="X99" s="248"/>
      <c r="Y99" s="250" t="s">
        <v>12</v>
      </c>
      <c r="Z99" s="251"/>
      <c r="AA99" s="251"/>
      <c r="AB99" s="251"/>
      <c r="AC99" s="251"/>
      <c r="AD99" s="251"/>
      <c r="AE99" s="251"/>
      <c r="AF99" s="252"/>
      <c r="AG99" s="223" t="s">
        <v>14</v>
      </c>
      <c r="AH99" s="192"/>
      <c r="AI99" s="192"/>
      <c r="AJ99" s="192"/>
      <c r="AK99" s="192"/>
      <c r="AL99" s="193"/>
      <c r="AM99" s="223" t="s">
        <v>15</v>
      </c>
      <c r="AN99" s="192"/>
      <c r="AO99" s="192"/>
      <c r="AP99" s="192"/>
      <c r="AQ99" s="192"/>
      <c r="AR99" s="193"/>
      <c r="AS99" s="223" t="s">
        <v>16</v>
      </c>
      <c r="AT99" s="192"/>
      <c r="AU99" s="192"/>
      <c r="AV99" s="192"/>
      <c r="AW99" s="192"/>
      <c r="AX99" s="193"/>
      <c r="AY99" s="223" t="s">
        <v>152</v>
      </c>
      <c r="AZ99" s="192"/>
      <c r="BA99" s="192"/>
      <c r="BB99" s="192"/>
      <c r="BC99" s="192"/>
      <c r="BD99" s="193"/>
      <c r="BE99" s="210"/>
      <c r="BF99" s="211"/>
      <c r="BG99" s="219"/>
      <c r="BH99" s="219"/>
      <c r="BI99" s="219"/>
      <c r="BJ99" s="220"/>
    </row>
    <row r="100" spans="2:69" ht="76.900000000000006" customHeight="1" thickBot="1" x14ac:dyDescent="0.35">
      <c r="B100" s="215"/>
      <c r="C100" s="227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9"/>
      <c r="Q100" s="203"/>
      <c r="R100" s="198"/>
      <c r="S100" s="203"/>
      <c r="T100" s="204"/>
      <c r="U100" s="246"/>
      <c r="V100" s="198"/>
      <c r="W100" s="203"/>
      <c r="X100" s="248"/>
      <c r="Y100" s="197" t="s">
        <v>13</v>
      </c>
      <c r="Z100" s="198"/>
      <c r="AA100" s="201" t="s">
        <v>98</v>
      </c>
      <c r="AB100" s="198"/>
      <c r="AC100" s="201" t="s">
        <v>99</v>
      </c>
      <c r="AD100" s="198"/>
      <c r="AE100" s="203" t="s">
        <v>70</v>
      </c>
      <c r="AF100" s="204"/>
      <c r="AG100" s="191" t="s">
        <v>187</v>
      </c>
      <c r="AH100" s="192"/>
      <c r="AI100" s="193"/>
      <c r="AJ100" s="191" t="s">
        <v>188</v>
      </c>
      <c r="AK100" s="192"/>
      <c r="AL100" s="193"/>
      <c r="AM100" s="191" t="s">
        <v>189</v>
      </c>
      <c r="AN100" s="192"/>
      <c r="AO100" s="193"/>
      <c r="AP100" s="191" t="s">
        <v>190</v>
      </c>
      <c r="AQ100" s="192"/>
      <c r="AR100" s="193"/>
      <c r="AS100" s="191" t="s">
        <v>191</v>
      </c>
      <c r="AT100" s="192"/>
      <c r="AU100" s="193"/>
      <c r="AV100" s="191" t="s">
        <v>192</v>
      </c>
      <c r="AW100" s="192"/>
      <c r="AX100" s="193"/>
      <c r="AY100" s="191" t="s">
        <v>233</v>
      </c>
      <c r="AZ100" s="192"/>
      <c r="BA100" s="193"/>
      <c r="BB100" s="194" t="s">
        <v>153</v>
      </c>
      <c r="BC100" s="195"/>
      <c r="BD100" s="196"/>
      <c r="BE100" s="210"/>
      <c r="BF100" s="211"/>
      <c r="BG100" s="219"/>
      <c r="BH100" s="219"/>
      <c r="BI100" s="219"/>
      <c r="BJ100" s="220"/>
    </row>
    <row r="101" spans="2:69" ht="198.75" customHeight="1" thickBot="1" x14ac:dyDescent="0.35">
      <c r="B101" s="216"/>
      <c r="C101" s="230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2"/>
      <c r="Q101" s="202"/>
      <c r="R101" s="200"/>
      <c r="S101" s="202"/>
      <c r="T101" s="199"/>
      <c r="U101" s="247"/>
      <c r="V101" s="200"/>
      <c r="W101" s="202"/>
      <c r="X101" s="249"/>
      <c r="Y101" s="199"/>
      <c r="Z101" s="200"/>
      <c r="AA101" s="202"/>
      <c r="AB101" s="200"/>
      <c r="AC101" s="202"/>
      <c r="AD101" s="200"/>
      <c r="AE101" s="202"/>
      <c r="AF101" s="199"/>
      <c r="AG101" s="135" t="s">
        <v>3</v>
      </c>
      <c r="AH101" s="136" t="s">
        <v>17</v>
      </c>
      <c r="AI101" s="137" t="s">
        <v>18</v>
      </c>
      <c r="AJ101" s="135" t="s">
        <v>3</v>
      </c>
      <c r="AK101" s="136" t="s">
        <v>17</v>
      </c>
      <c r="AL101" s="137" t="s">
        <v>18</v>
      </c>
      <c r="AM101" s="135" t="s">
        <v>3</v>
      </c>
      <c r="AN101" s="136" t="s">
        <v>17</v>
      </c>
      <c r="AO101" s="137" t="s">
        <v>18</v>
      </c>
      <c r="AP101" s="135" t="s">
        <v>3</v>
      </c>
      <c r="AQ101" s="136" t="s">
        <v>17</v>
      </c>
      <c r="AR101" s="137" t="s">
        <v>18</v>
      </c>
      <c r="AS101" s="135" t="s">
        <v>3</v>
      </c>
      <c r="AT101" s="136" t="s">
        <v>17</v>
      </c>
      <c r="AU101" s="137" t="s">
        <v>18</v>
      </c>
      <c r="AV101" s="138" t="s">
        <v>3</v>
      </c>
      <c r="AW101" s="139" t="s">
        <v>17</v>
      </c>
      <c r="AX101" s="140" t="s">
        <v>18</v>
      </c>
      <c r="AY101" s="135" t="s">
        <v>3</v>
      </c>
      <c r="AZ101" s="136" t="s">
        <v>17</v>
      </c>
      <c r="BA101" s="137" t="s">
        <v>18</v>
      </c>
      <c r="BB101" s="135" t="s">
        <v>3</v>
      </c>
      <c r="BC101" s="136" t="s">
        <v>17</v>
      </c>
      <c r="BD101" s="137" t="s">
        <v>18</v>
      </c>
      <c r="BE101" s="212"/>
      <c r="BF101" s="213"/>
      <c r="BG101" s="221"/>
      <c r="BH101" s="221"/>
      <c r="BI101" s="221"/>
      <c r="BJ101" s="222"/>
    </row>
    <row r="102" spans="2:69" ht="42.75" customHeight="1" x14ac:dyDescent="0.35">
      <c r="B102" s="29" t="s">
        <v>376</v>
      </c>
      <c r="C102" s="162" t="s">
        <v>264</v>
      </c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4"/>
      <c r="Q102" s="152">
        <v>6</v>
      </c>
      <c r="R102" s="146"/>
      <c r="S102" s="152"/>
      <c r="T102" s="145"/>
      <c r="U102" s="144">
        <v>166</v>
      </c>
      <c r="V102" s="146"/>
      <c r="W102" s="152">
        <v>72</v>
      </c>
      <c r="X102" s="153"/>
      <c r="Y102" s="145">
        <v>36</v>
      </c>
      <c r="Z102" s="146"/>
      <c r="AA102" s="152">
        <v>10</v>
      </c>
      <c r="AB102" s="146"/>
      <c r="AC102" s="152">
        <v>26</v>
      </c>
      <c r="AD102" s="146"/>
      <c r="AE102" s="152"/>
      <c r="AF102" s="145"/>
      <c r="AG102" s="23"/>
      <c r="AH102" s="24"/>
      <c r="AI102" s="25"/>
      <c r="AJ102" s="23"/>
      <c r="AK102" s="24"/>
      <c r="AL102" s="25"/>
      <c r="AM102" s="23"/>
      <c r="AN102" s="24"/>
      <c r="AO102" s="25"/>
      <c r="AP102" s="23"/>
      <c r="AQ102" s="24"/>
      <c r="AR102" s="25"/>
      <c r="AS102" s="23"/>
      <c r="AT102" s="24"/>
      <c r="AU102" s="25"/>
      <c r="AV102" s="23">
        <v>166</v>
      </c>
      <c r="AW102" s="24">
        <v>72</v>
      </c>
      <c r="AX102" s="25">
        <v>5</v>
      </c>
      <c r="AY102" s="23"/>
      <c r="AZ102" s="24"/>
      <c r="BA102" s="25"/>
      <c r="BB102" s="23"/>
      <c r="BC102" s="24"/>
      <c r="BD102" s="25"/>
      <c r="BE102" s="177">
        <f t="shared" ref="BE102:BE106" si="25">AI102+AL102+AO102+AR102+AU102+AX102+BA102+BD102</f>
        <v>5</v>
      </c>
      <c r="BF102" s="178"/>
      <c r="BG102" s="171" t="s">
        <v>293</v>
      </c>
      <c r="BH102" s="172"/>
      <c r="BI102" s="172"/>
      <c r="BJ102" s="173"/>
      <c r="BL102" s="10">
        <f t="shared" si="9"/>
        <v>166</v>
      </c>
      <c r="BM102" s="12">
        <f t="shared" si="10"/>
        <v>72</v>
      </c>
      <c r="BN102" s="10">
        <f t="shared" si="11"/>
        <v>5</v>
      </c>
      <c r="BO102" s="11"/>
      <c r="BP102" s="10">
        <f t="shared" si="12"/>
        <v>72</v>
      </c>
      <c r="BQ102" s="11"/>
    </row>
    <row r="103" spans="2:69" ht="37.5" customHeight="1" x14ac:dyDescent="0.35">
      <c r="B103" s="29" t="s">
        <v>377</v>
      </c>
      <c r="C103" s="162" t="s">
        <v>266</v>
      </c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4"/>
      <c r="Q103" s="152"/>
      <c r="R103" s="146"/>
      <c r="S103" s="152">
        <v>7</v>
      </c>
      <c r="T103" s="145"/>
      <c r="U103" s="144">
        <v>202</v>
      </c>
      <c r="V103" s="146"/>
      <c r="W103" s="152">
        <v>80</v>
      </c>
      <c r="X103" s="153"/>
      <c r="Y103" s="145">
        <v>40</v>
      </c>
      <c r="Z103" s="146"/>
      <c r="AA103" s="152"/>
      <c r="AB103" s="146"/>
      <c r="AC103" s="152">
        <v>40</v>
      </c>
      <c r="AD103" s="146"/>
      <c r="AE103" s="152"/>
      <c r="AF103" s="145"/>
      <c r="AG103" s="23"/>
      <c r="AH103" s="24"/>
      <c r="AI103" s="25"/>
      <c r="AJ103" s="23"/>
      <c r="AK103" s="24"/>
      <c r="AL103" s="25"/>
      <c r="AM103" s="23"/>
      <c r="AN103" s="24"/>
      <c r="AO103" s="25"/>
      <c r="AP103" s="23"/>
      <c r="AQ103" s="24"/>
      <c r="AR103" s="25"/>
      <c r="AS103" s="23"/>
      <c r="AT103" s="24"/>
      <c r="AU103" s="25"/>
      <c r="AV103" s="23"/>
      <c r="AW103" s="24"/>
      <c r="AX103" s="25"/>
      <c r="AY103" s="23">
        <v>202</v>
      </c>
      <c r="AZ103" s="24">
        <v>80</v>
      </c>
      <c r="BA103" s="25">
        <v>6</v>
      </c>
      <c r="BB103" s="23"/>
      <c r="BC103" s="24"/>
      <c r="BD103" s="25"/>
      <c r="BE103" s="177">
        <f t="shared" si="25"/>
        <v>6</v>
      </c>
      <c r="BF103" s="178"/>
      <c r="BG103" s="171" t="s">
        <v>294</v>
      </c>
      <c r="BH103" s="172"/>
      <c r="BI103" s="172"/>
      <c r="BJ103" s="173"/>
      <c r="BL103" s="10">
        <f t="shared" si="9"/>
        <v>202</v>
      </c>
      <c r="BM103" s="12">
        <f t="shared" si="10"/>
        <v>80</v>
      </c>
      <c r="BN103" s="10">
        <f t="shared" si="11"/>
        <v>6</v>
      </c>
      <c r="BO103" s="11"/>
      <c r="BP103" s="10">
        <f t="shared" si="12"/>
        <v>80</v>
      </c>
      <c r="BQ103" s="11"/>
    </row>
    <row r="104" spans="2:69" ht="42" customHeight="1" x14ac:dyDescent="0.35">
      <c r="B104" s="28" t="s">
        <v>196</v>
      </c>
      <c r="C104" s="188" t="s">
        <v>484</v>
      </c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90"/>
      <c r="Q104" s="152"/>
      <c r="R104" s="146"/>
      <c r="S104" s="152"/>
      <c r="T104" s="145"/>
      <c r="U104" s="144"/>
      <c r="V104" s="146"/>
      <c r="W104" s="152"/>
      <c r="X104" s="153"/>
      <c r="Y104" s="145"/>
      <c r="Z104" s="146"/>
      <c r="AA104" s="152"/>
      <c r="AB104" s="146"/>
      <c r="AC104" s="152"/>
      <c r="AD104" s="146"/>
      <c r="AE104" s="152"/>
      <c r="AF104" s="145"/>
      <c r="AG104" s="23"/>
      <c r="AH104" s="24"/>
      <c r="AI104" s="25"/>
      <c r="AJ104" s="23"/>
      <c r="AK104" s="24"/>
      <c r="AL104" s="25"/>
      <c r="AM104" s="23"/>
      <c r="AN104" s="24"/>
      <c r="AO104" s="25"/>
      <c r="AP104" s="23"/>
      <c r="AQ104" s="24"/>
      <c r="AR104" s="25"/>
      <c r="AS104" s="23"/>
      <c r="AT104" s="24"/>
      <c r="AU104" s="25"/>
      <c r="AV104" s="23"/>
      <c r="AW104" s="24"/>
      <c r="AX104" s="25"/>
      <c r="AY104" s="23"/>
      <c r="AZ104" s="24"/>
      <c r="BA104" s="25"/>
      <c r="BB104" s="23"/>
      <c r="BC104" s="24"/>
      <c r="BD104" s="25"/>
      <c r="BE104" s="177"/>
      <c r="BF104" s="178"/>
      <c r="BG104" s="171"/>
      <c r="BH104" s="172"/>
      <c r="BI104" s="172"/>
      <c r="BJ104" s="173"/>
      <c r="BL104" s="10">
        <f t="shared" si="9"/>
        <v>0</v>
      </c>
      <c r="BM104" s="12">
        <f t="shared" si="10"/>
        <v>0</v>
      </c>
      <c r="BN104" s="10">
        <f t="shared" si="11"/>
        <v>0</v>
      </c>
      <c r="BO104" s="11"/>
      <c r="BP104" s="10">
        <f t="shared" si="12"/>
        <v>0</v>
      </c>
      <c r="BQ104" s="11"/>
    </row>
    <row r="105" spans="2:69" ht="48.75" customHeight="1" x14ac:dyDescent="0.35">
      <c r="B105" s="29" t="s">
        <v>317</v>
      </c>
      <c r="C105" s="162" t="s">
        <v>272</v>
      </c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4"/>
      <c r="Q105" s="152"/>
      <c r="R105" s="146"/>
      <c r="S105" s="152">
        <v>7</v>
      </c>
      <c r="T105" s="145"/>
      <c r="U105" s="144">
        <v>100</v>
      </c>
      <c r="V105" s="146"/>
      <c r="W105" s="152">
        <v>50</v>
      </c>
      <c r="X105" s="153"/>
      <c r="Y105" s="145">
        <v>18</v>
      </c>
      <c r="Z105" s="146"/>
      <c r="AA105" s="152">
        <v>32</v>
      </c>
      <c r="AB105" s="146"/>
      <c r="AC105" s="152"/>
      <c r="AD105" s="146"/>
      <c r="AE105" s="152"/>
      <c r="AF105" s="145"/>
      <c r="AG105" s="23"/>
      <c r="AH105" s="24"/>
      <c r="AI105" s="25"/>
      <c r="AJ105" s="23"/>
      <c r="AK105" s="24"/>
      <c r="AL105" s="25"/>
      <c r="AM105" s="23"/>
      <c r="AN105" s="24"/>
      <c r="AO105" s="25"/>
      <c r="AP105" s="23"/>
      <c r="AQ105" s="24"/>
      <c r="AR105" s="25"/>
      <c r="AS105" s="23"/>
      <c r="AT105" s="24"/>
      <c r="AU105" s="25"/>
      <c r="AV105" s="23"/>
      <c r="AW105" s="24"/>
      <c r="AX105" s="25"/>
      <c r="AY105" s="23">
        <v>100</v>
      </c>
      <c r="AZ105" s="24">
        <v>50</v>
      </c>
      <c r="BA105" s="25">
        <v>3</v>
      </c>
      <c r="BB105" s="23"/>
      <c r="BC105" s="24"/>
      <c r="BD105" s="25"/>
      <c r="BE105" s="177">
        <f t="shared" si="25"/>
        <v>3</v>
      </c>
      <c r="BF105" s="178"/>
      <c r="BG105" s="171" t="s">
        <v>295</v>
      </c>
      <c r="BH105" s="172"/>
      <c r="BI105" s="172"/>
      <c r="BJ105" s="173"/>
      <c r="BL105" s="10">
        <f t="shared" si="9"/>
        <v>100</v>
      </c>
      <c r="BM105" s="12">
        <f t="shared" si="10"/>
        <v>50</v>
      </c>
      <c r="BN105" s="10">
        <f t="shared" si="11"/>
        <v>3</v>
      </c>
      <c r="BO105" s="11"/>
      <c r="BP105" s="10">
        <f t="shared" si="12"/>
        <v>50</v>
      </c>
      <c r="BQ105" s="11"/>
    </row>
    <row r="106" spans="2:69" ht="47.25" customHeight="1" x14ac:dyDescent="0.35">
      <c r="B106" s="29" t="s">
        <v>318</v>
      </c>
      <c r="C106" s="162" t="s">
        <v>273</v>
      </c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4"/>
      <c r="Q106" s="152"/>
      <c r="R106" s="146"/>
      <c r="S106" s="152">
        <v>7</v>
      </c>
      <c r="T106" s="145"/>
      <c r="U106" s="144">
        <v>100</v>
      </c>
      <c r="V106" s="146"/>
      <c r="W106" s="152">
        <v>50</v>
      </c>
      <c r="X106" s="153"/>
      <c r="Y106" s="145">
        <v>18</v>
      </c>
      <c r="Z106" s="146"/>
      <c r="AA106" s="152">
        <v>32</v>
      </c>
      <c r="AB106" s="146"/>
      <c r="AC106" s="152"/>
      <c r="AD106" s="146"/>
      <c r="AE106" s="152"/>
      <c r="AF106" s="145"/>
      <c r="AG106" s="23"/>
      <c r="AH106" s="24"/>
      <c r="AI106" s="25"/>
      <c r="AJ106" s="23"/>
      <c r="AK106" s="24"/>
      <c r="AL106" s="25"/>
      <c r="AM106" s="23"/>
      <c r="AN106" s="24"/>
      <c r="AO106" s="25"/>
      <c r="AP106" s="23"/>
      <c r="AQ106" s="24"/>
      <c r="AR106" s="25"/>
      <c r="AS106" s="23"/>
      <c r="AT106" s="24"/>
      <c r="AU106" s="25"/>
      <c r="AV106" s="23"/>
      <c r="AW106" s="24"/>
      <c r="AX106" s="25"/>
      <c r="AY106" s="23">
        <v>100</v>
      </c>
      <c r="AZ106" s="24">
        <v>50</v>
      </c>
      <c r="BA106" s="25">
        <v>3</v>
      </c>
      <c r="BB106" s="23"/>
      <c r="BC106" s="24"/>
      <c r="BD106" s="25"/>
      <c r="BE106" s="177">
        <f t="shared" si="25"/>
        <v>3</v>
      </c>
      <c r="BF106" s="178"/>
      <c r="BG106" s="171" t="s">
        <v>296</v>
      </c>
      <c r="BH106" s="172"/>
      <c r="BI106" s="172"/>
      <c r="BJ106" s="173"/>
      <c r="BL106" s="10">
        <f t="shared" si="9"/>
        <v>100</v>
      </c>
      <c r="BM106" s="12">
        <f t="shared" si="10"/>
        <v>50</v>
      </c>
      <c r="BN106" s="10">
        <f t="shared" si="11"/>
        <v>3</v>
      </c>
      <c r="BO106" s="11"/>
      <c r="BP106" s="10">
        <f t="shared" si="12"/>
        <v>50</v>
      </c>
      <c r="BQ106" s="11"/>
    </row>
    <row r="107" spans="2:69" ht="39.75" customHeight="1" x14ac:dyDescent="0.35">
      <c r="B107" s="29"/>
      <c r="C107" s="188" t="s">
        <v>435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90"/>
      <c r="Q107" s="152"/>
      <c r="R107" s="146"/>
      <c r="S107" s="152"/>
      <c r="T107" s="145"/>
      <c r="U107" s="144"/>
      <c r="V107" s="146"/>
      <c r="W107" s="152"/>
      <c r="X107" s="153"/>
      <c r="Y107" s="145"/>
      <c r="Z107" s="146"/>
      <c r="AA107" s="152"/>
      <c r="AB107" s="146"/>
      <c r="AC107" s="152"/>
      <c r="AD107" s="146"/>
      <c r="AE107" s="152"/>
      <c r="AF107" s="145"/>
      <c r="AG107" s="23"/>
      <c r="AH107" s="24"/>
      <c r="AI107" s="25"/>
      <c r="AJ107" s="23"/>
      <c r="AK107" s="24"/>
      <c r="AL107" s="25"/>
      <c r="AM107" s="23"/>
      <c r="AN107" s="24"/>
      <c r="AO107" s="25"/>
      <c r="AP107" s="23"/>
      <c r="AQ107" s="24"/>
      <c r="AR107" s="25"/>
      <c r="AS107" s="23"/>
      <c r="AT107" s="24"/>
      <c r="AU107" s="25"/>
      <c r="AV107" s="23"/>
      <c r="AW107" s="24"/>
      <c r="AX107" s="25"/>
      <c r="AY107" s="23"/>
      <c r="AZ107" s="24"/>
      <c r="BA107" s="25"/>
      <c r="BB107" s="23"/>
      <c r="BC107" s="24"/>
      <c r="BD107" s="25"/>
      <c r="BE107" s="177"/>
      <c r="BF107" s="178"/>
      <c r="BG107" s="171"/>
      <c r="BH107" s="172"/>
      <c r="BI107" s="172"/>
      <c r="BJ107" s="173"/>
      <c r="BL107" s="10">
        <f t="shared" ref="BL107" si="26">AG107+AJ107+AM107+AP107+AS107+AV107+AY107</f>
        <v>0</v>
      </c>
      <c r="BM107" s="12">
        <f t="shared" ref="BM107" si="27">AH107+AK107+AN107+AQ107+AT107+AW107+AZ107+BC107</f>
        <v>0</v>
      </c>
      <c r="BN107" s="10">
        <f t="shared" ref="BN107" si="28">AI107+AL107+AO107+AR107+AU107+AX107+BA107</f>
        <v>0</v>
      </c>
      <c r="BO107" s="11"/>
      <c r="BP107" s="10">
        <f t="shared" si="12"/>
        <v>0</v>
      </c>
      <c r="BQ107" s="11"/>
    </row>
    <row r="108" spans="2:69" ht="37.5" customHeight="1" x14ac:dyDescent="0.35">
      <c r="B108" s="28" t="s">
        <v>197</v>
      </c>
      <c r="C108" s="188" t="s">
        <v>270</v>
      </c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90"/>
      <c r="Q108" s="152"/>
      <c r="R108" s="146"/>
      <c r="S108" s="152"/>
      <c r="T108" s="145"/>
      <c r="U108" s="144"/>
      <c r="V108" s="146"/>
      <c r="W108" s="152"/>
      <c r="X108" s="153"/>
      <c r="Y108" s="145"/>
      <c r="Z108" s="146"/>
      <c r="AA108" s="152"/>
      <c r="AB108" s="146"/>
      <c r="AC108" s="152"/>
      <c r="AD108" s="146"/>
      <c r="AE108" s="152"/>
      <c r="AF108" s="145"/>
      <c r="AG108" s="23"/>
      <c r="AH108" s="24"/>
      <c r="AI108" s="25"/>
      <c r="AJ108" s="23"/>
      <c r="AK108" s="24"/>
      <c r="AL108" s="25"/>
      <c r="AM108" s="23"/>
      <c r="AN108" s="24"/>
      <c r="AO108" s="25"/>
      <c r="AP108" s="23"/>
      <c r="AQ108" s="24"/>
      <c r="AR108" s="25"/>
      <c r="AS108" s="23"/>
      <c r="AT108" s="24"/>
      <c r="AU108" s="25"/>
      <c r="AV108" s="23"/>
      <c r="AW108" s="24"/>
      <c r="AX108" s="25"/>
      <c r="AY108" s="23"/>
      <c r="AZ108" s="24"/>
      <c r="BA108" s="25"/>
      <c r="BB108" s="23"/>
      <c r="BC108" s="24"/>
      <c r="BD108" s="25"/>
      <c r="BE108" s="177"/>
      <c r="BF108" s="178"/>
      <c r="BG108" s="171"/>
      <c r="BH108" s="172"/>
      <c r="BI108" s="172"/>
      <c r="BJ108" s="173"/>
      <c r="BL108" s="10">
        <f t="shared" ref="BL108:BL115" si="29">AG108+AJ108+AM108+AP108+AS108+AV108+AY108</f>
        <v>0</v>
      </c>
      <c r="BM108" s="12">
        <f t="shared" ref="BM108:BM115" si="30">AH108+AK108+AN108+AQ108+AT108+AW108+AZ108+BC108</f>
        <v>0</v>
      </c>
      <c r="BN108" s="10">
        <f t="shared" ref="BN108:BN115" si="31">AI108+AL108+AO108+AR108+AU108+AX108+BA108</f>
        <v>0</v>
      </c>
      <c r="BO108" s="11"/>
      <c r="BP108" s="10">
        <f t="shared" si="12"/>
        <v>0</v>
      </c>
      <c r="BQ108" s="11"/>
    </row>
    <row r="109" spans="2:69" ht="35.25" customHeight="1" x14ac:dyDescent="0.35">
      <c r="B109" s="29" t="s">
        <v>198</v>
      </c>
      <c r="C109" s="162" t="s">
        <v>271</v>
      </c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4"/>
      <c r="Q109" s="152">
        <v>3</v>
      </c>
      <c r="R109" s="146"/>
      <c r="S109" s="152"/>
      <c r="T109" s="145"/>
      <c r="U109" s="144">
        <v>108</v>
      </c>
      <c r="V109" s="146"/>
      <c r="W109" s="152">
        <v>52</v>
      </c>
      <c r="X109" s="153"/>
      <c r="Y109" s="145">
        <v>26</v>
      </c>
      <c r="Z109" s="146"/>
      <c r="AA109" s="152"/>
      <c r="AB109" s="146"/>
      <c r="AC109" s="152">
        <v>26</v>
      </c>
      <c r="AD109" s="146"/>
      <c r="AE109" s="152"/>
      <c r="AF109" s="145"/>
      <c r="AG109" s="23"/>
      <c r="AH109" s="24"/>
      <c r="AI109" s="25"/>
      <c r="AJ109" s="23"/>
      <c r="AK109" s="24"/>
      <c r="AL109" s="25"/>
      <c r="AM109" s="23">
        <v>108</v>
      </c>
      <c r="AN109" s="24">
        <v>52</v>
      </c>
      <c r="AO109" s="25">
        <v>3</v>
      </c>
      <c r="AP109" s="23"/>
      <c r="AQ109" s="24"/>
      <c r="AR109" s="25"/>
      <c r="AS109" s="23"/>
      <c r="AT109" s="24"/>
      <c r="AU109" s="25"/>
      <c r="AV109" s="23"/>
      <c r="AW109" s="24"/>
      <c r="AX109" s="25"/>
      <c r="AY109" s="23"/>
      <c r="AZ109" s="24"/>
      <c r="BA109" s="25"/>
      <c r="BB109" s="23"/>
      <c r="BC109" s="24"/>
      <c r="BD109" s="25"/>
      <c r="BE109" s="177">
        <f t="shared" ref="BE109:BE115" si="32">AI109+AL109+AO109+AR109+AU109+AX109+BA109+BD109</f>
        <v>3</v>
      </c>
      <c r="BF109" s="178"/>
      <c r="BG109" s="171" t="s">
        <v>297</v>
      </c>
      <c r="BH109" s="172"/>
      <c r="BI109" s="172"/>
      <c r="BJ109" s="173"/>
      <c r="BL109" s="10">
        <f t="shared" si="29"/>
        <v>108</v>
      </c>
      <c r="BM109" s="12">
        <f t="shared" si="30"/>
        <v>52</v>
      </c>
      <c r="BN109" s="10">
        <f t="shared" si="31"/>
        <v>3</v>
      </c>
      <c r="BO109" s="11"/>
      <c r="BP109" s="10">
        <f t="shared" si="12"/>
        <v>52</v>
      </c>
      <c r="BQ109" s="11"/>
    </row>
    <row r="110" spans="2:69" ht="38.25" customHeight="1" x14ac:dyDescent="0.35">
      <c r="B110" s="29" t="s">
        <v>199</v>
      </c>
      <c r="C110" s="162" t="s">
        <v>268</v>
      </c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4"/>
      <c r="Q110" s="152"/>
      <c r="R110" s="146"/>
      <c r="S110" s="152">
        <v>4</v>
      </c>
      <c r="T110" s="145"/>
      <c r="U110" s="144">
        <v>108</v>
      </c>
      <c r="V110" s="146"/>
      <c r="W110" s="152">
        <v>52</v>
      </c>
      <c r="X110" s="153"/>
      <c r="Y110" s="145">
        <v>26</v>
      </c>
      <c r="Z110" s="146"/>
      <c r="AA110" s="152">
        <v>16</v>
      </c>
      <c r="AB110" s="146"/>
      <c r="AC110" s="152">
        <v>10</v>
      </c>
      <c r="AD110" s="146"/>
      <c r="AE110" s="152"/>
      <c r="AF110" s="145"/>
      <c r="AG110" s="23"/>
      <c r="AH110" s="24"/>
      <c r="AI110" s="25"/>
      <c r="AJ110" s="23"/>
      <c r="AK110" s="24"/>
      <c r="AL110" s="25"/>
      <c r="AM110" s="23"/>
      <c r="AN110" s="24"/>
      <c r="AO110" s="25"/>
      <c r="AP110" s="23">
        <v>108</v>
      </c>
      <c r="AQ110" s="24">
        <v>52</v>
      </c>
      <c r="AR110" s="25">
        <v>3</v>
      </c>
      <c r="AS110" s="23"/>
      <c r="AT110" s="24"/>
      <c r="AU110" s="25"/>
      <c r="AV110" s="23"/>
      <c r="AW110" s="24"/>
      <c r="AX110" s="27"/>
      <c r="AY110" s="23"/>
      <c r="AZ110" s="24"/>
      <c r="BA110" s="25"/>
      <c r="BB110" s="23"/>
      <c r="BC110" s="24"/>
      <c r="BD110" s="25"/>
      <c r="BE110" s="177">
        <f t="shared" si="32"/>
        <v>3</v>
      </c>
      <c r="BF110" s="178"/>
      <c r="BG110" s="171" t="s">
        <v>436</v>
      </c>
      <c r="BH110" s="172"/>
      <c r="BI110" s="172"/>
      <c r="BJ110" s="173"/>
      <c r="BL110" s="10">
        <f t="shared" si="29"/>
        <v>108</v>
      </c>
      <c r="BM110" s="12">
        <f t="shared" si="30"/>
        <v>52</v>
      </c>
      <c r="BN110" s="10">
        <f t="shared" si="31"/>
        <v>3</v>
      </c>
      <c r="BO110" s="11"/>
      <c r="BP110" s="10">
        <f t="shared" si="12"/>
        <v>52</v>
      </c>
      <c r="BQ110" s="11"/>
    </row>
    <row r="111" spans="2:69" ht="48.75" customHeight="1" x14ac:dyDescent="0.35">
      <c r="B111" s="28" t="s">
        <v>200</v>
      </c>
      <c r="C111" s="188" t="s">
        <v>312</v>
      </c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90"/>
      <c r="Q111" s="152"/>
      <c r="R111" s="146"/>
      <c r="S111" s="152">
        <v>7</v>
      </c>
      <c r="T111" s="145"/>
      <c r="U111" s="144">
        <v>202</v>
      </c>
      <c r="V111" s="146"/>
      <c r="W111" s="152">
        <v>80</v>
      </c>
      <c r="X111" s="153"/>
      <c r="Y111" s="145">
        <v>40</v>
      </c>
      <c r="Z111" s="146"/>
      <c r="AA111" s="152">
        <v>20</v>
      </c>
      <c r="AB111" s="146"/>
      <c r="AC111" s="152">
        <v>20</v>
      </c>
      <c r="AD111" s="146"/>
      <c r="AE111" s="152"/>
      <c r="AF111" s="145"/>
      <c r="AG111" s="23"/>
      <c r="AH111" s="24"/>
      <c r="AI111" s="25"/>
      <c r="AJ111" s="23"/>
      <c r="AK111" s="24"/>
      <c r="AL111" s="25"/>
      <c r="AM111" s="23"/>
      <c r="AN111" s="24"/>
      <c r="AO111" s="25"/>
      <c r="AP111" s="23"/>
      <c r="AQ111" s="24"/>
      <c r="AR111" s="25"/>
      <c r="AS111" s="23"/>
      <c r="AT111" s="24"/>
      <c r="AU111" s="25"/>
      <c r="AV111" s="23"/>
      <c r="AW111" s="24"/>
      <c r="AX111" s="84"/>
      <c r="AY111" s="23">
        <v>202</v>
      </c>
      <c r="AZ111" s="24">
        <v>80</v>
      </c>
      <c r="BA111" s="25">
        <v>6</v>
      </c>
      <c r="BB111" s="23"/>
      <c r="BC111" s="24"/>
      <c r="BD111" s="25"/>
      <c r="BE111" s="177">
        <f t="shared" si="32"/>
        <v>6</v>
      </c>
      <c r="BF111" s="178"/>
      <c r="BG111" s="171" t="s">
        <v>437</v>
      </c>
      <c r="BH111" s="172"/>
      <c r="BI111" s="172"/>
      <c r="BJ111" s="173"/>
      <c r="BL111" s="10">
        <f t="shared" si="29"/>
        <v>202</v>
      </c>
      <c r="BM111" s="12">
        <f t="shared" si="30"/>
        <v>80</v>
      </c>
      <c r="BN111" s="10">
        <f t="shared" si="31"/>
        <v>6</v>
      </c>
      <c r="BO111" s="11"/>
      <c r="BP111" s="10">
        <f t="shared" si="12"/>
        <v>80</v>
      </c>
      <c r="BQ111" s="11"/>
    </row>
    <row r="112" spans="2:69" ht="38.25" customHeight="1" x14ac:dyDescent="0.35">
      <c r="B112" s="28" t="s">
        <v>201</v>
      </c>
      <c r="C112" s="360" t="s">
        <v>314</v>
      </c>
      <c r="D112" s="361"/>
      <c r="E112" s="361"/>
      <c r="F112" s="361"/>
      <c r="G112" s="361"/>
      <c r="H112" s="361"/>
      <c r="I112" s="361"/>
      <c r="J112" s="361"/>
      <c r="K112" s="361"/>
      <c r="L112" s="361"/>
      <c r="M112" s="361"/>
      <c r="N112" s="361"/>
      <c r="O112" s="361"/>
      <c r="P112" s="362"/>
      <c r="Q112" s="152"/>
      <c r="R112" s="146"/>
      <c r="S112" s="152"/>
      <c r="T112" s="145"/>
      <c r="U112" s="144"/>
      <c r="V112" s="146"/>
      <c r="W112" s="152"/>
      <c r="X112" s="153"/>
      <c r="Y112" s="145"/>
      <c r="Z112" s="146"/>
      <c r="AA112" s="152"/>
      <c r="AB112" s="146"/>
      <c r="AC112" s="152"/>
      <c r="AD112" s="146"/>
      <c r="AE112" s="152"/>
      <c r="AF112" s="145"/>
      <c r="AG112" s="23"/>
      <c r="AH112" s="24"/>
      <c r="AI112" s="25"/>
      <c r="AJ112" s="23"/>
      <c r="AK112" s="24"/>
      <c r="AL112" s="25"/>
      <c r="AM112" s="23"/>
      <c r="AN112" s="24"/>
      <c r="AO112" s="25"/>
      <c r="AP112" s="23"/>
      <c r="AQ112" s="24"/>
      <c r="AR112" s="25"/>
      <c r="AS112" s="23"/>
      <c r="AT112" s="24"/>
      <c r="AU112" s="25"/>
      <c r="AV112" s="23"/>
      <c r="AW112" s="24"/>
      <c r="AX112" s="25"/>
      <c r="AY112" s="23"/>
      <c r="AZ112" s="24"/>
      <c r="BA112" s="25"/>
      <c r="BB112" s="23"/>
      <c r="BC112" s="24"/>
      <c r="BD112" s="25"/>
      <c r="BE112" s="177"/>
      <c r="BF112" s="178"/>
      <c r="BG112" s="171"/>
      <c r="BH112" s="172"/>
      <c r="BI112" s="172"/>
      <c r="BJ112" s="173"/>
      <c r="BL112" s="10">
        <f t="shared" si="29"/>
        <v>0</v>
      </c>
      <c r="BM112" s="12">
        <f t="shared" si="30"/>
        <v>0</v>
      </c>
      <c r="BN112" s="10">
        <f t="shared" si="31"/>
        <v>0</v>
      </c>
      <c r="BO112" s="11"/>
      <c r="BP112" s="10">
        <f t="shared" si="12"/>
        <v>0</v>
      </c>
      <c r="BQ112" s="11"/>
    </row>
    <row r="113" spans="2:69" ht="57.75" customHeight="1" x14ac:dyDescent="0.35">
      <c r="B113" s="29" t="s">
        <v>378</v>
      </c>
      <c r="C113" s="162" t="s">
        <v>311</v>
      </c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4"/>
      <c r="Q113" s="152"/>
      <c r="R113" s="146"/>
      <c r="S113" s="152">
        <v>3</v>
      </c>
      <c r="T113" s="153"/>
      <c r="U113" s="144">
        <v>108</v>
      </c>
      <c r="V113" s="146"/>
      <c r="W113" s="152">
        <v>52</v>
      </c>
      <c r="X113" s="153"/>
      <c r="Y113" s="144">
        <v>28</v>
      </c>
      <c r="Z113" s="146"/>
      <c r="AA113" s="152"/>
      <c r="AB113" s="146"/>
      <c r="AC113" s="152">
        <v>24</v>
      </c>
      <c r="AD113" s="146"/>
      <c r="AE113" s="152"/>
      <c r="AF113" s="153"/>
      <c r="AG113" s="23"/>
      <c r="AH113" s="24"/>
      <c r="AI113" s="25"/>
      <c r="AJ113" s="23"/>
      <c r="AK113" s="24"/>
      <c r="AL113" s="25"/>
      <c r="AM113" s="23">
        <v>108</v>
      </c>
      <c r="AN113" s="24">
        <v>52</v>
      </c>
      <c r="AO113" s="25">
        <v>3</v>
      </c>
      <c r="AP113" s="23"/>
      <c r="AQ113" s="24"/>
      <c r="AR113" s="25"/>
      <c r="AS113" s="23"/>
      <c r="AT113" s="24"/>
      <c r="AU113" s="25"/>
      <c r="AV113" s="23"/>
      <c r="AW113" s="24"/>
      <c r="AX113" s="25"/>
      <c r="AY113" s="23"/>
      <c r="AZ113" s="24"/>
      <c r="BA113" s="25"/>
      <c r="BB113" s="23"/>
      <c r="BC113" s="24"/>
      <c r="BD113" s="25"/>
      <c r="BE113" s="144">
        <f t="shared" si="32"/>
        <v>3</v>
      </c>
      <c r="BF113" s="153"/>
      <c r="BG113" s="171" t="s">
        <v>438</v>
      </c>
      <c r="BH113" s="172"/>
      <c r="BI113" s="172"/>
      <c r="BJ113" s="173"/>
      <c r="BL113" s="10">
        <f t="shared" si="29"/>
        <v>108</v>
      </c>
      <c r="BM113" s="12">
        <f t="shared" si="30"/>
        <v>52</v>
      </c>
      <c r="BN113" s="10">
        <f t="shared" si="31"/>
        <v>3</v>
      </c>
      <c r="BO113" s="11"/>
      <c r="BP113" s="10">
        <f t="shared" ref="BP113:BP115" si="33">SUM(Y113:AF113)</f>
        <v>52</v>
      </c>
      <c r="BQ113" s="11"/>
    </row>
    <row r="114" spans="2:69" ht="75" customHeight="1" x14ac:dyDescent="0.35">
      <c r="B114" s="50" t="s">
        <v>379</v>
      </c>
      <c r="C114" s="162" t="s">
        <v>309</v>
      </c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4"/>
      <c r="Q114" s="152"/>
      <c r="R114" s="146"/>
      <c r="S114" s="152">
        <v>4</v>
      </c>
      <c r="T114" s="145"/>
      <c r="U114" s="144">
        <v>108</v>
      </c>
      <c r="V114" s="146"/>
      <c r="W114" s="152">
        <v>52</v>
      </c>
      <c r="X114" s="153"/>
      <c r="Y114" s="145">
        <v>26</v>
      </c>
      <c r="Z114" s="146"/>
      <c r="AA114" s="152"/>
      <c r="AB114" s="146"/>
      <c r="AC114" s="152">
        <v>26</v>
      </c>
      <c r="AD114" s="146"/>
      <c r="AE114" s="152"/>
      <c r="AF114" s="145"/>
      <c r="AG114" s="23"/>
      <c r="AH114" s="24"/>
      <c r="AI114" s="25"/>
      <c r="AJ114" s="23"/>
      <c r="AK114" s="24"/>
      <c r="AL114" s="25"/>
      <c r="AM114" s="23"/>
      <c r="AN114" s="24"/>
      <c r="AO114" s="25"/>
      <c r="AP114" s="23">
        <v>108</v>
      </c>
      <c r="AQ114" s="24">
        <v>52</v>
      </c>
      <c r="AR114" s="25">
        <v>3</v>
      </c>
      <c r="AS114" s="23"/>
      <c r="AT114" s="24"/>
      <c r="AU114" s="25"/>
      <c r="AV114" s="23"/>
      <c r="AW114" s="24"/>
      <c r="AX114" s="25"/>
      <c r="AY114" s="23"/>
      <c r="AZ114" s="24"/>
      <c r="BA114" s="25"/>
      <c r="BB114" s="23"/>
      <c r="BC114" s="24"/>
      <c r="BD114" s="25"/>
      <c r="BE114" s="144">
        <f t="shared" si="32"/>
        <v>3</v>
      </c>
      <c r="BF114" s="153"/>
      <c r="BG114" s="171" t="s">
        <v>439</v>
      </c>
      <c r="BH114" s="172"/>
      <c r="BI114" s="172"/>
      <c r="BJ114" s="173"/>
      <c r="BL114" s="10"/>
      <c r="BM114" s="12"/>
      <c r="BN114" s="10"/>
      <c r="BO114" s="11"/>
      <c r="BP114" s="10"/>
      <c r="BQ114" s="11"/>
    </row>
    <row r="115" spans="2:69" ht="51.75" customHeight="1" thickBot="1" x14ac:dyDescent="0.4">
      <c r="B115" s="29" t="s">
        <v>380</v>
      </c>
      <c r="C115" s="205" t="s">
        <v>267</v>
      </c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7"/>
      <c r="Q115" s="152"/>
      <c r="R115" s="146"/>
      <c r="S115" s="152">
        <v>5</v>
      </c>
      <c r="T115" s="145"/>
      <c r="U115" s="144">
        <v>108</v>
      </c>
      <c r="V115" s="146"/>
      <c r="W115" s="152">
        <v>52</v>
      </c>
      <c r="X115" s="153"/>
      <c r="Y115" s="145">
        <v>26</v>
      </c>
      <c r="Z115" s="146"/>
      <c r="AA115" s="152">
        <v>12</v>
      </c>
      <c r="AB115" s="146"/>
      <c r="AC115" s="152">
        <v>14</v>
      </c>
      <c r="AD115" s="146"/>
      <c r="AE115" s="152"/>
      <c r="AF115" s="145"/>
      <c r="AG115" s="23"/>
      <c r="AH115" s="24"/>
      <c r="AI115" s="25"/>
      <c r="AJ115" s="23"/>
      <c r="AK115" s="24"/>
      <c r="AL115" s="25"/>
      <c r="AM115" s="23"/>
      <c r="AN115" s="24"/>
      <c r="AO115" s="25"/>
      <c r="AP115" s="23"/>
      <c r="AQ115" s="24"/>
      <c r="AR115" s="25"/>
      <c r="AS115" s="23">
        <v>108</v>
      </c>
      <c r="AT115" s="24">
        <v>52</v>
      </c>
      <c r="AU115" s="25">
        <v>3</v>
      </c>
      <c r="AV115" s="23"/>
      <c r="AW115" s="24"/>
      <c r="AX115" s="25"/>
      <c r="AY115" s="23"/>
      <c r="AZ115" s="24"/>
      <c r="BA115" s="25"/>
      <c r="BB115" s="23"/>
      <c r="BC115" s="24"/>
      <c r="BD115" s="25"/>
      <c r="BE115" s="177">
        <f t="shared" si="32"/>
        <v>3</v>
      </c>
      <c r="BF115" s="178"/>
      <c r="BG115" s="171" t="s">
        <v>324</v>
      </c>
      <c r="BH115" s="172"/>
      <c r="BI115" s="172"/>
      <c r="BJ115" s="173"/>
      <c r="BL115" s="10">
        <f t="shared" si="29"/>
        <v>108</v>
      </c>
      <c r="BM115" s="12">
        <f t="shared" si="30"/>
        <v>52</v>
      </c>
      <c r="BN115" s="10">
        <f t="shared" si="31"/>
        <v>3</v>
      </c>
      <c r="BO115" s="11"/>
      <c r="BP115" s="10">
        <f t="shared" si="33"/>
        <v>52</v>
      </c>
      <c r="BQ115" s="11"/>
    </row>
    <row r="116" spans="2:69" s="7" customFormat="1" ht="51.75" customHeight="1" thickBot="1" x14ac:dyDescent="0.55000000000000004">
      <c r="B116" s="34" t="s">
        <v>456</v>
      </c>
      <c r="C116" s="352" t="s">
        <v>105</v>
      </c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4"/>
      <c r="Q116" s="355"/>
      <c r="R116" s="356"/>
      <c r="S116" s="355"/>
      <c r="T116" s="251"/>
      <c r="U116" s="236" t="s">
        <v>471</v>
      </c>
      <c r="V116" s="185"/>
      <c r="W116" s="183" t="s">
        <v>471</v>
      </c>
      <c r="X116" s="237"/>
      <c r="Y116" s="184" t="s">
        <v>221</v>
      </c>
      <c r="Z116" s="185"/>
      <c r="AA116" s="183"/>
      <c r="AB116" s="185"/>
      <c r="AC116" s="183" t="s">
        <v>440</v>
      </c>
      <c r="AD116" s="185"/>
      <c r="AE116" s="183" t="s">
        <v>207</v>
      </c>
      <c r="AF116" s="184"/>
      <c r="AG116" s="51" t="s">
        <v>209</v>
      </c>
      <c r="AH116" s="52" t="s">
        <v>209</v>
      </c>
      <c r="AI116" s="71"/>
      <c r="AJ116" s="51"/>
      <c r="AK116" s="52"/>
      <c r="AL116" s="71"/>
      <c r="AM116" s="51" t="s">
        <v>209</v>
      </c>
      <c r="AN116" s="52" t="s">
        <v>209</v>
      </c>
      <c r="AO116" s="72"/>
      <c r="AP116" s="51"/>
      <c r="AQ116" s="52"/>
      <c r="AR116" s="72"/>
      <c r="AS116" s="51" t="s">
        <v>209</v>
      </c>
      <c r="AT116" s="52" t="s">
        <v>209</v>
      </c>
      <c r="AU116" s="72"/>
      <c r="AV116" s="51" t="s">
        <v>208</v>
      </c>
      <c r="AW116" s="52" t="s">
        <v>208</v>
      </c>
      <c r="AX116" s="37"/>
      <c r="AY116" s="35"/>
      <c r="AZ116" s="36"/>
      <c r="BA116" s="37"/>
      <c r="BB116" s="35"/>
      <c r="BC116" s="36"/>
      <c r="BD116" s="37"/>
      <c r="BE116" s="346"/>
      <c r="BF116" s="347"/>
      <c r="BG116" s="357"/>
      <c r="BH116" s="358"/>
      <c r="BI116" s="358"/>
      <c r="BJ116" s="359"/>
      <c r="BK116" s="6"/>
      <c r="BL116" s="14"/>
      <c r="BM116" s="14"/>
      <c r="BN116" s="15"/>
      <c r="BO116" s="15"/>
      <c r="BP116" s="20"/>
      <c r="BQ116" s="15"/>
    </row>
    <row r="117" spans="2:69" s="7" customFormat="1" ht="48.75" customHeight="1" x14ac:dyDescent="0.5">
      <c r="B117" s="29" t="s">
        <v>457</v>
      </c>
      <c r="C117" s="280" t="s">
        <v>210</v>
      </c>
      <c r="D117" s="281"/>
      <c r="E117" s="281"/>
      <c r="F117" s="281"/>
      <c r="G117" s="281"/>
      <c r="H117" s="281"/>
      <c r="I117" s="281"/>
      <c r="J117" s="281"/>
      <c r="K117" s="281"/>
      <c r="L117" s="281"/>
      <c r="M117" s="281"/>
      <c r="N117" s="281"/>
      <c r="O117" s="281"/>
      <c r="P117" s="282"/>
      <c r="Q117" s="152"/>
      <c r="R117" s="146"/>
      <c r="S117" s="152"/>
      <c r="T117" s="145"/>
      <c r="U117" s="177" t="s">
        <v>225</v>
      </c>
      <c r="V117" s="265"/>
      <c r="W117" s="314" t="s">
        <v>225</v>
      </c>
      <c r="X117" s="178"/>
      <c r="Y117" s="264"/>
      <c r="Z117" s="265"/>
      <c r="AA117" s="314"/>
      <c r="AB117" s="265"/>
      <c r="AC117" s="314" t="s">
        <v>225</v>
      </c>
      <c r="AD117" s="265"/>
      <c r="AE117" s="314"/>
      <c r="AF117" s="264"/>
      <c r="AG117" s="38"/>
      <c r="AH117" s="83"/>
      <c r="AI117" s="39"/>
      <c r="AJ117" s="38"/>
      <c r="AK117" s="83"/>
      <c r="AL117" s="39"/>
      <c r="AM117" s="38"/>
      <c r="AN117" s="83"/>
      <c r="AO117" s="84"/>
      <c r="AP117" s="38"/>
      <c r="AQ117" s="83"/>
      <c r="AR117" s="84"/>
      <c r="AS117" s="38" t="s">
        <v>209</v>
      </c>
      <c r="AT117" s="83" t="s">
        <v>209</v>
      </c>
      <c r="AU117" s="84"/>
      <c r="AV117" s="38" t="s">
        <v>208</v>
      </c>
      <c r="AW117" s="83" t="s">
        <v>208</v>
      </c>
      <c r="AX117" s="84"/>
      <c r="AY117" s="23"/>
      <c r="AZ117" s="24"/>
      <c r="BA117" s="25"/>
      <c r="BB117" s="23"/>
      <c r="BC117" s="24"/>
      <c r="BD117" s="25"/>
      <c r="BE117" s="154"/>
      <c r="BF117" s="155"/>
      <c r="BG117" s="156"/>
      <c r="BH117" s="157"/>
      <c r="BI117" s="157"/>
      <c r="BJ117" s="158"/>
      <c r="BK117" s="6"/>
      <c r="BL117" s="14"/>
      <c r="BM117" s="14"/>
      <c r="BN117" s="15"/>
      <c r="BO117" s="15"/>
      <c r="BP117" s="20"/>
      <c r="BQ117" s="15"/>
    </row>
    <row r="118" spans="2:69" s="7" customFormat="1" ht="82.5" customHeight="1" x14ac:dyDescent="0.5">
      <c r="B118" s="29" t="s">
        <v>458</v>
      </c>
      <c r="C118" s="162" t="s">
        <v>211</v>
      </c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4"/>
      <c r="Q118" s="152"/>
      <c r="R118" s="146"/>
      <c r="S118" s="152" t="s">
        <v>442</v>
      </c>
      <c r="T118" s="145"/>
      <c r="U118" s="144" t="s">
        <v>209</v>
      </c>
      <c r="V118" s="146"/>
      <c r="W118" s="152" t="s">
        <v>209</v>
      </c>
      <c r="X118" s="153"/>
      <c r="Y118" s="145" t="s">
        <v>221</v>
      </c>
      <c r="Z118" s="146"/>
      <c r="AA118" s="152"/>
      <c r="AB118" s="146"/>
      <c r="AC118" s="152"/>
      <c r="AD118" s="146"/>
      <c r="AE118" s="152" t="s">
        <v>207</v>
      </c>
      <c r="AF118" s="145"/>
      <c r="AG118" s="23" t="s">
        <v>209</v>
      </c>
      <c r="AH118" s="24" t="s">
        <v>209</v>
      </c>
      <c r="AI118" s="25"/>
      <c r="AJ118" s="23"/>
      <c r="AK118" s="24"/>
      <c r="AL118" s="25"/>
      <c r="AM118" s="23"/>
      <c r="AN118" s="24"/>
      <c r="AO118" s="25"/>
      <c r="AP118" s="23"/>
      <c r="AQ118" s="24"/>
      <c r="AR118" s="25"/>
      <c r="AS118" s="23"/>
      <c r="AT118" s="24"/>
      <c r="AU118" s="25"/>
      <c r="AV118" s="23"/>
      <c r="AW118" s="24"/>
      <c r="AX118" s="25"/>
      <c r="AY118" s="23"/>
      <c r="AZ118" s="24"/>
      <c r="BA118" s="25"/>
      <c r="BB118" s="23"/>
      <c r="BC118" s="24"/>
      <c r="BD118" s="25"/>
      <c r="BE118" s="154"/>
      <c r="BF118" s="155"/>
      <c r="BG118" s="341" t="s">
        <v>305</v>
      </c>
      <c r="BH118" s="342"/>
      <c r="BI118" s="342"/>
      <c r="BJ118" s="343"/>
      <c r="BK118" s="6"/>
      <c r="BL118" s="14"/>
      <c r="BM118" s="14"/>
      <c r="BN118" s="15"/>
      <c r="BO118" s="15"/>
      <c r="BP118" s="20"/>
      <c r="BQ118" s="15"/>
    </row>
    <row r="119" spans="2:69" s="7" customFormat="1" ht="45.75" customHeight="1" thickBot="1" x14ac:dyDescent="0.55000000000000004">
      <c r="B119" s="29" t="s">
        <v>459</v>
      </c>
      <c r="C119" s="205" t="s">
        <v>441</v>
      </c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7"/>
      <c r="Q119" s="152"/>
      <c r="R119" s="146"/>
      <c r="S119" s="152"/>
      <c r="T119" s="145"/>
      <c r="U119" s="144" t="s">
        <v>209</v>
      </c>
      <c r="V119" s="146"/>
      <c r="W119" s="152" t="s">
        <v>209</v>
      </c>
      <c r="X119" s="153"/>
      <c r="Y119" s="145"/>
      <c r="Z119" s="146"/>
      <c r="AA119" s="152"/>
      <c r="AB119" s="146"/>
      <c r="AC119" s="152" t="s">
        <v>209</v>
      </c>
      <c r="AD119" s="146"/>
      <c r="AE119" s="152"/>
      <c r="AF119" s="145"/>
      <c r="AG119" s="23"/>
      <c r="AH119" s="24"/>
      <c r="AI119" s="25"/>
      <c r="AJ119" s="23"/>
      <c r="AK119" s="24"/>
      <c r="AL119" s="25"/>
      <c r="AM119" s="23" t="s">
        <v>209</v>
      </c>
      <c r="AN119" s="24" t="s">
        <v>209</v>
      </c>
      <c r="AO119" s="25"/>
      <c r="AP119" s="23"/>
      <c r="AQ119" s="24"/>
      <c r="AR119" s="25"/>
      <c r="AS119" s="23"/>
      <c r="AT119" s="24"/>
      <c r="AU119" s="25"/>
      <c r="AV119" s="23"/>
      <c r="AW119" s="24"/>
      <c r="AX119" s="25"/>
      <c r="AY119" s="23"/>
      <c r="AZ119" s="24"/>
      <c r="BA119" s="25"/>
      <c r="BB119" s="23"/>
      <c r="BC119" s="24"/>
      <c r="BD119" s="25"/>
      <c r="BE119" s="154"/>
      <c r="BF119" s="155"/>
      <c r="BG119" s="156"/>
      <c r="BH119" s="157"/>
      <c r="BI119" s="157"/>
      <c r="BJ119" s="158"/>
      <c r="BK119" s="6"/>
      <c r="BL119" s="14"/>
      <c r="BM119" s="14"/>
      <c r="BN119" s="15"/>
      <c r="BO119" s="15"/>
      <c r="BP119" s="20"/>
      <c r="BQ119" s="15"/>
    </row>
    <row r="120" spans="2:69" s="7" customFormat="1" ht="51.75" customHeight="1" thickBot="1" x14ac:dyDescent="0.55000000000000004">
      <c r="B120" s="34" t="s">
        <v>460</v>
      </c>
      <c r="C120" s="352" t="s">
        <v>106</v>
      </c>
      <c r="D120" s="353"/>
      <c r="E120" s="353"/>
      <c r="F120" s="353"/>
      <c r="G120" s="353"/>
      <c r="H120" s="353"/>
      <c r="I120" s="353"/>
      <c r="J120" s="353"/>
      <c r="K120" s="353"/>
      <c r="L120" s="353"/>
      <c r="M120" s="353"/>
      <c r="N120" s="353"/>
      <c r="O120" s="353"/>
      <c r="P120" s="354"/>
      <c r="Q120" s="355"/>
      <c r="R120" s="356"/>
      <c r="S120" s="355"/>
      <c r="T120" s="251"/>
      <c r="U120" s="236" t="s">
        <v>212</v>
      </c>
      <c r="V120" s="185"/>
      <c r="W120" s="183" t="s">
        <v>325</v>
      </c>
      <c r="X120" s="237"/>
      <c r="Y120" s="184" t="s">
        <v>334</v>
      </c>
      <c r="Z120" s="185"/>
      <c r="AA120" s="183" t="s">
        <v>206</v>
      </c>
      <c r="AB120" s="185"/>
      <c r="AC120" s="183" t="s">
        <v>228</v>
      </c>
      <c r="AD120" s="185"/>
      <c r="AE120" s="183" t="s">
        <v>207</v>
      </c>
      <c r="AF120" s="184"/>
      <c r="AG120" s="51" t="s">
        <v>385</v>
      </c>
      <c r="AH120" s="52" t="s">
        <v>386</v>
      </c>
      <c r="AI120" s="71"/>
      <c r="AJ120" s="51" t="s">
        <v>360</v>
      </c>
      <c r="AK120" s="52" t="s">
        <v>216</v>
      </c>
      <c r="AL120" s="71"/>
      <c r="AM120" s="51" t="s">
        <v>215</v>
      </c>
      <c r="AN120" s="52" t="s">
        <v>215</v>
      </c>
      <c r="AO120" s="72"/>
      <c r="AP120" s="51" t="s">
        <v>387</v>
      </c>
      <c r="AQ120" s="52" t="s">
        <v>216</v>
      </c>
      <c r="AR120" s="72"/>
      <c r="AS120" s="51" t="s">
        <v>209</v>
      </c>
      <c r="AT120" s="52" t="s">
        <v>209</v>
      </c>
      <c r="AU120" s="72"/>
      <c r="AV120" s="51" t="s">
        <v>208</v>
      </c>
      <c r="AW120" s="52" t="s">
        <v>208</v>
      </c>
      <c r="AX120" s="72"/>
      <c r="AY120" s="35"/>
      <c r="AZ120" s="36"/>
      <c r="BA120" s="37"/>
      <c r="BB120" s="35"/>
      <c r="BC120" s="36"/>
      <c r="BD120" s="37"/>
      <c r="BE120" s="346"/>
      <c r="BF120" s="347"/>
      <c r="BG120" s="348"/>
      <c r="BH120" s="349"/>
      <c r="BI120" s="349"/>
      <c r="BJ120" s="350"/>
      <c r="BK120" s="6"/>
      <c r="BL120" s="14"/>
      <c r="BM120" s="14"/>
      <c r="BN120" s="15" t="s">
        <v>307</v>
      </c>
      <c r="BO120" s="15"/>
      <c r="BP120" s="20"/>
      <c r="BQ120" s="15"/>
    </row>
    <row r="121" spans="2:69" s="7" customFormat="1" ht="49.5" customHeight="1" x14ac:dyDescent="0.5">
      <c r="B121" s="29" t="s">
        <v>461</v>
      </c>
      <c r="C121" s="280" t="s">
        <v>210</v>
      </c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  <c r="O121" s="281"/>
      <c r="P121" s="282"/>
      <c r="Q121" s="152"/>
      <c r="R121" s="146"/>
      <c r="S121" s="351" t="s">
        <v>217</v>
      </c>
      <c r="T121" s="278"/>
      <c r="U121" s="144" t="s">
        <v>218</v>
      </c>
      <c r="V121" s="146"/>
      <c r="W121" s="152" t="s">
        <v>218</v>
      </c>
      <c r="X121" s="153"/>
      <c r="Y121" s="145"/>
      <c r="Z121" s="146"/>
      <c r="AA121" s="152"/>
      <c r="AB121" s="146"/>
      <c r="AC121" s="152" t="s">
        <v>218</v>
      </c>
      <c r="AD121" s="146"/>
      <c r="AE121" s="152"/>
      <c r="AF121" s="145"/>
      <c r="AG121" s="40" t="s">
        <v>215</v>
      </c>
      <c r="AH121" s="41" t="s">
        <v>215</v>
      </c>
      <c r="AI121" s="42"/>
      <c r="AJ121" s="40" t="s">
        <v>214</v>
      </c>
      <c r="AK121" s="41" t="s">
        <v>214</v>
      </c>
      <c r="AL121" s="42"/>
      <c r="AM121" s="40" t="s">
        <v>215</v>
      </c>
      <c r="AN121" s="41" t="s">
        <v>215</v>
      </c>
      <c r="AO121" s="43"/>
      <c r="AP121" s="40" t="s">
        <v>214</v>
      </c>
      <c r="AQ121" s="41" t="s">
        <v>214</v>
      </c>
      <c r="AR121" s="43"/>
      <c r="AS121" s="40" t="s">
        <v>209</v>
      </c>
      <c r="AT121" s="41" t="s">
        <v>209</v>
      </c>
      <c r="AU121" s="43"/>
      <c r="AV121" s="40" t="s">
        <v>208</v>
      </c>
      <c r="AW121" s="41" t="s">
        <v>208</v>
      </c>
      <c r="AX121" s="43"/>
      <c r="AY121" s="38"/>
      <c r="AZ121" s="24"/>
      <c r="BA121" s="25"/>
      <c r="BB121" s="23"/>
      <c r="BC121" s="24"/>
      <c r="BD121" s="25"/>
      <c r="BE121" s="154"/>
      <c r="BF121" s="155"/>
      <c r="BG121" s="344" t="s">
        <v>450</v>
      </c>
      <c r="BH121" s="312"/>
      <c r="BI121" s="312"/>
      <c r="BJ121" s="345"/>
      <c r="BK121" s="6"/>
      <c r="BL121" s="14"/>
      <c r="BM121" s="14"/>
      <c r="BN121" s="15"/>
      <c r="BO121" s="15"/>
      <c r="BP121" s="20"/>
      <c r="BQ121" s="15"/>
    </row>
    <row r="122" spans="2:69" s="7" customFormat="1" ht="58.5" customHeight="1" x14ac:dyDescent="0.5">
      <c r="B122" s="29" t="s">
        <v>462</v>
      </c>
      <c r="C122" s="162" t="s">
        <v>169</v>
      </c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4"/>
      <c r="Q122" s="152"/>
      <c r="R122" s="146"/>
      <c r="S122" s="152" t="s">
        <v>224</v>
      </c>
      <c r="T122" s="145"/>
      <c r="U122" s="144" t="s">
        <v>213</v>
      </c>
      <c r="V122" s="146"/>
      <c r="W122" s="152" t="s">
        <v>208</v>
      </c>
      <c r="X122" s="153"/>
      <c r="Y122" s="145"/>
      <c r="Z122" s="146"/>
      <c r="AA122" s="152"/>
      <c r="AB122" s="146"/>
      <c r="AC122" s="152" t="s">
        <v>208</v>
      </c>
      <c r="AD122" s="146"/>
      <c r="AE122" s="152"/>
      <c r="AF122" s="145"/>
      <c r="AG122" s="23"/>
      <c r="AH122" s="24"/>
      <c r="AI122" s="25"/>
      <c r="AJ122" s="23" t="s">
        <v>213</v>
      </c>
      <c r="AK122" s="24" t="s">
        <v>208</v>
      </c>
      <c r="AL122" s="25"/>
      <c r="AM122" s="23"/>
      <c r="AN122" s="24"/>
      <c r="AO122" s="25"/>
      <c r="AP122" s="23"/>
      <c r="AQ122" s="24"/>
      <c r="AR122" s="25"/>
      <c r="AS122" s="23"/>
      <c r="AT122" s="24"/>
      <c r="AU122" s="25"/>
      <c r="AV122" s="23"/>
      <c r="AW122" s="24"/>
      <c r="AX122" s="25"/>
      <c r="AY122" s="23"/>
      <c r="AZ122" s="24"/>
      <c r="BA122" s="25"/>
      <c r="BB122" s="23"/>
      <c r="BC122" s="24"/>
      <c r="BD122" s="25"/>
      <c r="BE122" s="154"/>
      <c r="BF122" s="155"/>
      <c r="BG122" s="341" t="s">
        <v>288</v>
      </c>
      <c r="BH122" s="342"/>
      <c r="BI122" s="342"/>
      <c r="BJ122" s="343"/>
      <c r="BK122" s="6"/>
      <c r="BL122" s="14"/>
      <c r="BM122" s="14"/>
      <c r="BN122" s="15"/>
      <c r="BO122" s="15"/>
      <c r="BP122" s="20"/>
      <c r="BQ122" s="15"/>
    </row>
    <row r="123" spans="2:69" s="7" customFormat="1" ht="41.25" customHeight="1" x14ac:dyDescent="0.5">
      <c r="B123" s="29" t="s">
        <v>463</v>
      </c>
      <c r="C123" s="162" t="s">
        <v>219</v>
      </c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4"/>
      <c r="Q123" s="152"/>
      <c r="R123" s="146"/>
      <c r="S123" s="152" t="s">
        <v>359</v>
      </c>
      <c r="T123" s="145"/>
      <c r="U123" s="144" t="s">
        <v>220</v>
      </c>
      <c r="V123" s="146"/>
      <c r="W123" s="152" t="s">
        <v>208</v>
      </c>
      <c r="X123" s="153"/>
      <c r="Y123" s="145" t="s">
        <v>335</v>
      </c>
      <c r="Z123" s="146"/>
      <c r="AA123" s="152"/>
      <c r="AB123" s="146"/>
      <c r="AC123" s="152"/>
      <c r="AD123" s="146"/>
      <c r="AE123" s="152" t="s">
        <v>207</v>
      </c>
      <c r="AF123" s="145"/>
      <c r="AG123" s="23"/>
      <c r="AH123" s="24"/>
      <c r="AI123" s="25"/>
      <c r="AJ123" s="23"/>
      <c r="AK123" s="24"/>
      <c r="AL123" s="25"/>
      <c r="AM123" s="23"/>
      <c r="AN123" s="24"/>
      <c r="AO123" s="25"/>
      <c r="AP123" s="23" t="s">
        <v>220</v>
      </c>
      <c r="AQ123" s="24" t="s">
        <v>208</v>
      </c>
      <c r="AR123" s="25"/>
      <c r="AS123" s="23"/>
      <c r="AT123" s="24"/>
      <c r="AU123" s="84"/>
      <c r="AV123" s="38"/>
      <c r="AW123" s="83"/>
      <c r="AX123" s="84"/>
      <c r="AY123" s="23"/>
      <c r="AZ123" s="24"/>
      <c r="BA123" s="25"/>
      <c r="BB123" s="23"/>
      <c r="BC123" s="24"/>
      <c r="BD123" s="25"/>
      <c r="BE123" s="339"/>
      <c r="BF123" s="340"/>
      <c r="BG123" s="171" t="s">
        <v>337</v>
      </c>
      <c r="BH123" s="172"/>
      <c r="BI123" s="172"/>
      <c r="BJ123" s="173"/>
      <c r="BK123" s="6"/>
      <c r="BL123" s="14"/>
      <c r="BM123" s="14"/>
      <c r="BN123" s="15"/>
      <c r="BO123" s="15"/>
      <c r="BP123" s="20"/>
      <c r="BQ123" s="15"/>
    </row>
    <row r="124" spans="2:69" s="7" customFormat="1" ht="58.5" customHeight="1" thickBot="1" x14ac:dyDescent="0.55000000000000004">
      <c r="B124" s="29" t="s">
        <v>464</v>
      </c>
      <c r="C124" s="205" t="s">
        <v>168</v>
      </c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7"/>
      <c r="Q124" s="152"/>
      <c r="R124" s="146"/>
      <c r="S124" s="152" t="s">
        <v>442</v>
      </c>
      <c r="T124" s="145"/>
      <c r="U124" s="144" t="s">
        <v>216</v>
      </c>
      <c r="V124" s="146"/>
      <c r="W124" s="152" t="s">
        <v>214</v>
      </c>
      <c r="X124" s="153"/>
      <c r="Y124" s="145" t="s">
        <v>208</v>
      </c>
      <c r="Z124" s="146"/>
      <c r="AA124" s="152" t="s">
        <v>206</v>
      </c>
      <c r="AB124" s="146"/>
      <c r="AC124" s="152" t="s">
        <v>221</v>
      </c>
      <c r="AD124" s="146"/>
      <c r="AE124" s="152"/>
      <c r="AF124" s="145"/>
      <c r="AG124" s="23" t="s">
        <v>216</v>
      </c>
      <c r="AH124" s="24" t="s">
        <v>214</v>
      </c>
      <c r="AI124" s="25"/>
      <c r="AJ124" s="23"/>
      <c r="AK124" s="24"/>
      <c r="AL124" s="33"/>
      <c r="AM124" s="23"/>
      <c r="AN124" s="24"/>
      <c r="AO124" s="25"/>
      <c r="AP124" s="23"/>
      <c r="AQ124" s="24"/>
      <c r="AR124" s="33"/>
      <c r="AS124" s="44"/>
      <c r="AT124" s="45"/>
      <c r="AU124" s="33"/>
      <c r="AV124" s="23"/>
      <c r="AW124" s="24"/>
      <c r="AX124" s="33"/>
      <c r="AY124" s="31"/>
      <c r="AZ124" s="32"/>
      <c r="BA124" s="33"/>
      <c r="BB124" s="31"/>
      <c r="BC124" s="32"/>
      <c r="BD124" s="33"/>
      <c r="BE124" s="334"/>
      <c r="BF124" s="335"/>
      <c r="BG124" s="168" t="s">
        <v>355</v>
      </c>
      <c r="BH124" s="169"/>
      <c r="BI124" s="169"/>
      <c r="BJ124" s="170"/>
      <c r="BK124" s="6"/>
      <c r="BL124" s="9">
        <f>BL34+BL67</f>
        <v>7174</v>
      </c>
      <c r="BM124" s="9">
        <f t="shared" ref="BM124" si="34">AH125+AK125+AN125+AQ125+AT125+AW125+AZ125</f>
        <v>3314</v>
      </c>
      <c r="BN124" s="15"/>
      <c r="BO124" s="15"/>
      <c r="BP124" s="20"/>
      <c r="BQ124" s="15"/>
    </row>
    <row r="125" spans="2:69" ht="36.75" customHeight="1" thickBot="1" x14ac:dyDescent="0.45">
      <c r="B125" s="336" t="s">
        <v>146</v>
      </c>
      <c r="C125" s="337"/>
      <c r="D125" s="337"/>
      <c r="E125" s="337"/>
      <c r="F125" s="337"/>
      <c r="G125" s="337"/>
      <c r="H125" s="337"/>
      <c r="I125" s="337"/>
      <c r="J125" s="337"/>
      <c r="K125" s="337"/>
      <c r="L125" s="337"/>
      <c r="M125" s="337"/>
      <c r="N125" s="337"/>
      <c r="O125" s="337"/>
      <c r="P125" s="337"/>
      <c r="Q125" s="337"/>
      <c r="R125" s="337"/>
      <c r="S125" s="337"/>
      <c r="T125" s="338"/>
      <c r="U125" s="236">
        <f>U34+U67</f>
        <v>7174</v>
      </c>
      <c r="V125" s="185"/>
      <c r="W125" s="183">
        <f>W34+W67</f>
        <v>3314</v>
      </c>
      <c r="X125" s="237"/>
      <c r="Y125" s="236">
        <f>Y34+Y67</f>
        <v>1580</v>
      </c>
      <c r="Z125" s="185"/>
      <c r="AA125" s="183">
        <f>AA34+AA67</f>
        <v>458</v>
      </c>
      <c r="AB125" s="185"/>
      <c r="AC125" s="183">
        <f>AC34+AC67</f>
        <v>954</v>
      </c>
      <c r="AD125" s="185"/>
      <c r="AE125" s="183">
        <f>AE34+AE67</f>
        <v>322</v>
      </c>
      <c r="AF125" s="237"/>
      <c r="AG125" s="51">
        <f t="shared" ref="AG125:BE125" si="35">AG34+AG67</f>
        <v>978</v>
      </c>
      <c r="AH125" s="52">
        <f t="shared" si="35"/>
        <v>488</v>
      </c>
      <c r="AI125" s="88">
        <f t="shared" si="35"/>
        <v>27</v>
      </c>
      <c r="AJ125" s="51">
        <f t="shared" si="35"/>
        <v>1092</v>
      </c>
      <c r="AK125" s="52">
        <f t="shared" si="35"/>
        <v>484</v>
      </c>
      <c r="AL125" s="88">
        <f t="shared" si="35"/>
        <v>30</v>
      </c>
      <c r="AM125" s="51">
        <f t="shared" si="35"/>
        <v>1082</v>
      </c>
      <c r="AN125" s="52">
        <f t="shared" si="35"/>
        <v>486</v>
      </c>
      <c r="AO125" s="88">
        <f t="shared" si="35"/>
        <v>30</v>
      </c>
      <c r="AP125" s="51">
        <f t="shared" si="35"/>
        <v>1014</v>
      </c>
      <c r="AQ125" s="52">
        <f t="shared" si="35"/>
        <v>462</v>
      </c>
      <c r="AR125" s="88">
        <f t="shared" si="35"/>
        <v>27</v>
      </c>
      <c r="AS125" s="51">
        <f t="shared" si="35"/>
        <v>996</v>
      </c>
      <c r="AT125" s="52">
        <f t="shared" si="35"/>
        <v>506</v>
      </c>
      <c r="AU125" s="88">
        <f t="shared" si="35"/>
        <v>27</v>
      </c>
      <c r="AV125" s="51">
        <f t="shared" si="35"/>
        <v>986</v>
      </c>
      <c r="AW125" s="52">
        <f t="shared" si="35"/>
        <v>466</v>
      </c>
      <c r="AX125" s="88">
        <f t="shared" si="35"/>
        <v>27</v>
      </c>
      <c r="AY125" s="51">
        <f t="shared" si="35"/>
        <v>1026</v>
      </c>
      <c r="AZ125" s="52">
        <f t="shared" si="35"/>
        <v>422</v>
      </c>
      <c r="BA125" s="88">
        <f t="shared" si="35"/>
        <v>30</v>
      </c>
      <c r="BB125" s="51"/>
      <c r="BC125" s="53"/>
      <c r="BD125" s="54"/>
      <c r="BE125" s="236">
        <f t="shared" si="35"/>
        <v>198</v>
      </c>
      <c r="BF125" s="237"/>
      <c r="BG125" s="250"/>
      <c r="BH125" s="251"/>
      <c r="BI125" s="251"/>
      <c r="BJ125" s="252"/>
      <c r="BL125" s="16">
        <f>AG125+AJ125+AM125+AP125+AS125+AV125+AY125</f>
        <v>7174</v>
      </c>
      <c r="BM125" s="16">
        <f>AH125+AK125+AN125+AQ125+AT125+AW125+AZ125</f>
        <v>3314</v>
      </c>
      <c r="BN125" s="17">
        <f>AI125+AL125+AO125+AR125+AU125+AX125+BA125</f>
        <v>198</v>
      </c>
      <c r="BO125" s="11"/>
      <c r="BP125" s="21">
        <f>SUM(Y125:AF125)</f>
        <v>3314</v>
      </c>
      <c r="BQ125" s="11"/>
    </row>
    <row r="126" spans="2:69" ht="33" customHeight="1" x14ac:dyDescent="0.35">
      <c r="B126" s="330" t="s">
        <v>20</v>
      </c>
      <c r="C126" s="281"/>
      <c r="D126" s="281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331"/>
      <c r="U126" s="277"/>
      <c r="V126" s="279"/>
      <c r="W126" s="332"/>
      <c r="X126" s="333"/>
      <c r="Y126" s="277"/>
      <c r="Z126" s="279"/>
      <c r="AA126" s="332"/>
      <c r="AB126" s="279"/>
      <c r="AC126" s="332"/>
      <c r="AD126" s="279"/>
      <c r="AE126" s="332"/>
      <c r="AF126" s="333"/>
      <c r="AG126" s="325">
        <f>AH125/18</f>
        <v>27.111111111111111</v>
      </c>
      <c r="AH126" s="326"/>
      <c r="AI126" s="327"/>
      <c r="AJ126" s="325">
        <f>AK125/17</f>
        <v>28.470588235294116</v>
      </c>
      <c r="AK126" s="326"/>
      <c r="AL126" s="327"/>
      <c r="AM126" s="325">
        <f>AN125/18</f>
        <v>27</v>
      </c>
      <c r="AN126" s="326"/>
      <c r="AO126" s="327"/>
      <c r="AP126" s="325">
        <f>AQ125/17</f>
        <v>27.176470588235293</v>
      </c>
      <c r="AQ126" s="326"/>
      <c r="AR126" s="327"/>
      <c r="AS126" s="325">
        <f>AT125/18</f>
        <v>28.111111111111111</v>
      </c>
      <c r="AT126" s="326"/>
      <c r="AU126" s="327"/>
      <c r="AV126" s="325">
        <f>AW125/17</f>
        <v>27.411764705882351</v>
      </c>
      <c r="AW126" s="326"/>
      <c r="AX126" s="327"/>
      <c r="AY126" s="325">
        <f>AZ125/16</f>
        <v>26.375</v>
      </c>
      <c r="AZ126" s="326"/>
      <c r="BA126" s="327"/>
      <c r="BB126" s="277"/>
      <c r="BC126" s="278"/>
      <c r="BD126" s="333"/>
      <c r="BE126" s="277"/>
      <c r="BF126" s="333"/>
      <c r="BG126" s="277"/>
      <c r="BH126" s="278"/>
      <c r="BI126" s="278"/>
      <c r="BJ126" s="333"/>
      <c r="BL126" s="18"/>
      <c r="BM126" s="11"/>
      <c r="BN126" s="11"/>
      <c r="BO126" s="11"/>
      <c r="BP126" s="22"/>
      <c r="BQ126" s="11"/>
    </row>
    <row r="127" spans="2:69" ht="30" customHeight="1" x14ac:dyDescent="0.35">
      <c r="B127" s="328" t="s">
        <v>2</v>
      </c>
      <c r="C127" s="329"/>
      <c r="D127" s="329"/>
      <c r="E127" s="329"/>
      <c r="F127" s="329"/>
      <c r="G127" s="329"/>
      <c r="H127" s="329"/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144">
        <f>SUM(AG127:BD127)</f>
        <v>4</v>
      </c>
      <c r="V127" s="146"/>
      <c r="W127" s="152"/>
      <c r="X127" s="153"/>
      <c r="Y127" s="145"/>
      <c r="Z127" s="146"/>
      <c r="AA127" s="152"/>
      <c r="AB127" s="146"/>
      <c r="AC127" s="152"/>
      <c r="AD127" s="146"/>
      <c r="AE127" s="152"/>
      <c r="AF127" s="145"/>
      <c r="AG127" s="144"/>
      <c r="AH127" s="145"/>
      <c r="AI127" s="153"/>
      <c r="AJ127" s="144"/>
      <c r="AK127" s="145"/>
      <c r="AL127" s="153"/>
      <c r="AM127" s="144">
        <v>1</v>
      </c>
      <c r="AN127" s="145"/>
      <c r="AO127" s="153"/>
      <c r="AP127" s="144">
        <v>1</v>
      </c>
      <c r="AQ127" s="145"/>
      <c r="AR127" s="153"/>
      <c r="AS127" s="144"/>
      <c r="AT127" s="145"/>
      <c r="AU127" s="153"/>
      <c r="AV127" s="144">
        <v>1</v>
      </c>
      <c r="AW127" s="145"/>
      <c r="AX127" s="153"/>
      <c r="AY127" s="144">
        <v>1</v>
      </c>
      <c r="AZ127" s="145"/>
      <c r="BA127" s="153"/>
      <c r="BB127" s="144"/>
      <c r="BC127" s="145"/>
      <c r="BD127" s="153"/>
      <c r="BE127" s="144"/>
      <c r="BF127" s="153"/>
      <c r="BG127" s="145"/>
      <c r="BH127" s="145"/>
      <c r="BI127" s="145"/>
      <c r="BJ127" s="153"/>
      <c r="BL127" s="11"/>
      <c r="BM127" s="11"/>
      <c r="BN127" s="11"/>
      <c r="BO127" s="11"/>
      <c r="BP127" s="22"/>
      <c r="BQ127" s="11"/>
    </row>
    <row r="128" spans="2:69" ht="36" customHeight="1" x14ac:dyDescent="0.35">
      <c r="B128" s="328" t="s">
        <v>21</v>
      </c>
      <c r="C128" s="329"/>
      <c r="D128" s="329"/>
      <c r="E128" s="329"/>
      <c r="F128" s="329"/>
      <c r="G128" s="329"/>
      <c r="H128" s="329"/>
      <c r="I128" s="329"/>
      <c r="J128" s="329"/>
      <c r="K128" s="329"/>
      <c r="L128" s="329"/>
      <c r="M128" s="329"/>
      <c r="N128" s="329"/>
      <c r="O128" s="329"/>
      <c r="P128" s="329"/>
      <c r="Q128" s="329"/>
      <c r="R128" s="329"/>
      <c r="S128" s="329"/>
      <c r="T128" s="329"/>
      <c r="U128" s="144">
        <f t="shared" ref="U128:U129" si="36">SUM(AG128:BD128)</f>
        <v>28</v>
      </c>
      <c r="V128" s="146"/>
      <c r="W128" s="152"/>
      <c r="X128" s="153"/>
      <c r="Y128" s="145"/>
      <c r="Z128" s="146"/>
      <c r="AA128" s="152"/>
      <c r="AB128" s="146"/>
      <c r="AC128" s="152"/>
      <c r="AD128" s="146"/>
      <c r="AE128" s="152"/>
      <c r="AF128" s="145"/>
      <c r="AG128" s="144">
        <f>COUNTIF(Q35:R93,1)</f>
        <v>4</v>
      </c>
      <c r="AH128" s="145"/>
      <c r="AI128" s="153"/>
      <c r="AJ128" s="144">
        <f>COUNTIF(Q35:R115,2)</f>
        <v>5</v>
      </c>
      <c r="AK128" s="145"/>
      <c r="AL128" s="153"/>
      <c r="AM128" s="144">
        <f>COUNTIF(Q35:R119,3)</f>
        <v>4</v>
      </c>
      <c r="AN128" s="145"/>
      <c r="AO128" s="153"/>
      <c r="AP128" s="144">
        <f>COUNTIF(Q35:R115,4)</f>
        <v>4</v>
      </c>
      <c r="AQ128" s="145"/>
      <c r="AR128" s="153"/>
      <c r="AS128" s="144">
        <v>4</v>
      </c>
      <c r="AT128" s="145"/>
      <c r="AU128" s="153"/>
      <c r="AV128" s="144">
        <v>5</v>
      </c>
      <c r="AW128" s="145"/>
      <c r="AX128" s="153"/>
      <c r="AY128" s="144">
        <v>2</v>
      </c>
      <c r="AZ128" s="145"/>
      <c r="BA128" s="153"/>
      <c r="BB128" s="144"/>
      <c r="BC128" s="145"/>
      <c r="BD128" s="153"/>
      <c r="BE128" s="144"/>
      <c r="BF128" s="153"/>
      <c r="BG128" s="145"/>
      <c r="BH128" s="145"/>
      <c r="BI128" s="145"/>
      <c r="BJ128" s="153"/>
      <c r="BL128" s="11"/>
      <c r="BM128" s="11"/>
      <c r="BN128" s="11"/>
      <c r="BO128" s="11"/>
      <c r="BP128" s="22"/>
      <c r="BQ128" s="11"/>
    </row>
    <row r="129" spans="2:69" ht="36" customHeight="1" thickBot="1" x14ac:dyDescent="0.4">
      <c r="B129" s="323" t="s">
        <v>22</v>
      </c>
      <c r="C129" s="324"/>
      <c r="D129" s="324"/>
      <c r="E129" s="324"/>
      <c r="F129" s="324"/>
      <c r="G129" s="324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  <c r="T129" s="324"/>
      <c r="U129" s="144">
        <f t="shared" si="36"/>
        <v>24</v>
      </c>
      <c r="V129" s="146"/>
      <c r="W129" s="165"/>
      <c r="X129" s="322"/>
      <c r="Y129" s="160"/>
      <c r="Z129" s="161"/>
      <c r="AA129" s="165"/>
      <c r="AB129" s="161"/>
      <c r="AC129" s="165"/>
      <c r="AD129" s="161"/>
      <c r="AE129" s="165"/>
      <c r="AF129" s="160"/>
      <c r="AG129" s="159">
        <f>COUNTIF(S36:T115,1)+3</f>
        <v>5</v>
      </c>
      <c r="AH129" s="160"/>
      <c r="AI129" s="322"/>
      <c r="AJ129" s="159">
        <f>COUNTIF(S35:T115,2)</f>
        <v>3</v>
      </c>
      <c r="AK129" s="160"/>
      <c r="AL129" s="322"/>
      <c r="AM129" s="159">
        <f>COUNTIF(S35:T115,3)+2</f>
        <v>4</v>
      </c>
      <c r="AN129" s="160"/>
      <c r="AO129" s="322"/>
      <c r="AP129" s="159">
        <f>COUNTIF(S35:T115,4)+1</f>
        <v>4</v>
      </c>
      <c r="AQ129" s="160"/>
      <c r="AR129" s="322"/>
      <c r="AS129" s="159">
        <v>3</v>
      </c>
      <c r="AT129" s="160"/>
      <c r="AU129" s="322"/>
      <c r="AV129" s="159">
        <v>1</v>
      </c>
      <c r="AW129" s="160"/>
      <c r="AX129" s="322"/>
      <c r="AY129" s="159">
        <v>4</v>
      </c>
      <c r="AZ129" s="160"/>
      <c r="BA129" s="322"/>
      <c r="BB129" s="159"/>
      <c r="BC129" s="160"/>
      <c r="BD129" s="322"/>
      <c r="BE129" s="159"/>
      <c r="BF129" s="322"/>
      <c r="BG129" s="160"/>
      <c r="BH129" s="160"/>
      <c r="BI129" s="160"/>
      <c r="BJ129" s="322"/>
      <c r="BL129" s="11"/>
      <c r="BM129" s="11"/>
      <c r="BN129" s="11"/>
      <c r="BO129" s="11"/>
      <c r="BP129" s="22"/>
      <c r="BQ129" s="11"/>
    </row>
    <row r="130" spans="2:69" ht="51.6" customHeight="1" thickBot="1" x14ac:dyDescent="0.4">
      <c r="B130" s="236" t="s">
        <v>69</v>
      </c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237"/>
      <c r="R130" s="236" t="s">
        <v>103</v>
      </c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237"/>
      <c r="AG130" s="180" t="s">
        <v>68</v>
      </c>
      <c r="AH130" s="181"/>
      <c r="AI130" s="181"/>
      <c r="AJ130" s="181"/>
      <c r="AK130" s="181"/>
      <c r="AL130" s="181"/>
      <c r="AM130" s="181"/>
      <c r="AN130" s="181"/>
      <c r="AO130" s="181"/>
      <c r="AP130" s="181"/>
      <c r="AQ130" s="181"/>
      <c r="AR130" s="181"/>
      <c r="AS130" s="181"/>
      <c r="AT130" s="181"/>
      <c r="AU130" s="186"/>
      <c r="AV130" s="181" t="s">
        <v>67</v>
      </c>
      <c r="AW130" s="181"/>
      <c r="AX130" s="181"/>
      <c r="AY130" s="181"/>
      <c r="AZ130" s="181"/>
      <c r="BA130" s="181"/>
      <c r="BB130" s="181"/>
      <c r="BC130" s="181"/>
      <c r="BD130" s="181"/>
      <c r="BE130" s="181"/>
      <c r="BF130" s="181"/>
      <c r="BG130" s="181"/>
      <c r="BH130" s="181"/>
      <c r="BI130" s="181"/>
      <c r="BJ130" s="186"/>
      <c r="BL130" s="11"/>
      <c r="BM130" s="11"/>
      <c r="BN130" s="11"/>
      <c r="BO130" s="11"/>
      <c r="BP130" s="22"/>
      <c r="BQ130" s="11"/>
    </row>
    <row r="131" spans="2:69" ht="75" customHeight="1" x14ac:dyDescent="0.35">
      <c r="B131" s="177" t="s">
        <v>30</v>
      </c>
      <c r="C131" s="264"/>
      <c r="D131" s="264"/>
      <c r="E131" s="264"/>
      <c r="F131" s="264"/>
      <c r="G131" s="264"/>
      <c r="H131" s="265"/>
      <c r="I131" s="311" t="s">
        <v>29</v>
      </c>
      <c r="J131" s="311"/>
      <c r="K131" s="311"/>
      <c r="L131" s="311" t="s">
        <v>31</v>
      </c>
      <c r="M131" s="311"/>
      <c r="N131" s="311"/>
      <c r="O131" s="312" t="s">
        <v>104</v>
      </c>
      <c r="P131" s="311"/>
      <c r="Q131" s="313"/>
      <c r="R131" s="319" t="s">
        <v>30</v>
      </c>
      <c r="S131" s="320"/>
      <c r="T131" s="320"/>
      <c r="U131" s="320"/>
      <c r="V131" s="320"/>
      <c r="W131" s="321"/>
      <c r="X131" s="311" t="s">
        <v>29</v>
      </c>
      <c r="Y131" s="311"/>
      <c r="Z131" s="311"/>
      <c r="AA131" s="311" t="s">
        <v>31</v>
      </c>
      <c r="AB131" s="311"/>
      <c r="AC131" s="311"/>
      <c r="AD131" s="312" t="s">
        <v>104</v>
      </c>
      <c r="AE131" s="311"/>
      <c r="AF131" s="313"/>
      <c r="AG131" s="296" t="s">
        <v>29</v>
      </c>
      <c r="AH131" s="297"/>
      <c r="AI131" s="297"/>
      <c r="AJ131" s="297"/>
      <c r="AK131" s="298"/>
      <c r="AL131" s="314" t="s">
        <v>31</v>
      </c>
      <c r="AM131" s="264"/>
      <c r="AN131" s="264"/>
      <c r="AO131" s="264"/>
      <c r="AP131" s="265"/>
      <c r="AQ131" s="315" t="s">
        <v>104</v>
      </c>
      <c r="AR131" s="264"/>
      <c r="AS131" s="264"/>
      <c r="AT131" s="264"/>
      <c r="AU131" s="178"/>
      <c r="AV131" s="316"/>
      <c r="AW131" s="317"/>
      <c r="AX131" s="317"/>
      <c r="AY131" s="317"/>
      <c r="AZ131" s="317"/>
      <c r="BA131" s="317"/>
      <c r="BB131" s="317"/>
      <c r="BC131" s="317"/>
      <c r="BD131" s="317"/>
      <c r="BE131" s="317"/>
      <c r="BF131" s="317"/>
      <c r="BG131" s="317"/>
      <c r="BH131" s="317"/>
      <c r="BI131" s="317"/>
      <c r="BJ131" s="318"/>
      <c r="BL131" s="11"/>
      <c r="BM131" s="11"/>
      <c r="BN131" s="11"/>
      <c r="BO131" s="11"/>
      <c r="BP131" s="22"/>
      <c r="BQ131" s="11"/>
    </row>
    <row r="132" spans="2:69" ht="63.75" customHeight="1" x14ac:dyDescent="0.35">
      <c r="B132" s="304" t="s">
        <v>170</v>
      </c>
      <c r="C132" s="305"/>
      <c r="D132" s="305"/>
      <c r="E132" s="305"/>
      <c r="F132" s="305"/>
      <c r="G132" s="305"/>
      <c r="H132" s="306"/>
      <c r="I132" s="299">
        <v>2</v>
      </c>
      <c r="J132" s="294"/>
      <c r="K132" s="295"/>
      <c r="L132" s="299">
        <v>2</v>
      </c>
      <c r="M132" s="294"/>
      <c r="N132" s="295"/>
      <c r="O132" s="299">
        <v>3</v>
      </c>
      <c r="P132" s="294"/>
      <c r="Q132" s="301"/>
      <c r="R132" s="310" t="s">
        <v>286</v>
      </c>
      <c r="S132" s="163"/>
      <c r="T132" s="163"/>
      <c r="U132" s="163"/>
      <c r="V132" s="163"/>
      <c r="W132" s="164"/>
      <c r="X132" s="152">
        <v>4</v>
      </c>
      <c r="Y132" s="145"/>
      <c r="Z132" s="146"/>
      <c r="AA132" s="152">
        <v>2</v>
      </c>
      <c r="AB132" s="145"/>
      <c r="AC132" s="146"/>
      <c r="AD132" s="152">
        <v>3</v>
      </c>
      <c r="AE132" s="145"/>
      <c r="AF132" s="153"/>
      <c r="AG132" s="293">
        <v>8</v>
      </c>
      <c r="AH132" s="294"/>
      <c r="AI132" s="294"/>
      <c r="AJ132" s="294"/>
      <c r="AK132" s="295"/>
      <c r="AL132" s="299">
        <v>10</v>
      </c>
      <c r="AM132" s="294"/>
      <c r="AN132" s="294"/>
      <c r="AO132" s="294"/>
      <c r="AP132" s="295"/>
      <c r="AQ132" s="299">
        <v>15</v>
      </c>
      <c r="AR132" s="294"/>
      <c r="AS132" s="294"/>
      <c r="AT132" s="294"/>
      <c r="AU132" s="301"/>
      <c r="AV132" s="253" t="s">
        <v>394</v>
      </c>
      <c r="AW132" s="253"/>
      <c r="AX132" s="253"/>
      <c r="AY132" s="253"/>
      <c r="AZ132" s="253"/>
      <c r="BA132" s="253"/>
      <c r="BB132" s="253"/>
      <c r="BC132" s="253"/>
      <c r="BD132" s="253"/>
      <c r="BE132" s="253"/>
      <c r="BF132" s="253"/>
      <c r="BG132" s="253"/>
      <c r="BH132" s="253"/>
      <c r="BI132" s="253"/>
      <c r="BJ132" s="303"/>
      <c r="BL132" s="11"/>
      <c r="BM132" s="11"/>
      <c r="BN132" s="11"/>
      <c r="BO132" s="11"/>
      <c r="BP132" s="22"/>
      <c r="BQ132" s="11"/>
    </row>
    <row r="133" spans="2:69" ht="46.5" customHeight="1" x14ac:dyDescent="0.35">
      <c r="B133" s="307"/>
      <c r="C133" s="308"/>
      <c r="D133" s="308"/>
      <c r="E133" s="308"/>
      <c r="F133" s="308"/>
      <c r="G133" s="308"/>
      <c r="H133" s="309"/>
      <c r="I133" s="300"/>
      <c r="J133" s="297"/>
      <c r="K133" s="298"/>
      <c r="L133" s="300"/>
      <c r="M133" s="297"/>
      <c r="N133" s="298"/>
      <c r="O133" s="300"/>
      <c r="P133" s="297"/>
      <c r="Q133" s="302"/>
      <c r="R133" s="310" t="s">
        <v>287</v>
      </c>
      <c r="S133" s="163"/>
      <c r="T133" s="163"/>
      <c r="U133" s="163"/>
      <c r="V133" s="163"/>
      <c r="W133" s="164"/>
      <c r="X133" s="152">
        <v>6</v>
      </c>
      <c r="Y133" s="145"/>
      <c r="Z133" s="146"/>
      <c r="AA133" s="152">
        <v>4</v>
      </c>
      <c r="AB133" s="145"/>
      <c r="AC133" s="146"/>
      <c r="AD133" s="152">
        <v>6</v>
      </c>
      <c r="AE133" s="145"/>
      <c r="AF133" s="153"/>
      <c r="AG133" s="296"/>
      <c r="AH133" s="297"/>
      <c r="AI133" s="297"/>
      <c r="AJ133" s="297"/>
      <c r="AK133" s="298"/>
      <c r="AL133" s="300"/>
      <c r="AM133" s="297"/>
      <c r="AN133" s="297"/>
      <c r="AO133" s="297"/>
      <c r="AP133" s="298"/>
      <c r="AQ133" s="300"/>
      <c r="AR133" s="297"/>
      <c r="AS133" s="297"/>
      <c r="AT133" s="297"/>
      <c r="AU133" s="302"/>
      <c r="AV133" s="253"/>
      <c r="AW133" s="253"/>
      <c r="AX133" s="253"/>
      <c r="AY133" s="253"/>
      <c r="AZ133" s="253"/>
      <c r="BA133" s="253"/>
      <c r="BB133" s="253"/>
      <c r="BC133" s="253"/>
      <c r="BD133" s="253"/>
      <c r="BE133" s="253"/>
      <c r="BF133" s="253"/>
      <c r="BG133" s="253"/>
      <c r="BH133" s="253"/>
      <c r="BI133" s="253"/>
      <c r="BJ133" s="303"/>
      <c r="BL133" s="11"/>
      <c r="BM133" s="11"/>
      <c r="BN133" s="11"/>
      <c r="BO133" s="11"/>
      <c r="BP133" s="22"/>
      <c r="BQ133" s="11"/>
    </row>
    <row r="134" spans="2:69" ht="46.5" customHeight="1" thickBot="1" x14ac:dyDescent="0.4">
      <c r="B134" s="307"/>
      <c r="C134" s="308"/>
      <c r="D134" s="308"/>
      <c r="E134" s="308"/>
      <c r="F134" s="308"/>
      <c r="G134" s="308"/>
      <c r="H134" s="309"/>
      <c r="I134" s="300"/>
      <c r="J134" s="297"/>
      <c r="K134" s="298"/>
      <c r="L134" s="300"/>
      <c r="M134" s="297"/>
      <c r="N134" s="298"/>
      <c r="O134" s="300"/>
      <c r="P134" s="297"/>
      <c r="Q134" s="302"/>
      <c r="R134" s="310" t="s">
        <v>171</v>
      </c>
      <c r="S134" s="163"/>
      <c r="T134" s="163"/>
      <c r="U134" s="163"/>
      <c r="V134" s="163"/>
      <c r="W134" s="164"/>
      <c r="X134" s="152">
        <v>8</v>
      </c>
      <c r="Y134" s="145"/>
      <c r="Z134" s="146"/>
      <c r="AA134" s="152">
        <v>10</v>
      </c>
      <c r="AB134" s="145"/>
      <c r="AC134" s="146"/>
      <c r="AD134" s="152">
        <v>15</v>
      </c>
      <c r="AE134" s="145"/>
      <c r="AF134" s="153"/>
      <c r="AG134" s="296"/>
      <c r="AH134" s="297"/>
      <c r="AI134" s="297"/>
      <c r="AJ134" s="297"/>
      <c r="AK134" s="298"/>
      <c r="AL134" s="300"/>
      <c r="AM134" s="297"/>
      <c r="AN134" s="297"/>
      <c r="AO134" s="297"/>
      <c r="AP134" s="298"/>
      <c r="AQ134" s="300"/>
      <c r="AR134" s="297"/>
      <c r="AS134" s="297"/>
      <c r="AT134" s="297"/>
      <c r="AU134" s="302"/>
      <c r="AV134" s="253"/>
      <c r="AW134" s="253"/>
      <c r="AX134" s="253"/>
      <c r="AY134" s="253"/>
      <c r="AZ134" s="253"/>
      <c r="BA134" s="253"/>
      <c r="BB134" s="253"/>
      <c r="BC134" s="253"/>
      <c r="BD134" s="253"/>
      <c r="BE134" s="253"/>
      <c r="BF134" s="253"/>
      <c r="BG134" s="253"/>
      <c r="BH134" s="253"/>
      <c r="BI134" s="253"/>
      <c r="BJ134" s="303"/>
      <c r="BL134" s="11"/>
      <c r="BM134" s="11"/>
      <c r="BN134" s="11"/>
      <c r="BO134" s="11"/>
      <c r="BP134" s="22"/>
      <c r="BQ134" s="11"/>
    </row>
    <row r="135" spans="2:69" ht="30" customHeight="1" x14ac:dyDescent="0.35">
      <c r="B135" s="65"/>
      <c r="C135" s="65"/>
      <c r="D135" s="65"/>
      <c r="E135" s="65"/>
      <c r="F135" s="65"/>
      <c r="G135" s="65"/>
      <c r="H135" s="65"/>
      <c r="I135" s="66"/>
      <c r="J135" s="66"/>
      <c r="K135" s="66"/>
      <c r="L135" s="66"/>
      <c r="M135" s="66"/>
      <c r="N135" s="66"/>
      <c r="O135" s="66"/>
      <c r="P135" s="66"/>
      <c r="Q135" s="66"/>
      <c r="R135" s="67"/>
      <c r="S135" s="67"/>
      <c r="T135" s="67"/>
      <c r="U135" s="67"/>
      <c r="V135" s="67"/>
      <c r="W135" s="67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L135" s="11"/>
      <c r="BM135" s="11"/>
      <c r="BN135" s="11"/>
      <c r="BO135" s="11"/>
      <c r="BP135" s="22"/>
      <c r="BQ135" s="11"/>
    </row>
    <row r="136" spans="2:69" ht="36.75" customHeight="1" thickBot="1" x14ac:dyDescent="0.4">
      <c r="B136" s="292" t="s">
        <v>118</v>
      </c>
      <c r="C136" s="292"/>
      <c r="D136" s="292"/>
      <c r="E136" s="292"/>
      <c r="F136" s="292"/>
      <c r="G136" s="292"/>
      <c r="H136" s="292"/>
      <c r="I136" s="292"/>
      <c r="J136" s="292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92"/>
      <c r="W136" s="292"/>
      <c r="X136" s="292"/>
      <c r="Y136" s="292"/>
      <c r="Z136" s="292"/>
      <c r="AA136" s="292"/>
      <c r="AB136" s="292"/>
      <c r="AC136" s="292"/>
      <c r="AD136" s="292"/>
      <c r="AE136" s="292"/>
      <c r="AF136" s="292"/>
      <c r="AG136" s="292"/>
      <c r="AH136" s="292"/>
      <c r="AI136" s="292"/>
      <c r="AJ136" s="292"/>
      <c r="AK136" s="292"/>
      <c r="AL136" s="292"/>
      <c r="AM136" s="292"/>
      <c r="AN136" s="292"/>
      <c r="AO136" s="292"/>
      <c r="AP136" s="292"/>
      <c r="AQ136" s="292"/>
      <c r="AR136" s="292"/>
      <c r="AS136" s="292"/>
      <c r="AT136" s="292"/>
      <c r="AU136" s="292"/>
      <c r="AV136" s="292"/>
      <c r="AW136" s="292"/>
      <c r="AX136" s="292"/>
      <c r="AY136" s="292"/>
      <c r="AZ136" s="292"/>
      <c r="BA136" s="292"/>
      <c r="BB136" s="292"/>
      <c r="BC136" s="292"/>
      <c r="BD136" s="292"/>
      <c r="BE136" s="292"/>
      <c r="BF136" s="292"/>
      <c r="BG136" s="292"/>
      <c r="BH136" s="292"/>
      <c r="BI136" s="292"/>
      <c r="BJ136" s="292"/>
      <c r="BL136" s="11"/>
      <c r="BM136" s="11"/>
      <c r="BN136" s="11"/>
      <c r="BO136" s="11"/>
      <c r="BP136" s="22"/>
      <c r="BQ136" s="11"/>
    </row>
    <row r="137" spans="2:69" ht="113.25" customHeight="1" thickBot="1" x14ac:dyDescent="0.4">
      <c r="B137" s="180" t="s">
        <v>107</v>
      </c>
      <c r="C137" s="181"/>
      <c r="D137" s="181"/>
      <c r="E137" s="182"/>
      <c r="F137" s="183" t="s">
        <v>108</v>
      </c>
      <c r="G137" s="184"/>
      <c r="H137" s="184"/>
      <c r="I137" s="184"/>
      <c r="J137" s="184"/>
      <c r="K137" s="184"/>
      <c r="L137" s="184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5"/>
      <c r="BG137" s="181" t="s">
        <v>408</v>
      </c>
      <c r="BH137" s="181"/>
      <c r="BI137" s="181"/>
      <c r="BJ137" s="186"/>
      <c r="BL137" s="11"/>
      <c r="BM137" s="11"/>
      <c r="BN137" s="11"/>
      <c r="BO137" s="11"/>
      <c r="BP137" s="22"/>
      <c r="BQ137" s="11"/>
    </row>
    <row r="138" spans="2:69" ht="67.5" customHeight="1" x14ac:dyDescent="0.35">
      <c r="B138" s="277" t="s">
        <v>119</v>
      </c>
      <c r="C138" s="278"/>
      <c r="D138" s="278"/>
      <c r="E138" s="279"/>
      <c r="F138" s="162" t="s">
        <v>231</v>
      </c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  <c r="BA138" s="163"/>
      <c r="BB138" s="163"/>
      <c r="BC138" s="163"/>
      <c r="BD138" s="163"/>
      <c r="BE138" s="163"/>
      <c r="BF138" s="164"/>
      <c r="BG138" s="150" t="s">
        <v>397</v>
      </c>
      <c r="BH138" s="287"/>
      <c r="BI138" s="287"/>
      <c r="BJ138" s="288"/>
      <c r="BL138" s="11"/>
      <c r="BM138" s="11"/>
      <c r="BN138" s="11"/>
      <c r="BO138" s="11"/>
      <c r="BP138" s="22"/>
      <c r="BQ138" s="11"/>
    </row>
    <row r="139" spans="2:69" ht="47.25" customHeight="1" x14ac:dyDescent="0.35">
      <c r="B139" s="144" t="s">
        <v>120</v>
      </c>
      <c r="C139" s="145"/>
      <c r="D139" s="145"/>
      <c r="E139" s="146"/>
      <c r="F139" s="147" t="s">
        <v>230</v>
      </c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50" t="s">
        <v>112</v>
      </c>
      <c r="BH139" s="150"/>
      <c r="BI139" s="150"/>
      <c r="BJ139" s="151"/>
      <c r="BL139" s="11"/>
      <c r="BM139" s="11"/>
      <c r="BN139" s="11"/>
      <c r="BO139" s="11"/>
      <c r="BP139" s="22"/>
      <c r="BQ139" s="11"/>
    </row>
    <row r="140" spans="2:69" ht="45" customHeight="1" x14ac:dyDescent="0.35">
      <c r="B140" s="144" t="s">
        <v>128</v>
      </c>
      <c r="C140" s="145"/>
      <c r="D140" s="145"/>
      <c r="E140" s="146"/>
      <c r="F140" s="289" t="s">
        <v>364</v>
      </c>
      <c r="G140" s="290"/>
      <c r="H140" s="290"/>
      <c r="I140" s="290"/>
      <c r="J140" s="290"/>
      <c r="K140" s="290"/>
      <c r="L140" s="290"/>
      <c r="M140" s="290"/>
      <c r="N140" s="290"/>
      <c r="O140" s="290"/>
      <c r="P140" s="290"/>
      <c r="Q140" s="290"/>
      <c r="R140" s="290"/>
      <c r="S140" s="290"/>
      <c r="T140" s="290"/>
      <c r="U140" s="290"/>
      <c r="V140" s="290"/>
      <c r="W140" s="290"/>
      <c r="X140" s="290"/>
      <c r="Y140" s="290"/>
      <c r="Z140" s="290"/>
      <c r="AA140" s="290"/>
      <c r="AB140" s="290"/>
      <c r="AC140" s="290"/>
      <c r="AD140" s="290"/>
      <c r="AE140" s="290"/>
      <c r="AF140" s="290"/>
      <c r="AG140" s="290"/>
      <c r="AH140" s="290"/>
      <c r="AI140" s="290"/>
      <c r="AJ140" s="290"/>
      <c r="AK140" s="290"/>
      <c r="AL140" s="290"/>
      <c r="AM140" s="290"/>
      <c r="AN140" s="290"/>
      <c r="AO140" s="290"/>
      <c r="AP140" s="290"/>
      <c r="AQ140" s="290"/>
      <c r="AR140" s="290"/>
      <c r="AS140" s="290"/>
      <c r="AT140" s="290"/>
      <c r="AU140" s="290"/>
      <c r="AV140" s="290"/>
      <c r="AW140" s="290"/>
      <c r="AX140" s="290"/>
      <c r="AY140" s="290"/>
      <c r="AZ140" s="290"/>
      <c r="BA140" s="290"/>
      <c r="BB140" s="290"/>
      <c r="BC140" s="290"/>
      <c r="BD140" s="290"/>
      <c r="BE140" s="290"/>
      <c r="BF140" s="291"/>
      <c r="BG140" s="150" t="s">
        <v>111</v>
      </c>
      <c r="BH140" s="287"/>
      <c r="BI140" s="287"/>
      <c r="BJ140" s="288"/>
      <c r="BL140" s="11"/>
      <c r="BM140" s="11"/>
      <c r="BN140" s="11"/>
      <c r="BO140" s="11"/>
      <c r="BP140" s="22"/>
      <c r="BQ140" s="11"/>
    </row>
    <row r="141" spans="2:69" ht="45" customHeight="1" x14ac:dyDescent="0.35">
      <c r="B141" s="144" t="s">
        <v>129</v>
      </c>
      <c r="C141" s="145"/>
      <c r="D141" s="145"/>
      <c r="E141" s="146"/>
      <c r="F141" s="162" t="s">
        <v>229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  <c r="AO141" s="163"/>
      <c r="AP141" s="163"/>
      <c r="AQ141" s="163"/>
      <c r="AR141" s="163"/>
      <c r="AS141" s="163"/>
      <c r="AT141" s="163"/>
      <c r="AU141" s="163"/>
      <c r="AV141" s="163"/>
      <c r="AW141" s="163"/>
      <c r="AX141" s="163"/>
      <c r="AY141" s="163"/>
      <c r="AZ141" s="163"/>
      <c r="BA141" s="163"/>
      <c r="BB141" s="163"/>
      <c r="BC141" s="163"/>
      <c r="BD141" s="163"/>
      <c r="BE141" s="163"/>
      <c r="BF141" s="164"/>
      <c r="BG141" s="150" t="s">
        <v>114</v>
      </c>
      <c r="BH141" s="287"/>
      <c r="BI141" s="287"/>
      <c r="BJ141" s="288"/>
      <c r="BL141" s="11"/>
      <c r="BM141" s="11"/>
      <c r="BN141" s="11"/>
      <c r="BO141" s="11"/>
      <c r="BP141" s="22"/>
      <c r="BQ141" s="11"/>
    </row>
    <row r="142" spans="2:69" ht="40.5" customHeight="1" x14ac:dyDescent="0.35">
      <c r="B142" s="144" t="s">
        <v>136</v>
      </c>
      <c r="C142" s="145"/>
      <c r="D142" s="145"/>
      <c r="E142" s="146"/>
      <c r="F142" s="162" t="s">
        <v>232</v>
      </c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4"/>
      <c r="BG142" s="150" t="s">
        <v>222</v>
      </c>
      <c r="BH142" s="287"/>
      <c r="BI142" s="287"/>
      <c r="BJ142" s="288"/>
      <c r="BL142" s="11"/>
      <c r="BM142" s="11"/>
      <c r="BN142" s="11"/>
      <c r="BO142" s="11"/>
      <c r="BP142" s="22"/>
      <c r="BQ142" s="11"/>
    </row>
    <row r="143" spans="2:69" ht="69" customHeight="1" thickBot="1" x14ac:dyDescent="0.4">
      <c r="B143" s="144" t="s">
        <v>137</v>
      </c>
      <c r="C143" s="145"/>
      <c r="D143" s="145"/>
      <c r="E143" s="146"/>
      <c r="F143" s="147" t="s">
        <v>289</v>
      </c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50" t="s">
        <v>443</v>
      </c>
      <c r="BH143" s="287"/>
      <c r="BI143" s="287"/>
      <c r="BJ143" s="288"/>
      <c r="BL143" s="11"/>
      <c r="BM143" s="11"/>
      <c r="BN143" s="11"/>
      <c r="BO143" s="11"/>
      <c r="BP143" s="22"/>
      <c r="BQ143" s="11"/>
    </row>
    <row r="144" spans="2:69" ht="130.5" customHeight="1" thickBot="1" x14ac:dyDescent="0.4">
      <c r="B144" s="180" t="s">
        <v>107</v>
      </c>
      <c r="C144" s="181"/>
      <c r="D144" s="181"/>
      <c r="E144" s="182"/>
      <c r="F144" s="183" t="s">
        <v>108</v>
      </c>
      <c r="G144" s="184"/>
      <c r="H144" s="184"/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  <c r="AH144" s="184"/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5"/>
      <c r="BG144" s="181" t="s">
        <v>408</v>
      </c>
      <c r="BH144" s="181"/>
      <c r="BI144" s="181"/>
      <c r="BJ144" s="186"/>
      <c r="BL144" s="11"/>
      <c r="BM144" s="11"/>
      <c r="BN144" s="11"/>
      <c r="BO144" s="11"/>
      <c r="BP144" s="22"/>
      <c r="BQ144" s="11"/>
    </row>
    <row r="145" spans="2:128" ht="105" customHeight="1" x14ac:dyDescent="0.35">
      <c r="B145" s="144" t="s">
        <v>185</v>
      </c>
      <c r="C145" s="145"/>
      <c r="D145" s="145"/>
      <c r="E145" s="146"/>
      <c r="F145" s="147" t="s">
        <v>445</v>
      </c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50" t="s">
        <v>113</v>
      </c>
      <c r="BH145" s="287"/>
      <c r="BI145" s="287"/>
      <c r="BJ145" s="288"/>
      <c r="BL145" s="11"/>
      <c r="BM145" s="11"/>
      <c r="BN145" s="11"/>
      <c r="BO145" s="11"/>
      <c r="BP145" s="22"/>
      <c r="BQ145" s="11"/>
    </row>
    <row r="146" spans="2:128" ht="84.75" customHeight="1" x14ac:dyDescent="0.35">
      <c r="B146" s="144" t="s">
        <v>186</v>
      </c>
      <c r="C146" s="145"/>
      <c r="D146" s="145"/>
      <c r="E146" s="146"/>
      <c r="F146" s="162" t="s">
        <v>444</v>
      </c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63"/>
      <c r="BA146" s="163"/>
      <c r="BB146" s="163"/>
      <c r="BC146" s="163"/>
      <c r="BD146" s="163"/>
      <c r="BE146" s="163"/>
      <c r="BF146" s="164"/>
      <c r="BG146" s="176" t="s">
        <v>114</v>
      </c>
      <c r="BH146" s="150"/>
      <c r="BI146" s="150"/>
      <c r="BJ146" s="151"/>
      <c r="BL146" s="11"/>
      <c r="BM146" s="11"/>
      <c r="BN146" s="11"/>
      <c r="BO146" s="11"/>
      <c r="BP146" s="22"/>
      <c r="BQ146" s="11"/>
    </row>
    <row r="147" spans="2:128" ht="54" customHeight="1" x14ac:dyDescent="0.35">
      <c r="B147" s="144" t="s">
        <v>288</v>
      </c>
      <c r="C147" s="145"/>
      <c r="D147" s="145"/>
      <c r="E147" s="146"/>
      <c r="F147" s="162" t="s">
        <v>368</v>
      </c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  <c r="BA147" s="163"/>
      <c r="BB147" s="163"/>
      <c r="BC147" s="163"/>
      <c r="BD147" s="163"/>
      <c r="BE147" s="163"/>
      <c r="BF147" s="164"/>
      <c r="BG147" s="176" t="s">
        <v>462</v>
      </c>
      <c r="BH147" s="150"/>
      <c r="BI147" s="150"/>
      <c r="BJ147" s="151"/>
      <c r="BL147" s="11"/>
      <c r="BM147" s="11"/>
      <c r="BN147" s="11"/>
      <c r="BO147" s="11"/>
      <c r="BP147" s="22"/>
      <c r="BQ147" s="11"/>
    </row>
    <row r="148" spans="2:128" ht="116.25" customHeight="1" x14ac:dyDescent="0.35">
      <c r="B148" s="144" t="s">
        <v>305</v>
      </c>
      <c r="C148" s="145"/>
      <c r="D148" s="145"/>
      <c r="E148" s="146"/>
      <c r="F148" s="147" t="s">
        <v>488</v>
      </c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76" t="s">
        <v>458</v>
      </c>
      <c r="BH148" s="150"/>
      <c r="BI148" s="150"/>
      <c r="BJ148" s="151"/>
      <c r="BL148" s="11"/>
      <c r="BM148" s="11"/>
      <c r="BN148" s="11"/>
      <c r="BO148" s="11"/>
      <c r="BP148" s="22"/>
      <c r="BQ148" s="11"/>
    </row>
    <row r="149" spans="2:128" s="4" customFormat="1" ht="87" customHeight="1" x14ac:dyDescent="0.35">
      <c r="B149" s="177" t="s">
        <v>365</v>
      </c>
      <c r="C149" s="285"/>
      <c r="D149" s="285"/>
      <c r="E149" s="286"/>
      <c r="F149" s="147" t="s">
        <v>446</v>
      </c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50" t="s">
        <v>115</v>
      </c>
      <c r="BH149" s="150"/>
      <c r="BI149" s="150"/>
      <c r="BJ149" s="151"/>
      <c r="BL149" s="11"/>
      <c r="BM149" s="11"/>
      <c r="BN149" s="11"/>
      <c r="BO149" s="11"/>
      <c r="BP149" s="22"/>
      <c r="BQ149" s="1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2:128" s="4" customFormat="1" ht="88.5" customHeight="1" x14ac:dyDescent="0.35">
      <c r="B150" s="177" t="s">
        <v>369</v>
      </c>
      <c r="C150" s="285"/>
      <c r="D150" s="285"/>
      <c r="E150" s="286"/>
      <c r="F150" s="147" t="s">
        <v>447</v>
      </c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50" t="s">
        <v>147</v>
      </c>
      <c r="BH150" s="150"/>
      <c r="BI150" s="150"/>
      <c r="BJ150" s="151"/>
      <c r="BL150" s="11"/>
      <c r="BM150" s="11"/>
      <c r="BN150" s="11"/>
      <c r="BO150" s="11"/>
      <c r="BP150" s="22"/>
      <c r="BQ150" s="1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2:128" s="4" customFormat="1" ht="50.25" customHeight="1" x14ac:dyDescent="0.35">
      <c r="B151" s="177" t="s">
        <v>370</v>
      </c>
      <c r="C151" s="285"/>
      <c r="D151" s="285"/>
      <c r="E151" s="286"/>
      <c r="F151" s="162" t="s">
        <v>448</v>
      </c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4"/>
      <c r="BG151" s="150" t="s">
        <v>421</v>
      </c>
      <c r="BH151" s="150"/>
      <c r="BI151" s="150"/>
      <c r="BJ151" s="151"/>
      <c r="BL151" s="11"/>
      <c r="BM151" s="11"/>
      <c r="BN151" s="11"/>
      <c r="BO151" s="11"/>
      <c r="BP151" s="22"/>
      <c r="BQ151" s="1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2:128" s="4" customFormat="1" ht="75.75" customHeight="1" x14ac:dyDescent="0.35">
      <c r="B152" s="144" t="s">
        <v>371</v>
      </c>
      <c r="C152" s="174"/>
      <c r="D152" s="174"/>
      <c r="E152" s="175"/>
      <c r="F152" s="162" t="s">
        <v>493</v>
      </c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4"/>
      <c r="BG152" s="150" t="s">
        <v>424</v>
      </c>
      <c r="BH152" s="150"/>
      <c r="BI152" s="150"/>
      <c r="BJ152" s="151"/>
      <c r="BL152" s="11"/>
      <c r="BM152" s="11"/>
      <c r="BN152" s="11"/>
      <c r="BO152" s="11"/>
      <c r="BP152" s="22"/>
      <c r="BQ152" s="1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2:128" s="55" customFormat="1" ht="52.5" customHeight="1" x14ac:dyDescent="0.55000000000000004">
      <c r="B153" s="144" t="s">
        <v>367</v>
      </c>
      <c r="C153" s="174"/>
      <c r="D153" s="174"/>
      <c r="E153" s="175"/>
      <c r="F153" s="162" t="s">
        <v>449</v>
      </c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4"/>
      <c r="BG153" s="150" t="s">
        <v>424</v>
      </c>
      <c r="BH153" s="150"/>
      <c r="BI153" s="150"/>
      <c r="BJ153" s="151"/>
    </row>
    <row r="154" spans="2:128" s="55" customFormat="1" ht="52.5" customHeight="1" thickBot="1" x14ac:dyDescent="0.6">
      <c r="B154" s="159" t="s">
        <v>450</v>
      </c>
      <c r="C154" s="160"/>
      <c r="D154" s="160"/>
      <c r="E154" s="161"/>
      <c r="F154" s="162" t="s">
        <v>366</v>
      </c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4"/>
      <c r="BG154" s="150" t="s">
        <v>461</v>
      </c>
      <c r="BH154" s="150"/>
      <c r="BI154" s="150"/>
      <c r="BJ154" s="151"/>
    </row>
    <row r="155" spans="2:128" s="4" customFormat="1" ht="42" customHeight="1" x14ac:dyDescent="0.35">
      <c r="B155" s="277" t="s">
        <v>121</v>
      </c>
      <c r="C155" s="278"/>
      <c r="D155" s="278"/>
      <c r="E155" s="279"/>
      <c r="F155" s="280" t="s">
        <v>193</v>
      </c>
      <c r="G155" s="281"/>
      <c r="H155" s="281"/>
      <c r="I155" s="281"/>
      <c r="J155" s="281"/>
      <c r="K155" s="281"/>
      <c r="L155" s="281"/>
      <c r="M155" s="281"/>
      <c r="N155" s="281"/>
      <c r="O155" s="281"/>
      <c r="P155" s="281"/>
      <c r="Q155" s="281"/>
      <c r="R155" s="281"/>
      <c r="S155" s="281"/>
      <c r="T155" s="281"/>
      <c r="U155" s="281"/>
      <c r="V155" s="281"/>
      <c r="W155" s="281"/>
      <c r="X155" s="281"/>
      <c r="Y155" s="281"/>
      <c r="Z155" s="281"/>
      <c r="AA155" s="281"/>
      <c r="AB155" s="281"/>
      <c r="AC155" s="281"/>
      <c r="AD155" s="281"/>
      <c r="AE155" s="281"/>
      <c r="AF155" s="281"/>
      <c r="AG155" s="281"/>
      <c r="AH155" s="281"/>
      <c r="AI155" s="281"/>
      <c r="AJ155" s="281"/>
      <c r="AK155" s="281"/>
      <c r="AL155" s="281"/>
      <c r="AM155" s="281"/>
      <c r="AN155" s="281"/>
      <c r="AO155" s="281"/>
      <c r="AP155" s="281"/>
      <c r="AQ155" s="281"/>
      <c r="AR155" s="281"/>
      <c r="AS155" s="281"/>
      <c r="AT155" s="281"/>
      <c r="AU155" s="281"/>
      <c r="AV155" s="281"/>
      <c r="AW155" s="281"/>
      <c r="AX155" s="281"/>
      <c r="AY155" s="281"/>
      <c r="AZ155" s="281"/>
      <c r="BA155" s="281"/>
      <c r="BB155" s="281"/>
      <c r="BC155" s="281"/>
      <c r="BD155" s="281"/>
      <c r="BE155" s="281"/>
      <c r="BF155" s="282"/>
      <c r="BG155" s="283" t="s">
        <v>125</v>
      </c>
      <c r="BH155" s="283"/>
      <c r="BI155" s="283"/>
      <c r="BJ155" s="284"/>
      <c r="BL155" s="11"/>
      <c r="BM155" s="11"/>
      <c r="BN155" s="11"/>
      <c r="BO155" s="11"/>
      <c r="BP155" s="22"/>
      <c r="BQ155" s="1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4" customFormat="1" ht="89.25" customHeight="1" x14ac:dyDescent="0.35">
      <c r="B156" s="144" t="s">
        <v>122</v>
      </c>
      <c r="C156" s="145"/>
      <c r="D156" s="145"/>
      <c r="E156" s="146"/>
      <c r="F156" s="162" t="s">
        <v>227</v>
      </c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4"/>
      <c r="BG156" s="148" t="s">
        <v>203</v>
      </c>
      <c r="BH156" s="148"/>
      <c r="BI156" s="148"/>
      <c r="BJ156" s="149"/>
      <c r="BL156" s="11"/>
      <c r="BM156" s="11"/>
      <c r="BN156" s="11"/>
      <c r="BO156" s="11"/>
      <c r="BP156" s="22"/>
      <c r="BQ156" s="1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4" customFormat="1" ht="54" customHeight="1" x14ac:dyDescent="0.35">
      <c r="B157" s="144" t="s">
        <v>130</v>
      </c>
      <c r="C157" s="145"/>
      <c r="D157" s="145"/>
      <c r="E157" s="146"/>
      <c r="F157" s="162" t="s">
        <v>194</v>
      </c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4"/>
      <c r="BG157" s="150" t="s">
        <v>204</v>
      </c>
      <c r="BH157" s="150"/>
      <c r="BI157" s="150"/>
      <c r="BJ157" s="151"/>
      <c r="BL157" s="11"/>
      <c r="BM157" s="11"/>
      <c r="BN157" s="11"/>
      <c r="BO157" s="11"/>
      <c r="BP157" s="22"/>
      <c r="BQ157" s="1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4" customFormat="1" ht="69" customHeight="1" x14ac:dyDescent="0.35">
      <c r="B158" s="144" t="s">
        <v>131</v>
      </c>
      <c r="C158" s="145"/>
      <c r="D158" s="145"/>
      <c r="E158" s="146"/>
      <c r="F158" s="162" t="s">
        <v>226</v>
      </c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4"/>
      <c r="BG158" s="150" t="s">
        <v>177</v>
      </c>
      <c r="BH158" s="150"/>
      <c r="BI158" s="150"/>
      <c r="BJ158" s="151"/>
      <c r="BL158" s="11"/>
      <c r="BM158" s="11"/>
      <c r="BN158" s="11"/>
      <c r="BO158" s="11"/>
      <c r="BP158" s="22"/>
      <c r="BQ158" s="1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4" customFormat="1" ht="88.5" customHeight="1" x14ac:dyDescent="0.35">
      <c r="B159" s="144" t="s">
        <v>132</v>
      </c>
      <c r="C159" s="145"/>
      <c r="D159" s="145"/>
      <c r="E159" s="146"/>
      <c r="F159" s="162" t="s">
        <v>361</v>
      </c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4"/>
      <c r="BG159" s="148" t="s">
        <v>178</v>
      </c>
      <c r="BH159" s="148"/>
      <c r="BI159" s="148"/>
      <c r="BJ159" s="149"/>
      <c r="BL159" s="11"/>
      <c r="BM159" s="11"/>
      <c r="BN159" s="11"/>
      <c r="BO159" s="11"/>
      <c r="BP159" s="22"/>
      <c r="BQ159" s="1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</row>
    <row r="160" spans="2:128" s="4" customFormat="1" ht="78" customHeight="1" x14ac:dyDescent="0.35">
      <c r="B160" s="144" t="s">
        <v>133</v>
      </c>
      <c r="C160" s="145"/>
      <c r="D160" s="145"/>
      <c r="E160" s="146"/>
      <c r="F160" s="162" t="s">
        <v>362</v>
      </c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  <c r="AO160" s="163"/>
      <c r="AP160" s="163"/>
      <c r="AQ160" s="163"/>
      <c r="AR160" s="163"/>
      <c r="AS160" s="163"/>
      <c r="AT160" s="163"/>
      <c r="AU160" s="163"/>
      <c r="AV160" s="163"/>
      <c r="AW160" s="163"/>
      <c r="AX160" s="163"/>
      <c r="AY160" s="163"/>
      <c r="AZ160" s="163"/>
      <c r="BA160" s="163"/>
      <c r="BB160" s="163"/>
      <c r="BC160" s="163"/>
      <c r="BD160" s="163"/>
      <c r="BE160" s="163"/>
      <c r="BF160" s="164"/>
      <c r="BG160" s="148" t="s">
        <v>347</v>
      </c>
      <c r="BH160" s="148"/>
      <c r="BI160" s="148"/>
      <c r="BJ160" s="149"/>
      <c r="BL160" s="11"/>
      <c r="BM160" s="11"/>
      <c r="BN160" s="11"/>
      <c r="BO160" s="11"/>
      <c r="BP160" s="22"/>
      <c r="BQ160" s="1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</row>
    <row r="161" spans="2:128" s="58" customFormat="1" ht="44.25" customHeight="1" x14ac:dyDescent="0.45">
      <c r="B161" s="144" t="s">
        <v>195</v>
      </c>
      <c r="C161" s="145"/>
      <c r="D161" s="145"/>
      <c r="E161" s="146"/>
      <c r="F161" s="147" t="s">
        <v>388</v>
      </c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8" t="s">
        <v>345</v>
      </c>
      <c r="BH161" s="148"/>
      <c r="BI161" s="148"/>
      <c r="BJ161" s="149"/>
    </row>
    <row r="162" spans="2:128" s="4" customFormat="1" ht="69.75" customHeight="1" x14ac:dyDescent="0.35">
      <c r="B162" s="144" t="s">
        <v>275</v>
      </c>
      <c r="C162" s="145"/>
      <c r="D162" s="145"/>
      <c r="E162" s="146"/>
      <c r="F162" s="162" t="s">
        <v>485</v>
      </c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  <c r="AO162" s="163"/>
      <c r="AP162" s="163"/>
      <c r="AQ162" s="163"/>
      <c r="AR162" s="163"/>
      <c r="AS162" s="163"/>
      <c r="AT162" s="163"/>
      <c r="AU162" s="163"/>
      <c r="AV162" s="163"/>
      <c r="AW162" s="163"/>
      <c r="AX162" s="163"/>
      <c r="AY162" s="163"/>
      <c r="AZ162" s="163"/>
      <c r="BA162" s="163"/>
      <c r="BB162" s="163"/>
      <c r="BC162" s="163"/>
      <c r="BD162" s="163"/>
      <c r="BE162" s="163"/>
      <c r="BF162" s="164"/>
      <c r="BG162" s="150" t="s">
        <v>180</v>
      </c>
      <c r="BH162" s="150"/>
      <c r="BI162" s="150"/>
      <c r="BJ162" s="151"/>
      <c r="BL162" s="11"/>
      <c r="BM162" s="11"/>
      <c r="BN162" s="11"/>
      <c r="BO162" s="11"/>
      <c r="BP162" s="22"/>
      <c r="BQ162" s="1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</row>
    <row r="163" spans="2:128" s="4" customFormat="1" ht="45" customHeight="1" x14ac:dyDescent="0.35">
      <c r="B163" s="144" t="s">
        <v>276</v>
      </c>
      <c r="C163" s="145"/>
      <c r="D163" s="145"/>
      <c r="E163" s="146"/>
      <c r="F163" s="147" t="s">
        <v>409</v>
      </c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8" t="s">
        <v>352</v>
      </c>
      <c r="BH163" s="148"/>
      <c r="BI163" s="148"/>
      <c r="BJ163" s="149"/>
      <c r="BL163" s="11"/>
      <c r="BM163" s="11"/>
      <c r="BN163" s="11"/>
      <c r="BO163" s="11"/>
      <c r="BP163" s="22"/>
      <c r="BQ163" s="1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</row>
    <row r="164" spans="2:128" s="4" customFormat="1" ht="39" customHeight="1" x14ac:dyDescent="0.35">
      <c r="B164" s="144" t="s">
        <v>277</v>
      </c>
      <c r="C164" s="145"/>
      <c r="D164" s="145"/>
      <c r="E164" s="146"/>
      <c r="F164" s="147" t="s">
        <v>326</v>
      </c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8" t="s">
        <v>353</v>
      </c>
      <c r="BH164" s="148"/>
      <c r="BI164" s="148"/>
      <c r="BJ164" s="149"/>
      <c r="BL164" s="11"/>
      <c r="BM164" s="11"/>
      <c r="BN164" s="11"/>
      <c r="BO164" s="11"/>
      <c r="BP164" s="22"/>
      <c r="BQ164" s="1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</row>
    <row r="165" spans="2:128" s="4" customFormat="1" ht="42" customHeight="1" x14ac:dyDescent="0.35">
      <c r="B165" s="144" t="s">
        <v>278</v>
      </c>
      <c r="C165" s="145"/>
      <c r="D165" s="145"/>
      <c r="E165" s="146"/>
      <c r="F165" s="147" t="s">
        <v>327</v>
      </c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8" t="s">
        <v>354</v>
      </c>
      <c r="BH165" s="148"/>
      <c r="BI165" s="148"/>
      <c r="BJ165" s="149"/>
      <c r="BL165" s="11"/>
      <c r="BM165" s="11"/>
      <c r="BN165" s="11"/>
      <c r="BO165" s="11"/>
      <c r="BP165" s="22"/>
      <c r="BQ165" s="1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</row>
    <row r="166" spans="2:128" s="4" customFormat="1" ht="38.25" customHeight="1" x14ac:dyDescent="0.35">
      <c r="B166" s="144" t="s">
        <v>279</v>
      </c>
      <c r="C166" s="145"/>
      <c r="D166" s="145"/>
      <c r="E166" s="146"/>
      <c r="F166" s="147" t="s">
        <v>402</v>
      </c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8" t="s">
        <v>183</v>
      </c>
      <c r="BH166" s="148"/>
      <c r="BI166" s="148"/>
      <c r="BJ166" s="149"/>
      <c r="BL166" s="11"/>
      <c r="BM166" s="11"/>
      <c r="BN166" s="11"/>
      <c r="BO166" s="11"/>
      <c r="BP166" s="22"/>
      <c r="BQ166" s="1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</row>
    <row r="167" spans="2:128" s="4" customFormat="1" ht="44.25" customHeight="1" x14ac:dyDescent="0.35">
      <c r="B167" s="144" t="s">
        <v>280</v>
      </c>
      <c r="C167" s="145"/>
      <c r="D167" s="145"/>
      <c r="E167" s="146"/>
      <c r="F167" s="162" t="s">
        <v>492</v>
      </c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  <c r="AO167" s="163"/>
      <c r="AP167" s="163"/>
      <c r="AQ167" s="163"/>
      <c r="AR167" s="163"/>
      <c r="AS167" s="163"/>
      <c r="AT167" s="163"/>
      <c r="AU167" s="163"/>
      <c r="AV167" s="163"/>
      <c r="AW167" s="163"/>
      <c r="AX167" s="163"/>
      <c r="AY167" s="163"/>
      <c r="AZ167" s="163"/>
      <c r="BA167" s="163"/>
      <c r="BB167" s="163"/>
      <c r="BC167" s="163"/>
      <c r="BD167" s="163"/>
      <c r="BE167" s="163"/>
      <c r="BF167" s="164"/>
      <c r="BG167" s="150" t="s">
        <v>184</v>
      </c>
      <c r="BH167" s="150"/>
      <c r="BI167" s="150"/>
      <c r="BJ167" s="151"/>
      <c r="BL167" s="11"/>
      <c r="BM167" s="11"/>
      <c r="BN167" s="11"/>
      <c r="BO167" s="11"/>
      <c r="BP167" s="22"/>
      <c r="BQ167" s="1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</row>
    <row r="168" spans="2:128" s="4" customFormat="1" ht="38.25" customHeight="1" x14ac:dyDescent="0.35">
      <c r="B168" s="144" t="s">
        <v>281</v>
      </c>
      <c r="C168" s="145"/>
      <c r="D168" s="145"/>
      <c r="E168" s="146"/>
      <c r="F168" s="162" t="s">
        <v>373</v>
      </c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4"/>
      <c r="BG168" s="150" t="s">
        <v>222</v>
      </c>
      <c r="BH168" s="150"/>
      <c r="BI168" s="150"/>
      <c r="BJ168" s="151"/>
      <c r="BL168" s="11"/>
      <c r="BM168" s="11"/>
      <c r="BN168" s="11"/>
      <c r="BO168" s="11"/>
      <c r="BP168" s="22"/>
      <c r="BQ168" s="1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</row>
    <row r="169" spans="2:128" s="4" customFormat="1" ht="81.75" customHeight="1" thickBot="1" x14ac:dyDescent="0.4">
      <c r="B169" s="159" t="s">
        <v>355</v>
      </c>
      <c r="C169" s="160"/>
      <c r="D169" s="160"/>
      <c r="E169" s="161"/>
      <c r="F169" s="205" t="s">
        <v>486</v>
      </c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7"/>
      <c r="BG169" s="275" t="s">
        <v>464</v>
      </c>
      <c r="BH169" s="275"/>
      <c r="BI169" s="275"/>
      <c r="BJ169" s="276"/>
      <c r="BL169" s="11"/>
      <c r="BM169" s="11"/>
      <c r="BN169" s="11"/>
      <c r="BO169" s="11"/>
      <c r="BP169" s="22"/>
      <c r="BQ169" s="1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</row>
    <row r="170" spans="2:128" s="4" customFormat="1" ht="70.5" customHeight="1" x14ac:dyDescent="0.35">
      <c r="B170" s="144" t="s">
        <v>139</v>
      </c>
      <c r="C170" s="145"/>
      <c r="D170" s="145"/>
      <c r="E170" s="146"/>
      <c r="F170" s="147" t="s">
        <v>384</v>
      </c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76" t="s">
        <v>117</v>
      </c>
      <c r="BH170" s="150"/>
      <c r="BI170" s="150"/>
      <c r="BJ170" s="151"/>
      <c r="BL170" s="11"/>
      <c r="BM170" s="11"/>
      <c r="BN170" s="11"/>
      <c r="BO170" s="11"/>
      <c r="BP170" s="22"/>
      <c r="BQ170" s="1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2:128" s="4" customFormat="1" ht="41.25" customHeight="1" x14ac:dyDescent="0.35">
      <c r="B171" s="144" t="s">
        <v>140</v>
      </c>
      <c r="C171" s="145"/>
      <c r="D171" s="145"/>
      <c r="E171" s="146"/>
      <c r="F171" s="272" t="s">
        <v>414</v>
      </c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4"/>
      <c r="BG171" s="270" t="s">
        <v>134</v>
      </c>
      <c r="BH171" s="270"/>
      <c r="BI171" s="270"/>
      <c r="BJ171" s="271"/>
      <c r="BL171" s="11"/>
      <c r="BM171" s="11"/>
      <c r="BN171" s="11"/>
      <c r="BO171" s="11"/>
      <c r="BP171" s="22"/>
      <c r="BQ171" s="1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4" customFormat="1" ht="77.25" customHeight="1" x14ac:dyDescent="0.35">
      <c r="B172" s="144" t="s">
        <v>141</v>
      </c>
      <c r="C172" s="145"/>
      <c r="D172" s="145"/>
      <c r="E172" s="146"/>
      <c r="F172" s="147" t="s">
        <v>399</v>
      </c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8" t="s">
        <v>127</v>
      </c>
      <c r="BH172" s="148"/>
      <c r="BI172" s="148"/>
      <c r="BJ172" s="149"/>
      <c r="BL172" s="11"/>
      <c r="BM172" s="11"/>
      <c r="BN172" s="11"/>
      <c r="BO172" s="11"/>
      <c r="BP172" s="22"/>
      <c r="BQ172" s="1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4" customFormat="1" ht="47.25" customHeight="1" x14ac:dyDescent="0.35">
      <c r="B173" s="144" t="s">
        <v>143</v>
      </c>
      <c r="C173" s="145"/>
      <c r="D173" s="145"/>
      <c r="E173" s="146"/>
      <c r="F173" s="147" t="s">
        <v>329</v>
      </c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8" t="s">
        <v>148</v>
      </c>
      <c r="BH173" s="148"/>
      <c r="BI173" s="148"/>
      <c r="BJ173" s="149"/>
      <c r="BL173" s="11"/>
      <c r="BM173" s="11"/>
      <c r="BN173" s="11"/>
      <c r="BO173" s="11"/>
      <c r="BP173" s="22"/>
      <c r="BQ173" s="1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</row>
    <row r="174" spans="2:128" s="4" customFormat="1" ht="47.25" customHeight="1" x14ac:dyDescent="0.35">
      <c r="B174" s="144" t="s">
        <v>144</v>
      </c>
      <c r="C174" s="145"/>
      <c r="D174" s="145"/>
      <c r="E174" s="146"/>
      <c r="F174" s="269" t="s">
        <v>328</v>
      </c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  <c r="AA174" s="269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269"/>
      <c r="AM174" s="269"/>
      <c r="AN174" s="269"/>
      <c r="AO174" s="269"/>
      <c r="AP174" s="269"/>
      <c r="AQ174" s="269"/>
      <c r="AR174" s="269"/>
      <c r="AS174" s="269"/>
      <c r="AT174" s="269"/>
      <c r="AU174" s="269"/>
      <c r="AV174" s="269"/>
      <c r="AW174" s="269"/>
      <c r="AX174" s="269"/>
      <c r="AY174" s="269"/>
      <c r="AZ174" s="269"/>
      <c r="BA174" s="269"/>
      <c r="BB174" s="269"/>
      <c r="BC174" s="269"/>
      <c r="BD174" s="269"/>
      <c r="BE174" s="269"/>
      <c r="BF174" s="269"/>
      <c r="BG174" s="148" t="s">
        <v>319</v>
      </c>
      <c r="BH174" s="148"/>
      <c r="BI174" s="148"/>
      <c r="BJ174" s="149"/>
      <c r="BL174" s="11"/>
      <c r="BM174" s="11"/>
      <c r="BN174" s="11"/>
      <c r="BO174" s="11"/>
      <c r="BP174" s="22"/>
      <c r="BQ174" s="1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4" customFormat="1" ht="55.5" customHeight="1" x14ac:dyDescent="0.35">
      <c r="B175" s="144" t="s">
        <v>145</v>
      </c>
      <c r="C175" s="145"/>
      <c r="D175" s="145"/>
      <c r="E175" s="146"/>
      <c r="F175" s="147" t="s">
        <v>415</v>
      </c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8" t="s">
        <v>249</v>
      </c>
      <c r="BH175" s="148"/>
      <c r="BI175" s="148"/>
      <c r="BJ175" s="149"/>
      <c r="BL175" s="11"/>
      <c r="BM175" s="11"/>
      <c r="BN175" s="11"/>
      <c r="BO175" s="11"/>
      <c r="BP175" s="22"/>
      <c r="BQ175" s="1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4" customFormat="1" ht="42" customHeight="1" x14ac:dyDescent="0.35">
      <c r="B176" s="144" t="s">
        <v>282</v>
      </c>
      <c r="C176" s="145"/>
      <c r="D176" s="145"/>
      <c r="E176" s="146"/>
      <c r="F176" s="147" t="s">
        <v>410</v>
      </c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8" t="s">
        <v>250</v>
      </c>
      <c r="BH176" s="148"/>
      <c r="BI176" s="148"/>
      <c r="BJ176" s="149"/>
      <c r="BL176" s="11"/>
      <c r="BM176" s="11"/>
      <c r="BN176" s="11"/>
      <c r="BO176" s="11"/>
      <c r="BP176" s="22"/>
      <c r="BQ176" s="1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4" customFormat="1" ht="46.5" customHeight="1" x14ac:dyDescent="0.35">
      <c r="B177" s="144" t="s">
        <v>284</v>
      </c>
      <c r="C177" s="145"/>
      <c r="D177" s="145"/>
      <c r="E177" s="146"/>
      <c r="F177" s="147" t="s">
        <v>406</v>
      </c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8" t="s">
        <v>173</v>
      </c>
      <c r="BH177" s="148"/>
      <c r="BI177" s="148"/>
      <c r="BJ177" s="149"/>
      <c r="BL177" s="11"/>
      <c r="BM177" s="11"/>
      <c r="BN177" s="11"/>
      <c r="BO177" s="11"/>
      <c r="BP177" s="22"/>
      <c r="BQ177" s="1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2:128" s="4" customFormat="1" ht="79.5" customHeight="1" thickBot="1" x14ac:dyDescent="0.4">
      <c r="B178" s="159" t="s">
        <v>285</v>
      </c>
      <c r="C178" s="160"/>
      <c r="D178" s="160"/>
      <c r="E178" s="161"/>
      <c r="F178" s="266" t="s">
        <v>331</v>
      </c>
      <c r="G178" s="266"/>
      <c r="H178" s="266"/>
      <c r="I178" s="266"/>
      <c r="J178" s="266"/>
      <c r="K178" s="266"/>
      <c r="L178" s="266"/>
      <c r="M178" s="266"/>
      <c r="N178" s="266"/>
      <c r="O178" s="266"/>
      <c r="P178" s="266"/>
      <c r="Q178" s="266"/>
      <c r="R178" s="266"/>
      <c r="S178" s="266"/>
      <c r="T178" s="266"/>
      <c r="U178" s="266"/>
      <c r="V178" s="266"/>
      <c r="W178" s="266"/>
      <c r="X178" s="266"/>
      <c r="Y178" s="266"/>
      <c r="Z178" s="266"/>
      <c r="AA178" s="266"/>
      <c r="AB178" s="266"/>
      <c r="AC178" s="266"/>
      <c r="AD178" s="266"/>
      <c r="AE178" s="266"/>
      <c r="AF178" s="266"/>
      <c r="AG178" s="266"/>
      <c r="AH178" s="266"/>
      <c r="AI178" s="266"/>
      <c r="AJ178" s="266"/>
      <c r="AK178" s="266"/>
      <c r="AL178" s="266"/>
      <c r="AM178" s="266"/>
      <c r="AN178" s="266"/>
      <c r="AO178" s="266"/>
      <c r="AP178" s="266"/>
      <c r="AQ178" s="266"/>
      <c r="AR178" s="266"/>
      <c r="AS178" s="266"/>
      <c r="AT178" s="266"/>
      <c r="AU178" s="266"/>
      <c r="AV178" s="266"/>
      <c r="AW178" s="266"/>
      <c r="AX178" s="266"/>
      <c r="AY178" s="266"/>
      <c r="AZ178" s="266"/>
      <c r="BA178" s="266"/>
      <c r="BB178" s="266"/>
      <c r="BC178" s="266"/>
      <c r="BD178" s="266"/>
      <c r="BE178" s="266"/>
      <c r="BF178" s="266"/>
      <c r="BG178" s="262" t="s">
        <v>174</v>
      </c>
      <c r="BH178" s="262"/>
      <c r="BI178" s="262"/>
      <c r="BJ178" s="263"/>
      <c r="BL178" s="11"/>
      <c r="BM178" s="11"/>
      <c r="BN178" s="11"/>
      <c r="BO178" s="11"/>
      <c r="BP178" s="22"/>
      <c r="BQ178" s="1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2:128" ht="23.25" customHeight="1" x14ac:dyDescent="0.35">
      <c r="B179" s="82"/>
      <c r="C179" s="82"/>
      <c r="D179" s="82"/>
      <c r="E179" s="82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81"/>
      <c r="BH179" s="81"/>
      <c r="BI179" s="81"/>
      <c r="BJ179" s="81"/>
      <c r="BL179" s="10"/>
      <c r="BM179" s="12"/>
      <c r="BN179" s="10"/>
      <c r="BO179" s="11"/>
      <c r="BP179" s="10"/>
      <c r="BQ179" s="11"/>
    </row>
    <row r="180" spans="2:128" ht="36" customHeight="1" x14ac:dyDescent="0.35">
      <c r="B180" s="187" t="s">
        <v>433</v>
      </c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187" t="s">
        <v>452</v>
      </c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82"/>
      <c r="BI180" s="82"/>
      <c r="BJ180" s="82"/>
      <c r="BL180" s="10"/>
      <c r="BM180" s="12"/>
      <c r="BN180" s="10"/>
      <c r="BO180" s="11"/>
      <c r="BP180" s="10"/>
      <c r="BQ180" s="11"/>
    </row>
    <row r="181" spans="2:128" ht="36" customHeight="1" x14ac:dyDescent="0.35"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82"/>
      <c r="BI181" s="82"/>
      <c r="BJ181" s="82"/>
      <c r="BL181" s="10"/>
      <c r="BM181" s="12"/>
      <c r="BN181" s="10"/>
      <c r="BO181" s="11"/>
      <c r="BP181" s="10"/>
      <c r="BQ181" s="11"/>
    </row>
    <row r="182" spans="2:128" ht="117" customHeight="1" x14ac:dyDescent="0.35"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82"/>
      <c r="BI182" s="82"/>
      <c r="BJ182" s="82"/>
      <c r="BL182" s="10"/>
      <c r="BM182" s="12"/>
      <c r="BN182" s="10"/>
      <c r="BO182" s="11"/>
      <c r="BP182" s="10"/>
      <c r="BQ182" s="11"/>
    </row>
    <row r="183" spans="2:128" ht="52.5" customHeight="1" thickBot="1" x14ac:dyDescent="0.4">
      <c r="B183" s="179" t="s">
        <v>494</v>
      </c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F183" s="179"/>
      <c r="AG183" s="179"/>
      <c r="AH183" s="179"/>
      <c r="AI183" s="179"/>
      <c r="AJ183" s="179"/>
      <c r="AK183" s="179"/>
      <c r="AL183" s="179"/>
      <c r="AM183" s="179"/>
      <c r="AN183" s="179"/>
      <c r="AO183" s="179"/>
      <c r="AP183" s="179"/>
      <c r="AQ183" s="179"/>
      <c r="AR183" s="179"/>
      <c r="AS183" s="179"/>
      <c r="AT183" s="179"/>
      <c r="AU183" s="179"/>
      <c r="AV183" s="179"/>
      <c r="AW183" s="179"/>
      <c r="AX183" s="179"/>
      <c r="AY183" s="179"/>
      <c r="AZ183" s="179"/>
      <c r="BA183" s="179"/>
      <c r="BB183" s="179"/>
      <c r="BC183" s="179"/>
      <c r="BD183" s="179"/>
      <c r="BE183" s="179"/>
      <c r="BF183" s="179"/>
      <c r="BG183" s="179"/>
      <c r="BH183" s="179"/>
      <c r="BI183" s="82"/>
      <c r="BJ183" s="82"/>
      <c r="BL183" s="11"/>
      <c r="BM183" s="11"/>
      <c r="BN183" s="11"/>
      <c r="BO183" s="11"/>
      <c r="BP183" s="22"/>
      <c r="BQ183" s="11"/>
    </row>
    <row r="184" spans="2:128" ht="115.5" customHeight="1" thickBot="1" x14ac:dyDescent="0.4">
      <c r="B184" s="180" t="s">
        <v>107</v>
      </c>
      <c r="C184" s="181"/>
      <c r="D184" s="181"/>
      <c r="E184" s="182"/>
      <c r="F184" s="183" t="s">
        <v>108</v>
      </c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  <c r="AH184" s="184"/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5"/>
      <c r="BG184" s="181" t="s">
        <v>408</v>
      </c>
      <c r="BH184" s="181"/>
      <c r="BI184" s="181"/>
      <c r="BJ184" s="186"/>
      <c r="BL184" s="11"/>
      <c r="BM184" s="11"/>
      <c r="BN184" s="11"/>
      <c r="BO184" s="11"/>
      <c r="BP184" s="22"/>
      <c r="BQ184" s="11"/>
    </row>
    <row r="185" spans="2:128" ht="70.5" customHeight="1" x14ac:dyDescent="0.35">
      <c r="B185" s="144" t="s">
        <v>290</v>
      </c>
      <c r="C185" s="145"/>
      <c r="D185" s="145"/>
      <c r="E185" s="146"/>
      <c r="F185" s="147" t="s">
        <v>330</v>
      </c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8" t="s">
        <v>315</v>
      </c>
      <c r="BH185" s="148"/>
      <c r="BI185" s="148"/>
      <c r="BJ185" s="149"/>
      <c r="BL185" s="11"/>
      <c r="BM185" s="11"/>
      <c r="BN185" s="11"/>
      <c r="BO185" s="11"/>
      <c r="BP185" s="22"/>
      <c r="BQ185" s="11"/>
    </row>
    <row r="186" spans="2:128" ht="66" customHeight="1" x14ac:dyDescent="0.35">
      <c r="B186" s="144" t="s">
        <v>291</v>
      </c>
      <c r="C186" s="145"/>
      <c r="D186" s="145"/>
      <c r="E186" s="146"/>
      <c r="F186" s="147" t="s">
        <v>451</v>
      </c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50" t="s">
        <v>316</v>
      </c>
      <c r="BH186" s="150"/>
      <c r="BI186" s="150"/>
      <c r="BJ186" s="151"/>
      <c r="BL186" s="11"/>
      <c r="BM186" s="11"/>
      <c r="BN186" s="11"/>
      <c r="BO186" s="11"/>
      <c r="BP186" s="22"/>
      <c r="BQ186" s="11"/>
    </row>
    <row r="187" spans="2:128" s="4" customFormat="1" ht="48.75" customHeight="1" x14ac:dyDescent="0.35">
      <c r="B187" s="177" t="s">
        <v>292</v>
      </c>
      <c r="C187" s="264"/>
      <c r="D187" s="264"/>
      <c r="E187" s="265"/>
      <c r="F187" s="269" t="s">
        <v>374</v>
      </c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  <c r="Z187" s="269"/>
      <c r="AA187" s="269"/>
      <c r="AB187" s="269"/>
      <c r="AC187" s="269"/>
      <c r="AD187" s="269"/>
      <c r="AE187" s="269"/>
      <c r="AF187" s="269"/>
      <c r="AG187" s="269"/>
      <c r="AH187" s="269"/>
      <c r="AI187" s="269"/>
      <c r="AJ187" s="269"/>
      <c r="AK187" s="269"/>
      <c r="AL187" s="269"/>
      <c r="AM187" s="269"/>
      <c r="AN187" s="269"/>
      <c r="AO187" s="269"/>
      <c r="AP187" s="269"/>
      <c r="AQ187" s="269"/>
      <c r="AR187" s="269"/>
      <c r="AS187" s="269"/>
      <c r="AT187" s="269"/>
      <c r="AU187" s="269"/>
      <c r="AV187" s="269"/>
      <c r="AW187" s="269"/>
      <c r="AX187" s="269"/>
      <c r="AY187" s="269"/>
      <c r="AZ187" s="269"/>
      <c r="BA187" s="269"/>
      <c r="BB187" s="269"/>
      <c r="BC187" s="269"/>
      <c r="BD187" s="269"/>
      <c r="BE187" s="269"/>
      <c r="BF187" s="269"/>
      <c r="BG187" s="270" t="s">
        <v>375</v>
      </c>
      <c r="BH187" s="270"/>
      <c r="BI187" s="270"/>
      <c r="BJ187" s="271"/>
      <c r="BL187" s="11"/>
      <c r="BM187" s="11"/>
      <c r="BN187" s="11"/>
      <c r="BO187" s="11"/>
      <c r="BP187" s="22"/>
      <c r="BQ187" s="1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</row>
    <row r="188" spans="2:128" s="4" customFormat="1" ht="68.25" customHeight="1" x14ac:dyDescent="0.35">
      <c r="B188" s="144" t="s">
        <v>293</v>
      </c>
      <c r="C188" s="145"/>
      <c r="D188" s="145"/>
      <c r="E188" s="146"/>
      <c r="F188" s="147" t="s">
        <v>332</v>
      </c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50" t="s">
        <v>376</v>
      </c>
      <c r="BH188" s="150"/>
      <c r="BI188" s="150"/>
      <c r="BJ188" s="151"/>
      <c r="BL188" s="11"/>
      <c r="BM188" s="11"/>
      <c r="BN188" s="11"/>
      <c r="BO188" s="11"/>
      <c r="BP188" s="22"/>
      <c r="BQ188" s="1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</row>
    <row r="189" spans="2:128" s="4" customFormat="1" ht="51" customHeight="1" x14ac:dyDescent="0.35">
      <c r="B189" s="177" t="s">
        <v>294</v>
      </c>
      <c r="C189" s="264"/>
      <c r="D189" s="264"/>
      <c r="E189" s="265"/>
      <c r="F189" s="269" t="s">
        <v>411</v>
      </c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269"/>
      <c r="Y189" s="269"/>
      <c r="Z189" s="269"/>
      <c r="AA189" s="269"/>
      <c r="AB189" s="269"/>
      <c r="AC189" s="269"/>
      <c r="AD189" s="269"/>
      <c r="AE189" s="269"/>
      <c r="AF189" s="269"/>
      <c r="AG189" s="269"/>
      <c r="AH189" s="269"/>
      <c r="AI189" s="269"/>
      <c r="AJ189" s="269"/>
      <c r="AK189" s="269"/>
      <c r="AL189" s="269"/>
      <c r="AM189" s="269"/>
      <c r="AN189" s="269"/>
      <c r="AO189" s="269"/>
      <c r="AP189" s="269"/>
      <c r="AQ189" s="269"/>
      <c r="AR189" s="269"/>
      <c r="AS189" s="269"/>
      <c r="AT189" s="269"/>
      <c r="AU189" s="269"/>
      <c r="AV189" s="269"/>
      <c r="AW189" s="269"/>
      <c r="AX189" s="269"/>
      <c r="AY189" s="269"/>
      <c r="AZ189" s="269"/>
      <c r="BA189" s="269"/>
      <c r="BB189" s="269"/>
      <c r="BC189" s="269"/>
      <c r="BD189" s="269"/>
      <c r="BE189" s="269"/>
      <c r="BF189" s="269"/>
      <c r="BG189" s="270" t="s">
        <v>377</v>
      </c>
      <c r="BH189" s="270"/>
      <c r="BI189" s="270"/>
      <c r="BJ189" s="271"/>
      <c r="BL189" s="11"/>
      <c r="BM189" s="11"/>
      <c r="BN189" s="11"/>
      <c r="BO189" s="11"/>
      <c r="BP189" s="22"/>
      <c r="BQ189" s="1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</row>
    <row r="190" spans="2:128" s="4" customFormat="1" ht="46.5" customHeight="1" x14ac:dyDescent="0.35">
      <c r="B190" s="144" t="s">
        <v>295</v>
      </c>
      <c r="C190" s="145"/>
      <c r="D190" s="145"/>
      <c r="E190" s="146"/>
      <c r="F190" s="147" t="s">
        <v>403</v>
      </c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8" t="s">
        <v>317</v>
      </c>
      <c r="BH190" s="148"/>
      <c r="BI190" s="148"/>
      <c r="BJ190" s="149"/>
      <c r="BL190" s="11"/>
      <c r="BM190" s="11"/>
      <c r="BN190" s="11"/>
      <c r="BO190" s="11"/>
      <c r="BP190" s="22"/>
      <c r="BQ190" s="1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</row>
    <row r="191" spans="2:128" s="4" customFormat="1" ht="59.25" customHeight="1" x14ac:dyDescent="0.35">
      <c r="B191" s="144" t="s">
        <v>296</v>
      </c>
      <c r="C191" s="145"/>
      <c r="D191" s="145"/>
      <c r="E191" s="146"/>
      <c r="F191" s="147" t="s">
        <v>404</v>
      </c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8" t="s">
        <v>318</v>
      </c>
      <c r="BH191" s="148"/>
      <c r="BI191" s="148"/>
      <c r="BJ191" s="149"/>
      <c r="BL191" s="11"/>
      <c r="BM191" s="11"/>
      <c r="BN191" s="11"/>
      <c r="BO191" s="11"/>
      <c r="BP191" s="22"/>
      <c r="BQ191" s="1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</row>
    <row r="192" spans="2:128" s="4" customFormat="1" ht="77.25" customHeight="1" x14ac:dyDescent="0.35">
      <c r="B192" s="144" t="s">
        <v>297</v>
      </c>
      <c r="C192" s="145"/>
      <c r="D192" s="145"/>
      <c r="E192" s="146"/>
      <c r="F192" s="147" t="s">
        <v>382</v>
      </c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50" t="s">
        <v>198</v>
      </c>
      <c r="BH192" s="150"/>
      <c r="BI192" s="150"/>
      <c r="BJ192" s="151"/>
      <c r="BL192" s="11"/>
      <c r="BM192" s="11"/>
      <c r="BN192" s="11"/>
      <c r="BO192" s="11"/>
      <c r="BP192" s="22"/>
      <c r="BQ192" s="1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4" customFormat="1" ht="72" customHeight="1" x14ac:dyDescent="0.35">
      <c r="B193" s="144" t="s">
        <v>298</v>
      </c>
      <c r="C193" s="145"/>
      <c r="D193" s="145"/>
      <c r="E193" s="146"/>
      <c r="F193" s="147" t="s">
        <v>383</v>
      </c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267" t="s">
        <v>199</v>
      </c>
      <c r="BH193" s="267"/>
      <c r="BI193" s="267"/>
      <c r="BJ193" s="268"/>
      <c r="BL193" s="11"/>
      <c r="BM193" s="11"/>
      <c r="BN193" s="11"/>
      <c r="BO193" s="11"/>
      <c r="BP193" s="22"/>
      <c r="BQ193" s="1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s="4" customFormat="1" ht="40.5" customHeight="1" x14ac:dyDescent="0.35">
      <c r="B194" s="144" t="s">
        <v>299</v>
      </c>
      <c r="C194" s="145"/>
      <c r="D194" s="145"/>
      <c r="E194" s="146"/>
      <c r="F194" s="147" t="s">
        <v>333</v>
      </c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50" t="s">
        <v>200</v>
      </c>
      <c r="BH194" s="150"/>
      <c r="BI194" s="150"/>
      <c r="BJ194" s="151"/>
      <c r="BL194" s="11"/>
      <c r="BM194" s="11"/>
      <c r="BN194" s="11"/>
      <c r="BO194" s="11"/>
      <c r="BP194" s="22"/>
      <c r="BQ194" s="1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2:128" s="4" customFormat="1" ht="42" customHeight="1" x14ac:dyDescent="0.35">
      <c r="B195" s="144" t="s">
        <v>300</v>
      </c>
      <c r="C195" s="145"/>
      <c r="D195" s="145"/>
      <c r="E195" s="146"/>
      <c r="F195" s="147" t="s">
        <v>405</v>
      </c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50" t="s">
        <v>200</v>
      </c>
      <c r="BH195" s="150"/>
      <c r="BI195" s="150"/>
      <c r="BJ195" s="151"/>
      <c r="BL195" s="11"/>
      <c r="BM195" s="11"/>
      <c r="BN195" s="11"/>
      <c r="BO195" s="11"/>
      <c r="BP195" s="22"/>
      <c r="BQ195" s="1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4" customFormat="1" ht="72" customHeight="1" x14ac:dyDescent="0.35">
      <c r="B196" s="177" t="s">
        <v>301</v>
      </c>
      <c r="C196" s="264"/>
      <c r="D196" s="264"/>
      <c r="E196" s="265"/>
      <c r="F196" s="162" t="s">
        <v>396</v>
      </c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3"/>
      <c r="AU196" s="163"/>
      <c r="AV196" s="163"/>
      <c r="AW196" s="163"/>
      <c r="AX196" s="163"/>
      <c r="AY196" s="163"/>
      <c r="AZ196" s="163"/>
      <c r="BA196" s="163"/>
      <c r="BB196" s="163"/>
      <c r="BC196" s="163"/>
      <c r="BD196" s="163"/>
      <c r="BE196" s="163"/>
      <c r="BF196" s="164"/>
      <c r="BG196" s="150" t="s">
        <v>378</v>
      </c>
      <c r="BH196" s="150"/>
      <c r="BI196" s="150"/>
      <c r="BJ196" s="151"/>
      <c r="BL196" s="11"/>
      <c r="BM196" s="11"/>
      <c r="BN196" s="11"/>
      <c r="BO196" s="11"/>
      <c r="BP196" s="22"/>
      <c r="BQ196" s="1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4" customFormat="1" ht="69.75" customHeight="1" x14ac:dyDescent="0.35">
      <c r="B197" s="144" t="s">
        <v>302</v>
      </c>
      <c r="C197" s="145"/>
      <c r="D197" s="145"/>
      <c r="E197" s="146"/>
      <c r="F197" s="147" t="s">
        <v>336</v>
      </c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50" t="s">
        <v>378</v>
      </c>
      <c r="BH197" s="150"/>
      <c r="BI197" s="150"/>
      <c r="BJ197" s="151"/>
      <c r="BL197" s="11"/>
      <c r="BM197" s="11"/>
      <c r="BN197" s="11"/>
      <c r="BO197" s="11"/>
      <c r="BP197" s="22"/>
      <c r="BQ197" s="1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4" customFormat="1" ht="52.5" customHeight="1" x14ac:dyDescent="0.35">
      <c r="B198" s="144" t="s">
        <v>303</v>
      </c>
      <c r="C198" s="145"/>
      <c r="D198" s="145"/>
      <c r="E198" s="146"/>
      <c r="F198" s="147" t="s">
        <v>372</v>
      </c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50" t="s">
        <v>379</v>
      </c>
      <c r="BH198" s="150"/>
      <c r="BI198" s="150"/>
      <c r="BJ198" s="151"/>
      <c r="BL198" s="11"/>
      <c r="BM198" s="11"/>
      <c r="BN198" s="11"/>
      <c r="BO198" s="11"/>
      <c r="BP198" s="22"/>
      <c r="BQ198" s="1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4" customFormat="1" ht="73.5" customHeight="1" x14ac:dyDescent="0.35">
      <c r="B199" s="144" t="s">
        <v>304</v>
      </c>
      <c r="C199" s="145"/>
      <c r="D199" s="145"/>
      <c r="E199" s="146"/>
      <c r="F199" s="147" t="s">
        <v>400</v>
      </c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50" t="s">
        <v>379</v>
      </c>
      <c r="BH199" s="150"/>
      <c r="BI199" s="150"/>
      <c r="BJ199" s="151"/>
      <c r="BL199" s="11"/>
      <c r="BM199" s="11"/>
      <c r="BN199" s="11"/>
      <c r="BO199" s="11"/>
      <c r="BP199" s="22"/>
      <c r="BQ199" s="1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4" customFormat="1" ht="75.75" customHeight="1" x14ac:dyDescent="0.35">
      <c r="B200" s="144" t="s">
        <v>324</v>
      </c>
      <c r="C200" s="145"/>
      <c r="D200" s="145"/>
      <c r="E200" s="146"/>
      <c r="F200" s="147" t="s">
        <v>401</v>
      </c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50" t="s">
        <v>380</v>
      </c>
      <c r="BH200" s="150"/>
      <c r="BI200" s="150"/>
      <c r="BJ200" s="151"/>
      <c r="BL200" s="11"/>
      <c r="BM200" s="11"/>
      <c r="BN200" s="11"/>
      <c r="BO200" s="11"/>
      <c r="BP200" s="22"/>
      <c r="BQ200" s="1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4" customFormat="1" ht="61.5" customHeight="1" thickBot="1" x14ac:dyDescent="0.4">
      <c r="B201" s="159" t="s">
        <v>337</v>
      </c>
      <c r="C201" s="160"/>
      <c r="D201" s="160"/>
      <c r="E201" s="161"/>
      <c r="F201" s="205" t="s">
        <v>416</v>
      </c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6"/>
      <c r="AL201" s="206"/>
      <c r="AM201" s="206"/>
      <c r="AN201" s="206"/>
      <c r="AO201" s="206"/>
      <c r="AP201" s="206"/>
      <c r="AQ201" s="206"/>
      <c r="AR201" s="206"/>
      <c r="AS201" s="206"/>
      <c r="AT201" s="206"/>
      <c r="AU201" s="206"/>
      <c r="AV201" s="206"/>
      <c r="AW201" s="206"/>
      <c r="AX201" s="206"/>
      <c r="AY201" s="206"/>
      <c r="AZ201" s="206"/>
      <c r="BA201" s="206"/>
      <c r="BB201" s="206"/>
      <c r="BC201" s="206"/>
      <c r="BD201" s="206"/>
      <c r="BE201" s="206"/>
      <c r="BF201" s="207"/>
      <c r="BG201" s="262" t="s">
        <v>463</v>
      </c>
      <c r="BH201" s="262"/>
      <c r="BI201" s="262"/>
      <c r="BJ201" s="263"/>
      <c r="BL201" s="11"/>
      <c r="BM201" s="11"/>
      <c r="BN201" s="11"/>
      <c r="BO201" s="11"/>
      <c r="BP201" s="22"/>
      <c r="BQ201" s="1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4" customFormat="1" ht="56.25" customHeight="1" x14ac:dyDescent="0.35">
      <c r="B202" s="258" t="s">
        <v>489</v>
      </c>
      <c r="C202" s="258"/>
      <c r="D202" s="258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8"/>
      <c r="U202" s="258"/>
      <c r="V202" s="258"/>
      <c r="W202" s="258"/>
      <c r="X202" s="258"/>
      <c r="Y202" s="258"/>
      <c r="Z202" s="258"/>
      <c r="AA202" s="258"/>
      <c r="AB202" s="258"/>
      <c r="AC202" s="258"/>
      <c r="AD202" s="258"/>
      <c r="AE202" s="258"/>
      <c r="AF202" s="258"/>
      <c r="AG202" s="258"/>
      <c r="AH202" s="258"/>
      <c r="AI202" s="258"/>
      <c r="AJ202" s="258"/>
      <c r="AK202" s="258"/>
      <c r="AL202" s="258"/>
      <c r="AM202" s="258"/>
      <c r="AN202" s="258"/>
      <c r="AO202" s="258"/>
      <c r="AP202" s="258"/>
      <c r="AQ202" s="258"/>
      <c r="AR202" s="258"/>
      <c r="AS202" s="258"/>
      <c r="AT202" s="258"/>
      <c r="AU202" s="258"/>
      <c r="AV202" s="258"/>
      <c r="AW202" s="258"/>
      <c r="AX202" s="258"/>
      <c r="AY202" s="258"/>
      <c r="AZ202" s="258"/>
      <c r="BA202" s="258"/>
      <c r="BB202" s="258"/>
      <c r="BC202" s="258"/>
      <c r="BD202" s="258"/>
      <c r="BE202" s="258"/>
      <c r="BF202" s="258"/>
      <c r="BG202" s="258"/>
      <c r="BH202" s="258"/>
      <c r="BI202" s="258"/>
      <c r="BJ202" s="258"/>
      <c r="BL202" s="11"/>
      <c r="BM202" s="11"/>
      <c r="BN202" s="11"/>
      <c r="BO202" s="11"/>
      <c r="BP202" s="22"/>
      <c r="BQ202" s="1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4" customFormat="1" ht="59.25" customHeight="1" x14ac:dyDescent="0.35">
      <c r="B203" s="253" t="s">
        <v>482</v>
      </c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  <c r="AB203" s="253"/>
      <c r="AC203" s="253"/>
      <c r="AD203" s="253"/>
      <c r="AE203" s="253"/>
      <c r="AF203" s="253"/>
      <c r="AG203" s="253"/>
      <c r="AH203" s="253"/>
      <c r="AI203" s="253"/>
      <c r="AJ203" s="253"/>
      <c r="AK203" s="253"/>
      <c r="AL203" s="253"/>
      <c r="AM203" s="253"/>
      <c r="AN203" s="253"/>
      <c r="AO203" s="253"/>
      <c r="AP203" s="253"/>
      <c r="AQ203" s="253"/>
      <c r="AR203" s="253"/>
      <c r="AS203" s="253"/>
      <c r="AT203" s="253"/>
      <c r="AU203" s="253"/>
      <c r="AV203" s="253"/>
      <c r="AW203" s="253"/>
      <c r="AX203" s="253"/>
      <c r="AY203" s="253"/>
      <c r="AZ203" s="253"/>
      <c r="BA203" s="253"/>
      <c r="BB203" s="253"/>
      <c r="BC203" s="253"/>
      <c r="BD203" s="253"/>
      <c r="BE203" s="253"/>
      <c r="BF203" s="253"/>
      <c r="BG203" s="253"/>
      <c r="BH203" s="253"/>
      <c r="BI203" s="253"/>
      <c r="BJ203" s="253"/>
      <c r="BL203" s="11"/>
      <c r="BM203" s="11"/>
      <c r="BN203" s="11"/>
      <c r="BO203" s="11"/>
      <c r="BP203" s="22"/>
      <c r="BQ203" s="1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4" customFormat="1" ht="45" customHeight="1" x14ac:dyDescent="0.45">
      <c r="B204" s="56" t="s">
        <v>123</v>
      </c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57"/>
      <c r="T204" s="57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5"/>
      <c r="AG204" s="58"/>
      <c r="AH204" s="76"/>
      <c r="AI204" s="76"/>
      <c r="AJ204" s="76"/>
      <c r="AK204" s="56" t="s">
        <v>123</v>
      </c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L204" s="11"/>
      <c r="BM204" s="11"/>
      <c r="BN204" s="11"/>
      <c r="BO204" s="11"/>
      <c r="BP204" s="22"/>
      <c r="BQ204" s="1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4" customFormat="1" ht="77.25" customHeight="1" x14ac:dyDescent="0.35">
      <c r="B205" s="258" t="s">
        <v>490</v>
      </c>
      <c r="C205" s="258"/>
      <c r="D205" s="258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76"/>
      <c r="AF205" s="75"/>
      <c r="AG205" s="76"/>
      <c r="AH205" s="76"/>
      <c r="AI205" s="76"/>
      <c r="AJ205" s="76"/>
      <c r="AK205" s="253" t="s">
        <v>155</v>
      </c>
      <c r="AL205" s="253"/>
      <c r="AM205" s="253"/>
      <c r="AN205" s="253"/>
      <c r="AO205" s="253"/>
      <c r="AP205" s="253"/>
      <c r="AQ205" s="253"/>
      <c r="AR205" s="253"/>
      <c r="AS205" s="253"/>
      <c r="AT205" s="253"/>
      <c r="AU205" s="253"/>
      <c r="AV205" s="253"/>
      <c r="AW205" s="253"/>
      <c r="AX205" s="253"/>
      <c r="AY205" s="253"/>
      <c r="AZ205" s="253"/>
      <c r="BA205" s="253"/>
      <c r="BB205" s="253"/>
      <c r="BC205" s="253"/>
      <c r="BD205" s="253"/>
      <c r="BE205" s="253"/>
      <c r="BF205" s="253"/>
      <c r="BG205" s="253"/>
      <c r="BH205" s="76"/>
      <c r="BI205" s="76"/>
      <c r="BJ205" s="76"/>
      <c r="BL205" s="11"/>
      <c r="BM205" s="11"/>
      <c r="BN205" s="11"/>
      <c r="BO205" s="11"/>
      <c r="BP205" s="22"/>
      <c r="BQ205" s="1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4" customFormat="1" ht="35.25" x14ac:dyDescent="0.45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76"/>
      <c r="Q206" s="76"/>
      <c r="R206" s="76"/>
      <c r="S206" s="57"/>
      <c r="T206" s="57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5"/>
      <c r="AG206" s="76"/>
      <c r="AH206" s="76"/>
      <c r="AI206" s="76"/>
      <c r="AJ206" s="76"/>
      <c r="AK206" s="256"/>
      <c r="AL206" s="256"/>
      <c r="AM206" s="256"/>
      <c r="AN206" s="256"/>
      <c r="AO206" s="256"/>
      <c r="AP206" s="256"/>
      <c r="AQ206" s="79"/>
      <c r="AR206" s="79"/>
      <c r="AS206" s="79"/>
      <c r="AT206" s="79"/>
      <c r="AU206" s="79"/>
      <c r="AV206" s="79"/>
      <c r="AW206" s="79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76"/>
      <c r="BH206" s="76"/>
      <c r="BI206" s="76"/>
      <c r="BJ206" s="76"/>
      <c r="BL206" s="11"/>
      <c r="BM206" s="11"/>
      <c r="BN206" s="11"/>
      <c r="BO206" s="11"/>
      <c r="BP206" s="22"/>
      <c r="BQ206" s="1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4" customFormat="1" ht="49.5" customHeight="1" x14ac:dyDescent="0.5">
      <c r="B207" s="245" t="s">
        <v>491</v>
      </c>
      <c r="C207" s="245"/>
      <c r="D207" s="245"/>
      <c r="E207" s="245"/>
      <c r="F207" s="245"/>
      <c r="G207" s="245"/>
      <c r="H207" s="245"/>
      <c r="I207" s="245"/>
      <c r="J207" s="245"/>
      <c r="K207" s="245"/>
      <c r="L207" s="245"/>
      <c r="M207" s="245"/>
      <c r="N207" s="245"/>
      <c r="O207" s="245"/>
      <c r="P207" s="76"/>
      <c r="Q207" s="76"/>
      <c r="R207" s="76"/>
      <c r="S207" s="57"/>
      <c r="T207" s="57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5"/>
      <c r="AG207" s="76"/>
      <c r="AH207" s="76"/>
      <c r="AI207" s="76"/>
      <c r="AJ207" s="76"/>
      <c r="AK207" s="257" t="s">
        <v>407</v>
      </c>
      <c r="AL207" s="257"/>
      <c r="AM207" s="257"/>
      <c r="AN207" s="257"/>
      <c r="AO207" s="257"/>
      <c r="AP207" s="257"/>
      <c r="AQ207" s="257"/>
      <c r="AR207" s="257"/>
      <c r="AS207" s="257"/>
      <c r="AT207" s="257"/>
      <c r="AU207" s="257"/>
      <c r="AV207" s="257"/>
      <c r="AW207" s="257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L207" s="11"/>
      <c r="BM207" s="11"/>
      <c r="BN207" s="11"/>
      <c r="BO207" s="11"/>
      <c r="BP207" s="22"/>
      <c r="BQ207" s="1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4" customFormat="1" ht="46.5" customHeight="1" x14ac:dyDescent="0.35">
      <c r="B208" s="63" t="s">
        <v>308</v>
      </c>
      <c r="C208" s="63"/>
      <c r="D208" s="63"/>
      <c r="E208" s="63"/>
      <c r="F208" s="63"/>
      <c r="G208" s="63"/>
      <c r="H208" s="76"/>
      <c r="I208" s="78"/>
      <c r="J208" s="78"/>
      <c r="K208" s="78"/>
      <c r="L208" s="78"/>
      <c r="M208" s="78"/>
      <c r="N208" s="78"/>
      <c r="O208" s="78"/>
      <c r="P208" s="76"/>
      <c r="Q208" s="76"/>
      <c r="R208" s="76"/>
      <c r="S208" s="57"/>
      <c r="T208" s="57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5"/>
      <c r="AG208" s="76"/>
      <c r="AH208" s="76"/>
      <c r="AI208" s="76"/>
      <c r="AJ208" s="76"/>
      <c r="AK208" s="243"/>
      <c r="AL208" s="243"/>
      <c r="AM208" s="243"/>
      <c r="AN208" s="243"/>
      <c r="AO208" s="243"/>
      <c r="AP208" s="243"/>
      <c r="AQ208" s="76"/>
      <c r="AR208" s="63"/>
      <c r="AS208" s="63"/>
      <c r="AT208" s="63"/>
      <c r="AU208" s="63"/>
      <c r="AV208" s="63"/>
      <c r="AW208" s="63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L208" s="11"/>
      <c r="BM208" s="11"/>
      <c r="BN208" s="11"/>
      <c r="BO208" s="11"/>
      <c r="BP208" s="22"/>
      <c r="BQ208" s="1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4" customFormat="1" ht="33.75" customHeight="1" x14ac:dyDescent="0.35">
      <c r="B209" s="256" t="s">
        <v>395</v>
      </c>
      <c r="C209" s="256"/>
      <c r="D209" s="256"/>
      <c r="E209" s="256"/>
      <c r="F209" s="256"/>
      <c r="G209" s="256"/>
      <c r="H209" s="256"/>
      <c r="I209" s="253">
        <v>2022</v>
      </c>
      <c r="J209" s="253"/>
      <c r="K209" s="253"/>
      <c r="L209" s="253"/>
      <c r="M209" s="253"/>
      <c r="N209" s="253"/>
      <c r="O209" s="253"/>
      <c r="P209" s="76"/>
      <c r="Q209" s="76"/>
      <c r="R209" s="76"/>
      <c r="S209" s="57"/>
      <c r="T209" s="57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5"/>
      <c r="AG209" s="76"/>
      <c r="AH209" s="76"/>
      <c r="AI209" s="76"/>
      <c r="AJ209" s="76"/>
      <c r="AK209" s="245" t="s">
        <v>454</v>
      </c>
      <c r="AL209" s="245"/>
      <c r="AM209" s="245"/>
      <c r="AN209" s="245"/>
      <c r="AO209" s="245"/>
      <c r="AP209" s="245"/>
      <c r="AQ209" s="245"/>
      <c r="AR209" s="245"/>
      <c r="AS209" s="245"/>
      <c r="AT209" s="245"/>
      <c r="AU209" s="245"/>
      <c r="AV209" s="245"/>
      <c r="AW209" s="245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L209" s="11"/>
      <c r="BM209" s="11"/>
      <c r="BN209" s="11"/>
      <c r="BO209" s="11"/>
      <c r="BP209" s="22"/>
      <c r="BQ209" s="1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4" customFormat="1" ht="47.25" customHeight="1" x14ac:dyDescent="0.45">
      <c r="B210" s="243"/>
      <c r="C210" s="243"/>
      <c r="D210" s="243"/>
      <c r="E210" s="243"/>
      <c r="F210" s="243"/>
      <c r="G210" s="243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57"/>
      <c r="T210" s="57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5"/>
      <c r="AG210" s="76"/>
      <c r="AH210" s="76"/>
      <c r="AI210" s="76"/>
      <c r="AJ210" s="76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L210" s="11"/>
      <c r="BM210" s="11"/>
      <c r="BN210" s="11"/>
      <c r="BO210" s="11"/>
      <c r="BP210" s="22"/>
      <c r="BQ210" s="1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4" customFormat="1" ht="75" customHeight="1" x14ac:dyDescent="0.35">
      <c r="B211" s="260" t="s">
        <v>150</v>
      </c>
      <c r="C211" s="260"/>
      <c r="D211" s="260"/>
      <c r="E211" s="260"/>
      <c r="F211" s="260"/>
      <c r="G211" s="260"/>
      <c r="H211" s="260"/>
      <c r="I211" s="260"/>
      <c r="J211" s="260"/>
      <c r="K211" s="260"/>
      <c r="L211" s="260"/>
      <c r="M211" s="260"/>
      <c r="N211" s="260"/>
      <c r="O211" s="260"/>
      <c r="P211" s="260"/>
      <c r="Q211" s="260"/>
      <c r="R211" s="260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76"/>
      <c r="AF211" s="76"/>
      <c r="AG211" s="76"/>
      <c r="AH211" s="76"/>
      <c r="AI211" s="76"/>
      <c r="AJ211" s="76"/>
      <c r="AK211" s="253" t="s">
        <v>413</v>
      </c>
      <c r="AL211" s="253"/>
      <c r="AM211" s="253"/>
      <c r="AN211" s="253"/>
      <c r="AO211" s="253"/>
      <c r="AP211" s="253"/>
      <c r="AQ211" s="253"/>
      <c r="AR211" s="253"/>
      <c r="AS211" s="253"/>
      <c r="AT211" s="253"/>
      <c r="AU211" s="253"/>
      <c r="AV211" s="253"/>
      <c r="AW211" s="253"/>
      <c r="AX211" s="253"/>
      <c r="AY211" s="253"/>
      <c r="AZ211" s="253"/>
      <c r="BA211" s="253"/>
      <c r="BB211" s="253"/>
      <c r="BC211" s="75"/>
      <c r="BD211" s="75"/>
      <c r="BE211" s="76"/>
      <c r="BF211" s="76"/>
      <c r="BG211" s="76"/>
      <c r="BH211" s="76"/>
      <c r="BI211" s="76"/>
      <c r="BJ211" s="76"/>
      <c r="BL211" s="11"/>
      <c r="BM211" s="11"/>
      <c r="BN211" s="11"/>
      <c r="BO211" s="11"/>
      <c r="BP211" s="22"/>
      <c r="BQ211" s="1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4" customFormat="1" ht="62.25" customHeight="1" x14ac:dyDescent="0.5">
      <c r="B212" s="253" t="s">
        <v>398</v>
      </c>
      <c r="C212" s="253"/>
      <c r="D212" s="253"/>
      <c r="E212" s="253"/>
      <c r="F212" s="253"/>
      <c r="G212" s="253"/>
      <c r="H212" s="253"/>
      <c r="I212" s="253" t="s">
        <v>453</v>
      </c>
      <c r="J212" s="253"/>
      <c r="K212" s="253"/>
      <c r="L212" s="253"/>
      <c r="M212" s="253"/>
      <c r="N212" s="253"/>
      <c r="O212" s="253"/>
      <c r="P212" s="76"/>
      <c r="Q212" s="76"/>
      <c r="R212" s="76"/>
      <c r="S212" s="57"/>
      <c r="T212" s="57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7"/>
      <c r="AL212" s="77"/>
      <c r="AM212" s="77"/>
      <c r="AN212" s="77"/>
      <c r="AO212" s="77"/>
      <c r="AP212" s="77"/>
      <c r="AQ212" s="257" t="s">
        <v>236</v>
      </c>
      <c r="AR212" s="257"/>
      <c r="AS212" s="257"/>
      <c r="AT212" s="257"/>
      <c r="AU212" s="257"/>
      <c r="AV212" s="257"/>
      <c r="AW212" s="257"/>
      <c r="AX212" s="76"/>
      <c r="AY212" s="76"/>
      <c r="AZ212" s="76"/>
      <c r="BA212" s="76"/>
      <c r="BB212" s="76"/>
      <c r="BC212" s="75"/>
      <c r="BD212" s="75"/>
      <c r="BE212" s="127"/>
      <c r="BF212" s="127"/>
      <c r="BG212" s="76"/>
      <c r="BH212" s="76"/>
      <c r="BI212" s="76"/>
      <c r="BJ212" s="76"/>
      <c r="BL212" s="11"/>
      <c r="BM212" s="11"/>
      <c r="BN212" s="11"/>
      <c r="BO212" s="11"/>
      <c r="BP212" s="22"/>
      <c r="BQ212" s="1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4" customFormat="1" ht="30" customHeight="1" x14ac:dyDescent="0.35">
      <c r="B213" s="260" t="s">
        <v>389</v>
      </c>
      <c r="C213" s="260"/>
      <c r="D213" s="260"/>
      <c r="E213" s="260"/>
      <c r="F213" s="260"/>
      <c r="G213" s="260"/>
      <c r="H213" s="260"/>
      <c r="I213" s="78" t="s">
        <v>390</v>
      </c>
      <c r="J213" s="76"/>
      <c r="K213" s="76"/>
      <c r="L213" s="76"/>
      <c r="M213" s="76"/>
      <c r="N213" s="76"/>
      <c r="O213" s="76"/>
      <c r="P213" s="76"/>
      <c r="Q213" s="76"/>
      <c r="R213" s="76"/>
      <c r="S213" s="57"/>
      <c r="T213" s="57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8" t="s">
        <v>391</v>
      </c>
      <c r="AL213" s="76"/>
      <c r="AM213" s="76"/>
      <c r="AN213" s="76"/>
      <c r="AO213" s="76"/>
      <c r="AP213" s="76"/>
      <c r="AQ213" s="76"/>
      <c r="AR213" s="63" t="s">
        <v>392</v>
      </c>
      <c r="AS213" s="63"/>
      <c r="AT213" s="63"/>
      <c r="AU213" s="63"/>
      <c r="AV213" s="63"/>
      <c r="AW213" s="63"/>
      <c r="AX213" s="76"/>
      <c r="AY213" s="76"/>
      <c r="AZ213" s="76"/>
      <c r="BA213" s="76"/>
      <c r="BB213" s="76"/>
      <c r="BC213" s="75"/>
      <c r="BD213" s="75"/>
      <c r="BE213" s="127"/>
      <c r="BF213" s="127"/>
      <c r="BG213" s="76"/>
      <c r="BH213" s="76"/>
      <c r="BI213" s="76"/>
      <c r="BJ213" s="76"/>
      <c r="BL213" s="11"/>
      <c r="BM213" s="11"/>
      <c r="BN213" s="11"/>
      <c r="BO213" s="11"/>
      <c r="BP213" s="22"/>
      <c r="BQ213" s="1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4" customFormat="1" ht="42.75" customHeight="1" x14ac:dyDescent="0.5">
      <c r="B214" s="241"/>
      <c r="C214" s="241"/>
      <c r="D214" s="241"/>
      <c r="E214" s="241"/>
      <c r="F214" s="241"/>
      <c r="G214" s="241"/>
      <c r="H214" s="241"/>
      <c r="I214" s="259">
        <v>2022</v>
      </c>
      <c r="J214" s="259"/>
      <c r="K214" s="259"/>
      <c r="L214" s="259"/>
      <c r="M214" s="259"/>
      <c r="N214" s="259"/>
      <c r="O214" s="259"/>
      <c r="P214" s="76"/>
      <c r="Q214" s="76"/>
      <c r="R214" s="76"/>
      <c r="S214" s="57"/>
      <c r="T214" s="57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241"/>
      <c r="AL214" s="241"/>
      <c r="AM214" s="241"/>
      <c r="AN214" s="241"/>
      <c r="AO214" s="241"/>
      <c r="AP214" s="241"/>
      <c r="AQ214" s="261">
        <v>2022</v>
      </c>
      <c r="AR214" s="261"/>
      <c r="AS214" s="261"/>
      <c r="AT214" s="261"/>
      <c r="AU214" s="76"/>
      <c r="AV214" s="76"/>
      <c r="AW214" s="76"/>
      <c r="AX214" s="76"/>
      <c r="AY214" s="76"/>
      <c r="AZ214" s="76"/>
      <c r="BA214" s="76"/>
      <c r="BB214" s="76"/>
      <c r="BC214" s="75"/>
      <c r="BD214" s="75"/>
      <c r="BE214" s="127"/>
      <c r="BF214" s="127"/>
      <c r="BG214" s="76"/>
      <c r="BH214" s="76"/>
      <c r="BI214" s="76"/>
      <c r="BJ214" s="76"/>
      <c r="BL214" s="11"/>
      <c r="BM214" s="11"/>
      <c r="BN214" s="11"/>
      <c r="BO214" s="11"/>
      <c r="BP214" s="22"/>
      <c r="BQ214" s="1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4" customFormat="1" ht="34.5" customHeight="1" x14ac:dyDescent="0.35">
      <c r="B215" s="64"/>
      <c r="C215" s="64"/>
      <c r="D215" s="64"/>
      <c r="E215" s="64"/>
      <c r="F215" s="64"/>
      <c r="G215" s="64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59"/>
      <c r="T215" s="59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63"/>
      <c r="AL215" s="75"/>
      <c r="AM215" s="75"/>
      <c r="AN215" s="75"/>
      <c r="AO215" s="75"/>
      <c r="AP215" s="75"/>
      <c r="AQ215" s="75"/>
      <c r="AR215" s="63"/>
      <c r="AS215" s="63"/>
      <c r="AT215" s="63"/>
      <c r="AU215" s="63"/>
      <c r="AV215" s="63"/>
      <c r="AW215" s="63"/>
      <c r="AX215" s="75"/>
      <c r="AY215" s="75"/>
      <c r="AZ215" s="75"/>
      <c r="BA215" s="75"/>
      <c r="BB215" s="75"/>
      <c r="BC215" s="75"/>
      <c r="BD215" s="75"/>
      <c r="BE215" s="76"/>
      <c r="BF215" s="76"/>
      <c r="BG215" s="76"/>
      <c r="BH215" s="76"/>
      <c r="BI215" s="76"/>
      <c r="BJ215" s="76"/>
      <c r="BL215" s="11"/>
      <c r="BM215" s="11"/>
      <c r="BN215" s="11"/>
      <c r="BO215" s="11"/>
      <c r="BP215" s="22"/>
      <c r="BQ215" s="1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4" customFormat="1" ht="27" customHeight="1" x14ac:dyDescent="0.35">
      <c r="B216" s="64"/>
      <c r="C216" s="64"/>
      <c r="D216" s="64"/>
      <c r="E216" s="64"/>
      <c r="F216" s="64"/>
      <c r="G216" s="64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59"/>
      <c r="T216" s="59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63"/>
      <c r="AL216" s="75"/>
      <c r="AM216" s="75"/>
      <c r="AN216" s="75"/>
      <c r="AO216" s="75"/>
      <c r="AP216" s="75"/>
      <c r="AQ216" s="75"/>
      <c r="AR216" s="63"/>
      <c r="AS216" s="63"/>
      <c r="AT216" s="63"/>
      <c r="AU216" s="63"/>
      <c r="AV216" s="63"/>
      <c r="AW216" s="63"/>
      <c r="AX216" s="75"/>
      <c r="AY216" s="75"/>
      <c r="AZ216" s="75"/>
      <c r="BA216" s="75"/>
      <c r="BB216" s="75"/>
      <c r="BC216" s="75"/>
      <c r="BD216" s="75"/>
      <c r="BE216" s="76"/>
      <c r="BF216" s="76"/>
      <c r="BG216" s="76"/>
      <c r="BH216" s="76"/>
      <c r="BI216" s="76"/>
      <c r="BJ216" s="76"/>
      <c r="BL216" s="11"/>
      <c r="BM216" s="11"/>
      <c r="BN216" s="11"/>
      <c r="BO216" s="11"/>
      <c r="BP216" s="22"/>
      <c r="BQ216" s="1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4" customFormat="1" ht="25.5" customHeight="1" x14ac:dyDescent="0.45"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9"/>
      <c r="T217" s="129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75"/>
      <c r="AF217" s="75"/>
      <c r="AG217" s="75"/>
      <c r="AH217" s="75"/>
      <c r="AI217" s="75"/>
      <c r="AJ217" s="75"/>
      <c r="AK217" s="59"/>
      <c r="AL217" s="59"/>
      <c r="AM217" s="59"/>
      <c r="AN217" s="59"/>
      <c r="AO217" s="59"/>
      <c r="AP217" s="59"/>
      <c r="AQ217" s="79"/>
      <c r="AR217" s="79"/>
      <c r="AS217" s="79"/>
      <c r="AT217" s="79"/>
      <c r="AU217" s="75"/>
      <c r="AV217" s="75"/>
      <c r="AW217" s="75"/>
      <c r="AX217" s="75"/>
      <c r="AY217" s="75"/>
      <c r="AZ217" s="75"/>
      <c r="BA217" s="75"/>
      <c r="BB217" s="75"/>
      <c r="BC217" s="75"/>
      <c r="BD217" s="75"/>
      <c r="BE217" s="76"/>
      <c r="BF217" s="76"/>
      <c r="BG217" s="76"/>
      <c r="BH217" s="76"/>
      <c r="BI217" s="76"/>
      <c r="BJ217" s="76"/>
      <c r="BL217" s="11"/>
      <c r="BM217" s="11"/>
      <c r="BN217" s="11"/>
      <c r="BO217" s="11"/>
      <c r="BP217" s="22"/>
      <c r="BQ217" s="1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4" customFormat="1" ht="43.5" customHeight="1" x14ac:dyDescent="0.35">
      <c r="B218" s="253" t="s">
        <v>483</v>
      </c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59"/>
      <c r="X218" s="59"/>
      <c r="Y218" s="59"/>
      <c r="Z218" s="59"/>
      <c r="AA218" s="59"/>
      <c r="AB218" s="59"/>
      <c r="AC218" s="59"/>
      <c r="AD218" s="59"/>
      <c r="AE218" s="76"/>
      <c r="AF218" s="75"/>
      <c r="AG218" s="76"/>
      <c r="AH218" s="76"/>
      <c r="AI218" s="76"/>
      <c r="AJ218" s="76"/>
      <c r="AK218" s="255" t="s">
        <v>124</v>
      </c>
      <c r="AL218" s="255"/>
      <c r="AM218" s="255"/>
      <c r="AN218" s="255"/>
      <c r="AO218" s="255"/>
      <c r="AP218" s="255"/>
      <c r="AQ218" s="255"/>
      <c r="AR218" s="255"/>
      <c r="AS218" s="255"/>
      <c r="AT218" s="255"/>
      <c r="AU218" s="255"/>
      <c r="AV218" s="255"/>
      <c r="AW218" s="255"/>
      <c r="AX218" s="255"/>
      <c r="AY218" s="255"/>
      <c r="AZ218" s="255"/>
      <c r="BA218" s="255"/>
      <c r="BB218" s="255"/>
      <c r="BC218" s="255"/>
      <c r="BD218" s="255"/>
      <c r="BE218" s="76"/>
      <c r="BF218" s="76"/>
      <c r="BG218" s="76"/>
      <c r="BH218" s="76"/>
      <c r="BI218" s="76"/>
      <c r="BJ218" s="76"/>
      <c r="BL218" s="11"/>
      <c r="BM218" s="11"/>
      <c r="BN218" s="11"/>
      <c r="BO218" s="11"/>
      <c r="BP218" s="22"/>
      <c r="BQ218" s="1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4" customFormat="1" ht="32.25" customHeight="1" x14ac:dyDescent="0.45">
      <c r="B219" s="245" t="s">
        <v>306</v>
      </c>
      <c r="C219" s="245"/>
      <c r="D219" s="245"/>
      <c r="E219" s="245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5"/>
      <c r="AD219" s="245"/>
      <c r="AE219" s="76"/>
      <c r="AF219" s="75"/>
      <c r="AG219" s="76"/>
      <c r="AH219" s="76"/>
      <c r="AI219" s="76"/>
      <c r="AJ219" s="76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L219" s="11"/>
      <c r="BM219" s="11"/>
      <c r="BN219" s="11"/>
      <c r="BO219" s="11"/>
      <c r="BP219" s="22"/>
      <c r="BQ219" s="1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4" customFormat="1" ht="39" customHeight="1" x14ac:dyDescent="0.5">
      <c r="B220" s="244"/>
      <c r="C220" s="244"/>
      <c r="D220" s="244"/>
      <c r="E220" s="244"/>
      <c r="F220" s="244"/>
      <c r="G220" s="244"/>
      <c r="H220" s="244"/>
      <c r="I220" s="245" t="s">
        <v>274</v>
      </c>
      <c r="J220" s="245"/>
      <c r="K220" s="245"/>
      <c r="L220" s="245"/>
      <c r="M220" s="245"/>
      <c r="N220" s="245"/>
      <c r="O220" s="245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76"/>
      <c r="AF220" s="75"/>
      <c r="AG220" s="76"/>
      <c r="AH220" s="76"/>
      <c r="AI220" s="76"/>
      <c r="AJ220" s="76"/>
      <c r="AK220" s="254"/>
      <c r="AL220" s="254"/>
      <c r="AM220" s="254"/>
      <c r="AN220" s="254"/>
      <c r="AO220" s="254"/>
      <c r="AP220" s="254"/>
      <c r="AQ220" s="245" t="s">
        <v>393</v>
      </c>
      <c r="AR220" s="245"/>
      <c r="AS220" s="245"/>
      <c r="AT220" s="245"/>
      <c r="AU220" s="245"/>
      <c r="AV220" s="245"/>
      <c r="AW220" s="245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L220" s="11"/>
      <c r="BM220" s="11"/>
      <c r="BN220" s="11"/>
      <c r="BO220" s="11"/>
      <c r="BP220" s="22"/>
      <c r="BQ220" s="1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4" customFormat="1" ht="33" customHeight="1" x14ac:dyDescent="0.45">
      <c r="B221" s="243"/>
      <c r="C221" s="243"/>
      <c r="D221" s="243"/>
      <c r="E221" s="243"/>
      <c r="F221" s="243"/>
      <c r="G221" s="243"/>
      <c r="H221" s="76"/>
      <c r="I221" s="78" t="s">
        <v>307</v>
      </c>
      <c r="J221" s="76"/>
      <c r="K221" s="76"/>
      <c r="L221" s="76"/>
      <c r="M221" s="76"/>
      <c r="N221" s="76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76"/>
      <c r="AF221" s="75"/>
      <c r="AG221" s="76"/>
      <c r="AH221" s="76"/>
      <c r="AI221" s="76"/>
      <c r="AJ221" s="76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76"/>
      <c r="AV221" s="76"/>
      <c r="AW221" s="76"/>
      <c r="AX221" s="76"/>
      <c r="AY221" s="76"/>
      <c r="AZ221" s="76"/>
      <c r="BA221" s="76"/>
      <c r="BB221" s="58"/>
      <c r="BC221" s="58"/>
      <c r="BD221" s="58"/>
      <c r="BE221" s="76"/>
      <c r="BF221" s="76"/>
      <c r="BG221" s="76"/>
      <c r="BH221" s="76"/>
      <c r="BI221" s="76"/>
      <c r="BJ221" s="76"/>
      <c r="BL221" s="11"/>
      <c r="BM221" s="11"/>
      <c r="BN221" s="11"/>
      <c r="BO221" s="11"/>
      <c r="BP221" s="22"/>
      <c r="BQ221" s="1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4" customFormat="1" ht="36" customHeight="1" x14ac:dyDescent="0.5">
      <c r="B222" s="241"/>
      <c r="C222" s="241"/>
      <c r="D222" s="241"/>
      <c r="E222" s="241"/>
      <c r="F222" s="241"/>
      <c r="G222" s="241"/>
      <c r="H222" s="241"/>
      <c r="I222" s="242">
        <v>2022</v>
      </c>
      <c r="J222" s="242"/>
      <c r="K222" s="242"/>
      <c r="L222" s="242"/>
      <c r="M222" s="242"/>
      <c r="N222" s="242"/>
      <c r="O222" s="242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76"/>
      <c r="AF222" s="75"/>
      <c r="AG222" s="76"/>
      <c r="AH222" s="76"/>
      <c r="AI222" s="76"/>
      <c r="AJ222" s="76"/>
      <c r="AK222" s="241"/>
      <c r="AL222" s="241"/>
      <c r="AM222" s="241"/>
      <c r="AN222" s="241"/>
      <c r="AO222" s="241"/>
      <c r="AP222" s="241"/>
      <c r="AQ222" s="253">
        <v>2022</v>
      </c>
      <c r="AR222" s="253"/>
      <c r="AS222" s="253"/>
      <c r="AT222" s="253"/>
      <c r="AU222" s="75"/>
      <c r="AV222" s="75"/>
      <c r="AW222" s="75"/>
      <c r="AX222" s="75"/>
      <c r="AY222" s="75"/>
      <c r="AZ222" s="75"/>
      <c r="BA222" s="75"/>
      <c r="BB222" s="128"/>
      <c r="BC222" s="128"/>
      <c r="BD222" s="128"/>
      <c r="BE222" s="58"/>
      <c r="BF222" s="58"/>
      <c r="BG222" s="90"/>
      <c r="BH222" s="90"/>
      <c r="BI222" s="90"/>
      <c r="BJ222" s="90"/>
      <c r="BL222" s="1"/>
      <c r="BM222" s="1"/>
      <c r="BN222" s="1"/>
      <c r="BO222" s="1"/>
      <c r="BP222" s="19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4" customFormat="1" ht="24.6" customHeight="1" x14ac:dyDescent="0.45">
      <c r="B223" s="243"/>
      <c r="C223" s="243"/>
      <c r="D223" s="243"/>
      <c r="E223" s="243"/>
      <c r="F223" s="243"/>
      <c r="G223" s="243"/>
      <c r="H223" s="130"/>
      <c r="I223" s="130"/>
      <c r="J223" s="130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76"/>
      <c r="AF223" s="75"/>
      <c r="AG223" s="76"/>
      <c r="AH223" s="76"/>
      <c r="AI223" s="76"/>
      <c r="AJ223" s="76"/>
      <c r="AK223" s="64"/>
      <c r="AL223" s="64"/>
      <c r="AM223" s="64"/>
      <c r="AN223" s="64"/>
      <c r="AO223" s="64"/>
      <c r="AP223" s="64"/>
      <c r="AQ223" s="75"/>
      <c r="AR223" s="75"/>
      <c r="AS223" s="75"/>
      <c r="AT223" s="75"/>
      <c r="AU223" s="75"/>
      <c r="AV223" s="75"/>
      <c r="AW223" s="75"/>
      <c r="AX223" s="75"/>
      <c r="AY223" s="75"/>
      <c r="AZ223" s="75"/>
      <c r="BA223" s="75"/>
      <c r="BB223" s="128"/>
      <c r="BC223" s="128"/>
      <c r="BD223" s="128"/>
      <c r="BE223" s="58"/>
      <c r="BF223" s="58"/>
      <c r="BG223" s="90"/>
      <c r="BH223" s="90"/>
      <c r="BI223" s="90"/>
      <c r="BJ223" s="90"/>
      <c r="BL223" s="1"/>
      <c r="BM223" s="1"/>
      <c r="BN223" s="1"/>
      <c r="BO223" s="1"/>
      <c r="BP223" s="19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4" customFormat="1" ht="19.5" customHeight="1" x14ac:dyDescent="0.45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89"/>
      <c r="T224" s="89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75"/>
      <c r="AG224" s="76"/>
      <c r="AH224" s="76"/>
      <c r="AI224" s="76"/>
      <c r="AJ224" s="76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128"/>
      <c r="BC224" s="128"/>
      <c r="BD224" s="128"/>
      <c r="BE224" s="58"/>
      <c r="BF224" s="58"/>
      <c r="BG224" s="90"/>
      <c r="BH224" s="90"/>
      <c r="BI224" s="90"/>
      <c r="BJ224" s="90"/>
      <c r="BL224" s="1"/>
      <c r="BM224" s="1"/>
      <c r="BN224" s="1"/>
      <c r="BO224" s="1"/>
      <c r="BP224" s="19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4" customFormat="1" ht="46.5" customHeight="1" x14ac:dyDescent="0.45">
      <c r="B225" s="245" t="s">
        <v>235</v>
      </c>
      <c r="C225" s="245"/>
      <c r="D225" s="245"/>
      <c r="E225" s="245"/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90"/>
      <c r="BH225" s="90"/>
      <c r="BI225" s="90"/>
      <c r="BJ225" s="90"/>
      <c r="BL225" s="1"/>
      <c r="BM225" s="1"/>
      <c r="BN225" s="1"/>
      <c r="BO225" s="1"/>
      <c r="BP225" s="19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4" customFormat="1" ht="24.6" customHeight="1" x14ac:dyDescent="0.45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89"/>
      <c r="T226" s="89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78"/>
      <c r="AF226" s="78"/>
      <c r="AG226" s="78"/>
      <c r="AH226" s="78"/>
      <c r="AI226" s="7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90"/>
      <c r="BH226" s="90"/>
      <c r="BI226" s="90"/>
      <c r="BJ226" s="90"/>
      <c r="BL226" s="1"/>
      <c r="BM226" s="1"/>
      <c r="BN226" s="1"/>
      <c r="BO226" s="1"/>
      <c r="BP226" s="19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4" customFormat="1" ht="30.6" customHeight="1" x14ac:dyDescent="0.5">
      <c r="B227" s="242" t="s">
        <v>487</v>
      </c>
      <c r="C227" s="242"/>
      <c r="D227" s="242"/>
      <c r="E227" s="242"/>
      <c r="F227" s="242"/>
      <c r="G227" s="242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78"/>
      <c r="AE227" s="78"/>
      <c r="AF227" s="78"/>
      <c r="AG227" s="78"/>
      <c r="AH227" s="78"/>
      <c r="AI227" s="7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90"/>
      <c r="BH227" s="90"/>
      <c r="BI227" s="90"/>
      <c r="BJ227" s="90"/>
      <c r="BL227" s="1"/>
      <c r="BM227" s="1"/>
      <c r="BN227" s="1"/>
      <c r="BO227" s="1"/>
      <c r="BP227" s="19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4" customFormat="1" ht="30.6" customHeight="1" x14ac:dyDescent="0.5">
      <c r="B228" s="242"/>
      <c r="C228" s="242"/>
      <c r="D228" s="242"/>
      <c r="E228" s="242"/>
      <c r="F228" s="242"/>
      <c r="G228" s="242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78"/>
      <c r="AE228" s="78"/>
      <c r="AF228" s="78"/>
      <c r="AG228" s="78"/>
      <c r="AH228" s="78"/>
      <c r="AI228" s="7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90"/>
      <c r="BH228" s="90"/>
      <c r="BI228" s="90"/>
      <c r="BJ228" s="90"/>
      <c r="BL228" s="1"/>
      <c r="BM228" s="1"/>
      <c r="BN228" s="1"/>
      <c r="BO228" s="1"/>
      <c r="BP228" s="19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4" customFormat="1" ht="30" customHeight="1" x14ac:dyDescent="0.3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131"/>
      <c r="T229" s="131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  <c r="BF229" s="78"/>
      <c r="BG229" s="130"/>
      <c r="BH229" s="130"/>
      <c r="BI229" s="130"/>
      <c r="BJ229" s="130"/>
      <c r="BL229" s="1"/>
      <c r="BM229" s="1"/>
      <c r="BN229" s="1"/>
      <c r="BO229" s="1"/>
      <c r="BP229" s="19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4" customFormat="1" ht="34.5" x14ac:dyDescent="0.45">
      <c r="B230" s="132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89"/>
      <c r="T230" s="89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90"/>
      <c r="BH230" s="90"/>
      <c r="BI230" s="90"/>
      <c r="BJ230" s="90"/>
      <c r="BL230" s="1"/>
      <c r="BM230" s="1"/>
      <c r="BN230" s="1"/>
      <c r="BO230" s="1"/>
      <c r="BP230" s="19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ht="34.5" x14ac:dyDescent="0.45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89"/>
      <c r="T231" s="89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90"/>
      <c r="BH231" s="90"/>
      <c r="BI231" s="90"/>
      <c r="BJ231" s="90"/>
    </row>
    <row r="232" spans="2:128" ht="34.5" x14ac:dyDescent="0.45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89"/>
      <c r="T232" s="89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90"/>
      <c r="BH232" s="90"/>
      <c r="BI232" s="90"/>
      <c r="BJ232" s="90"/>
    </row>
    <row r="233" spans="2:128" ht="34.5" x14ac:dyDescent="0.45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89"/>
      <c r="T233" s="89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90"/>
      <c r="BH233" s="90"/>
      <c r="BI233" s="90"/>
      <c r="BJ233" s="90"/>
    </row>
    <row r="234" spans="2:128" ht="34.5" x14ac:dyDescent="0.45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89"/>
      <c r="T234" s="89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90"/>
      <c r="BH234" s="90"/>
      <c r="BI234" s="90"/>
      <c r="BJ234" s="90"/>
    </row>
    <row r="235" spans="2:128" ht="34.5" x14ac:dyDescent="0.45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89"/>
      <c r="T235" s="89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90"/>
      <c r="BH235" s="90"/>
      <c r="BI235" s="90"/>
      <c r="BJ235" s="90"/>
    </row>
    <row r="236" spans="2:128" ht="34.5" x14ac:dyDescent="0.45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89"/>
      <c r="T236" s="89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90"/>
      <c r="BH236" s="90"/>
      <c r="BI236" s="90"/>
      <c r="BJ236" s="90"/>
    </row>
    <row r="237" spans="2:128" ht="34.5" x14ac:dyDescent="0.45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89"/>
      <c r="T237" s="89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90"/>
      <c r="BH237" s="90"/>
      <c r="BI237" s="90"/>
      <c r="BJ237" s="90"/>
    </row>
    <row r="238" spans="2:128" ht="34.5" x14ac:dyDescent="0.45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89"/>
      <c r="T238" s="89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90"/>
      <c r="BH238" s="90"/>
      <c r="BI238" s="90"/>
      <c r="BJ238" s="90"/>
    </row>
    <row r="239" spans="2:128" ht="34.5" x14ac:dyDescent="0.45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89"/>
      <c r="T239" s="89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90"/>
      <c r="BH239" s="90"/>
      <c r="BI239" s="90"/>
      <c r="BJ239" s="90"/>
    </row>
    <row r="240" spans="2:128" ht="34.5" x14ac:dyDescent="0.45"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1"/>
      <c r="T240" s="61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2"/>
      <c r="BH240" s="62"/>
      <c r="BI240" s="62"/>
      <c r="BJ240" s="62"/>
    </row>
    <row r="241" spans="2:62" ht="34.5" x14ac:dyDescent="0.45"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1"/>
      <c r="T241" s="61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2"/>
      <c r="BH241" s="62"/>
      <c r="BI241" s="62"/>
      <c r="BJ241" s="62"/>
    </row>
    <row r="242" spans="2:62" ht="34.5" x14ac:dyDescent="0.45"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1"/>
      <c r="T242" s="61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2"/>
      <c r="BH242" s="62"/>
      <c r="BI242" s="62"/>
      <c r="BJ242" s="62"/>
    </row>
    <row r="243" spans="2:62" ht="34.5" x14ac:dyDescent="0.45"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1"/>
      <c r="T243" s="61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2"/>
      <c r="BH243" s="62"/>
      <c r="BI243" s="62"/>
      <c r="BJ243" s="62"/>
    </row>
    <row r="244" spans="2:62" ht="34.5" x14ac:dyDescent="0.45"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1"/>
      <c r="T244" s="61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2"/>
      <c r="BH244" s="62"/>
      <c r="BI244" s="62"/>
      <c r="BJ244" s="62"/>
    </row>
    <row r="245" spans="2:62" ht="34.5" x14ac:dyDescent="0.45"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1"/>
      <c r="T245" s="61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2"/>
      <c r="BH245" s="62"/>
      <c r="BI245" s="62"/>
      <c r="BJ245" s="62"/>
    </row>
    <row r="246" spans="2:62" ht="34.5" x14ac:dyDescent="0.45"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1"/>
      <c r="T246" s="61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2"/>
      <c r="BH246" s="62"/>
      <c r="BI246" s="62"/>
      <c r="BJ246" s="62"/>
    </row>
    <row r="247" spans="2:62" ht="34.5" x14ac:dyDescent="0.45"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1"/>
      <c r="T247" s="61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2"/>
      <c r="BH247" s="62"/>
      <c r="BI247" s="62"/>
      <c r="BJ247" s="62"/>
    </row>
    <row r="248" spans="2:62" ht="34.5" x14ac:dyDescent="0.45"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1"/>
      <c r="T248" s="61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2"/>
      <c r="BH248" s="62"/>
      <c r="BI248" s="62"/>
      <c r="BJ248" s="62"/>
    </row>
    <row r="249" spans="2:62" ht="34.5" x14ac:dyDescent="0.45"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1"/>
      <c r="T249" s="61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2"/>
      <c r="BH249" s="62"/>
      <c r="BI249" s="62"/>
      <c r="BJ249" s="62"/>
    </row>
    <row r="250" spans="2:62" ht="34.5" x14ac:dyDescent="0.45"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1"/>
      <c r="T250" s="61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2"/>
      <c r="BH250" s="62"/>
      <c r="BI250" s="62"/>
      <c r="BJ250" s="62"/>
    </row>
    <row r="251" spans="2:62" ht="34.5" x14ac:dyDescent="0.45"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1"/>
      <c r="T251" s="61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2"/>
      <c r="BH251" s="62"/>
      <c r="BI251" s="62"/>
      <c r="BJ251" s="62"/>
    </row>
    <row r="252" spans="2:62" ht="34.5" x14ac:dyDescent="0.45"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1"/>
      <c r="T252" s="61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2"/>
      <c r="BH252" s="62"/>
      <c r="BI252" s="62"/>
      <c r="BJ252" s="62"/>
    </row>
    <row r="253" spans="2:62" ht="34.5" x14ac:dyDescent="0.45"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1"/>
      <c r="T253" s="61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2"/>
      <c r="BH253" s="62"/>
      <c r="BI253" s="62"/>
      <c r="BJ253" s="62"/>
    </row>
    <row r="254" spans="2:62" ht="34.5" x14ac:dyDescent="0.45"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1"/>
      <c r="T254" s="61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2"/>
      <c r="BH254" s="62"/>
      <c r="BI254" s="62"/>
      <c r="BJ254" s="62"/>
    </row>
    <row r="255" spans="2:62" ht="34.5" x14ac:dyDescent="0.45"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1"/>
      <c r="T255" s="61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2"/>
      <c r="BH255" s="62"/>
      <c r="BI255" s="62"/>
      <c r="BJ255" s="62"/>
    </row>
    <row r="256" spans="2:62" ht="34.5" x14ac:dyDescent="0.45"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1"/>
      <c r="T256" s="61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2"/>
      <c r="BH256" s="62"/>
      <c r="BI256" s="62"/>
      <c r="BJ256" s="62"/>
    </row>
    <row r="257" spans="2:62" ht="34.5" x14ac:dyDescent="0.45"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1"/>
      <c r="T257" s="61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2"/>
      <c r="BH257" s="62"/>
      <c r="BI257" s="62"/>
      <c r="BJ257" s="62"/>
    </row>
    <row r="258" spans="2:62" ht="34.5" x14ac:dyDescent="0.45"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1"/>
      <c r="T258" s="61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2"/>
      <c r="BH258" s="62"/>
      <c r="BI258" s="62"/>
      <c r="BJ258" s="62"/>
    </row>
    <row r="259" spans="2:62" ht="34.5" x14ac:dyDescent="0.45"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1"/>
      <c r="T259" s="61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2"/>
      <c r="BH259" s="62"/>
      <c r="BI259" s="62"/>
      <c r="BJ259" s="62"/>
    </row>
    <row r="260" spans="2:62" ht="34.5" x14ac:dyDescent="0.45"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1"/>
      <c r="T260" s="61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2"/>
      <c r="BH260" s="62"/>
      <c r="BI260" s="62"/>
      <c r="BJ260" s="62"/>
    </row>
    <row r="261" spans="2:62" ht="34.5" x14ac:dyDescent="0.45"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1"/>
      <c r="T261" s="61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2"/>
      <c r="BH261" s="62"/>
      <c r="BI261" s="62"/>
      <c r="BJ261" s="62"/>
    </row>
    <row r="262" spans="2:62" ht="34.5" x14ac:dyDescent="0.45"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1"/>
      <c r="T262" s="61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2"/>
      <c r="BH262" s="62"/>
      <c r="BI262" s="62"/>
      <c r="BJ262" s="62"/>
    </row>
    <row r="263" spans="2:62" ht="34.5" x14ac:dyDescent="0.45"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1"/>
      <c r="T263" s="61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2"/>
      <c r="BH263" s="62"/>
      <c r="BI263" s="62"/>
      <c r="BJ263" s="62"/>
    </row>
    <row r="264" spans="2:62" ht="34.5" x14ac:dyDescent="0.45"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1"/>
      <c r="T264" s="61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2"/>
      <c r="BH264" s="62"/>
      <c r="BI264" s="62"/>
      <c r="BJ264" s="62"/>
    </row>
    <row r="265" spans="2:62" ht="34.5" x14ac:dyDescent="0.45"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1"/>
      <c r="T265" s="61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2"/>
      <c r="BH265" s="62"/>
      <c r="BI265" s="62"/>
      <c r="BJ265" s="62"/>
    </row>
    <row r="266" spans="2:62" ht="34.5" x14ac:dyDescent="0.45"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1"/>
      <c r="T266" s="61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2"/>
      <c r="BH266" s="62"/>
      <c r="BI266" s="62"/>
      <c r="BJ266" s="62"/>
    </row>
    <row r="267" spans="2:62" ht="34.5" x14ac:dyDescent="0.45"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1"/>
      <c r="T267" s="61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2"/>
      <c r="BH267" s="62"/>
      <c r="BI267" s="62"/>
      <c r="BJ267" s="62"/>
    </row>
    <row r="268" spans="2:62" ht="34.5" x14ac:dyDescent="0.45"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1"/>
      <c r="T268" s="61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2"/>
      <c r="BH268" s="62"/>
      <c r="BI268" s="62"/>
      <c r="BJ268" s="62"/>
    </row>
    <row r="269" spans="2:62" ht="34.5" x14ac:dyDescent="0.45"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1"/>
      <c r="T269" s="61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2"/>
      <c r="BH269" s="62"/>
      <c r="BI269" s="62"/>
      <c r="BJ269" s="62"/>
    </row>
    <row r="270" spans="2:62" ht="34.5" x14ac:dyDescent="0.45"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1"/>
      <c r="T270" s="61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2"/>
      <c r="BH270" s="62"/>
      <c r="BI270" s="62"/>
      <c r="BJ270" s="62"/>
    </row>
    <row r="271" spans="2:62" ht="34.5" x14ac:dyDescent="0.45"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1"/>
      <c r="T271" s="61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2"/>
      <c r="BH271" s="62"/>
      <c r="BI271" s="62"/>
      <c r="BJ271" s="62"/>
    </row>
    <row r="272" spans="2:62" ht="34.5" x14ac:dyDescent="0.45"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1"/>
      <c r="T272" s="61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2"/>
      <c r="BH272" s="62"/>
      <c r="BI272" s="62"/>
      <c r="BJ272" s="62"/>
    </row>
    <row r="273" spans="2:62" ht="34.5" x14ac:dyDescent="0.45"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1"/>
      <c r="T273" s="61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2"/>
      <c r="BH273" s="62"/>
      <c r="BI273" s="62"/>
      <c r="BJ273" s="62"/>
    </row>
    <row r="274" spans="2:62" ht="34.5" x14ac:dyDescent="0.45"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1"/>
      <c r="T274" s="61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2"/>
      <c r="BH274" s="62"/>
      <c r="BI274" s="62"/>
      <c r="BJ274" s="62"/>
    </row>
    <row r="275" spans="2:62" ht="34.5" x14ac:dyDescent="0.45"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1"/>
      <c r="T275" s="61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2"/>
      <c r="BH275" s="62"/>
      <c r="BI275" s="62"/>
      <c r="BJ275" s="62"/>
    </row>
    <row r="276" spans="2:62" ht="34.5" x14ac:dyDescent="0.45"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1"/>
      <c r="T276" s="61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2"/>
      <c r="BH276" s="62"/>
      <c r="BI276" s="62"/>
      <c r="BJ276" s="62"/>
    </row>
    <row r="277" spans="2:62" ht="34.5" x14ac:dyDescent="0.45"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1"/>
      <c r="T277" s="61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2"/>
      <c r="BH277" s="62"/>
      <c r="BI277" s="62"/>
      <c r="BJ277" s="62"/>
    </row>
    <row r="278" spans="2:62" ht="34.5" x14ac:dyDescent="0.45"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1"/>
      <c r="T278" s="61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2"/>
      <c r="BH278" s="62"/>
      <c r="BI278" s="62"/>
      <c r="BJ278" s="62"/>
    </row>
    <row r="279" spans="2:62" ht="34.5" x14ac:dyDescent="0.45"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1"/>
      <c r="T279" s="61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2"/>
      <c r="BH279" s="62"/>
      <c r="BI279" s="62"/>
      <c r="BJ279" s="62"/>
    </row>
    <row r="280" spans="2:62" ht="34.5" x14ac:dyDescent="0.45"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1"/>
      <c r="T280" s="61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2"/>
      <c r="BH280" s="62"/>
      <c r="BI280" s="62"/>
      <c r="BJ280" s="62"/>
    </row>
    <row r="281" spans="2:62" ht="34.5" x14ac:dyDescent="0.45"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1"/>
      <c r="T281" s="61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2"/>
      <c r="BH281" s="62"/>
      <c r="BI281" s="62"/>
      <c r="BJ281" s="62"/>
    </row>
    <row r="282" spans="2:62" ht="34.5" x14ac:dyDescent="0.45"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1"/>
      <c r="T282" s="61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2"/>
      <c r="BH282" s="62"/>
      <c r="BI282" s="62"/>
      <c r="BJ282" s="62"/>
    </row>
    <row r="283" spans="2:62" ht="34.5" x14ac:dyDescent="0.45"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1"/>
      <c r="T283" s="61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2"/>
      <c r="BH283" s="62"/>
      <c r="BI283" s="62"/>
      <c r="BJ283" s="62"/>
    </row>
    <row r="284" spans="2:62" ht="34.5" x14ac:dyDescent="0.45"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1"/>
      <c r="T284" s="61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2"/>
      <c r="BH284" s="62"/>
      <c r="BI284" s="62"/>
      <c r="BJ284" s="62"/>
    </row>
    <row r="285" spans="2:62" ht="34.5" x14ac:dyDescent="0.45"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1"/>
      <c r="T285" s="61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2"/>
      <c r="BH285" s="62"/>
      <c r="BI285" s="62"/>
      <c r="BJ285" s="62"/>
    </row>
    <row r="286" spans="2:62" ht="34.5" x14ac:dyDescent="0.45"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1"/>
      <c r="T286" s="61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2"/>
      <c r="BH286" s="62"/>
      <c r="BI286" s="62"/>
      <c r="BJ286" s="62"/>
    </row>
    <row r="287" spans="2:62" ht="34.5" x14ac:dyDescent="0.45"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1"/>
      <c r="T287" s="61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2"/>
      <c r="BH287" s="62"/>
      <c r="BI287" s="62"/>
      <c r="BJ287" s="62"/>
    </row>
    <row r="288" spans="2:62" ht="34.5" x14ac:dyDescent="0.45"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1"/>
      <c r="T288" s="61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2"/>
      <c r="BH288" s="62"/>
      <c r="BI288" s="62"/>
      <c r="BJ288" s="62"/>
    </row>
    <row r="289" spans="2:62" ht="34.5" x14ac:dyDescent="0.45"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1"/>
      <c r="T289" s="61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2"/>
      <c r="BH289" s="62"/>
      <c r="BI289" s="62"/>
      <c r="BJ289" s="62"/>
    </row>
    <row r="290" spans="2:62" ht="34.5" x14ac:dyDescent="0.45"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1"/>
      <c r="T290" s="61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2"/>
      <c r="BH290" s="62"/>
      <c r="BI290" s="62"/>
      <c r="BJ290" s="62"/>
    </row>
    <row r="291" spans="2:62" ht="34.5" x14ac:dyDescent="0.45"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1"/>
      <c r="T291" s="61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2"/>
      <c r="BH291" s="62"/>
      <c r="BI291" s="62"/>
      <c r="BJ291" s="62"/>
    </row>
    <row r="292" spans="2:62" ht="34.5" x14ac:dyDescent="0.45"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1"/>
      <c r="T292" s="61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2"/>
      <c r="BH292" s="62"/>
      <c r="BI292" s="62"/>
      <c r="BJ292" s="62"/>
    </row>
    <row r="293" spans="2:62" ht="34.5" x14ac:dyDescent="0.45"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1"/>
      <c r="T293" s="61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2"/>
      <c r="BH293" s="62"/>
      <c r="BI293" s="62"/>
      <c r="BJ293" s="62"/>
    </row>
    <row r="294" spans="2:62" ht="34.5" x14ac:dyDescent="0.45"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1"/>
      <c r="T294" s="61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2"/>
      <c r="BH294" s="62"/>
      <c r="BI294" s="62"/>
      <c r="BJ294" s="62"/>
    </row>
    <row r="295" spans="2:62" ht="34.5" x14ac:dyDescent="0.45"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1"/>
      <c r="T295" s="61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2"/>
      <c r="BH295" s="62"/>
      <c r="BI295" s="62"/>
      <c r="BJ295" s="62"/>
    </row>
    <row r="296" spans="2:62" ht="34.5" x14ac:dyDescent="0.45"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1"/>
      <c r="T296" s="61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2"/>
      <c r="BH296" s="62"/>
      <c r="BI296" s="62"/>
      <c r="BJ296" s="62"/>
    </row>
    <row r="297" spans="2:62" ht="34.5" x14ac:dyDescent="0.45"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1"/>
      <c r="T297" s="61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2"/>
      <c r="BH297" s="62"/>
      <c r="BI297" s="62"/>
      <c r="BJ297" s="62"/>
    </row>
    <row r="298" spans="2:62" ht="34.5" x14ac:dyDescent="0.45"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1"/>
      <c r="T298" s="61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2"/>
      <c r="BH298" s="62"/>
      <c r="BI298" s="62"/>
      <c r="BJ298" s="62"/>
    </row>
    <row r="299" spans="2:62" ht="34.5" x14ac:dyDescent="0.45"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1"/>
      <c r="T299" s="61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2"/>
      <c r="BH299" s="62"/>
      <c r="BI299" s="62"/>
      <c r="BJ299" s="62"/>
    </row>
    <row r="300" spans="2:62" ht="34.5" x14ac:dyDescent="0.45"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1"/>
      <c r="T300" s="61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2"/>
      <c r="BH300" s="62"/>
      <c r="BI300" s="62"/>
      <c r="BJ300" s="62"/>
    </row>
    <row r="301" spans="2:62" ht="34.5" x14ac:dyDescent="0.45"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1"/>
      <c r="T301" s="61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2"/>
      <c r="BH301" s="62"/>
      <c r="BI301" s="62"/>
      <c r="BJ301" s="62"/>
    </row>
    <row r="302" spans="2:62" ht="34.5" x14ac:dyDescent="0.45"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1"/>
      <c r="T302" s="61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2"/>
      <c r="BH302" s="62"/>
      <c r="BI302" s="62"/>
      <c r="BJ302" s="62"/>
    </row>
    <row r="303" spans="2:62" ht="34.5" x14ac:dyDescent="0.45"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1"/>
      <c r="T303" s="61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2"/>
      <c r="BH303" s="62"/>
      <c r="BI303" s="62"/>
      <c r="BJ303" s="62"/>
    </row>
    <row r="304" spans="2:62" ht="34.5" x14ac:dyDescent="0.45"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1"/>
      <c r="T304" s="61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2"/>
      <c r="BH304" s="62"/>
      <c r="BI304" s="62"/>
      <c r="BJ304" s="62"/>
    </row>
    <row r="305" spans="2:62" ht="34.5" x14ac:dyDescent="0.45"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1"/>
      <c r="T305" s="61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2"/>
      <c r="BH305" s="62"/>
      <c r="BI305" s="62"/>
      <c r="BJ305" s="62"/>
    </row>
    <row r="306" spans="2:62" ht="34.5" x14ac:dyDescent="0.45"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1"/>
      <c r="T306" s="61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2"/>
      <c r="BH306" s="62"/>
      <c r="BI306" s="62"/>
      <c r="BJ306" s="62"/>
    </row>
    <row r="307" spans="2:62" ht="34.5" x14ac:dyDescent="0.45"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1"/>
      <c r="T307" s="61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2"/>
      <c r="BH307" s="62"/>
      <c r="BI307" s="62"/>
      <c r="BJ307" s="62"/>
    </row>
    <row r="308" spans="2:62" ht="34.5" x14ac:dyDescent="0.45"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1"/>
      <c r="T308" s="61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2"/>
      <c r="BH308" s="62"/>
      <c r="BI308" s="62"/>
      <c r="BJ308" s="62"/>
    </row>
    <row r="309" spans="2:62" ht="34.5" x14ac:dyDescent="0.45"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1"/>
      <c r="T309" s="61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2"/>
      <c r="BH309" s="62"/>
      <c r="BI309" s="62"/>
      <c r="BJ309" s="62"/>
    </row>
    <row r="310" spans="2:62" ht="34.5" x14ac:dyDescent="0.45"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1"/>
      <c r="T310" s="61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2"/>
      <c r="BH310" s="62"/>
      <c r="BI310" s="62"/>
      <c r="BJ310" s="62"/>
    </row>
    <row r="311" spans="2:62" ht="34.5" x14ac:dyDescent="0.45"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1"/>
      <c r="T311" s="61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2"/>
      <c r="BH311" s="62"/>
      <c r="BI311" s="62"/>
      <c r="BJ311" s="62"/>
    </row>
    <row r="312" spans="2:62" ht="34.5" x14ac:dyDescent="0.45"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1"/>
      <c r="T312" s="61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2"/>
      <c r="BH312" s="62"/>
      <c r="BI312" s="62"/>
      <c r="BJ312" s="62"/>
    </row>
    <row r="313" spans="2:62" ht="34.5" x14ac:dyDescent="0.45"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1"/>
      <c r="T313" s="61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2"/>
      <c r="BH313" s="62"/>
      <c r="BI313" s="62"/>
      <c r="BJ313" s="62"/>
    </row>
    <row r="314" spans="2:62" ht="34.5" x14ac:dyDescent="0.45"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1"/>
      <c r="T314" s="61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2"/>
      <c r="BH314" s="62"/>
      <c r="BI314" s="62"/>
      <c r="BJ314" s="62"/>
    </row>
    <row r="315" spans="2:62" ht="34.5" x14ac:dyDescent="0.45"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1"/>
      <c r="T315" s="61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2"/>
      <c r="BH315" s="62"/>
      <c r="BI315" s="62"/>
      <c r="BJ315" s="62"/>
    </row>
    <row r="316" spans="2:62" ht="34.5" x14ac:dyDescent="0.45"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1"/>
      <c r="T316" s="61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2"/>
      <c r="BH316" s="62"/>
      <c r="BI316" s="62"/>
      <c r="BJ316" s="62"/>
    </row>
    <row r="317" spans="2:62" ht="34.5" x14ac:dyDescent="0.45"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1"/>
      <c r="T317" s="61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2"/>
      <c r="BH317" s="62"/>
      <c r="BI317" s="62"/>
      <c r="BJ317" s="62"/>
    </row>
    <row r="318" spans="2:62" ht="34.5" x14ac:dyDescent="0.45"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1"/>
      <c r="T318" s="61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2"/>
      <c r="BH318" s="62"/>
      <c r="BI318" s="62"/>
      <c r="BJ318" s="62"/>
    </row>
    <row r="319" spans="2:62" ht="34.5" x14ac:dyDescent="0.45"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1"/>
      <c r="T319" s="61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2"/>
      <c r="BH319" s="62"/>
      <c r="BI319" s="62"/>
      <c r="BJ319" s="62"/>
    </row>
    <row r="320" spans="2:62" ht="34.5" x14ac:dyDescent="0.45"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1"/>
      <c r="T320" s="61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2"/>
      <c r="BH320" s="62"/>
      <c r="BI320" s="62"/>
      <c r="BJ320" s="62"/>
    </row>
    <row r="321" spans="2:62" ht="34.5" x14ac:dyDescent="0.45"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1"/>
      <c r="T321" s="61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2"/>
      <c r="BH321" s="62"/>
      <c r="BI321" s="62"/>
      <c r="BJ321" s="62"/>
    </row>
    <row r="322" spans="2:62" ht="34.5" x14ac:dyDescent="0.45"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1"/>
      <c r="T322" s="61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2"/>
      <c r="BH322" s="62"/>
      <c r="BI322" s="62"/>
      <c r="BJ322" s="62"/>
    </row>
    <row r="323" spans="2:62" ht="34.5" x14ac:dyDescent="0.45"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1"/>
      <c r="T323" s="61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2"/>
      <c r="BH323" s="62"/>
      <c r="BI323" s="62"/>
      <c r="BJ323" s="62"/>
    </row>
    <row r="324" spans="2:62" ht="34.5" x14ac:dyDescent="0.45"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1"/>
      <c r="T324" s="61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2"/>
      <c r="BH324" s="62"/>
      <c r="BI324" s="62"/>
      <c r="BJ324" s="62"/>
    </row>
    <row r="325" spans="2:62" ht="34.5" x14ac:dyDescent="0.45"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1"/>
      <c r="T325" s="61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2"/>
      <c r="BH325" s="62"/>
      <c r="BI325" s="62"/>
      <c r="BJ325" s="62"/>
    </row>
    <row r="326" spans="2:62" ht="34.5" x14ac:dyDescent="0.45"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1"/>
      <c r="T326" s="61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2"/>
      <c r="BH326" s="62"/>
      <c r="BI326" s="62"/>
      <c r="BJ326" s="62"/>
    </row>
    <row r="327" spans="2:62" ht="34.5" x14ac:dyDescent="0.45"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1"/>
      <c r="T327" s="61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2"/>
      <c r="BH327" s="62"/>
      <c r="BI327" s="62"/>
      <c r="BJ327" s="62"/>
    </row>
    <row r="328" spans="2:62" ht="34.5" x14ac:dyDescent="0.45"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1"/>
      <c r="T328" s="61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2"/>
      <c r="BH328" s="62"/>
      <c r="BI328" s="62"/>
      <c r="BJ328" s="62"/>
    </row>
    <row r="329" spans="2:62" ht="34.5" x14ac:dyDescent="0.45"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1"/>
      <c r="T329" s="61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2"/>
      <c r="BH329" s="62"/>
      <c r="BI329" s="62"/>
      <c r="BJ329" s="62"/>
    </row>
    <row r="330" spans="2:62" ht="34.5" x14ac:dyDescent="0.45"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1"/>
      <c r="T330" s="61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2"/>
      <c r="BH330" s="62"/>
      <c r="BI330" s="62"/>
      <c r="BJ330" s="62"/>
    </row>
    <row r="331" spans="2:62" ht="34.5" x14ac:dyDescent="0.45"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1"/>
      <c r="T331" s="61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2"/>
      <c r="BH331" s="62"/>
      <c r="BI331" s="62"/>
      <c r="BJ331" s="62"/>
    </row>
    <row r="332" spans="2:62" ht="34.5" x14ac:dyDescent="0.45"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1"/>
      <c r="T332" s="61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2"/>
      <c r="BH332" s="62"/>
      <c r="BI332" s="62"/>
      <c r="BJ332" s="62"/>
    </row>
    <row r="333" spans="2:62" ht="34.5" x14ac:dyDescent="0.45"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1"/>
      <c r="T333" s="61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2"/>
      <c r="BH333" s="62"/>
      <c r="BI333" s="62"/>
      <c r="BJ333" s="62"/>
    </row>
    <row r="334" spans="2:62" ht="34.5" x14ac:dyDescent="0.45"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1"/>
      <c r="T334" s="61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2"/>
      <c r="BH334" s="62"/>
      <c r="BI334" s="62"/>
      <c r="BJ334" s="62"/>
    </row>
    <row r="335" spans="2:62" ht="34.5" x14ac:dyDescent="0.45"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1"/>
      <c r="T335" s="61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2"/>
      <c r="BH335" s="62"/>
      <c r="BI335" s="62"/>
      <c r="BJ335" s="62"/>
    </row>
    <row r="336" spans="2:62" ht="34.5" x14ac:dyDescent="0.45"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1"/>
      <c r="T336" s="61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2"/>
      <c r="BH336" s="62"/>
      <c r="BI336" s="62"/>
      <c r="BJ336" s="62"/>
    </row>
    <row r="337" spans="2:62" ht="34.5" x14ac:dyDescent="0.45"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1"/>
      <c r="T337" s="61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2"/>
      <c r="BH337" s="62"/>
      <c r="BI337" s="62"/>
      <c r="BJ337" s="62"/>
    </row>
    <row r="338" spans="2:62" ht="34.5" x14ac:dyDescent="0.45"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1"/>
      <c r="T338" s="61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2"/>
      <c r="BH338" s="62"/>
      <c r="BI338" s="62"/>
      <c r="BJ338" s="62"/>
    </row>
    <row r="339" spans="2:62" ht="34.5" x14ac:dyDescent="0.45"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1"/>
      <c r="T339" s="61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2"/>
      <c r="BH339" s="62"/>
      <c r="BI339" s="62"/>
      <c r="BJ339" s="62"/>
    </row>
    <row r="340" spans="2:62" ht="34.5" x14ac:dyDescent="0.45"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1"/>
      <c r="T340" s="61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2"/>
      <c r="BH340" s="62"/>
      <c r="BI340" s="62"/>
      <c r="BJ340" s="62"/>
    </row>
    <row r="341" spans="2:62" ht="34.5" x14ac:dyDescent="0.45"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1"/>
      <c r="T341" s="61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2"/>
      <c r="BH341" s="62"/>
      <c r="BI341" s="62"/>
      <c r="BJ341" s="62"/>
    </row>
    <row r="342" spans="2:62" ht="34.5" x14ac:dyDescent="0.45"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1"/>
      <c r="T342" s="61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2"/>
      <c r="BH342" s="62"/>
      <c r="BI342" s="62"/>
      <c r="BJ342" s="62"/>
    </row>
    <row r="343" spans="2:62" ht="34.5" x14ac:dyDescent="0.45"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1"/>
      <c r="T343" s="61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2"/>
      <c r="BH343" s="62"/>
      <c r="BI343" s="62"/>
      <c r="BJ343" s="62"/>
    </row>
    <row r="344" spans="2:62" ht="34.5" x14ac:dyDescent="0.45"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1"/>
      <c r="T344" s="61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2"/>
      <c r="BH344" s="62"/>
      <c r="BI344" s="62"/>
      <c r="BJ344" s="62"/>
    </row>
    <row r="345" spans="2:62" ht="34.5" x14ac:dyDescent="0.45"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1"/>
      <c r="T345" s="61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2"/>
      <c r="BH345" s="62"/>
      <c r="BI345" s="62"/>
      <c r="BJ345" s="62"/>
    </row>
    <row r="346" spans="2:62" ht="34.5" x14ac:dyDescent="0.45"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1"/>
      <c r="T346" s="61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2"/>
      <c r="BH346" s="62"/>
      <c r="BI346" s="62"/>
      <c r="BJ346" s="62"/>
    </row>
    <row r="347" spans="2:62" ht="34.5" x14ac:dyDescent="0.45"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1"/>
      <c r="T347" s="61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2"/>
      <c r="BH347" s="62"/>
      <c r="BI347" s="62"/>
      <c r="BJ347" s="62"/>
    </row>
    <row r="348" spans="2:62" ht="34.5" x14ac:dyDescent="0.45"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1"/>
      <c r="T348" s="61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2"/>
      <c r="BH348" s="62"/>
      <c r="BI348" s="62"/>
      <c r="BJ348" s="62"/>
    </row>
    <row r="349" spans="2:62" ht="34.5" x14ac:dyDescent="0.45"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1"/>
      <c r="T349" s="61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2"/>
      <c r="BH349" s="62"/>
      <c r="BI349" s="62"/>
      <c r="BJ349" s="62"/>
    </row>
    <row r="350" spans="2:62" ht="34.5" x14ac:dyDescent="0.45"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1"/>
      <c r="T350" s="61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2"/>
      <c r="BH350" s="62"/>
      <c r="BI350" s="62"/>
      <c r="BJ350" s="62"/>
    </row>
    <row r="351" spans="2:62" ht="34.5" x14ac:dyDescent="0.45"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1"/>
      <c r="T351" s="61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2"/>
      <c r="BH351" s="62"/>
      <c r="BI351" s="62"/>
      <c r="BJ351" s="62"/>
    </row>
    <row r="352" spans="2:62" ht="34.5" x14ac:dyDescent="0.45"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1"/>
      <c r="T352" s="61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2"/>
      <c r="BH352" s="62"/>
      <c r="BI352" s="62"/>
      <c r="BJ352" s="62"/>
    </row>
    <row r="353" spans="2:62" ht="34.5" x14ac:dyDescent="0.45"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1"/>
      <c r="T353" s="61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2"/>
      <c r="BH353" s="62"/>
      <c r="BI353" s="62"/>
      <c r="BJ353" s="62"/>
    </row>
    <row r="354" spans="2:62" ht="34.5" x14ac:dyDescent="0.45"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1"/>
      <c r="T354" s="61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2"/>
      <c r="BH354" s="62"/>
      <c r="BI354" s="62"/>
      <c r="BJ354" s="62"/>
    </row>
    <row r="355" spans="2:62" ht="34.5" x14ac:dyDescent="0.45"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1"/>
      <c r="T355" s="61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2"/>
      <c r="BH355" s="62"/>
      <c r="BI355" s="62"/>
      <c r="BJ355" s="62"/>
    </row>
    <row r="356" spans="2:62" ht="34.5" x14ac:dyDescent="0.45"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1"/>
      <c r="T356" s="61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2"/>
      <c r="BH356" s="62"/>
      <c r="BI356" s="62"/>
      <c r="BJ356" s="62"/>
    </row>
    <row r="357" spans="2:62" ht="34.5" x14ac:dyDescent="0.45"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1"/>
      <c r="T357" s="61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2"/>
      <c r="BH357" s="62"/>
      <c r="BI357" s="62"/>
      <c r="BJ357" s="62"/>
    </row>
    <row r="358" spans="2:62" ht="34.5" x14ac:dyDescent="0.45"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1"/>
      <c r="T358" s="61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2"/>
      <c r="BH358" s="62"/>
      <c r="BI358" s="62"/>
      <c r="BJ358" s="62"/>
    </row>
    <row r="359" spans="2:62" ht="34.5" x14ac:dyDescent="0.45"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1"/>
      <c r="T359" s="61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2"/>
      <c r="BH359" s="62"/>
      <c r="BI359" s="62"/>
      <c r="BJ359" s="62"/>
    </row>
    <row r="360" spans="2:62" ht="34.5" x14ac:dyDescent="0.45"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1"/>
      <c r="T360" s="61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2"/>
      <c r="BH360" s="62"/>
      <c r="BI360" s="62"/>
      <c r="BJ360" s="62"/>
    </row>
    <row r="361" spans="2:62" ht="34.5" x14ac:dyDescent="0.45"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1"/>
      <c r="T361" s="61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2"/>
      <c r="BH361" s="62"/>
      <c r="BI361" s="62"/>
      <c r="BJ361" s="62"/>
    </row>
    <row r="362" spans="2:62" ht="34.5" x14ac:dyDescent="0.45"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1"/>
      <c r="T362" s="61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2"/>
      <c r="BH362" s="62"/>
      <c r="BI362" s="62"/>
      <c r="BJ362" s="62"/>
    </row>
    <row r="363" spans="2:62" ht="34.5" x14ac:dyDescent="0.45"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1"/>
      <c r="T363" s="61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2"/>
      <c r="BH363" s="62"/>
      <c r="BI363" s="62"/>
      <c r="BJ363" s="62"/>
    </row>
    <row r="364" spans="2:62" ht="34.5" x14ac:dyDescent="0.45"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1"/>
      <c r="T364" s="61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2"/>
      <c r="BH364" s="62"/>
      <c r="BI364" s="62"/>
      <c r="BJ364" s="62"/>
    </row>
    <row r="365" spans="2:62" ht="34.5" x14ac:dyDescent="0.45"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1"/>
      <c r="T365" s="61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2"/>
      <c r="BH365" s="62"/>
      <c r="BI365" s="62"/>
      <c r="BJ365" s="62"/>
    </row>
    <row r="366" spans="2:62" ht="34.5" x14ac:dyDescent="0.45"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1"/>
      <c r="T366" s="61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2"/>
      <c r="BH366" s="62"/>
      <c r="BI366" s="62"/>
      <c r="BJ366" s="62"/>
    </row>
    <row r="367" spans="2:62" ht="34.5" x14ac:dyDescent="0.45"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1"/>
      <c r="T367" s="61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2"/>
      <c r="BH367" s="62"/>
      <c r="BI367" s="62"/>
      <c r="BJ367" s="62"/>
    </row>
    <row r="368" spans="2:62" ht="34.5" x14ac:dyDescent="0.45"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1"/>
      <c r="T368" s="61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2"/>
      <c r="BH368" s="62"/>
      <c r="BI368" s="62"/>
      <c r="BJ368" s="62"/>
    </row>
    <row r="369" spans="2:62" ht="34.5" x14ac:dyDescent="0.45"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1"/>
      <c r="T369" s="61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2"/>
      <c r="BH369" s="62"/>
      <c r="BI369" s="62"/>
      <c r="BJ369" s="62"/>
    </row>
    <row r="370" spans="2:62" ht="34.5" x14ac:dyDescent="0.45"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1"/>
      <c r="T370" s="61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2"/>
      <c r="BH370" s="62"/>
      <c r="BI370" s="62"/>
      <c r="BJ370" s="62"/>
    </row>
    <row r="371" spans="2:62" ht="34.5" x14ac:dyDescent="0.45"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1"/>
      <c r="T371" s="61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2"/>
      <c r="BH371" s="62"/>
      <c r="BI371" s="62"/>
      <c r="BJ371" s="62"/>
    </row>
    <row r="372" spans="2:62" ht="34.5" x14ac:dyDescent="0.45"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1"/>
      <c r="T372" s="61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2"/>
      <c r="BH372" s="62"/>
      <c r="BI372" s="62"/>
      <c r="BJ372" s="62"/>
    </row>
    <row r="373" spans="2:62" ht="34.5" x14ac:dyDescent="0.45"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1"/>
      <c r="T373" s="61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2"/>
      <c r="BH373" s="62"/>
      <c r="BI373" s="62"/>
      <c r="BJ373" s="62"/>
    </row>
    <row r="374" spans="2:62" ht="34.5" x14ac:dyDescent="0.45"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1"/>
      <c r="T374" s="61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2"/>
      <c r="BH374" s="62"/>
      <c r="BI374" s="62"/>
      <c r="BJ374" s="62"/>
    </row>
    <row r="375" spans="2:62" ht="34.5" x14ac:dyDescent="0.45"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1"/>
      <c r="T375" s="61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2"/>
      <c r="BH375" s="62"/>
      <c r="BI375" s="62"/>
      <c r="BJ375" s="62"/>
    </row>
    <row r="376" spans="2:62" ht="34.5" x14ac:dyDescent="0.45"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1"/>
      <c r="T376" s="61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2"/>
      <c r="BH376" s="62"/>
      <c r="BI376" s="62"/>
      <c r="BJ376" s="62"/>
    </row>
    <row r="377" spans="2:62" ht="34.5" x14ac:dyDescent="0.45"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1"/>
      <c r="T377" s="61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2"/>
      <c r="BH377" s="62"/>
      <c r="BI377" s="62"/>
      <c r="BJ377" s="62"/>
    </row>
    <row r="378" spans="2:62" ht="34.5" x14ac:dyDescent="0.45"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1"/>
      <c r="T378" s="61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2"/>
      <c r="BH378" s="62"/>
      <c r="BI378" s="62"/>
      <c r="BJ378" s="62"/>
    </row>
    <row r="379" spans="2:62" ht="34.5" x14ac:dyDescent="0.45"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1"/>
      <c r="T379" s="61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2"/>
      <c r="BH379" s="62"/>
      <c r="BI379" s="62"/>
      <c r="BJ379" s="62"/>
    </row>
    <row r="380" spans="2:62" ht="34.5" x14ac:dyDescent="0.45"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1"/>
      <c r="T380" s="61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2"/>
      <c r="BH380" s="62"/>
      <c r="BI380" s="62"/>
      <c r="BJ380" s="62"/>
    </row>
    <row r="381" spans="2:62" ht="34.5" x14ac:dyDescent="0.45"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1"/>
      <c r="T381" s="61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2"/>
      <c r="BH381" s="62"/>
      <c r="BI381" s="62"/>
      <c r="BJ381" s="62"/>
    </row>
    <row r="382" spans="2:62" ht="34.5" x14ac:dyDescent="0.45"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1"/>
      <c r="T382" s="61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2"/>
      <c r="BH382" s="62"/>
      <c r="BI382" s="62"/>
      <c r="BJ382" s="62"/>
    </row>
    <row r="383" spans="2:62" ht="34.5" x14ac:dyDescent="0.45"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1"/>
      <c r="T383" s="61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2"/>
      <c r="BH383" s="62"/>
      <c r="BI383" s="62"/>
      <c r="BJ383" s="62"/>
    </row>
    <row r="384" spans="2:62" ht="34.5" x14ac:dyDescent="0.45"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1"/>
      <c r="T384" s="61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2"/>
      <c r="BH384" s="62"/>
      <c r="BI384" s="62"/>
      <c r="BJ384" s="62"/>
    </row>
    <row r="385" spans="2:62" ht="34.5" x14ac:dyDescent="0.45"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1"/>
      <c r="T385" s="61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2"/>
      <c r="BH385" s="62"/>
      <c r="BI385" s="62"/>
      <c r="BJ385" s="62"/>
    </row>
    <row r="386" spans="2:62" ht="34.5" x14ac:dyDescent="0.45"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1"/>
      <c r="T386" s="61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2"/>
      <c r="BH386" s="62"/>
      <c r="BI386" s="62"/>
      <c r="BJ386" s="62"/>
    </row>
    <row r="387" spans="2:62" ht="34.5" x14ac:dyDescent="0.45"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1"/>
      <c r="T387" s="61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2"/>
      <c r="BH387" s="62"/>
      <c r="BI387" s="62"/>
      <c r="BJ387" s="62"/>
    </row>
    <row r="388" spans="2:62" ht="34.5" x14ac:dyDescent="0.45"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1"/>
      <c r="T388" s="61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2"/>
      <c r="BH388" s="62"/>
      <c r="BI388" s="62"/>
      <c r="BJ388" s="62"/>
    </row>
    <row r="389" spans="2:62" ht="34.5" x14ac:dyDescent="0.45"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1"/>
      <c r="T389" s="61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2"/>
      <c r="BH389" s="62"/>
      <c r="BI389" s="62"/>
      <c r="BJ389" s="62"/>
    </row>
    <row r="390" spans="2:62" ht="34.5" x14ac:dyDescent="0.45"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1"/>
      <c r="T390" s="61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2"/>
      <c r="BH390" s="62"/>
      <c r="BI390" s="62"/>
      <c r="BJ390" s="62"/>
    </row>
    <row r="391" spans="2:62" ht="34.5" x14ac:dyDescent="0.45"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1"/>
      <c r="T391" s="61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2"/>
      <c r="BH391" s="62"/>
      <c r="BI391" s="62"/>
      <c r="BJ391" s="62"/>
    </row>
    <row r="392" spans="2:62" ht="34.5" x14ac:dyDescent="0.45"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1"/>
      <c r="T392" s="61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2"/>
      <c r="BH392" s="62"/>
      <c r="BI392" s="62"/>
      <c r="BJ392" s="62"/>
    </row>
    <row r="393" spans="2:62" ht="34.5" x14ac:dyDescent="0.45"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1"/>
      <c r="T393" s="61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2"/>
      <c r="BH393" s="62"/>
      <c r="BI393" s="62"/>
      <c r="BJ393" s="62"/>
    </row>
    <row r="394" spans="2:62" ht="34.5" x14ac:dyDescent="0.45"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1"/>
      <c r="T394" s="61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2"/>
      <c r="BH394" s="62"/>
      <c r="BI394" s="62"/>
      <c r="BJ394" s="62"/>
    </row>
    <row r="395" spans="2:62" ht="34.5" x14ac:dyDescent="0.45"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1"/>
      <c r="T395" s="61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2"/>
      <c r="BH395" s="62"/>
      <c r="BI395" s="62"/>
      <c r="BJ395" s="62"/>
    </row>
    <row r="396" spans="2:62" ht="34.5" x14ac:dyDescent="0.45"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1"/>
      <c r="T396" s="61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2"/>
      <c r="BH396" s="62"/>
      <c r="BI396" s="62"/>
      <c r="BJ396" s="62"/>
    </row>
    <row r="397" spans="2:62" ht="34.5" x14ac:dyDescent="0.45"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1"/>
      <c r="T397" s="61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2"/>
      <c r="BH397" s="62"/>
      <c r="BI397" s="62"/>
      <c r="BJ397" s="62"/>
    </row>
    <row r="398" spans="2:62" ht="34.5" x14ac:dyDescent="0.45"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1"/>
      <c r="T398" s="61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2"/>
      <c r="BH398" s="62"/>
      <c r="BI398" s="62"/>
      <c r="BJ398" s="62"/>
    </row>
    <row r="399" spans="2:62" ht="34.5" x14ac:dyDescent="0.45"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1"/>
      <c r="T399" s="61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2"/>
      <c r="BH399" s="62"/>
      <c r="BI399" s="62"/>
      <c r="BJ399" s="62"/>
    </row>
    <row r="400" spans="2:62" ht="34.5" x14ac:dyDescent="0.45"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1"/>
      <c r="T400" s="61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2"/>
      <c r="BH400" s="62"/>
      <c r="BI400" s="62"/>
      <c r="BJ400" s="62"/>
    </row>
    <row r="401" spans="2:62" ht="34.5" x14ac:dyDescent="0.45"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1"/>
      <c r="T401" s="61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2"/>
      <c r="BH401" s="62"/>
      <c r="BI401" s="62"/>
      <c r="BJ401" s="62"/>
    </row>
    <row r="402" spans="2:62" ht="34.5" x14ac:dyDescent="0.45"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1"/>
      <c r="T402" s="61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2"/>
      <c r="BH402" s="62"/>
      <c r="BI402" s="62"/>
      <c r="BJ402" s="62"/>
    </row>
    <row r="403" spans="2:62" ht="34.5" x14ac:dyDescent="0.45"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1"/>
      <c r="T403" s="61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2"/>
      <c r="BH403" s="62"/>
      <c r="BI403" s="62"/>
      <c r="BJ403" s="62"/>
    </row>
    <row r="404" spans="2:62" ht="34.5" x14ac:dyDescent="0.45"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1"/>
      <c r="T404" s="61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2"/>
      <c r="BH404" s="62"/>
      <c r="BI404" s="62"/>
      <c r="BJ404" s="62"/>
    </row>
    <row r="405" spans="2:62" ht="34.5" x14ac:dyDescent="0.45"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1"/>
      <c r="T405" s="61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2"/>
      <c r="BH405" s="62"/>
      <c r="BI405" s="62"/>
      <c r="BJ405" s="62"/>
    </row>
    <row r="406" spans="2:62" ht="34.5" x14ac:dyDescent="0.45"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1"/>
      <c r="T406" s="61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2"/>
      <c r="BH406" s="62"/>
      <c r="BI406" s="62"/>
      <c r="BJ406" s="62"/>
    </row>
    <row r="407" spans="2:62" ht="34.5" x14ac:dyDescent="0.45"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1"/>
      <c r="T407" s="61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2"/>
      <c r="BH407" s="62"/>
      <c r="BI407" s="62"/>
      <c r="BJ407" s="62"/>
    </row>
    <row r="408" spans="2:62" ht="34.5" x14ac:dyDescent="0.45"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1"/>
      <c r="T408" s="61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2"/>
      <c r="BH408" s="62"/>
      <c r="BI408" s="62"/>
      <c r="BJ408" s="62"/>
    </row>
    <row r="409" spans="2:62" ht="34.5" x14ac:dyDescent="0.45"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1"/>
      <c r="T409" s="61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2"/>
      <c r="BH409" s="62"/>
      <c r="BI409" s="62"/>
      <c r="BJ409" s="62"/>
    </row>
    <row r="410" spans="2:62" ht="34.5" x14ac:dyDescent="0.45"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1"/>
      <c r="T410" s="61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2"/>
      <c r="BH410" s="62"/>
      <c r="BI410" s="62"/>
      <c r="BJ410" s="62"/>
    </row>
    <row r="411" spans="2:62" ht="34.5" x14ac:dyDescent="0.45"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1"/>
      <c r="T411" s="61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2"/>
      <c r="BH411" s="62"/>
      <c r="BI411" s="62"/>
      <c r="BJ411" s="62"/>
    </row>
    <row r="412" spans="2:62" ht="34.5" x14ac:dyDescent="0.45"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1"/>
      <c r="T412" s="61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2"/>
      <c r="BH412" s="62"/>
      <c r="BI412" s="62"/>
      <c r="BJ412" s="62"/>
    </row>
    <row r="413" spans="2:62" ht="34.5" x14ac:dyDescent="0.45"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1"/>
      <c r="T413" s="61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2"/>
      <c r="BH413" s="62"/>
      <c r="BI413" s="62"/>
      <c r="BJ413" s="62"/>
    </row>
    <row r="414" spans="2:62" ht="34.5" x14ac:dyDescent="0.45"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1"/>
      <c r="T414" s="61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2"/>
      <c r="BH414" s="62"/>
      <c r="BI414" s="62"/>
      <c r="BJ414" s="62"/>
    </row>
    <row r="415" spans="2:62" ht="34.5" x14ac:dyDescent="0.45"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1"/>
      <c r="T415" s="61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2"/>
      <c r="BH415" s="62"/>
      <c r="BI415" s="62"/>
      <c r="BJ415" s="62"/>
    </row>
    <row r="416" spans="2:62" ht="34.5" x14ac:dyDescent="0.45"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1"/>
      <c r="T416" s="61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2"/>
      <c r="BH416" s="62"/>
      <c r="BI416" s="62"/>
      <c r="BJ416" s="62"/>
    </row>
    <row r="417" spans="2:62" ht="34.5" x14ac:dyDescent="0.45"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1"/>
      <c r="T417" s="61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2"/>
      <c r="BH417" s="62"/>
      <c r="BI417" s="62"/>
      <c r="BJ417" s="62"/>
    </row>
    <row r="418" spans="2:62" ht="34.5" x14ac:dyDescent="0.45"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1"/>
      <c r="T418" s="61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2"/>
      <c r="BH418" s="62"/>
      <c r="BI418" s="62"/>
      <c r="BJ418" s="62"/>
    </row>
    <row r="419" spans="2:62" ht="34.5" x14ac:dyDescent="0.45"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1"/>
      <c r="T419" s="61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2"/>
      <c r="BH419" s="62"/>
      <c r="BI419" s="62"/>
      <c r="BJ419" s="62"/>
    </row>
    <row r="420" spans="2:62" ht="34.5" x14ac:dyDescent="0.45"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1"/>
      <c r="T420" s="61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2"/>
      <c r="BH420" s="62"/>
      <c r="BI420" s="62"/>
      <c r="BJ420" s="62"/>
    </row>
    <row r="421" spans="2:62" ht="34.5" x14ac:dyDescent="0.45"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1"/>
      <c r="T421" s="61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2"/>
      <c r="BH421" s="62"/>
      <c r="BI421" s="62"/>
      <c r="BJ421" s="62"/>
    </row>
    <row r="422" spans="2:62" ht="34.5" x14ac:dyDescent="0.45"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1"/>
      <c r="T422" s="61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2"/>
      <c r="BH422" s="62"/>
      <c r="BI422" s="62"/>
      <c r="BJ422" s="62"/>
    </row>
    <row r="423" spans="2:62" ht="34.5" x14ac:dyDescent="0.45"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1"/>
      <c r="T423" s="61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2"/>
      <c r="BH423" s="62"/>
      <c r="BI423" s="62"/>
      <c r="BJ423" s="62"/>
    </row>
    <row r="424" spans="2:62" ht="34.5" x14ac:dyDescent="0.45"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1"/>
      <c r="T424" s="61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2"/>
      <c r="BH424" s="62"/>
      <c r="BI424" s="62"/>
      <c r="BJ424" s="62"/>
    </row>
    <row r="425" spans="2:62" ht="34.5" x14ac:dyDescent="0.45"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1"/>
      <c r="T425" s="61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2"/>
      <c r="BH425" s="62"/>
      <c r="BI425" s="62"/>
      <c r="BJ425" s="62"/>
    </row>
    <row r="426" spans="2:62" ht="34.5" x14ac:dyDescent="0.45"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1"/>
      <c r="T426" s="61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2"/>
      <c r="BH426" s="62"/>
      <c r="BI426" s="62"/>
      <c r="BJ426" s="62"/>
    </row>
    <row r="427" spans="2:62" ht="34.5" x14ac:dyDescent="0.45"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1"/>
      <c r="T427" s="61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2"/>
      <c r="BH427" s="62"/>
      <c r="BI427" s="62"/>
      <c r="BJ427" s="62"/>
    </row>
    <row r="428" spans="2:62" ht="34.5" x14ac:dyDescent="0.45"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1"/>
      <c r="T428" s="61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2"/>
      <c r="BH428" s="62"/>
      <c r="BI428" s="62"/>
      <c r="BJ428" s="62"/>
    </row>
    <row r="429" spans="2:62" ht="34.5" x14ac:dyDescent="0.45"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1"/>
      <c r="T429" s="61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2"/>
      <c r="BH429" s="62"/>
      <c r="BI429" s="62"/>
      <c r="BJ429" s="62"/>
    </row>
    <row r="430" spans="2:62" ht="34.5" x14ac:dyDescent="0.45"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1"/>
      <c r="T430" s="61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2"/>
      <c r="BH430" s="62"/>
      <c r="BI430" s="62"/>
      <c r="BJ430" s="62"/>
    </row>
    <row r="431" spans="2:62" ht="34.5" x14ac:dyDescent="0.45"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1"/>
      <c r="T431" s="61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2"/>
      <c r="BH431" s="62"/>
      <c r="BI431" s="62"/>
      <c r="BJ431" s="62"/>
    </row>
    <row r="432" spans="2:62" ht="34.5" x14ac:dyDescent="0.45"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1"/>
      <c r="T432" s="61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60"/>
      <c r="BG432" s="62"/>
      <c r="BH432" s="62"/>
      <c r="BI432" s="62"/>
      <c r="BJ432" s="62"/>
    </row>
    <row r="433" spans="2:62" ht="34.5" x14ac:dyDescent="0.45"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1"/>
      <c r="T433" s="61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60"/>
      <c r="BG433" s="62"/>
      <c r="BH433" s="62"/>
      <c r="BI433" s="62"/>
      <c r="BJ433" s="62"/>
    </row>
    <row r="434" spans="2:62" ht="34.5" x14ac:dyDescent="0.45"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1"/>
      <c r="T434" s="61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60"/>
      <c r="BG434" s="62"/>
      <c r="BH434" s="62"/>
      <c r="BI434" s="62"/>
      <c r="BJ434" s="62"/>
    </row>
    <row r="435" spans="2:62" ht="34.5" x14ac:dyDescent="0.45"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1"/>
      <c r="T435" s="61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2"/>
      <c r="BH435" s="62"/>
      <c r="BI435" s="62"/>
      <c r="BJ435" s="62"/>
    </row>
    <row r="436" spans="2:62" ht="34.5" x14ac:dyDescent="0.45"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1"/>
      <c r="T436" s="61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2"/>
      <c r="BH436" s="62"/>
      <c r="BI436" s="62"/>
      <c r="BJ436" s="62"/>
    </row>
    <row r="437" spans="2:62" ht="34.5" x14ac:dyDescent="0.45"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1"/>
      <c r="T437" s="61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2"/>
      <c r="BH437" s="62"/>
      <c r="BI437" s="62"/>
      <c r="BJ437" s="62"/>
    </row>
    <row r="438" spans="2:62" ht="34.5" x14ac:dyDescent="0.45"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1"/>
      <c r="T438" s="61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2"/>
      <c r="BH438" s="62"/>
      <c r="BI438" s="62"/>
      <c r="BJ438" s="62"/>
    </row>
    <row r="439" spans="2:62" ht="34.5" x14ac:dyDescent="0.45"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1"/>
      <c r="T439" s="61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2"/>
      <c r="BH439" s="62"/>
      <c r="BI439" s="62"/>
      <c r="BJ439" s="62"/>
    </row>
    <row r="440" spans="2:62" ht="34.5" x14ac:dyDescent="0.45"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1"/>
      <c r="T440" s="61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2"/>
      <c r="BH440" s="62"/>
      <c r="BI440" s="62"/>
      <c r="BJ440" s="62"/>
    </row>
    <row r="441" spans="2:62" ht="34.5" x14ac:dyDescent="0.45"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1"/>
      <c r="T441" s="61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2"/>
      <c r="BH441" s="62"/>
      <c r="BI441" s="62"/>
      <c r="BJ441" s="62"/>
    </row>
    <row r="442" spans="2:62" ht="34.5" x14ac:dyDescent="0.45"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1"/>
      <c r="T442" s="61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2"/>
      <c r="BH442" s="62"/>
      <c r="BI442" s="62"/>
      <c r="BJ442" s="62"/>
    </row>
    <row r="443" spans="2:62" ht="34.5" x14ac:dyDescent="0.45"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1"/>
      <c r="T443" s="61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2"/>
      <c r="BH443" s="62"/>
      <c r="BI443" s="62"/>
      <c r="BJ443" s="62"/>
    </row>
    <row r="444" spans="2:62" ht="34.5" x14ac:dyDescent="0.45"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1"/>
      <c r="T444" s="61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60"/>
      <c r="BG444" s="62"/>
      <c r="BH444" s="62"/>
      <c r="BI444" s="62"/>
      <c r="BJ444" s="62"/>
    </row>
    <row r="445" spans="2:62" ht="34.5" x14ac:dyDescent="0.45"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1"/>
      <c r="T445" s="61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2"/>
      <c r="BH445" s="62"/>
      <c r="BI445" s="62"/>
      <c r="BJ445" s="62"/>
    </row>
    <row r="446" spans="2:62" ht="34.5" x14ac:dyDescent="0.45"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1"/>
      <c r="T446" s="61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2"/>
      <c r="BH446" s="62"/>
      <c r="BI446" s="62"/>
      <c r="BJ446" s="62"/>
    </row>
    <row r="447" spans="2:62" ht="34.5" x14ac:dyDescent="0.45"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1"/>
      <c r="T447" s="61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2"/>
      <c r="BH447" s="62"/>
      <c r="BI447" s="62"/>
      <c r="BJ447" s="62"/>
    </row>
    <row r="448" spans="2:62" ht="34.5" x14ac:dyDescent="0.45"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1"/>
      <c r="T448" s="61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2"/>
      <c r="BH448" s="62"/>
      <c r="BI448" s="62"/>
      <c r="BJ448" s="62"/>
    </row>
    <row r="449" spans="2:62" ht="34.5" x14ac:dyDescent="0.45"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1"/>
      <c r="T449" s="61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2"/>
      <c r="BH449" s="62"/>
      <c r="BI449" s="62"/>
      <c r="BJ449" s="62"/>
    </row>
    <row r="450" spans="2:62" ht="34.5" x14ac:dyDescent="0.45"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1"/>
      <c r="T450" s="61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2"/>
      <c r="BH450" s="62"/>
      <c r="BI450" s="62"/>
      <c r="BJ450" s="62"/>
    </row>
    <row r="451" spans="2:62" ht="34.5" x14ac:dyDescent="0.45"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1"/>
      <c r="T451" s="61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2"/>
      <c r="BH451" s="62"/>
      <c r="BI451" s="62"/>
      <c r="BJ451" s="62"/>
    </row>
    <row r="452" spans="2:62" ht="34.5" x14ac:dyDescent="0.45"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1"/>
      <c r="T452" s="61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2"/>
      <c r="BH452" s="62"/>
      <c r="BI452" s="62"/>
      <c r="BJ452" s="62"/>
    </row>
    <row r="453" spans="2:62" ht="34.5" x14ac:dyDescent="0.45"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1"/>
      <c r="T453" s="61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2"/>
      <c r="BH453" s="62"/>
      <c r="BI453" s="62"/>
      <c r="BJ453" s="62"/>
    </row>
    <row r="454" spans="2:62" ht="34.5" x14ac:dyDescent="0.45"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1"/>
      <c r="T454" s="61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2"/>
      <c r="BH454" s="62"/>
      <c r="BI454" s="62"/>
      <c r="BJ454" s="62"/>
    </row>
    <row r="455" spans="2:62" ht="34.5" x14ac:dyDescent="0.45"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1"/>
      <c r="T455" s="61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2"/>
      <c r="BH455" s="62"/>
      <c r="BI455" s="62"/>
      <c r="BJ455" s="62"/>
    </row>
    <row r="456" spans="2:62" ht="34.5" x14ac:dyDescent="0.45"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1"/>
      <c r="T456" s="61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2"/>
      <c r="BH456" s="62"/>
      <c r="BI456" s="62"/>
      <c r="BJ456" s="62"/>
    </row>
    <row r="457" spans="2:62" ht="34.5" x14ac:dyDescent="0.45"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1"/>
      <c r="T457" s="61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2"/>
      <c r="BH457" s="62"/>
      <c r="BI457" s="62"/>
      <c r="BJ457" s="62"/>
    </row>
    <row r="458" spans="2:62" ht="34.5" x14ac:dyDescent="0.45"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1"/>
      <c r="T458" s="61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2"/>
      <c r="BH458" s="62"/>
      <c r="BI458" s="62"/>
      <c r="BJ458" s="62"/>
    </row>
    <row r="459" spans="2:62" ht="34.5" x14ac:dyDescent="0.45"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1"/>
      <c r="T459" s="61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2"/>
      <c r="BH459" s="62"/>
      <c r="BI459" s="62"/>
      <c r="BJ459" s="62"/>
    </row>
    <row r="460" spans="2:62" ht="34.5" x14ac:dyDescent="0.45"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1"/>
      <c r="T460" s="61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2"/>
      <c r="BH460" s="62"/>
      <c r="BI460" s="62"/>
      <c r="BJ460" s="62"/>
    </row>
    <row r="461" spans="2:62" ht="34.5" x14ac:dyDescent="0.45"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1"/>
      <c r="T461" s="61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2"/>
      <c r="BH461" s="62"/>
      <c r="BI461" s="62"/>
      <c r="BJ461" s="62"/>
    </row>
    <row r="462" spans="2:62" ht="34.5" x14ac:dyDescent="0.45"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1"/>
      <c r="T462" s="61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2"/>
      <c r="BH462" s="62"/>
      <c r="BI462" s="62"/>
      <c r="BJ462" s="62"/>
    </row>
    <row r="463" spans="2:62" ht="34.5" x14ac:dyDescent="0.45"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1"/>
      <c r="T463" s="61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2"/>
      <c r="BH463" s="62"/>
      <c r="BI463" s="62"/>
      <c r="BJ463" s="62"/>
    </row>
    <row r="464" spans="2:62" ht="34.5" x14ac:dyDescent="0.45"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1"/>
      <c r="T464" s="61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2"/>
      <c r="BH464" s="62"/>
      <c r="BI464" s="62"/>
      <c r="BJ464" s="62"/>
    </row>
    <row r="465" spans="2:62" ht="34.5" x14ac:dyDescent="0.45"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1"/>
      <c r="T465" s="61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2"/>
      <c r="BH465" s="62"/>
      <c r="BI465" s="62"/>
      <c r="BJ465" s="62"/>
    </row>
    <row r="466" spans="2:62" ht="34.5" x14ac:dyDescent="0.45"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1"/>
      <c r="T466" s="61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2"/>
      <c r="BH466" s="62"/>
      <c r="BI466" s="62"/>
      <c r="BJ466" s="62"/>
    </row>
    <row r="467" spans="2:62" ht="34.5" x14ac:dyDescent="0.45"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1"/>
      <c r="T467" s="61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2"/>
      <c r="BH467" s="62"/>
      <c r="BI467" s="62"/>
      <c r="BJ467" s="62"/>
    </row>
    <row r="468" spans="2:62" ht="34.5" x14ac:dyDescent="0.45"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1"/>
      <c r="T468" s="61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2"/>
      <c r="BH468" s="62"/>
      <c r="BI468" s="62"/>
      <c r="BJ468" s="62"/>
    </row>
    <row r="469" spans="2:62" ht="34.5" x14ac:dyDescent="0.45"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1"/>
      <c r="T469" s="61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2"/>
      <c r="BH469" s="62"/>
      <c r="BI469" s="62"/>
      <c r="BJ469" s="62"/>
    </row>
    <row r="470" spans="2:62" ht="34.5" x14ac:dyDescent="0.45"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1"/>
      <c r="T470" s="61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2"/>
      <c r="BH470" s="62"/>
      <c r="BI470" s="62"/>
      <c r="BJ470" s="62"/>
    </row>
    <row r="471" spans="2:62" ht="34.5" x14ac:dyDescent="0.45"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1"/>
      <c r="T471" s="61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2"/>
      <c r="BH471" s="62"/>
      <c r="BI471" s="62"/>
      <c r="BJ471" s="62"/>
    </row>
    <row r="472" spans="2:62" ht="34.5" x14ac:dyDescent="0.45"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1"/>
      <c r="T472" s="61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2"/>
      <c r="BH472" s="62"/>
      <c r="BI472" s="62"/>
      <c r="BJ472" s="62"/>
    </row>
    <row r="473" spans="2:62" ht="34.5" x14ac:dyDescent="0.45"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1"/>
      <c r="T473" s="61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2"/>
      <c r="BH473" s="62"/>
      <c r="BI473" s="62"/>
      <c r="BJ473" s="62"/>
    </row>
    <row r="474" spans="2:62" ht="34.5" x14ac:dyDescent="0.45"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1"/>
      <c r="T474" s="61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2"/>
      <c r="BH474" s="62"/>
      <c r="BI474" s="62"/>
      <c r="BJ474" s="62"/>
    </row>
    <row r="475" spans="2:62" ht="34.5" x14ac:dyDescent="0.45"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1"/>
      <c r="T475" s="61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2"/>
      <c r="BH475" s="62"/>
      <c r="BI475" s="62"/>
      <c r="BJ475" s="62"/>
    </row>
    <row r="476" spans="2:62" ht="34.5" x14ac:dyDescent="0.45"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1"/>
      <c r="T476" s="61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2"/>
      <c r="BH476" s="62"/>
      <c r="BI476" s="62"/>
      <c r="BJ476" s="62"/>
    </row>
    <row r="477" spans="2:62" ht="34.5" x14ac:dyDescent="0.45"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1"/>
      <c r="T477" s="61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2"/>
      <c r="BH477" s="62"/>
      <c r="BI477" s="62"/>
      <c r="BJ477" s="62"/>
    </row>
    <row r="478" spans="2:62" ht="34.5" x14ac:dyDescent="0.45"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1"/>
      <c r="T478" s="61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2"/>
      <c r="BH478" s="62"/>
      <c r="BI478" s="62"/>
      <c r="BJ478" s="62"/>
    </row>
    <row r="479" spans="2:62" ht="34.5" x14ac:dyDescent="0.45"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1"/>
      <c r="T479" s="61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2"/>
      <c r="BH479" s="62"/>
      <c r="BI479" s="62"/>
      <c r="BJ479" s="62"/>
    </row>
    <row r="480" spans="2:62" ht="34.5" x14ac:dyDescent="0.45"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1"/>
      <c r="T480" s="61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2"/>
      <c r="BH480" s="62"/>
      <c r="BI480" s="62"/>
      <c r="BJ480" s="62"/>
    </row>
    <row r="481" spans="2:62" ht="34.5" x14ac:dyDescent="0.45"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1"/>
      <c r="T481" s="61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2"/>
      <c r="BH481" s="62"/>
      <c r="BI481" s="62"/>
      <c r="BJ481" s="62"/>
    </row>
    <row r="482" spans="2:62" ht="34.5" x14ac:dyDescent="0.45"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1"/>
      <c r="T482" s="61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2"/>
      <c r="BH482" s="62"/>
      <c r="BI482" s="62"/>
      <c r="BJ482" s="62"/>
    </row>
    <row r="483" spans="2:62" ht="34.5" x14ac:dyDescent="0.45"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1"/>
      <c r="T483" s="61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2"/>
      <c r="BH483" s="62"/>
      <c r="BI483" s="62"/>
      <c r="BJ483" s="62"/>
    </row>
    <row r="484" spans="2:62" ht="34.5" x14ac:dyDescent="0.45"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1"/>
      <c r="T484" s="61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2"/>
      <c r="BH484" s="62"/>
      <c r="BI484" s="62"/>
      <c r="BJ484" s="62"/>
    </row>
    <row r="485" spans="2:62" ht="34.5" x14ac:dyDescent="0.45"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1"/>
      <c r="T485" s="61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2"/>
      <c r="BH485" s="62"/>
      <c r="BI485" s="62"/>
      <c r="BJ485" s="62"/>
    </row>
    <row r="486" spans="2:62" ht="34.5" x14ac:dyDescent="0.45"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1"/>
      <c r="T486" s="61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2"/>
      <c r="BH486" s="62"/>
      <c r="BI486" s="62"/>
      <c r="BJ486" s="62"/>
    </row>
    <row r="487" spans="2:62" ht="34.5" x14ac:dyDescent="0.45"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1"/>
      <c r="T487" s="61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2"/>
      <c r="BH487" s="62"/>
      <c r="BI487" s="62"/>
      <c r="BJ487" s="62"/>
    </row>
    <row r="488" spans="2:62" ht="34.5" x14ac:dyDescent="0.45"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1"/>
      <c r="T488" s="61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2"/>
      <c r="BH488" s="62"/>
      <c r="BI488" s="62"/>
      <c r="BJ488" s="62"/>
    </row>
    <row r="489" spans="2:62" ht="34.5" x14ac:dyDescent="0.45"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1"/>
      <c r="T489" s="61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2"/>
      <c r="BH489" s="62"/>
      <c r="BI489" s="62"/>
      <c r="BJ489" s="62"/>
    </row>
    <row r="490" spans="2:62" ht="34.5" x14ac:dyDescent="0.45"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1"/>
      <c r="T490" s="61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2"/>
      <c r="BH490" s="62"/>
      <c r="BI490" s="62"/>
      <c r="BJ490" s="62"/>
    </row>
    <row r="491" spans="2:62" ht="34.5" x14ac:dyDescent="0.45"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1"/>
      <c r="T491" s="61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2"/>
      <c r="BH491" s="62"/>
      <c r="BI491" s="62"/>
      <c r="BJ491" s="62"/>
    </row>
    <row r="492" spans="2:62" ht="34.5" x14ac:dyDescent="0.45"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1"/>
      <c r="T492" s="61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2"/>
      <c r="BH492" s="62"/>
      <c r="BI492" s="62"/>
      <c r="BJ492" s="62"/>
    </row>
    <row r="493" spans="2:62" ht="34.5" x14ac:dyDescent="0.45"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1"/>
      <c r="T493" s="61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2"/>
      <c r="BH493" s="62"/>
      <c r="BI493" s="62"/>
      <c r="BJ493" s="62"/>
    </row>
    <row r="494" spans="2:62" ht="34.5" x14ac:dyDescent="0.45"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1"/>
      <c r="T494" s="61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2"/>
      <c r="BH494" s="62"/>
      <c r="BI494" s="62"/>
      <c r="BJ494" s="62"/>
    </row>
    <row r="495" spans="2:62" ht="34.5" x14ac:dyDescent="0.45"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1"/>
      <c r="T495" s="61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2"/>
      <c r="BH495" s="62"/>
      <c r="BI495" s="62"/>
      <c r="BJ495" s="62"/>
    </row>
    <row r="496" spans="2:62" ht="34.5" x14ac:dyDescent="0.45"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1"/>
      <c r="T496" s="61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2"/>
      <c r="BH496" s="62"/>
      <c r="BI496" s="62"/>
      <c r="BJ496" s="62"/>
    </row>
    <row r="497" spans="2:62" ht="34.5" x14ac:dyDescent="0.45"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1"/>
      <c r="T497" s="61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2"/>
      <c r="BH497" s="62"/>
      <c r="BI497" s="62"/>
      <c r="BJ497" s="62"/>
    </row>
    <row r="498" spans="2:62" ht="34.5" x14ac:dyDescent="0.45"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1"/>
      <c r="T498" s="61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2"/>
      <c r="BH498" s="62"/>
      <c r="BI498" s="62"/>
      <c r="BJ498" s="62"/>
    </row>
    <row r="499" spans="2:62" ht="34.5" x14ac:dyDescent="0.45"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1"/>
      <c r="T499" s="61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2"/>
      <c r="BH499" s="62"/>
      <c r="BI499" s="62"/>
      <c r="BJ499" s="62"/>
    </row>
    <row r="500" spans="2:62" ht="34.5" x14ac:dyDescent="0.45"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1"/>
      <c r="T500" s="61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2"/>
      <c r="BH500" s="62"/>
      <c r="BI500" s="62"/>
      <c r="BJ500" s="62"/>
    </row>
    <row r="501" spans="2:62" ht="34.5" x14ac:dyDescent="0.45"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1"/>
      <c r="T501" s="61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2"/>
      <c r="BH501" s="62"/>
      <c r="BI501" s="62"/>
      <c r="BJ501" s="62"/>
    </row>
    <row r="502" spans="2:62" ht="34.5" x14ac:dyDescent="0.45"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1"/>
      <c r="T502" s="61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2"/>
      <c r="BH502" s="62"/>
      <c r="BI502" s="62"/>
      <c r="BJ502" s="62"/>
    </row>
    <row r="503" spans="2:62" ht="34.5" x14ac:dyDescent="0.45"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1"/>
      <c r="T503" s="61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2"/>
      <c r="BH503" s="62"/>
      <c r="BI503" s="62"/>
      <c r="BJ503" s="62"/>
    </row>
    <row r="504" spans="2:62" ht="34.5" x14ac:dyDescent="0.45"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1"/>
      <c r="T504" s="61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2"/>
      <c r="BH504" s="62"/>
      <c r="BI504" s="62"/>
      <c r="BJ504" s="62"/>
    </row>
    <row r="505" spans="2:62" ht="34.5" x14ac:dyDescent="0.45"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1"/>
      <c r="T505" s="61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2"/>
      <c r="BH505" s="62"/>
      <c r="BI505" s="62"/>
      <c r="BJ505" s="62"/>
    </row>
    <row r="506" spans="2:62" ht="34.5" x14ac:dyDescent="0.45"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1"/>
      <c r="T506" s="61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2"/>
      <c r="BH506" s="62"/>
      <c r="BI506" s="62"/>
      <c r="BJ506" s="62"/>
    </row>
    <row r="507" spans="2:62" ht="34.5" x14ac:dyDescent="0.45"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1"/>
      <c r="T507" s="61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2"/>
      <c r="BH507" s="62"/>
      <c r="BI507" s="62"/>
      <c r="BJ507" s="62"/>
    </row>
    <row r="508" spans="2:62" ht="34.5" x14ac:dyDescent="0.45"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1"/>
      <c r="T508" s="61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2"/>
      <c r="BH508" s="62"/>
      <c r="BI508" s="62"/>
      <c r="BJ508" s="62"/>
    </row>
    <row r="509" spans="2:62" ht="34.5" x14ac:dyDescent="0.45"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1"/>
      <c r="T509" s="61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2"/>
      <c r="BH509" s="62"/>
      <c r="BI509" s="62"/>
      <c r="BJ509" s="62"/>
    </row>
    <row r="510" spans="2:62" ht="34.5" x14ac:dyDescent="0.45"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1"/>
      <c r="T510" s="61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2"/>
      <c r="BH510" s="62"/>
      <c r="BI510" s="62"/>
      <c r="BJ510" s="62"/>
    </row>
    <row r="511" spans="2:62" ht="34.5" x14ac:dyDescent="0.45"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1"/>
      <c r="T511" s="61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2"/>
      <c r="BH511" s="62"/>
      <c r="BI511" s="62"/>
      <c r="BJ511" s="62"/>
    </row>
    <row r="512" spans="2:62" ht="34.5" x14ac:dyDescent="0.45"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1"/>
      <c r="T512" s="61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2"/>
      <c r="BH512" s="62"/>
      <c r="BI512" s="62"/>
      <c r="BJ512" s="62"/>
    </row>
    <row r="513" spans="2:62" ht="34.5" x14ac:dyDescent="0.45"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1"/>
      <c r="T513" s="61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2"/>
      <c r="BH513" s="62"/>
      <c r="BI513" s="62"/>
      <c r="BJ513" s="62"/>
    </row>
    <row r="514" spans="2:62" ht="34.5" x14ac:dyDescent="0.45"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1"/>
      <c r="T514" s="61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2"/>
      <c r="BH514" s="62"/>
      <c r="BI514" s="62"/>
      <c r="BJ514" s="62"/>
    </row>
    <row r="515" spans="2:62" ht="34.5" x14ac:dyDescent="0.45"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1"/>
      <c r="T515" s="61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2"/>
      <c r="BH515" s="62"/>
      <c r="BI515" s="62"/>
      <c r="BJ515" s="62"/>
    </row>
    <row r="516" spans="2:62" ht="34.5" x14ac:dyDescent="0.45"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1"/>
      <c r="T516" s="61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2"/>
      <c r="BH516" s="62"/>
      <c r="BI516" s="62"/>
      <c r="BJ516" s="62"/>
    </row>
    <row r="517" spans="2:62" ht="34.5" x14ac:dyDescent="0.45"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1"/>
      <c r="T517" s="61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2"/>
      <c r="BH517" s="62"/>
      <c r="BI517" s="62"/>
      <c r="BJ517" s="62"/>
    </row>
    <row r="518" spans="2:62" ht="34.5" x14ac:dyDescent="0.45"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1"/>
      <c r="T518" s="61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2"/>
      <c r="BH518" s="62"/>
      <c r="BI518" s="62"/>
      <c r="BJ518" s="62"/>
    </row>
    <row r="519" spans="2:62" ht="34.5" x14ac:dyDescent="0.45"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1"/>
      <c r="T519" s="61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2"/>
      <c r="BH519" s="62"/>
      <c r="BI519" s="62"/>
      <c r="BJ519" s="62"/>
    </row>
    <row r="520" spans="2:62" ht="34.5" x14ac:dyDescent="0.45"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1"/>
      <c r="T520" s="61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2"/>
      <c r="BH520" s="62"/>
      <c r="BI520" s="62"/>
      <c r="BJ520" s="62"/>
    </row>
    <row r="521" spans="2:62" ht="34.5" x14ac:dyDescent="0.45"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1"/>
      <c r="T521" s="61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2"/>
      <c r="BH521" s="62"/>
      <c r="BI521" s="62"/>
      <c r="BJ521" s="62"/>
    </row>
    <row r="522" spans="2:62" ht="34.5" x14ac:dyDescent="0.45"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1"/>
      <c r="T522" s="61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2"/>
      <c r="BH522" s="62"/>
      <c r="BI522" s="62"/>
      <c r="BJ522" s="62"/>
    </row>
    <row r="523" spans="2:62" ht="34.5" x14ac:dyDescent="0.45"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1"/>
      <c r="T523" s="61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2"/>
      <c r="BH523" s="62"/>
      <c r="BI523" s="62"/>
      <c r="BJ523" s="62"/>
    </row>
    <row r="524" spans="2:62" ht="34.5" x14ac:dyDescent="0.45"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1"/>
      <c r="T524" s="61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2"/>
      <c r="BH524" s="62"/>
      <c r="BI524" s="62"/>
      <c r="BJ524" s="62"/>
    </row>
    <row r="525" spans="2:62" ht="34.5" x14ac:dyDescent="0.45"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1"/>
      <c r="T525" s="61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2"/>
      <c r="BH525" s="62"/>
      <c r="BI525" s="62"/>
      <c r="BJ525" s="62"/>
    </row>
    <row r="526" spans="2:62" ht="34.5" x14ac:dyDescent="0.45"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1"/>
      <c r="T526" s="61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2"/>
      <c r="BH526" s="62"/>
      <c r="BI526" s="62"/>
      <c r="BJ526" s="62"/>
    </row>
    <row r="527" spans="2:62" ht="34.5" x14ac:dyDescent="0.45"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1"/>
      <c r="T527" s="61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2"/>
      <c r="BH527" s="62"/>
      <c r="BI527" s="62"/>
      <c r="BJ527" s="62"/>
    </row>
    <row r="528" spans="2:62" ht="34.5" x14ac:dyDescent="0.45"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1"/>
      <c r="T528" s="61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2"/>
      <c r="BH528" s="62"/>
      <c r="BI528" s="62"/>
      <c r="BJ528" s="62"/>
    </row>
    <row r="529" spans="2:62" ht="34.5" x14ac:dyDescent="0.45"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1"/>
      <c r="T529" s="61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2"/>
      <c r="BH529" s="62"/>
      <c r="BI529" s="62"/>
      <c r="BJ529" s="62"/>
    </row>
    <row r="530" spans="2:62" ht="34.5" x14ac:dyDescent="0.45"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1"/>
      <c r="T530" s="61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2"/>
      <c r="BH530" s="62"/>
      <c r="BI530" s="62"/>
      <c r="BJ530" s="62"/>
    </row>
    <row r="531" spans="2:62" ht="34.5" x14ac:dyDescent="0.45"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1"/>
      <c r="T531" s="61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2"/>
      <c r="BH531" s="62"/>
      <c r="BI531" s="62"/>
      <c r="BJ531" s="62"/>
    </row>
    <row r="532" spans="2:62" ht="34.5" x14ac:dyDescent="0.45"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1"/>
      <c r="T532" s="61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2"/>
      <c r="BH532" s="62"/>
      <c r="BI532" s="62"/>
      <c r="BJ532" s="62"/>
    </row>
    <row r="533" spans="2:62" ht="34.5" x14ac:dyDescent="0.45"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1"/>
      <c r="T533" s="61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2"/>
      <c r="BH533" s="62"/>
      <c r="BI533" s="62"/>
      <c r="BJ533" s="62"/>
    </row>
    <row r="534" spans="2:62" ht="34.5" x14ac:dyDescent="0.45"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1"/>
      <c r="T534" s="61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2"/>
      <c r="BH534" s="62"/>
      <c r="BI534" s="62"/>
      <c r="BJ534" s="62"/>
    </row>
    <row r="535" spans="2:62" ht="34.5" x14ac:dyDescent="0.45"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1"/>
      <c r="T535" s="61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2"/>
      <c r="BH535" s="62"/>
      <c r="BI535" s="62"/>
      <c r="BJ535" s="62"/>
    </row>
    <row r="536" spans="2:62" ht="34.5" x14ac:dyDescent="0.45"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1"/>
      <c r="T536" s="61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2"/>
      <c r="BH536" s="62"/>
      <c r="BI536" s="62"/>
      <c r="BJ536" s="62"/>
    </row>
    <row r="537" spans="2:62" ht="34.5" x14ac:dyDescent="0.45"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1"/>
      <c r="T537" s="61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2"/>
      <c r="BH537" s="62"/>
      <c r="BI537" s="62"/>
      <c r="BJ537" s="62"/>
    </row>
    <row r="538" spans="2:62" ht="34.5" x14ac:dyDescent="0.45"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1"/>
      <c r="T538" s="61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2"/>
      <c r="BH538" s="62"/>
      <c r="BI538" s="62"/>
      <c r="BJ538" s="62"/>
    </row>
    <row r="539" spans="2:62" ht="34.5" x14ac:dyDescent="0.45"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1"/>
      <c r="T539" s="61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2"/>
      <c r="BH539" s="62"/>
      <c r="BI539" s="62"/>
      <c r="BJ539" s="62"/>
    </row>
    <row r="540" spans="2:62" ht="34.5" x14ac:dyDescent="0.45"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1"/>
      <c r="T540" s="61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/>
      <c r="BG540" s="62"/>
      <c r="BH540" s="62"/>
      <c r="BI540" s="62"/>
      <c r="BJ540" s="62"/>
    </row>
    <row r="541" spans="2:62" ht="34.5" x14ac:dyDescent="0.45"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1"/>
      <c r="T541" s="61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/>
      <c r="BG541" s="62"/>
      <c r="BH541" s="62"/>
      <c r="BI541" s="62"/>
      <c r="BJ541" s="62"/>
    </row>
    <row r="542" spans="2:62" ht="34.5" x14ac:dyDescent="0.45"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1"/>
      <c r="T542" s="61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2"/>
      <c r="BH542" s="62"/>
      <c r="BI542" s="62"/>
      <c r="BJ542" s="62"/>
    </row>
    <row r="543" spans="2:62" ht="34.5" x14ac:dyDescent="0.45"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1"/>
      <c r="T543" s="61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2"/>
      <c r="BH543" s="62"/>
      <c r="BI543" s="62"/>
      <c r="BJ543" s="62"/>
    </row>
    <row r="544" spans="2:62" ht="34.5" x14ac:dyDescent="0.45"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1"/>
      <c r="T544" s="61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2"/>
      <c r="BH544" s="62"/>
      <c r="BI544" s="62"/>
      <c r="BJ544" s="62"/>
    </row>
    <row r="545" spans="2:62" ht="34.5" x14ac:dyDescent="0.45"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1"/>
      <c r="T545" s="61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2"/>
      <c r="BH545" s="62"/>
      <c r="BI545" s="62"/>
      <c r="BJ545" s="62"/>
    </row>
    <row r="546" spans="2:62" ht="34.5" x14ac:dyDescent="0.45"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1"/>
      <c r="T546" s="61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2"/>
      <c r="BH546" s="62"/>
      <c r="BI546" s="62"/>
      <c r="BJ546" s="62"/>
    </row>
    <row r="547" spans="2:62" ht="34.5" x14ac:dyDescent="0.45"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1"/>
      <c r="T547" s="61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2"/>
      <c r="BH547" s="62"/>
      <c r="BI547" s="62"/>
      <c r="BJ547" s="62"/>
    </row>
    <row r="548" spans="2:62" ht="34.5" x14ac:dyDescent="0.45"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1"/>
      <c r="T548" s="61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/>
      <c r="BG548" s="62"/>
      <c r="BH548" s="62"/>
      <c r="BI548" s="62"/>
      <c r="BJ548" s="62"/>
    </row>
    <row r="549" spans="2:62" ht="34.5" x14ac:dyDescent="0.45"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1"/>
      <c r="T549" s="61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2"/>
      <c r="BH549" s="62"/>
      <c r="BI549" s="62"/>
      <c r="BJ549" s="62"/>
    </row>
    <row r="550" spans="2:62" ht="34.5" x14ac:dyDescent="0.45"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1"/>
      <c r="T550" s="61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2"/>
      <c r="BH550" s="62"/>
      <c r="BI550" s="62"/>
      <c r="BJ550" s="62"/>
    </row>
    <row r="551" spans="2:62" ht="34.5" x14ac:dyDescent="0.45"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1"/>
      <c r="T551" s="61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2"/>
      <c r="BH551" s="62"/>
      <c r="BI551" s="62"/>
      <c r="BJ551" s="62"/>
    </row>
    <row r="552" spans="2:62" ht="34.5" x14ac:dyDescent="0.45"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1"/>
      <c r="T552" s="61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/>
      <c r="BG552" s="62"/>
      <c r="BH552" s="62"/>
      <c r="BI552" s="62"/>
      <c r="BJ552" s="62"/>
    </row>
    <row r="553" spans="2:62" ht="34.5" x14ac:dyDescent="0.45"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1"/>
      <c r="T553" s="61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2"/>
      <c r="BH553" s="62"/>
      <c r="BI553" s="62"/>
      <c r="BJ553" s="62"/>
    </row>
    <row r="554" spans="2:62" ht="34.5" x14ac:dyDescent="0.45"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1"/>
      <c r="T554" s="61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2"/>
      <c r="BH554" s="62"/>
      <c r="BI554" s="62"/>
      <c r="BJ554" s="62"/>
    </row>
    <row r="555" spans="2:62" ht="34.5" x14ac:dyDescent="0.45"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1"/>
      <c r="T555" s="61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2"/>
      <c r="BH555" s="62"/>
      <c r="BI555" s="62"/>
      <c r="BJ555" s="62"/>
    </row>
    <row r="556" spans="2:62" ht="34.5" x14ac:dyDescent="0.45"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1"/>
      <c r="T556" s="61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2"/>
      <c r="BH556" s="62"/>
      <c r="BI556" s="62"/>
      <c r="BJ556" s="62"/>
    </row>
    <row r="557" spans="2:62" ht="34.5" x14ac:dyDescent="0.45"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1"/>
      <c r="T557" s="61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2"/>
      <c r="BH557" s="62"/>
      <c r="BI557" s="62"/>
      <c r="BJ557" s="62"/>
    </row>
    <row r="558" spans="2:62" ht="34.5" x14ac:dyDescent="0.45"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1"/>
      <c r="T558" s="61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/>
      <c r="BG558" s="62"/>
      <c r="BH558" s="62"/>
      <c r="BI558" s="62"/>
      <c r="BJ558" s="62"/>
    </row>
    <row r="559" spans="2:62" ht="34.5" x14ac:dyDescent="0.45"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1"/>
      <c r="T559" s="61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2"/>
      <c r="BH559" s="62"/>
      <c r="BI559" s="62"/>
      <c r="BJ559" s="62"/>
    </row>
    <row r="560" spans="2:62" ht="34.5" x14ac:dyDescent="0.45"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1"/>
      <c r="T560" s="61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2"/>
      <c r="BH560" s="62"/>
      <c r="BI560" s="62"/>
      <c r="BJ560" s="62"/>
    </row>
    <row r="561" spans="2:62" ht="34.5" x14ac:dyDescent="0.45"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1"/>
      <c r="T561" s="61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60"/>
      <c r="BG561" s="62"/>
      <c r="BH561" s="62"/>
      <c r="BI561" s="62"/>
      <c r="BJ561" s="62"/>
    </row>
    <row r="562" spans="2:62" ht="34.5" x14ac:dyDescent="0.45"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1"/>
      <c r="T562" s="61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2"/>
      <c r="BH562" s="62"/>
      <c r="BI562" s="62"/>
      <c r="BJ562" s="62"/>
    </row>
    <row r="563" spans="2:62" ht="34.5" x14ac:dyDescent="0.45"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1"/>
      <c r="T563" s="61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2"/>
      <c r="BH563" s="62"/>
      <c r="BI563" s="62"/>
      <c r="BJ563" s="62"/>
    </row>
    <row r="564" spans="2:62" ht="34.5" x14ac:dyDescent="0.45"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1"/>
      <c r="T564" s="61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2"/>
      <c r="BH564" s="62"/>
      <c r="BI564" s="62"/>
      <c r="BJ564" s="62"/>
    </row>
    <row r="565" spans="2:62" ht="34.5" x14ac:dyDescent="0.45"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1"/>
      <c r="T565" s="61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2"/>
      <c r="BH565" s="62"/>
      <c r="BI565" s="62"/>
      <c r="BJ565" s="62"/>
    </row>
    <row r="566" spans="2:62" ht="34.5" x14ac:dyDescent="0.45"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1"/>
      <c r="T566" s="61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60"/>
      <c r="BG566" s="62"/>
      <c r="BH566" s="62"/>
      <c r="BI566" s="62"/>
      <c r="BJ566" s="62"/>
    </row>
    <row r="567" spans="2:62" ht="34.5" x14ac:dyDescent="0.45"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1"/>
      <c r="T567" s="61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60"/>
      <c r="BG567" s="62"/>
      <c r="BH567" s="62"/>
      <c r="BI567" s="62"/>
      <c r="BJ567" s="62"/>
    </row>
    <row r="568" spans="2:62" ht="34.5" x14ac:dyDescent="0.45"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1"/>
      <c r="T568" s="61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2"/>
      <c r="BH568" s="62"/>
      <c r="BI568" s="62"/>
      <c r="BJ568" s="62"/>
    </row>
    <row r="569" spans="2:62" ht="34.5" x14ac:dyDescent="0.45"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1"/>
      <c r="T569" s="61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2"/>
      <c r="BH569" s="62"/>
      <c r="BI569" s="62"/>
      <c r="BJ569" s="62"/>
    </row>
    <row r="570" spans="2:62" ht="34.5" x14ac:dyDescent="0.45"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1"/>
      <c r="T570" s="61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60"/>
      <c r="BG570" s="62"/>
      <c r="BH570" s="62"/>
      <c r="BI570" s="62"/>
      <c r="BJ570" s="62"/>
    </row>
    <row r="571" spans="2:62" ht="34.5" x14ac:dyDescent="0.45"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1"/>
      <c r="T571" s="61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60"/>
      <c r="BG571" s="62"/>
      <c r="BH571" s="62"/>
      <c r="BI571" s="62"/>
      <c r="BJ571" s="62"/>
    </row>
    <row r="572" spans="2:62" ht="34.5" x14ac:dyDescent="0.45"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1"/>
      <c r="T572" s="61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2"/>
      <c r="BH572" s="62"/>
      <c r="BI572" s="62"/>
      <c r="BJ572" s="62"/>
    </row>
    <row r="573" spans="2:62" ht="34.5" x14ac:dyDescent="0.45"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1"/>
      <c r="T573" s="61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2"/>
      <c r="BH573" s="62"/>
      <c r="BI573" s="62"/>
      <c r="BJ573" s="62"/>
    </row>
    <row r="574" spans="2:62" ht="34.5" x14ac:dyDescent="0.45"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1"/>
      <c r="T574" s="61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60"/>
      <c r="BG574" s="62"/>
      <c r="BH574" s="62"/>
      <c r="BI574" s="62"/>
      <c r="BJ574" s="62"/>
    </row>
    <row r="575" spans="2:62" ht="34.5" x14ac:dyDescent="0.45"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1"/>
      <c r="T575" s="61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2"/>
      <c r="BH575" s="62"/>
      <c r="BI575" s="62"/>
      <c r="BJ575" s="62"/>
    </row>
    <row r="576" spans="2:62" ht="34.5" x14ac:dyDescent="0.45"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1"/>
      <c r="T576" s="61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2"/>
      <c r="BH576" s="62"/>
      <c r="BI576" s="62"/>
      <c r="BJ576" s="62"/>
    </row>
    <row r="577" spans="2:62" ht="34.5" x14ac:dyDescent="0.45"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1"/>
      <c r="T577" s="61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2"/>
      <c r="BH577" s="62"/>
      <c r="BI577" s="62"/>
      <c r="BJ577" s="62"/>
    </row>
    <row r="578" spans="2:62" ht="34.5" x14ac:dyDescent="0.45"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1"/>
      <c r="T578" s="61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2"/>
      <c r="BH578" s="62"/>
      <c r="BI578" s="62"/>
      <c r="BJ578" s="62"/>
    </row>
    <row r="579" spans="2:62" ht="34.5" x14ac:dyDescent="0.45"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1"/>
      <c r="T579" s="61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2"/>
      <c r="BH579" s="62"/>
      <c r="BI579" s="62"/>
      <c r="BJ579" s="62"/>
    </row>
    <row r="580" spans="2:62" ht="34.5" x14ac:dyDescent="0.45"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1"/>
      <c r="T580" s="61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2"/>
      <c r="BH580" s="62"/>
      <c r="BI580" s="62"/>
      <c r="BJ580" s="62"/>
    </row>
    <row r="581" spans="2:62" ht="34.5" x14ac:dyDescent="0.45"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1"/>
      <c r="T581" s="61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/>
      <c r="BF581" s="60"/>
      <c r="BG581" s="62"/>
      <c r="BH581" s="62"/>
      <c r="BI581" s="62"/>
      <c r="BJ581" s="62"/>
    </row>
    <row r="582" spans="2:62" ht="34.5" x14ac:dyDescent="0.45"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1"/>
      <c r="T582" s="61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2"/>
      <c r="BH582" s="62"/>
      <c r="BI582" s="62"/>
      <c r="BJ582" s="62"/>
    </row>
    <row r="583" spans="2:62" ht="34.5" x14ac:dyDescent="0.45"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1"/>
      <c r="T583" s="61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2"/>
      <c r="BH583" s="62"/>
      <c r="BI583" s="62"/>
      <c r="BJ583" s="62"/>
    </row>
    <row r="584" spans="2:62" ht="34.5" x14ac:dyDescent="0.45"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1"/>
      <c r="T584" s="61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2"/>
      <c r="BH584" s="62"/>
      <c r="BI584" s="62"/>
      <c r="BJ584" s="62"/>
    </row>
    <row r="585" spans="2:62" ht="34.5" x14ac:dyDescent="0.45"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1"/>
      <c r="T585" s="61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2"/>
      <c r="BH585" s="62"/>
      <c r="BI585" s="62"/>
      <c r="BJ585" s="62"/>
    </row>
    <row r="586" spans="2:62" ht="34.5" x14ac:dyDescent="0.45"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1"/>
      <c r="T586" s="61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2"/>
      <c r="BH586" s="62"/>
      <c r="BI586" s="62"/>
      <c r="BJ586" s="62"/>
    </row>
    <row r="587" spans="2:62" ht="34.5" x14ac:dyDescent="0.45"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1"/>
      <c r="T587" s="61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2"/>
      <c r="BH587" s="62"/>
      <c r="BI587" s="62"/>
      <c r="BJ587" s="62"/>
    </row>
    <row r="588" spans="2:62" ht="34.5" x14ac:dyDescent="0.45"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1"/>
      <c r="T588" s="61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/>
      <c r="BE588" s="60"/>
      <c r="BF588" s="60"/>
      <c r="BG588" s="62"/>
      <c r="BH588" s="62"/>
      <c r="BI588" s="62"/>
      <c r="BJ588" s="62"/>
    </row>
    <row r="589" spans="2:62" ht="34.5" x14ac:dyDescent="0.45"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1"/>
      <c r="T589" s="61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/>
      <c r="BE589" s="60"/>
      <c r="BF589" s="60"/>
      <c r="BG589" s="62"/>
      <c r="BH589" s="62"/>
      <c r="BI589" s="62"/>
      <c r="BJ589" s="62"/>
    </row>
    <row r="590" spans="2:62" ht="34.5" x14ac:dyDescent="0.45"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1"/>
      <c r="T590" s="61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/>
      <c r="BE590" s="60"/>
      <c r="BF590" s="60"/>
      <c r="BG590" s="62"/>
      <c r="BH590" s="62"/>
      <c r="BI590" s="62"/>
      <c r="BJ590" s="62"/>
    </row>
    <row r="591" spans="2:62" ht="34.5" x14ac:dyDescent="0.45"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1"/>
      <c r="T591" s="61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2"/>
      <c r="BH591" s="62"/>
      <c r="BI591" s="62"/>
      <c r="BJ591" s="62"/>
    </row>
    <row r="592" spans="2:62" ht="34.5" x14ac:dyDescent="0.45"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1"/>
      <c r="T592" s="61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2"/>
      <c r="BH592" s="62"/>
      <c r="BI592" s="62"/>
      <c r="BJ592" s="62"/>
    </row>
    <row r="593" spans="2:62" ht="34.5" x14ac:dyDescent="0.45"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1"/>
      <c r="T593" s="61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2"/>
      <c r="BH593" s="62"/>
      <c r="BI593" s="62"/>
      <c r="BJ593" s="62"/>
    </row>
    <row r="594" spans="2:62" ht="34.5" x14ac:dyDescent="0.45"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1"/>
      <c r="T594" s="61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2"/>
      <c r="BH594" s="62"/>
      <c r="BI594" s="62"/>
      <c r="BJ594" s="62"/>
    </row>
    <row r="595" spans="2:62" ht="34.5" x14ac:dyDescent="0.45"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1"/>
      <c r="T595" s="61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2"/>
      <c r="BH595" s="62"/>
      <c r="BI595" s="62"/>
      <c r="BJ595" s="62"/>
    </row>
    <row r="596" spans="2:62" ht="34.5" x14ac:dyDescent="0.45"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1"/>
      <c r="T596" s="61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/>
      <c r="BE596" s="60"/>
      <c r="BF596" s="60"/>
      <c r="BG596" s="62"/>
      <c r="BH596" s="62"/>
      <c r="BI596" s="62"/>
      <c r="BJ596" s="62"/>
    </row>
    <row r="597" spans="2:62" ht="34.5" x14ac:dyDescent="0.45"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1"/>
      <c r="T597" s="61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/>
      <c r="BE597" s="60"/>
      <c r="BF597" s="60"/>
      <c r="BG597" s="62"/>
      <c r="BH597" s="62"/>
      <c r="BI597" s="62"/>
      <c r="BJ597" s="62"/>
    </row>
    <row r="598" spans="2:62" ht="34.5" x14ac:dyDescent="0.45"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1"/>
      <c r="T598" s="61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/>
      <c r="BE598" s="60"/>
      <c r="BF598" s="60"/>
      <c r="BG598" s="62"/>
      <c r="BH598" s="62"/>
      <c r="BI598" s="62"/>
      <c r="BJ598" s="62"/>
    </row>
    <row r="599" spans="2:62" ht="34.5" x14ac:dyDescent="0.45"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1"/>
      <c r="T599" s="61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2"/>
      <c r="BH599" s="62"/>
      <c r="BI599" s="62"/>
      <c r="BJ599" s="62"/>
    </row>
    <row r="600" spans="2:62" ht="34.5" x14ac:dyDescent="0.45"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1"/>
      <c r="T600" s="61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2"/>
      <c r="BH600" s="62"/>
      <c r="BI600" s="62"/>
      <c r="BJ600" s="62"/>
    </row>
    <row r="601" spans="2:62" ht="34.5" x14ac:dyDescent="0.45"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1"/>
      <c r="T601" s="61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2"/>
      <c r="BH601" s="62"/>
      <c r="BI601" s="62"/>
      <c r="BJ601" s="62"/>
    </row>
    <row r="602" spans="2:62" ht="34.5" x14ac:dyDescent="0.45"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1"/>
      <c r="T602" s="61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/>
      <c r="BE602" s="60"/>
      <c r="BF602" s="60"/>
      <c r="BG602" s="62"/>
      <c r="BH602" s="62"/>
      <c r="BI602" s="62"/>
      <c r="BJ602" s="62"/>
    </row>
    <row r="603" spans="2:62" ht="34.5" x14ac:dyDescent="0.45"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1"/>
      <c r="T603" s="61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2"/>
      <c r="BH603" s="62"/>
      <c r="BI603" s="62"/>
      <c r="BJ603" s="62"/>
    </row>
    <row r="604" spans="2:62" ht="34.5" x14ac:dyDescent="0.45"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1"/>
      <c r="T604" s="61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2"/>
      <c r="BH604" s="62"/>
      <c r="BI604" s="62"/>
      <c r="BJ604" s="62"/>
    </row>
    <row r="605" spans="2:62" ht="34.5" x14ac:dyDescent="0.45"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1"/>
      <c r="T605" s="61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2"/>
      <c r="BH605" s="62"/>
      <c r="BI605" s="62"/>
      <c r="BJ605" s="62"/>
    </row>
    <row r="606" spans="2:62" ht="34.5" x14ac:dyDescent="0.45"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1"/>
      <c r="T606" s="61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2"/>
      <c r="BH606" s="62"/>
      <c r="BI606" s="62"/>
      <c r="BJ606" s="62"/>
    </row>
    <row r="607" spans="2:62" ht="34.5" x14ac:dyDescent="0.45"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1"/>
      <c r="T607" s="61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2"/>
      <c r="BH607" s="62"/>
      <c r="BI607" s="62"/>
      <c r="BJ607" s="62"/>
    </row>
    <row r="608" spans="2:62" ht="34.5" x14ac:dyDescent="0.45"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1"/>
      <c r="T608" s="61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2"/>
      <c r="BH608" s="62"/>
      <c r="BI608" s="62"/>
      <c r="BJ608" s="62"/>
    </row>
    <row r="609" spans="2:62" ht="34.5" x14ac:dyDescent="0.45"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1"/>
      <c r="T609" s="61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2"/>
      <c r="BH609" s="62"/>
      <c r="BI609" s="62"/>
      <c r="BJ609" s="62"/>
    </row>
    <row r="610" spans="2:62" ht="34.5" x14ac:dyDescent="0.45"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1"/>
      <c r="T610" s="61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/>
      <c r="BD610" s="60"/>
      <c r="BE610" s="60"/>
      <c r="BF610" s="60"/>
      <c r="BG610" s="62"/>
      <c r="BH610" s="62"/>
      <c r="BI610" s="62"/>
      <c r="BJ610" s="62"/>
    </row>
    <row r="611" spans="2:62" ht="34.5" x14ac:dyDescent="0.45"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1"/>
      <c r="T611" s="61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2"/>
      <c r="BH611" s="62"/>
      <c r="BI611" s="62"/>
      <c r="BJ611" s="62"/>
    </row>
    <row r="612" spans="2:62" ht="34.5" x14ac:dyDescent="0.45"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1"/>
      <c r="T612" s="61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2"/>
      <c r="BH612" s="62"/>
      <c r="BI612" s="62"/>
      <c r="BJ612" s="62"/>
    </row>
    <row r="613" spans="2:62" ht="34.5" x14ac:dyDescent="0.45"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1"/>
      <c r="T613" s="61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2"/>
      <c r="BH613" s="62"/>
      <c r="BI613" s="62"/>
      <c r="BJ613" s="62"/>
    </row>
    <row r="614" spans="2:62" ht="34.5" x14ac:dyDescent="0.45"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1"/>
      <c r="T614" s="61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2"/>
      <c r="BH614" s="62"/>
      <c r="BI614" s="62"/>
      <c r="BJ614" s="62"/>
    </row>
    <row r="615" spans="2:62" ht="34.5" x14ac:dyDescent="0.45"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1"/>
      <c r="T615" s="61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2"/>
      <c r="BH615" s="62"/>
      <c r="BI615" s="62"/>
      <c r="BJ615" s="62"/>
    </row>
    <row r="616" spans="2:62" ht="34.5" x14ac:dyDescent="0.45"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1"/>
      <c r="T616" s="61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2"/>
      <c r="BH616" s="62"/>
      <c r="BI616" s="62"/>
      <c r="BJ616" s="62"/>
    </row>
    <row r="617" spans="2:62" ht="34.5" x14ac:dyDescent="0.45"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1"/>
      <c r="T617" s="61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/>
      <c r="BD617" s="60"/>
      <c r="BE617" s="60"/>
      <c r="BF617" s="60"/>
      <c r="BG617" s="62"/>
      <c r="BH617" s="62"/>
      <c r="BI617" s="62"/>
      <c r="BJ617" s="62"/>
    </row>
    <row r="618" spans="2:62" ht="34.5" x14ac:dyDescent="0.45"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1"/>
      <c r="T618" s="61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/>
      <c r="BD618" s="60"/>
      <c r="BE618" s="60"/>
      <c r="BF618" s="60"/>
      <c r="BG618" s="62"/>
      <c r="BH618" s="62"/>
      <c r="BI618" s="62"/>
      <c r="BJ618" s="62"/>
    </row>
    <row r="619" spans="2:62" ht="34.5" x14ac:dyDescent="0.45"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1"/>
      <c r="T619" s="61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/>
      <c r="BD619" s="60"/>
      <c r="BE619" s="60"/>
      <c r="BF619" s="60"/>
      <c r="BG619" s="62"/>
      <c r="BH619" s="62"/>
      <c r="BI619" s="62"/>
      <c r="BJ619" s="62"/>
    </row>
    <row r="620" spans="2:62" ht="34.5" x14ac:dyDescent="0.45"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1"/>
      <c r="T620" s="61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2"/>
      <c r="BH620" s="62"/>
      <c r="BI620" s="62"/>
      <c r="BJ620" s="62"/>
    </row>
    <row r="621" spans="2:62" ht="34.5" x14ac:dyDescent="0.45"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1"/>
      <c r="T621" s="61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2"/>
      <c r="BH621" s="62"/>
      <c r="BI621" s="62"/>
      <c r="BJ621" s="62"/>
    </row>
    <row r="622" spans="2:62" ht="34.5" x14ac:dyDescent="0.45"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1"/>
      <c r="T622" s="61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2"/>
      <c r="BH622" s="62"/>
      <c r="BI622" s="62"/>
      <c r="BJ622" s="62"/>
    </row>
    <row r="623" spans="2:62" ht="34.5" x14ac:dyDescent="0.45"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1"/>
      <c r="T623" s="61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2"/>
      <c r="BH623" s="62"/>
      <c r="BI623" s="62"/>
      <c r="BJ623" s="62"/>
    </row>
    <row r="624" spans="2:62" ht="34.5" x14ac:dyDescent="0.45"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1"/>
      <c r="T624" s="61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2"/>
      <c r="BH624" s="62"/>
      <c r="BI624" s="62"/>
      <c r="BJ624" s="62"/>
    </row>
    <row r="625" spans="2:62" ht="34.5" x14ac:dyDescent="0.45"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1"/>
      <c r="T625" s="61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2"/>
      <c r="BH625" s="62"/>
      <c r="BI625" s="62"/>
      <c r="BJ625" s="62"/>
    </row>
    <row r="626" spans="2:62" ht="34.5" x14ac:dyDescent="0.45"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1"/>
      <c r="T626" s="61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/>
      <c r="BC626" s="60"/>
      <c r="BD626" s="60"/>
      <c r="BE626" s="60"/>
      <c r="BF626" s="60"/>
      <c r="BG626" s="62"/>
      <c r="BH626" s="62"/>
      <c r="BI626" s="62"/>
      <c r="BJ626" s="62"/>
    </row>
    <row r="627" spans="2:62" ht="34.5" x14ac:dyDescent="0.45"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1"/>
      <c r="T627" s="61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/>
      <c r="BC627" s="60"/>
      <c r="BD627" s="60"/>
      <c r="BE627" s="60"/>
      <c r="BF627" s="60"/>
      <c r="BG627" s="62"/>
      <c r="BH627" s="62"/>
      <c r="BI627" s="62"/>
      <c r="BJ627" s="62"/>
    </row>
    <row r="628" spans="2:62" ht="34.5" x14ac:dyDescent="0.45"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1"/>
      <c r="T628" s="61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2"/>
      <c r="BH628" s="62"/>
      <c r="BI628" s="62"/>
      <c r="BJ628" s="62"/>
    </row>
    <row r="629" spans="2:62" ht="34.5" x14ac:dyDescent="0.45"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1"/>
      <c r="T629" s="61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2"/>
      <c r="BH629" s="62"/>
      <c r="BI629" s="62"/>
      <c r="BJ629" s="62"/>
    </row>
    <row r="630" spans="2:62" ht="34.5" x14ac:dyDescent="0.45"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1"/>
      <c r="T630" s="61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/>
      <c r="BC630" s="60"/>
      <c r="BD630" s="60"/>
      <c r="BE630" s="60"/>
      <c r="BF630" s="60"/>
      <c r="BG630" s="62"/>
      <c r="BH630" s="62"/>
      <c r="BI630" s="62"/>
      <c r="BJ630" s="62"/>
    </row>
    <row r="631" spans="2:62" ht="34.5" x14ac:dyDescent="0.45"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1"/>
      <c r="T631" s="61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2"/>
      <c r="BH631" s="62"/>
      <c r="BI631" s="62"/>
      <c r="BJ631" s="62"/>
    </row>
    <row r="632" spans="2:62" ht="34.5" x14ac:dyDescent="0.45"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1"/>
      <c r="T632" s="61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2"/>
      <c r="BH632" s="62"/>
      <c r="BI632" s="62"/>
      <c r="BJ632" s="62"/>
    </row>
    <row r="633" spans="2:62" ht="34.5" x14ac:dyDescent="0.45"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1"/>
      <c r="T633" s="61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2"/>
      <c r="BH633" s="62"/>
      <c r="BI633" s="62"/>
      <c r="BJ633" s="62"/>
    </row>
    <row r="634" spans="2:62" ht="34.5" x14ac:dyDescent="0.45"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1"/>
      <c r="T634" s="61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/>
      <c r="BC634" s="60"/>
      <c r="BD634" s="60"/>
      <c r="BE634" s="60"/>
      <c r="BF634" s="60"/>
      <c r="BG634" s="62"/>
      <c r="BH634" s="62"/>
      <c r="BI634" s="62"/>
      <c r="BJ634" s="62"/>
    </row>
    <row r="635" spans="2:62" ht="34.5" x14ac:dyDescent="0.45"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1"/>
      <c r="T635" s="61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/>
      <c r="BC635" s="60"/>
      <c r="BD635" s="60"/>
      <c r="BE635" s="60"/>
      <c r="BF635" s="60"/>
      <c r="BG635" s="62"/>
      <c r="BH635" s="62"/>
      <c r="BI635" s="62"/>
      <c r="BJ635" s="62"/>
    </row>
    <row r="636" spans="2:62" ht="34.5" x14ac:dyDescent="0.45"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1"/>
      <c r="T636" s="61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2"/>
      <c r="BH636" s="62"/>
      <c r="BI636" s="62"/>
      <c r="BJ636" s="62"/>
    </row>
    <row r="637" spans="2:62" ht="34.5" x14ac:dyDescent="0.45"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1"/>
      <c r="T637" s="61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2"/>
      <c r="BH637" s="62"/>
      <c r="BI637" s="62"/>
      <c r="BJ637" s="62"/>
    </row>
    <row r="638" spans="2:62" ht="34.5" x14ac:dyDescent="0.45"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1"/>
      <c r="T638" s="61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2"/>
      <c r="BH638" s="62"/>
      <c r="BI638" s="62"/>
      <c r="BJ638" s="62"/>
    </row>
    <row r="639" spans="2:62" ht="34.5" x14ac:dyDescent="0.45"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1"/>
      <c r="T639" s="61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/>
      <c r="BC639" s="60"/>
      <c r="BD639" s="60"/>
      <c r="BE639" s="60"/>
      <c r="BF639" s="60"/>
      <c r="BG639" s="62"/>
      <c r="BH639" s="62"/>
      <c r="BI639" s="62"/>
      <c r="BJ639" s="62"/>
    </row>
    <row r="640" spans="2:62" ht="34.5" x14ac:dyDescent="0.45"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1"/>
      <c r="T640" s="61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2"/>
      <c r="BH640" s="62"/>
      <c r="BI640" s="62"/>
      <c r="BJ640" s="62"/>
    </row>
    <row r="641" spans="2:62" ht="34.5" x14ac:dyDescent="0.45"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1"/>
      <c r="T641" s="61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2"/>
      <c r="BH641" s="62"/>
      <c r="BI641" s="62"/>
      <c r="BJ641" s="62"/>
    </row>
    <row r="642" spans="2:62" ht="34.5" x14ac:dyDescent="0.45"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1"/>
      <c r="T642" s="61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2"/>
      <c r="BH642" s="62"/>
      <c r="BI642" s="62"/>
      <c r="BJ642" s="62"/>
    </row>
    <row r="643" spans="2:62" ht="34.5" x14ac:dyDescent="0.45"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1"/>
      <c r="T643" s="61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2"/>
      <c r="BH643" s="62"/>
      <c r="BI643" s="62"/>
      <c r="BJ643" s="62"/>
    </row>
    <row r="644" spans="2:62" ht="34.5" x14ac:dyDescent="0.45"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1"/>
      <c r="T644" s="61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2"/>
      <c r="BH644" s="62"/>
      <c r="BI644" s="62"/>
      <c r="BJ644" s="62"/>
    </row>
    <row r="645" spans="2:62" ht="34.5" x14ac:dyDescent="0.45"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1"/>
      <c r="T645" s="61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/>
      <c r="BC645" s="60"/>
      <c r="BD645" s="60"/>
      <c r="BE645" s="60"/>
      <c r="BF645" s="60"/>
      <c r="BG645" s="62"/>
      <c r="BH645" s="62"/>
      <c r="BI645" s="62"/>
      <c r="BJ645" s="62"/>
    </row>
    <row r="646" spans="2:62" ht="34.5" x14ac:dyDescent="0.45"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1"/>
      <c r="T646" s="61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2"/>
      <c r="BH646" s="62"/>
      <c r="BI646" s="62"/>
      <c r="BJ646" s="62"/>
    </row>
    <row r="647" spans="2:62" ht="34.5" x14ac:dyDescent="0.45"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1"/>
      <c r="T647" s="61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2"/>
      <c r="BH647" s="62"/>
      <c r="BI647" s="62"/>
      <c r="BJ647" s="62"/>
    </row>
    <row r="648" spans="2:62" ht="34.5" x14ac:dyDescent="0.45"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1"/>
      <c r="T648" s="61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/>
      <c r="BC648" s="60"/>
      <c r="BD648" s="60"/>
      <c r="BE648" s="60"/>
      <c r="BF648" s="60"/>
      <c r="BG648" s="62"/>
      <c r="BH648" s="62"/>
      <c r="BI648" s="62"/>
      <c r="BJ648" s="62"/>
    </row>
    <row r="649" spans="2:62" ht="34.5" x14ac:dyDescent="0.45"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1"/>
      <c r="T649" s="61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/>
      <c r="BB649" s="60"/>
      <c r="BC649" s="60"/>
      <c r="BD649" s="60"/>
      <c r="BE649" s="60"/>
      <c r="BF649" s="60"/>
      <c r="BG649" s="62"/>
      <c r="BH649" s="62"/>
      <c r="BI649" s="62"/>
      <c r="BJ649" s="62"/>
    </row>
    <row r="650" spans="2:62" ht="34.5" x14ac:dyDescent="0.45"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1"/>
      <c r="T650" s="61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/>
      <c r="BB650" s="60"/>
      <c r="BC650" s="60"/>
      <c r="BD650" s="60"/>
      <c r="BE650" s="60"/>
      <c r="BF650" s="60"/>
      <c r="BG650" s="62"/>
      <c r="BH650" s="62"/>
      <c r="BI650" s="62"/>
      <c r="BJ650" s="62"/>
    </row>
    <row r="651" spans="2:62" ht="34.5" x14ac:dyDescent="0.45"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1"/>
      <c r="T651" s="61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/>
      <c r="BB651" s="60"/>
      <c r="BC651" s="60"/>
      <c r="BD651" s="60"/>
      <c r="BE651" s="60"/>
      <c r="BF651" s="60"/>
      <c r="BG651" s="62"/>
      <c r="BH651" s="62"/>
      <c r="BI651" s="62"/>
      <c r="BJ651" s="62"/>
    </row>
    <row r="652" spans="2:62" ht="34.5" x14ac:dyDescent="0.45"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1"/>
      <c r="T652" s="61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/>
      <c r="BB652" s="60"/>
      <c r="BC652" s="60"/>
      <c r="BD652" s="60"/>
      <c r="BE652" s="60"/>
      <c r="BF652" s="60"/>
      <c r="BG652" s="62"/>
      <c r="BH652" s="62"/>
      <c r="BI652" s="62"/>
      <c r="BJ652" s="62"/>
    </row>
    <row r="653" spans="2:62" ht="34.5" x14ac:dyDescent="0.45"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1"/>
      <c r="T653" s="61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/>
      <c r="BB653" s="60"/>
      <c r="BC653" s="60"/>
      <c r="BD653" s="60"/>
      <c r="BE653" s="60"/>
      <c r="BF653" s="60"/>
      <c r="BG653" s="62"/>
      <c r="BH653" s="62"/>
      <c r="BI653" s="62"/>
      <c r="BJ653" s="62"/>
    </row>
    <row r="654" spans="2:62" ht="34.5" x14ac:dyDescent="0.45"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1"/>
      <c r="T654" s="61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/>
      <c r="BB654" s="60"/>
      <c r="BC654" s="60"/>
      <c r="BD654" s="60"/>
      <c r="BE654" s="60"/>
      <c r="BF654" s="60"/>
      <c r="BG654" s="62"/>
      <c r="BH654" s="62"/>
      <c r="BI654" s="62"/>
      <c r="BJ654" s="62"/>
    </row>
    <row r="655" spans="2:62" ht="34.5" x14ac:dyDescent="0.45"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1"/>
      <c r="T655" s="61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/>
      <c r="BB655" s="60"/>
      <c r="BC655" s="60"/>
      <c r="BD655" s="60"/>
      <c r="BE655" s="60"/>
      <c r="BF655" s="60"/>
      <c r="BG655" s="62"/>
      <c r="BH655" s="62"/>
      <c r="BI655" s="62"/>
      <c r="BJ655" s="62"/>
    </row>
    <row r="656" spans="2:62" ht="34.5" x14ac:dyDescent="0.45"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1"/>
      <c r="T656" s="61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/>
      <c r="BB656" s="60"/>
      <c r="BC656" s="60"/>
      <c r="BD656" s="60"/>
      <c r="BE656" s="60"/>
      <c r="BF656" s="60"/>
      <c r="BG656" s="62"/>
      <c r="BH656" s="62"/>
      <c r="BI656" s="62"/>
      <c r="BJ656" s="62"/>
    </row>
    <row r="657" spans="2:62" ht="34.5" x14ac:dyDescent="0.45"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1"/>
      <c r="T657" s="61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/>
      <c r="BB657" s="60"/>
      <c r="BC657" s="60"/>
      <c r="BD657" s="60"/>
      <c r="BE657" s="60"/>
      <c r="BF657" s="60"/>
      <c r="BG657" s="62"/>
      <c r="BH657" s="62"/>
      <c r="BI657" s="62"/>
      <c r="BJ657" s="62"/>
    </row>
    <row r="658" spans="2:62" ht="34.5" x14ac:dyDescent="0.45"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1"/>
      <c r="T658" s="61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/>
      <c r="BB658" s="60"/>
      <c r="BC658" s="60"/>
      <c r="BD658" s="60"/>
      <c r="BE658" s="60"/>
      <c r="BF658" s="60"/>
      <c r="BG658" s="62"/>
      <c r="BH658" s="62"/>
      <c r="BI658" s="62"/>
      <c r="BJ658" s="62"/>
    </row>
    <row r="659" spans="2:62" ht="34.5" x14ac:dyDescent="0.45"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1"/>
      <c r="T659" s="61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/>
      <c r="BB659" s="60"/>
      <c r="BC659" s="60"/>
      <c r="BD659" s="60"/>
      <c r="BE659" s="60"/>
      <c r="BF659" s="60"/>
      <c r="BG659" s="62"/>
      <c r="BH659" s="62"/>
      <c r="BI659" s="62"/>
      <c r="BJ659" s="62"/>
    </row>
    <row r="660" spans="2:62" ht="34.5" x14ac:dyDescent="0.45"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1"/>
      <c r="T660" s="61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/>
      <c r="BB660" s="60"/>
      <c r="BC660" s="60"/>
      <c r="BD660" s="60"/>
      <c r="BE660" s="60"/>
      <c r="BF660" s="60"/>
      <c r="BG660" s="62"/>
      <c r="BH660" s="62"/>
      <c r="BI660" s="62"/>
      <c r="BJ660" s="62"/>
    </row>
    <row r="661" spans="2:62" ht="34.5" x14ac:dyDescent="0.45"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1"/>
      <c r="T661" s="61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/>
      <c r="BB661" s="60"/>
      <c r="BC661" s="60"/>
      <c r="BD661" s="60"/>
      <c r="BE661" s="60"/>
      <c r="BF661" s="60"/>
      <c r="BG661" s="62"/>
      <c r="BH661" s="62"/>
      <c r="BI661" s="62"/>
      <c r="BJ661" s="62"/>
    </row>
    <row r="662" spans="2:62" ht="34.5" x14ac:dyDescent="0.45"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1"/>
      <c r="T662" s="61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/>
      <c r="BB662" s="60"/>
      <c r="BC662" s="60"/>
      <c r="BD662" s="60"/>
      <c r="BE662" s="60"/>
      <c r="BF662" s="60"/>
      <c r="BG662" s="62"/>
      <c r="BH662" s="62"/>
      <c r="BI662" s="62"/>
      <c r="BJ662" s="62"/>
    </row>
    <row r="663" spans="2:62" ht="34.5" x14ac:dyDescent="0.45"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1"/>
      <c r="T663" s="61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/>
      <c r="BB663" s="60"/>
      <c r="BC663" s="60"/>
      <c r="BD663" s="60"/>
      <c r="BE663" s="60"/>
      <c r="BF663" s="60"/>
      <c r="BG663" s="62"/>
      <c r="BH663" s="62"/>
      <c r="BI663" s="62"/>
      <c r="BJ663" s="62"/>
    </row>
    <row r="664" spans="2:62" ht="34.5" x14ac:dyDescent="0.45"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1"/>
      <c r="T664" s="61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/>
      <c r="BB664" s="60"/>
      <c r="BC664" s="60"/>
      <c r="BD664" s="60"/>
      <c r="BE664" s="60"/>
      <c r="BF664" s="60"/>
      <c r="BG664" s="62"/>
      <c r="BH664" s="62"/>
      <c r="BI664" s="62"/>
      <c r="BJ664" s="62"/>
    </row>
    <row r="665" spans="2:62" ht="34.5" x14ac:dyDescent="0.45"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1"/>
      <c r="T665" s="61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2"/>
      <c r="BH665" s="62"/>
      <c r="BI665" s="62"/>
      <c r="BJ665" s="62"/>
    </row>
    <row r="666" spans="2:62" ht="34.5" x14ac:dyDescent="0.45"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1"/>
      <c r="T666" s="61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2"/>
      <c r="BH666" s="62"/>
      <c r="BI666" s="62"/>
      <c r="BJ666" s="62"/>
    </row>
    <row r="667" spans="2:62" ht="34.5" x14ac:dyDescent="0.45"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1"/>
      <c r="T667" s="61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2"/>
      <c r="BH667" s="62"/>
      <c r="BI667" s="62"/>
      <c r="BJ667" s="62"/>
    </row>
    <row r="668" spans="2:62" ht="34.5" x14ac:dyDescent="0.45"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1"/>
      <c r="T668" s="61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/>
      <c r="BB668" s="60"/>
      <c r="BC668" s="60"/>
      <c r="BD668" s="60"/>
      <c r="BE668" s="60"/>
      <c r="BF668" s="60"/>
      <c r="BG668" s="62"/>
      <c r="BH668" s="62"/>
      <c r="BI668" s="62"/>
      <c r="BJ668" s="62"/>
    </row>
    <row r="669" spans="2:62" ht="34.5" x14ac:dyDescent="0.45"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1"/>
      <c r="T669" s="61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2"/>
      <c r="BH669" s="62"/>
      <c r="BI669" s="62"/>
      <c r="BJ669" s="62"/>
    </row>
    <row r="670" spans="2:62" ht="34.5" x14ac:dyDescent="0.45"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1"/>
      <c r="T670" s="61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2"/>
      <c r="BH670" s="62"/>
      <c r="BI670" s="62"/>
      <c r="BJ670" s="62"/>
    </row>
    <row r="671" spans="2:62" ht="34.5" x14ac:dyDescent="0.45"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1"/>
      <c r="T671" s="61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2"/>
      <c r="BH671" s="62"/>
      <c r="BI671" s="62"/>
      <c r="BJ671" s="62"/>
    </row>
    <row r="672" spans="2:62" ht="34.5" x14ac:dyDescent="0.45"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1"/>
      <c r="T672" s="61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2"/>
      <c r="BH672" s="62"/>
      <c r="BI672" s="62"/>
      <c r="BJ672" s="62"/>
    </row>
    <row r="673" spans="2:62" ht="34.5" x14ac:dyDescent="0.45"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1"/>
      <c r="T673" s="61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2"/>
      <c r="BH673" s="62"/>
      <c r="BI673" s="62"/>
      <c r="BJ673" s="62"/>
    </row>
    <row r="674" spans="2:62" ht="34.5" x14ac:dyDescent="0.45"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1"/>
      <c r="T674" s="61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  <c r="BA674" s="60"/>
      <c r="BB674" s="60"/>
      <c r="BC674" s="60"/>
      <c r="BD674" s="60"/>
      <c r="BE674" s="60"/>
      <c r="BF674" s="60"/>
      <c r="BG674" s="62"/>
      <c r="BH674" s="62"/>
      <c r="BI674" s="62"/>
      <c r="BJ674" s="62"/>
    </row>
    <row r="675" spans="2:62" ht="34.5" x14ac:dyDescent="0.45"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1"/>
      <c r="T675" s="61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  <c r="BA675" s="60"/>
      <c r="BB675" s="60"/>
      <c r="BC675" s="60"/>
      <c r="BD675" s="60"/>
      <c r="BE675" s="60"/>
      <c r="BF675" s="60"/>
      <c r="BG675" s="62"/>
      <c r="BH675" s="62"/>
      <c r="BI675" s="62"/>
      <c r="BJ675" s="62"/>
    </row>
    <row r="676" spans="2:62" ht="34.5" x14ac:dyDescent="0.45"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1"/>
      <c r="T676" s="61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  <c r="BA676" s="60"/>
      <c r="BB676" s="60"/>
      <c r="BC676" s="60"/>
      <c r="BD676" s="60"/>
      <c r="BE676" s="60"/>
      <c r="BF676" s="60"/>
      <c r="BG676" s="62"/>
      <c r="BH676" s="62"/>
      <c r="BI676" s="62"/>
      <c r="BJ676" s="62"/>
    </row>
    <row r="677" spans="2:62" ht="34.5" x14ac:dyDescent="0.45"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1"/>
      <c r="T677" s="61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  <c r="BA677" s="60"/>
      <c r="BB677" s="60"/>
      <c r="BC677" s="60"/>
      <c r="BD677" s="60"/>
      <c r="BE677" s="60"/>
      <c r="BF677" s="60"/>
      <c r="BG677" s="62"/>
      <c r="BH677" s="62"/>
      <c r="BI677" s="62"/>
      <c r="BJ677" s="62"/>
    </row>
    <row r="678" spans="2:62" ht="34.5" x14ac:dyDescent="0.45"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1"/>
      <c r="T678" s="61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  <c r="BA678" s="60"/>
      <c r="BB678" s="60"/>
      <c r="BC678" s="60"/>
      <c r="BD678" s="60"/>
      <c r="BE678" s="60"/>
      <c r="BF678" s="60"/>
      <c r="BG678" s="62"/>
      <c r="BH678" s="62"/>
      <c r="BI678" s="62"/>
      <c r="BJ678" s="62"/>
    </row>
    <row r="679" spans="2:62" ht="34.5" x14ac:dyDescent="0.45"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1"/>
      <c r="T679" s="61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  <c r="BA679" s="60"/>
      <c r="BB679" s="60"/>
      <c r="BC679" s="60"/>
      <c r="BD679" s="60"/>
      <c r="BE679" s="60"/>
      <c r="BF679" s="60"/>
      <c r="BG679" s="62"/>
      <c r="BH679" s="62"/>
      <c r="BI679" s="62"/>
      <c r="BJ679" s="62"/>
    </row>
    <row r="680" spans="2:62" ht="34.5" x14ac:dyDescent="0.45"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1"/>
      <c r="T680" s="61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  <c r="BA680" s="60"/>
      <c r="BB680" s="60"/>
      <c r="BC680" s="60"/>
      <c r="BD680" s="60"/>
      <c r="BE680" s="60"/>
      <c r="BF680" s="60"/>
      <c r="BG680" s="62"/>
      <c r="BH680" s="62"/>
      <c r="BI680" s="62"/>
      <c r="BJ680" s="62"/>
    </row>
    <row r="681" spans="2:62" ht="34.5" x14ac:dyDescent="0.45"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1"/>
      <c r="T681" s="61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  <c r="BA681" s="60"/>
      <c r="BB681" s="60"/>
      <c r="BC681" s="60"/>
      <c r="BD681" s="60"/>
      <c r="BE681" s="60"/>
      <c r="BF681" s="60"/>
      <c r="BG681" s="62"/>
      <c r="BH681" s="62"/>
      <c r="BI681" s="62"/>
      <c r="BJ681" s="62"/>
    </row>
    <row r="682" spans="2:62" ht="34.5" x14ac:dyDescent="0.45"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1"/>
      <c r="T682" s="61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  <c r="BA682" s="60"/>
      <c r="BB682" s="60"/>
      <c r="BC682" s="60"/>
      <c r="BD682" s="60"/>
      <c r="BE682" s="60"/>
      <c r="BF682" s="60"/>
      <c r="BG682" s="62"/>
      <c r="BH682" s="62"/>
      <c r="BI682" s="62"/>
      <c r="BJ682" s="62"/>
    </row>
    <row r="683" spans="2:62" ht="34.5" x14ac:dyDescent="0.45"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1"/>
      <c r="T683" s="61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  <c r="BA683" s="60"/>
      <c r="BB683" s="60"/>
      <c r="BC683" s="60"/>
      <c r="BD683" s="60"/>
      <c r="BE683" s="60"/>
      <c r="BF683" s="60"/>
      <c r="BG683" s="62"/>
      <c r="BH683" s="62"/>
      <c r="BI683" s="62"/>
      <c r="BJ683" s="62"/>
    </row>
    <row r="684" spans="2:62" ht="34.5" x14ac:dyDescent="0.45"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1"/>
      <c r="T684" s="61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  <c r="BA684" s="60"/>
      <c r="BB684" s="60"/>
      <c r="BC684" s="60"/>
      <c r="BD684" s="60"/>
      <c r="BE684" s="60"/>
      <c r="BF684" s="60"/>
      <c r="BG684" s="62"/>
      <c r="BH684" s="62"/>
      <c r="BI684" s="62"/>
      <c r="BJ684" s="62"/>
    </row>
    <row r="685" spans="2:62" ht="34.5" x14ac:dyDescent="0.45"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1"/>
      <c r="T685" s="61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  <c r="BA685" s="60"/>
      <c r="BB685" s="60"/>
      <c r="BC685" s="60"/>
      <c r="BD685" s="60"/>
      <c r="BE685" s="60"/>
      <c r="BF685" s="60"/>
      <c r="BG685" s="62"/>
      <c r="BH685" s="62"/>
      <c r="BI685" s="62"/>
      <c r="BJ685" s="62"/>
    </row>
    <row r="686" spans="2:62" ht="34.5" x14ac:dyDescent="0.45"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1"/>
      <c r="T686" s="61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  <c r="BA686" s="60"/>
      <c r="BB686" s="60"/>
      <c r="BC686" s="60"/>
      <c r="BD686" s="60"/>
      <c r="BE686" s="60"/>
      <c r="BF686" s="60"/>
      <c r="BG686" s="62"/>
      <c r="BH686" s="62"/>
      <c r="BI686" s="62"/>
      <c r="BJ686" s="62"/>
    </row>
    <row r="687" spans="2:62" ht="34.5" x14ac:dyDescent="0.45"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1"/>
      <c r="T687" s="61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  <c r="BA687" s="60"/>
      <c r="BB687" s="60"/>
      <c r="BC687" s="60"/>
      <c r="BD687" s="60"/>
      <c r="BE687" s="60"/>
      <c r="BF687" s="60"/>
      <c r="BG687" s="62"/>
      <c r="BH687" s="62"/>
      <c r="BI687" s="62"/>
      <c r="BJ687" s="62"/>
    </row>
    <row r="688" spans="2:62" ht="34.5" x14ac:dyDescent="0.45"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1"/>
      <c r="T688" s="61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  <c r="BA688" s="60"/>
      <c r="BB688" s="60"/>
      <c r="BC688" s="60"/>
      <c r="BD688" s="60"/>
      <c r="BE688" s="60"/>
      <c r="BF688" s="60"/>
      <c r="BG688" s="62"/>
      <c r="BH688" s="62"/>
      <c r="BI688" s="62"/>
      <c r="BJ688" s="62"/>
    </row>
    <row r="689" spans="2:62" ht="34.5" x14ac:dyDescent="0.45"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1"/>
      <c r="T689" s="61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  <c r="BA689" s="60"/>
      <c r="BB689" s="60"/>
      <c r="BC689" s="60"/>
      <c r="BD689" s="60"/>
      <c r="BE689" s="60"/>
      <c r="BF689" s="60"/>
      <c r="BG689" s="62"/>
      <c r="BH689" s="62"/>
      <c r="BI689" s="62"/>
      <c r="BJ689" s="62"/>
    </row>
    <row r="690" spans="2:62" ht="34.5" x14ac:dyDescent="0.45"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1"/>
      <c r="T690" s="61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  <c r="BA690" s="60"/>
      <c r="BB690" s="60"/>
      <c r="BC690" s="60"/>
      <c r="BD690" s="60"/>
      <c r="BE690" s="60"/>
      <c r="BF690" s="60"/>
      <c r="BG690" s="62"/>
      <c r="BH690" s="62"/>
      <c r="BI690" s="62"/>
      <c r="BJ690" s="62"/>
    </row>
    <row r="691" spans="2:62" ht="34.5" x14ac:dyDescent="0.45"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1"/>
      <c r="T691" s="61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  <c r="BA691" s="60"/>
      <c r="BB691" s="60"/>
      <c r="BC691" s="60"/>
      <c r="BD691" s="60"/>
      <c r="BE691" s="60"/>
      <c r="BF691" s="60"/>
      <c r="BG691" s="62"/>
      <c r="BH691" s="62"/>
      <c r="BI691" s="62"/>
      <c r="BJ691" s="62"/>
    </row>
    <row r="692" spans="2:62" ht="34.5" x14ac:dyDescent="0.45"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1"/>
      <c r="T692" s="61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  <c r="BA692" s="60"/>
      <c r="BB692" s="60"/>
      <c r="BC692" s="60"/>
      <c r="BD692" s="60"/>
      <c r="BE692" s="60"/>
      <c r="BF692" s="60"/>
      <c r="BG692" s="62"/>
      <c r="BH692" s="62"/>
      <c r="BI692" s="62"/>
      <c r="BJ692" s="62"/>
    </row>
    <row r="693" spans="2:62" ht="34.5" x14ac:dyDescent="0.45"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1"/>
      <c r="T693" s="61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  <c r="BA693" s="60"/>
      <c r="BB693" s="60"/>
      <c r="BC693" s="60"/>
      <c r="BD693" s="60"/>
      <c r="BE693" s="60"/>
      <c r="BF693" s="60"/>
      <c r="BG693" s="62"/>
      <c r="BH693" s="62"/>
      <c r="BI693" s="62"/>
      <c r="BJ693" s="62"/>
    </row>
    <row r="694" spans="2:62" ht="34.5" x14ac:dyDescent="0.45"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1"/>
      <c r="T694" s="61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2"/>
      <c r="BH694" s="62"/>
      <c r="BI694" s="62"/>
      <c r="BJ694" s="62"/>
    </row>
    <row r="695" spans="2:62" ht="34.5" x14ac:dyDescent="0.45"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1"/>
      <c r="T695" s="61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2"/>
      <c r="BH695" s="62"/>
      <c r="BI695" s="62"/>
      <c r="BJ695" s="62"/>
    </row>
    <row r="696" spans="2:62" ht="34.5" x14ac:dyDescent="0.45"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1"/>
      <c r="T696" s="61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2"/>
      <c r="BH696" s="62"/>
      <c r="BI696" s="62"/>
      <c r="BJ696" s="62"/>
    </row>
    <row r="697" spans="2:62" ht="34.5" x14ac:dyDescent="0.45"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1"/>
      <c r="T697" s="61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  <c r="BA697" s="60"/>
      <c r="BB697" s="60"/>
      <c r="BC697" s="60"/>
      <c r="BD697" s="60"/>
      <c r="BE697" s="60"/>
      <c r="BF697" s="60"/>
      <c r="BG697" s="62"/>
      <c r="BH697" s="62"/>
      <c r="BI697" s="62"/>
      <c r="BJ697" s="62"/>
    </row>
  </sheetData>
  <mergeCells count="1334">
    <mergeCell ref="C78:P78"/>
    <mergeCell ref="Q78:R78"/>
    <mergeCell ref="S78:T78"/>
    <mergeCell ref="U78:V78"/>
    <mergeCell ref="W78:X78"/>
    <mergeCell ref="Y78:Z78"/>
    <mergeCell ref="AA78:AB78"/>
    <mergeCell ref="AC78:AD78"/>
    <mergeCell ref="AE78:AF78"/>
    <mergeCell ref="BE78:BF78"/>
    <mergeCell ref="BG78:BJ78"/>
    <mergeCell ref="B173:E173"/>
    <mergeCell ref="F173:BF173"/>
    <mergeCell ref="BG173:BJ173"/>
    <mergeCell ref="B1:BJ1"/>
    <mergeCell ref="C3:J3"/>
    <mergeCell ref="Z3:AQ3"/>
    <mergeCell ref="BD3:BJ3"/>
    <mergeCell ref="BB5:BI5"/>
    <mergeCell ref="W6:AS6"/>
    <mergeCell ref="L15:O15"/>
    <mergeCell ref="P15:S15"/>
    <mergeCell ref="T15:T16"/>
    <mergeCell ref="U15:W15"/>
    <mergeCell ref="X15:X16"/>
    <mergeCell ref="Y15:AA15"/>
    <mergeCell ref="C10:I10"/>
    <mergeCell ref="J10:O10"/>
    <mergeCell ref="BB9:BI9"/>
    <mergeCell ref="C13:R13"/>
    <mergeCell ref="AP13:BI13"/>
    <mergeCell ref="B15:B16"/>
    <mergeCell ref="C15:F15"/>
    <mergeCell ref="G15:G16"/>
    <mergeCell ref="H15:J15"/>
    <mergeCell ref="K15:K16"/>
    <mergeCell ref="W7:AS7"/>
    <mergeCell ref="C8:I8"/>
    <mergeCell ref="J8:P8"/>
    <mergeCell ref="BB10:BI10"/>
    <mergeCell ref="C9:J9"/>
    <mergeCell ref="K9:N9"/>
    <mergeCell ref="Y32:Z33"/>
    <mergeCell ref="AA32:AB33"/>
    <mergeCell ref="AC32:AD33"/>
    <mergeCell ref="AE32:AF33"/>
    <mergeCell ref="BJ15:BJ16"/>
    <mergeCell ref="B30:B33"/>
    <mergeCell ref="C30:P33"/>
    <mergeCell ref="Q30:R33"/>
    <mergeCell ref="S30:T33"/>
    <mergeCell ref="U30:AF30"/>
    <mergeCell ref="AG30:BD30"/>
    <mergeCell ref="BE30:BF33"/>
    <mergeCell ref="BG30:BJ33"/>
    <mergeCell ref="U31:V33"/>
    <mergeCell ref="BD15:BD16"/>
    <mergeCell ref="BE15:BE16"/>
    <mergeCell ref="BF15:BF16"/>
    <mergeCell ref="BG15:BG16"/>
    <mergeCell ref="BH15:BH16"/>
    <mergeCell ref="BI15:BI16"/>
    <mergeCell ref="AP15:AS15"/>
    <mergeCell ref="AT15:AT16"/>
    <mergeCell ref="AU15:AW15"/>
    <mergeCell ref="AX15:AX16"/>
    <mergeCell ref="AY15:BB15"/>
    <mergeCell ref="BC15:BC16"/>
    <mergeCell ref="AB15:AB16"/>
    <mergeCell ref="AC15:AF15"/>
    <mergeCell ref="AG15:AG16"/>
    <mergeCell ref="AH15:AJ15"/>
    <mergeCell ref="AK15:AK16"/>
    <mergeCell ref="AL15:AO15"/>
    <mergeCell ref="AE34:AF34"/>
    <mergeCell ref="BE34:BF34"/>
    <mergeCell ref="BG34:BJ34"/>
    <mergeCell ref="C35:P35"/>
    <mergeCell ref="Q35:R35"/>
    <mergeCell ref="S35:T35"/>
    <mergeCell ref="U35:V35"/>
    <mergeCell ref="W35:X35"/>
    <mergeCell ref="Y35:Z35"/>
    <mergeCell ref="AA35:AB35"/>
    <mergeCell ref="AY32:BA32"/>
    <mergeCell ref="BB32:BD32"/>
    <mergeCell ref="C34:P34"/>
    <mergeCell ref="Q34:R34"/>
    <mergeCell ref="S34:T34"/>
    <mergeCell ref="U34:V34"/>
    <mergeCell ref="W34:X34"/>
    <mergeCell ref="Y34:Z34"/>
    <mergeCell ref="AA34:AB34"/>
    <mergeCell ref="AC34:AD34"/>
    <mergeCell ref="AG32:AI32"/>
    <mergeCell ref="AJ32:AL32"/>
    <mergeCell ref="AM32:AO32"/>
    <mergeCell ref="AP32:AR32"/>
    <mergeCell ref="AS32:AU32"/>
    <mergeCell ref="AV32:AX32"/>
    <mergeCell ref="W31:X33"/>
    <mergeCell ref="Y31:AF31"/>
    <mergeCell ref="AG31:AL31"/>
    <mergeCell ref="AM31:AR31"/>
    <mergeCell ref="AS31:AX31"/>
    <mergeCell ref="AY31:BD31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AC35:AD35"/>
    <mergeCell ref="AE35:AF35"/>
    <mergeCell ref="BE35:BF35"/>
    <mergeCell ref="BG35:BJ35"/>
    <mergeCell ref="C36:P36"/>
    <mergeCell ref="Q36:R36"/>
    <mergeCell ref="U36:V36"/>
    <mergeCell ref="W36:X36"/>
    <mergeCell ref="Y36:Z36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AA52:AB52"/>
    <mergeCell ref="AC52:AD52"/>
    <mergeCell ref="AE52:AF52"/>
    <mergeCell ref="BE52:BF52"/>
    <mergeCell ref="BG52:BJ52"/>
    <mergeCell ref="C53:P53"/>
    <mergeCell ref="Q53:R53"/>
    <mergeCell ref="S53:T53"/>
    <mergeCell ref="U53:V53"/>
    <mergeCell ref="W53:X53"/>
    <mergeCell ref="C52:P52"/>
    <mergeCell ref="Q52:R52"/>
    <mergeCell ref="S52:T52"/>
    <mergeCell ref="U52:V52"/>
    <mergeCell ref="W52:X52"/>
    <mergeCell ref="Y52:Z52"/>
    <mergeCell ref="Y51:Z51"/>
    <mergeCell ref="AA51:AB51"/>
    <mergeCell ref="AC51:AD51"/>
    <mergeCell ref="AE51:AF51"/>
    <mergeCell ref="BE51:BF51"/>
    <mergeCell ref="BG51:BJ51"/>
    <mergeCell ref="C55:P55"/>
    <mergeCell ref="Q55:R55"/>
    <mergeCell ref="S55:T55"/>
    <mergeCell ref="U55:V55"/>
    <mergeCell ref="W55:X55"/>
    <mergeCell ref="C54:P54"/>
    <mergeCell ref="Q54:R54"/>
    <mergeCell ref="S54:T54"/>
    <mergeCell ref="U54:V54"/>
    <mergeCell ref="W54:X54"/>
    <mergeCell ref="Y54:Z54"/>
    <mergeCell ref="Y53:Z53"/>
    <mergeCell ref="AA53:AB53"/>
    <mergeCell ref="AC53:AD53"/>
    <mergeCell ref="AE53:AF53"/>
    <mergeCell ref="BE53:BF53"/>
    <mergeCell ref="BG53:BJ53"/>
    <mergeCell ref="Y55:Z55"/>
    <mergeCell ref="AA55:AB55"/>
    <mergeCell ref="AC55:AD55"/>
    <mergeCell ref="AE55:AF55"/>
    <mergeCell ref="BE55:BF55"/>
    <mergeCell ref="BG55:BJ55"/>
    <mergeCell ref="BG56:BJ59"/>
    <mergeCell ref="U57:V59"/>
    <mergeCell ref="W57:X59"/>
    <mergeCell ref="Y57:AF57"/>
    <mergeCell ref="AG57:AL57"/>
    <mergeCell ref="AM57:AR57"/>
    <mergeCell ref="AS57:AX57"/>
    <mergeCell ref="AY57:BD57"/>
    <mergeCell ref="Y58:Z59"/>
    <mergeCell ref="BB58:BD58"/>
    <mergeCell ref="AA54:AB54"/>
    <mergeCell ref="AC54:AD54"/>
    <mergeCell ref="AE54:AF54"/>
    <mergeCell ref="BE54:BF54"/>
    <mergeCell ref="BG54:BJ54"/>
    <mergeCell ref="Y61:Z61"/>
    <mergeCell ref="AA61:AB61"/>
    <mergeCell ref="AC61:AD61"/>
    <mergeCell ref="AE61:AF61"/>
    <mergeCell ref="BE61:BF61"/>
    <mergeCell ref="BG61:BJ61"/>
    <mergeCell ref="AA60:AB60"/>
    <mergeCell ref="AC60:AD60"/>
    <mergeCell ref="AE60:AF60"/>
    <mergeCell ref="BE60:BF60"/>
    <mergeCell ref="BG60:BJ60"/>
    <mergeCell ref="AC58:AD59"/>
    <mergeCell ref="AE58:AF59"/>
    <mergeCell ref="AG58:AI58"/>
    <mergeCell ref="AJ58:AL58"/>
    <mergeCell ref="AM58:AO58"/>
    <mergeCell ref="AP58:AR58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63:Z63"/>
    <mergeCell ref="AA63:AB63"/>
    <mergeCell ref="AC63:AD63"/>
    <mergeCell ref="AE63:AF63"/>
    <mergeCell ref="BE63:BF63"/>
    <mergeCell ref="BG63:BJ6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Y65:Z65"/>
    <mergeCell ref="AA65:AB65"/>
    <mergeCell ref="AC65:AD65"/>
    <mergeCell ref="AE65:AF65"/>
    <mergeCell ref="BE65:BF65"/>
    <mergeCell ref="BG65:BJ65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Y67:Z67"/>
    <mergeCell ref="AA67:AB67"/>
    <mergeCell ref="AC67:AD67"/>
    <mergeCell ref="AE67:AF67"/>
    <mergeCell ref="BE67:BF67"/>
    <mergeCell ref="BG67:BJ67"/>
    <mergeCell ref="C67:P67"/>
    <mergeCell ref="Q67:R67"/>
    <mergeCell ref="S67:T67"/>
    <mergeCell ref="U67:V67"/>
    <mergeCell ref="W67:X67"/>
    <mergeCell ref="AA66:AB66"/>
    <mergeCell ref="AC66:AD66"/>
    <mergeCell ref="AE66:AF66"/>
    <mergeCell ref="BE66:BF66"/>
    <mergeCell ref="BG66:BJ66"/>
    <mergeCell ref="C66:P66"/>
    <mergeCell ref="Q66:R66"/>
    <mergeCell ref="S66:T66"/>
    <mergeCell ref="U66:V66"/>
    <mergeCell ref="W66:X66"/>
    <mergeCell ref="Y66:Z66"/>
    <mergeCell ref="Y69:Z69"/>
    <mergeCell ref="AA69:AB69"/>
    <mergeCell ref="AC69:AD69"/>
    <mergeCell ref="AE69:AF69"/>
    <mergeCell ref="BE69:BF69"/>
    <mergeCell ref="BG69:BJ69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71:Z71"/>
    <mergeCell ref="AA71:AB71"/>
    <mergeCell ref="AC71:AD71"/>
    <mergeCell ref="AE71:AF71"/>
    <mergeCell ref="BE71:BF71"/>
    <mergeCell ref="BG71:BJ71"/>
    <mergeCell ref="AA70:AB70"/>
    <mergeCell ref="AC70:AD70"/>
    <mergeCell ref="AE70:AF70"/>
    <mergeCell ref="BE70:BF70"/>
    <mergeCell ref="BG70:BJ70"/>
    <mergeCell ref="C71:P71"/>
    <mergeCell ref="Q71:R71"/>
    <mergeCell ref="S71:T71"/>
    <mergeCell ref="U71:V71"/>
    <mergeCell ref="W71:X71"/>
    <mergeCell ref="C70:P70"/>
    <mergeCell ref="Q70:R70"/>
    <mergeCell ref="S70:T70"/>
    <mergeCell ref="U70:V70"/>
    <mergeCell ref="W70:X70"/>
    <mergeCell ref="Y70:Z70"/>
    <mergeCell ref="Y73:Z73"/>
    <mergeCell ref="AA73:AB73"/>
    <mergeCell ref="AC73:AD73"/>
    <mergeCell ref="AE73:AF73"/>
    <mergeCell ref="BE73:BF73"/>
    <mergeCell ref="BG73:BJ73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C72:P72"/>
    <mergeCell ref="Q72:R72"/>
    <mergeCell ref="S72:T72"/>
    <mergeCell ref="U72:V72"/>
    <mergeCell ref="W72:X72"/>
    <mergeCell ref="Y72:Z72"/>
    <mergeCell ref="Y75:Z75"/>
    <mergeCell ref="AA75:AB75"/>
    <mergeCell ref="AC75:AD75"/>
    <mergeCell ref="AE75:AF75"/>
    <mergeCell ref="BE75:BF75"/>
    <mergeCell ref="BG75:BJ75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Y77:Z77"/>
    <mergeCell ref="AA77:AB77"/>
    <mergeCell ref="AC77:AD77"/>
    <mergeCell ref="AE77:AF77"/>
    <mergeCell ref="BE77:BF77"/>
    <mergeCell ref="BG77:BJ77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AA79:AB79"/>
    <mergeCell ref="AC79:AD79"/>
    <mergeCell ref="AE79:AF79"/>
    <mergeCell ref="BE79:BF79"/>
    <mergeCell ref="BG79:BJ79"/>
    <mergeCell ref="C79:P79"/>
    <mergeCell ref="Q79:R79"/>
    <mergeCell ref="S79:T79"/>
    <mergeCell ref="U79:V79"/>
    <mergeCell ref="W79:X79"/>
    <mergeCell ref="Y79:Z79"/>
    <mergeCell ref="Y81:Z81"/>
    <mergeCell ref="AA81:AB81"/>
    <mergeCell ref="AC81:AD81"/>
    <mergeCell ref="AE81:AF81"/>
    <mergeCell ref="BE81:BF81"/>
    <mergeCell ref="BG81:BJ81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Y83:Z83"/>
    <mergeCell ref="AA83:AB83"/>
    <mergeCell ref="AC83:AD83"/>
    <mergeCell ref="AE83:AF83"/>
    <mergeCell ref="BE83:BF83"/>
    <mergeCell ref="BG83:BJ83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85:Z85"/>
    <mergeCell ref="AA85:AB85"/>
    <mergeCell ref="AC85:AD85"/>
    <mergeCell ref="AE85:AF85"/>
    <mergeCell ref="BE85:BF85"/>
    <mergeCell ref="BG85:BJ85"/>
    <mergeCell ref="AA84:AB84"/>
    <mergeCell ref="AC84:AD84"/>
    <mergeCell ref="AE84:AF84"/>
    <mergeCell ref="BE84:BF84"/>
    <mergeCell ref="BG84:BJ84"/>
    <mergeCell ref="C85:P85"/>
    <mergeCell ref="Q85:R85"/>
    <mergeCell ref="S85:T85"/>
    <mergeCell ref="U85:V85"/>
    <mergeCell ref="W85:X85"/>
    <mergeCell ref="C84:P84"/>
    <mergeCell ref="Q84:R84"/>
    <mergeCell ref="S84:T84"/>
    <mergeCell ref="U84:V84"/>
    <mergeCell ref="W84:X84"/>
    <mergeCell ref="Y84:Z84"/>
    <mergeCell ref="Y87:Z87"/>
    <mergeCell ref="AA87:AB87"/>
    <mergeCell ref="AC87:AD87"/>
    <mergeCell ref="AE87:AF87"/>
    <mergeCell ref="BE87:BF87"/>
    <mergeCell ref="BG87:BJ87"/>
    <mergeCell ref="AA86:AB86"/>
    <mergeCell ref="AC86:AD86"/>
    <mergeCell ref="AE86:AF86"/>
    <mergeCell ref="BE86:BF86"/>
    <mergeCell ref="BG86:BJ86"/>
    <mergeCell ref="C87:P87"/>
    <mergeCell ref="Q87:R87"/>
    <mergeCell ref="S87:T87"/>
    <mergeCell ref="U87:V87"/>
    <mergeCell ref="W87:X87"/>
    <mergeCell ref="C86:P86"/>
    <mergeCell ref="Q86:R86"/>
    <mergeCell ref="S86:T86"/>
    <mergeCell ref="U86:V86"/>
    <mergeCell ref="W86:X86"/>
    <mergeCell ref="Y86:Z86"/>
    <mergeCell ref="BG89:BJ89"/>
    <mergeCell ref="AA88:AB88"/>
    <mergeCell ref="AC88:AD88"/>
    <mergeCell ref="AE88:AF88"/>
    <mergeCell ref="BE88:BF88"/>
    <mergeCell ref="BG88:BJ88"/>
    <mergeCell ref="C89:P89"/>
    <mergeCell ref="Q89:R89"/>
    <mergeCell ref="S89:T89"/>
    <mergeCell ref="U89:V89"/>
    <mergeCell ref="W89:X89"/>
    <mergeCell ref="C88:P88"/>
    <mergeCell ref="Q88:R88"/>
    <mergeCell ref="S88:T88"/>
    <mergeCell ref="U88:V88"/>
    <mergeCell ref="W88:X88"/>
    <mergeCell ref="Y88:Z88"/>
    <mergeCell ref="Y89:Z89"/>
    <mergeCell ref="AA89:AB89"/>
    <mergeCell ref="Y102:Z102"/>
    <mergeCell ref="AA102:AB102"/>
    <mergeCell ref="AC102:AD102"/>
    <mergeCell ref="AE102:AF102"/>
    <mergeCell ref="BE102:BF102"/>
    <mergeCell ref="BG102:BJ102"/>
    <mergeCell ref="AA92:AB92"/>
    <mergeCell ref="AC92:AD92"/>
    <mergeCell ref="AE92:AF92"/>
    <mergeCell ref="BE92:BF92"/>
    <mergeCell ref="BG92:BJ92"/>
    <mergeCell ref="C102:P102"/>
    <mergeCell ref="Q102:R102"/>
    <mergeCell ref="S102:T102"/>
    <mergeCell ref="U102:V102"/>
    <mergeCell ref="W102:X102"/>
    <mergeCell ref="C92:P92"/>
    <mergeCell ref="Q92:R92"/>
    <mergeCell ref="S92:T92"/>
    <mergeCell ref="U92:V92"/>
    <mergeCell ref="W92:X92"/>
    <mergeCell ref="Y92:Z92"/>
    <mergeCell ref="BE98:BF101"/>
    <mergeCell ref="AY99:BD99"/>
    <mergeCell ref="C93:P93"/>
    <mergeCell ref="Q93:R93"/>
    <mergeCell ref="S93:T93"/>
    <mergeCell ref="U93:V93"/>
    <mergeCell ref="W93:X93"/>
    <mergeCell ref="Y93:Z93"/>
    <mergeCell ref="AA93:AB93"/>
    <mergeCell ref="AC93:AD93"/>
    <mergeCell ref="Y104:Z104"/>
    <mergeCell ref="AA104:AB104"/>
    <mergeCell ref="AC104:AD104"/>
    <mergeCell ref="AE104:AF104"/>
    <mergeCell ref="BE104:BF104"/>
    <mergeCell ref="BG104:BJ104"/>
    <mergeCell ref="AA103:AB103"/>
    <mergeCell ref="AC103:AD103"/>
    <mergeCell ref="AE103:AF103"/>
    <mergeCell ref="BE103:BF103"/>
    <mergeCell ref="BG103:BJ103"/>
    <mergeCell ref="C104:P104"/>
    <mergeCell ref="Q104:R104"/>
    <mergeCell ref="S104:T104"/>
    <mergeCell ref="U104:V104"/>
    <mergeCell ref="W104:X104"/>
    <mergeCell ref="C103:P103"/>
    <mergeCell ref="Q103:R103"/>
    <mergeCell ref="S103:T103"/>
    <mergeCell ref="U103:V103"/>
    <mergeCell ref="W103:X103"/>
    <mergeCell ref="Y103:Z103"/>
    <mergeCell ref="Y106:Z106"/>
    <mergeCell ref="AA106:AB106"/>
    <mergeCell ref="AC106:AD106"/>
    <mergeCell ref="AE106:AF106"/>
    <mergeCell ref="BE106:BF106"/>
    <mergeCell ref="BG106:BJ106"/>
    <mergeCell ref="AA105:AB105"/>
    <mergeCell ref="AC105:AD105"/>
    <mergeCell ref="AE105:AF105"/>
    <mergeCell ref="BE105:BF105"/>
    <mergeCell ref="BG105:BJ105"/>
    <mergeCell ref="C106:P106"/>
    <mergeCell ref="Q106:R106"/>
    <mergeCell ref="S106:T106"/>
    <mergeCell ref="U106:V106"/>
    <mergeCell ref="W106:X106"/>
    <mergeCell ref="C105:P105"/>
    <mergeCell ref="Q105:R105"/>
    <mergeCell ref="S105:T105"/>
    <mergeCell ref="U105:V105"/>
    <mergeCell ref="W105:X105"/>
    <mergeCell ref="Y105:Z105"/>
    <mergeCell ref="Y109:Z109"/>
    <mergeCell ref="AA109:AB109"/>
    <mergeCell ref="AC109:AD109"/>
    <mergeCell ref="AE109:AF109"/>
    <mergeCell ref="BE109:BF109"/>
    <mergeCell ref="BG109:BJ109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AC111:AD111"/>
    <mergeCell ref="AE111:AF111"/>
    <mergeCell ref="BE111:BF111"/>
    <mergeCell ref="BG111:BJ111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BE113:BF113"/>
    <mergeCell ref="BG113:BJ113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BE116:BF116"/>
    <mergeCell ref="BG116:BJ116"/>
    <mergeCell ref="AA115:AB115"/>
    <mergeCell ref="AC115:AD115"/>
    <mergeCell ref="AE115:AF115"/>
    <mergeCell ref="BE115:BF115"/>
    <mergeCell ref="BG115:BJ115"/>
    <mergeCell ref="C116:P116"/>
    <mergeCell ref="Q116:R116"/>
    <mergeCell ref="S116:T116"/>
    <mergeCell ref="U116:V116"/>
    <mergeCell ref="W116:X116"/>
    <mergeCell ref="C115:P115"/>
    <mergeCell ref="Q115:R115"/>
    <mergeCell ref="S115:T115"/>
    <mergeCell ref="U115:V115"/>
    <mergeCell ref="W115:X115"/>
    <mergeCell ref="Y115:Z115"/>
    <mergeCell ref="BE118:BF118"/>
    <mergeCell ref="BG118:BJ118"/>
    <mergeCell ref="AA117:AB117"/>
    <mergeCell ref="AC117:AD117"/>
    <mergeCell ref="AE117:AF117"/>
    <mergeCell ref="BE117:BF117"/>
    <mergeCell ref="BG117:BJ117"/>
    <mergeCell ref="C118:P118"/>
    <mergeCell ref="Q118:R118"/>
    <mergeCell ref="S118:T118"/>
    <mergeCell ref="U118:V118"/>
    <mergeCell ref="W118:X118"/>
    <mergeCell ref="C117:P117"/>
    <mergeCell ref="Q117:R117"/>
    <mergeCell ref="S117:T117"/>
    <mergeCell ref="U117:V117"/>
    <mergeCell ref="W117:X117"/>
    <mergeCell ref="Y117:Z117"/>
    <mergeCell ref="Y121:Z121"/>
    <mergeCell ref="AA121:AB121"/>
    <mergeCell ref="AC121:AD121"/>
    <mergeCell ref="AE121:AF121"/>
    <mergeCell ref="BE121:BF121"/>
    <mergeCell ref="BG121:BJ121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23:Z123"/>
    <mergeCell ref="AA123:AB123"/>
    <mergeCell ref="AC123:AD123"/>
    <mergeCell ref="AE123:AF123"/>
    <mergeCell ref="BE123:BF123"/>
    <mergeCell ref="BG123:BJ123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AC125:AD125"/>
    <mergeCell ref="AE125:AF125"/>
    <mergeCell ref="BE125:BF125"/>
    <mergeCell ref="BG125:BJ125"/>
    <mergeCell ref="B126:T126"/>
    <mergeCell ref="U126:V126"/>
    <mergeCell ref="W126:X126"/>
    <mergeCell ref="Y126:Z126"/>
    <mergeCell ref="AA126:AB126"/>
    <mergeCell ref="AC126:AD126"/>
    <mergeCell ref="AV126:AX126"/>
    <mergeCell ref="AY126:BA126"/>
    <mergeCell ref="BB126:BD126"/>
    <mergeCell ref="BE126:BF126"/>
    <mergeCell ref="BG126:BJ126"/>
    <mergeCell ref="AA124:AB124"/>
    <mergeCell ref="AC124:AD124"/>
    <mergeCell ref="AE124:AF124"/>
    <mergeCell ref="BE124:BF124"/>
    <mergeCell ref="BG124:BJ124"/>
    <mergeCell ref="B125:T125"/>
    <mergeCell ref="U125:V125"/>
    <mergeCell ref="W125:X125"/>
    <mergeCell ref="Y125:Z125"/>
    <mergeCell ref="AA125:AB125"/>
    <mergeCell ref="C124:P124"/>
    <mergeCell ref="Q124:R124"/>
    <mergeCell ref="S124:T124"/>
    <mergeCell ref="U124:V124"/>
    <mergeCell ref="W124:X124"/>
    <mergeCell ref="Y124:Z124"/>
    <mergeCell ref="AE126:AF126"/>
    <mergeCell ref="B128:T128"/>
    <mergeCell ref="U128:V128"/>
    <mergeCell ref="W128:X128"/>
    <mergeCell ref="Y128:Z128"/>
    <mergeCell ref="AA128:AB128"/>
    <mergeCell ref="AE127:AF127"/>
    <mergeCell ref="AG127:AI127"/>
    <mergeCell ref="AJ127:AL127"/>
    <mergeCell ref="AM127:AO127"/>
    <mergeCell ref="AP127:AR127"/>
    <mergeCell ref="AS127:AU127"/>
    <mergeCell ref="B127:T127"/>
    <mergeCell ref="U127:V127"/>
    <mergeCell ref="W127:X127"/>
    <mergeCell ref="Y127:Z127"/>
    <mergeCell ref="AA127:AB127"/>
    <mergeCell ref="AC127:AD127"/>
    <mergeCell ref="AG126:AI126"/>
    <mergeCell ref="AJ126:AL126"/>
    <mergeCell ref="AM126:AO126"/>
    <mergeCell ref="AC129:AD129"/>
    <mergeCell ref="AS128:AU128"/>
    <mergeCell ref="AV128:AX128"/>
    <mergeCell ref="AY128:BA128"/>
    <mergeCell ref="BB128:BD128"/>
    <mergeCell ref="BE128:BF128"/>
    <mergeCell ref="BG128:BJ128"/>
    <mergeCell ref="AC128:AD128"/>
    <mergeCell ref="AE128:AF128"/>
    <mergeCell ref="AG128:AI128"/>
    <mergeCell ref="AJ128:AL128"/>
    <mergeCell ref="AM128:AO128"/>
    <mergeCell ref="AP128:AR128"/>
    <mergeCell ref="AV127:AX127"/>
    <mergeCell ref="AY127:BA127"/>
    <mergeCell ref="BB127:BD127"/>
    <mergeCell ref="BE127:BF127"/>
    <mergeCell ref="BG127:BJ127"/>
    <mergeCell ref="AP126:AR126"/>
    <mergeCell ref="AS126:AU126"/>
    <mergeCell ref="AA131:AC131"/>
    <mergeCell ref="AD131:AF131"/>
    <mergeCell ref="AG131:AK131"/>
    <mergeCell ref="AL131:AP131"/>
    <mergeCell ref="AQ131:AU131"/>
    <mergeCell ref="AV131:BJ131"/>
    <mergeCell ref="B131:H131"/>
    <mergeCell ref="I131:K131"/>
    <mergeCell ref="L131:N131"/>
    <mergeCell ref="O131:Q131"/>
    <mergeCell ref="R131:W131"/>
    <mergeCell ref="X131:Z131"/>
    <mergeCell ref="AV129:AX129"/>
    <mergeCell ref="AY129:BA129"/>
    <mergeCell ref="BB129:BD129"/>
    <mergeCell ref="BE129:BF129"/>
    <mergeCell ref="BG129:BJ129"/>
    <mergeCell ref="B130:Q130"/>
    <mergeCell ref="R130:AF130"/>
    <mergeCell ref="AG130:AU130"/>
    <mergeCell ref="AV130:BJ130"/>
    <mergeCell ref="AE129:AF129"/>
    <mergeCell ref="AG129:AI129"/>
    <mergeCell ref="AJ129:AL129"/>
    <mergeCell ref="AM129:AO129"/>
    <mergeCell ref="AP129:AR129"/>
    <mergeCell ref="AS129:AU129"/>
    <mergeCell ref="B129:T129"/>
    <mergeCell ref="U129:V129"/>
    <mergeCell ref="W129:X129"/>
    <mergeCell ref="Y129:Z129"/>
    <mergeCell ref="AA129:AB129"/>
    <mergeCell ref="AA132:AC132"/>
    <mergeCell ref="AD132:AF132"/>
    <mergeCell ref="AG132:AK134"/>
    <mergeCell ref="AL132:AP134"/>
    <mergeCell ref="AQ132:AU134"/>
    <mergeCell ref="AV132:BJ134"/>
    <mergeCell ref="AA133:AC133"/>
    <mergeCell ref="AD133:AF133"/>
    <mergeCell ref="AA134:AC134"/>
    <mergeCell ref="AD134:AF134"/>
    <mergeCell ref="B132:H134"/>
    <mergeCell ref="I132:K134"/>
    <mergeCell ref="L132:N134"/>
    <mergeCell ref="O132:Q134"/>
    <mergeCell ref="R132:W132"/>
    <mergeCell ref="X132:Z132"/>
    <mergeCell ref="R133:W133"/>
    <mergeCell ref="X133:Z133"/>
    <mergeCell ref="R134:W134"/>
    <mergeCell ref="X134:Z134"/>
    <mergeCell ref="B141:E141"/>
    <mergeCell ref="F141:BF141"/>
    <mergeCell ref="BG141:BJ141"/>
    <mergeCell ref="B142:E142"/>
    <mergeCell ref="F142:BF142"/>
    <mergeCell ref="BG142:BJ142"/>
    <mergeCell ref="B146:E146"/>
    <mergeCell ref="F146:BF146"/>
    <mergeCell ref="BG146:BJ146"/>
    <mergeCell ref="B139:E139"/>
    <mergeCell ref="F139:BF139"/>
    <mergeCell ref="BG139:BJ139"/>
    <mergeCell ref="B140:E140"/>
    <mergeCell ref="F140:BF140"/>
    <mergeCell ref="BG140:BJ140"/>
    <mergeCell ref="B136:BJ136"/>
    <mergeCell ref="B137:E137"/>
    <mergeCell ref="F137:BF137"/>
    <mergeCell ref="BG137:BJ137"/>
    <mergeCell ref="B138:E138"/>
    <mergeCell ref="F138:BF138"/>
    <mergeCell ref="BG138:BJ138"/>
    <mergeCell ref="B149:E149"/>
    <mergeCell ref="F149:BF149"/>
    <mergeCell ref="BG149:BJ149"/>
    <mergeCell ref="B147:E147"/>
    <mergeCell ref="F147:BF147"/>
    <mergeCell ref="BG147:BJ147"/>
    <mergeCell ref="F153:BF153"/>
    <mergeCell ref="BG153:BJ153"/>
    <mergeCell ref="B150:E150"/>
    <mergeCell ref="F150:BF150"/>
    <mergeCell ref="BG150:BJ150"/>
    <mergeCell ref="B151:E151"/>
    <mergeCell ref="F151:BF151"/>
    <mergeCell ref="BG151:BJ151"/>
    <mergeCell ref="B143:E143"/>
    <mergeCell ref="F143:BF143"/>
    <mergeCell ref="BG143:BJ143"/>
    <mergeCell ref="B145:E145"/>
    <mergeCell ref="F145:BF145"/>
    <mergeCell ref="BG145:BJ145"/>
    <mergeCell ref="B161:E161"/>
    <mergeCell ref="F161:BF161"/>
    <mergeCell ref="BG161:BJ161"/>
    <mergeCell ref="B162:E162"/>
    <mergeCell ref="F162:BF162"/>
    <mergeCell ref="BG162:BJ162"/>
    <mergeCell ref="B157:E157"/>
    <mergeCell ref="F157:BF157"/>
    <mergeCell ref="BG157:BJ157"/>
    <mergeCell ref="B158:E158"/>
    <mergeCell ref="F158:BF158"/>
    <mergeCell ref="BG158:BJ158"/>
    <mergeCell ref="B155:E155"/>
    <mergeCell ref="F155:BF155"/>
    <mergeCell ref="BG155:BJ155"/>
    <mergeCell ref="B156:E156"/>
    <mergeCell ref="F156:BF156"/>
    <mergeCell ref="BG156:BJ156"/>
    <mergeCell ref="B159:E159"/>
    <mergeCell ref="F159:BF159"/>
    <mergeCell ref="BG159:BJ159"/>
    <mergeCell ref="B160:E160"/>
    <mergeCell ref="F160:BF160"/>
    <mergeCell ref="BG160:BJ160"/>
    <mergeCell ref="F187:BF187"/>
    <mergeCell ref="BG187:BJ187"/>
    <mergeCell ref="B188:E188"/>
    <mergeCell ref="B165:E165"/>
    <mergeCell ref="F165:BF165"/>
    <mergeCell ref="BG165:BJ165"/>
    <mergeCell ref="B166:E166"/>
    <mergeCell ref="F166:BF166"/>
    <mergeCell ref="BG166:BJ166"/>
    <mergeCell ref="B163:E163"/>
    <mergeCell ref="F163:BF163"/>
    <mergeCell ref="B175:E175"/>
    <mergeCell ref="F175:BF175"/>
    <mergeCell ref="BG175:BJ175"/>
    <mergeCell ref="B176:E176"/>
    <mergeCell ref="F176:BF176"/>
    <mergeCell ref="BG176:BJ176"/>
    <mergeCell ref="F188:BF188"/>
    <mergeCell ref="BG188:BJ188"/>
    <mergeCell ref="B174:E174"/>
    <mergeCell ref="F174:BF174"/>
    <mergeCell ref="BG174:BJ174"/>
    <mergeCell ref="B171:E171"/>
    <mergeCell ref="F171:BF171"/>
    <mergeCell ref="BG171:BJ171"/>
    <mergeCell ref="B172:E172"/>
    <mergeCell ref="F172:BF172"/>
    <mergeCell ref="BG172:BJ172"/>
    <mergeCell ref="B169:E169"/>
    <mergeCell ref="F169:BF169"/>
    <mergeCell ref="BG169:BJ169"/>
    <mergeCell ref="B170:E170"/>
    <mergeCell ref="B190:E190"/>
    <mergeCell ref="F190:BF190"/>
    <mergeCell ref="BG190:BJ190"/>
    <mergeCell ref="B191:E191"/>
    <mergeCell ref="F191:BF191"/>
    <mergeCell ref="BG191:BJ191"/>
    <mergeCell ref="B177:E177"/>
    <mergeCell ref="F177:BF177"/>
    <mergeCell ref="BG177:BJ177"/>
    <mergeCell ref="B178:E178"/>
    <mergeCell ref="F178:BF178"/>
    <mergeCell ref="BG178:BJ178"/>
    <mergeCell ref="B194:E194"/>
    <mergeCell ref="F194:BF194"/>
    <mergeCell ref="BG194:BJ194"/>
    <mergeCell ref="B195:E195"/>
    <mergeCell ref="F195:BF195"/>
    <mergeCell ref="BG195:BJ195"/>
    <mergeCell ref="B192:E192"/>
    <mergeCell ref="F192:BF192"/>
    <mergeCell ref="BG192:BJ192"/>
    <mergeCell ref="B193:E193"/>
    <mergeCell ref="F193:BF193"/>
    <mergeCell ref="BG193:BJ193"/>
    <mergeCell ref="B189:E189"/>
    <mergeCell ref="F189:BF189"/>
    <mergeCell ref="BG189:BJ189"/>
    <mergeCell ref="B183:BH183"/>
    <mergeCell ref="B184:E184"/>
    <mergeCell ref="F184:BF184"/>
    <mergeCell ref="BG184:BJ184"/>
    <mergeCell ref="B187:E187"/>
    <mergeCell ref="B200:E200"/>
    <mergeCell ref="F200:BF200"/>
    <mergeCell ref="BG200:BJ200"/>
    <mergeCell ref="B201:E201"/>
    <mergeCell ref="F201:BF201"/>
    <mergeCell ref="BG201:BJ201"/>
    <mergeCell ref="B198:E198"/>
    <mergeCell ref="F198:BF198"/>
    <mergeCell ref="BG198:BJ198"/>
    <mergeCell ref="B199:E199"/>
    <mergeCell ref="F199:BF199"/>
    <mergeCell ref="BG199:BJ199"/>
    <mergeCell ref="B196:E196"/>
    <mergeCell ref="F196:BF196"/>
    <mergeCell ref="BG196:BJ196"/>
    <mergeCell ref="B197:E197"/>
    <mergeCell ref="F197:BF197"/>
    <mergeCell ref="BG197:BJ197"/>
    <mergeCell ref="AK218:BD218"/>
    <mergeCell ref="B209:H209"/>
    <mergeCell ref="I209:O209"/>
    <mergeCell ref="AK208:AP208"/>
    <mergeCell ref="AK207:AW207"/>
    <mergeCell ref="AK209:AW209"/>
    <mergeCell ref="B202:BJ202"/>
    <mergeCell ref="B203:BJ203"/>
    <mergeCell ref="B205:O205"/>
    <mergeCell ref="AK205:BG205"/>
    <mergeCell ref="AK206:AP206"/>
    <mergeCell ref="B225:AI225"/>
    <mergeCell ref="B227:AC227"/>
    <mergeCell ref="B228:AC228"/>
    <mergeCell ref="B214:H214"/>
    <mergeCell ref="I214:O214"/>
    <mergeCell ref="B211:R211"/>
    <mergeCell ref="AK211:BB211"/>
    <mergeCell ref="B212:H212"/>
    <mergeCell ref="I212:O212"/>
    <mergeCell ref="AQ212:AW212"/>
    <mergeCell ref="B213:H213"/>
    <mergeCell ref="AK214:AP214"/>
    <mergeCell ref="AQ214:AT214"/>
    <mergeCell ref="B207:O207"/>
    <mergeCell ref="B56:B59"/>
    <mergeCell ref="C56:P59"/>
    <mergeCell ref="Q56:R59"/>
    <mergeCell ref="S56:T59"/>
    <mergeCell ref="U56:AF56"/>
    <mergeCell ref="AG56:BD56"/>
    <mergeCell ref="AA58:AB59"/>
    <mergeCell ref="B222:H222"/>
    <mergeCell ref="I222:O222"/>
    <mergeCell ref="B223:G223"/>
    <mergeCell ref="B220:H220"/>
    <mergeCell ref="I220:O220"/>
    <mergeCell ref="B221:G221"/>
    <mergeCell ref="AK222:AP222"/>
    <mergeCell ref="U98:AF98"/>
    <mergeCell ref="AG98:BD98"/>
    <mergeCell ref="U99:V101"/>
    <mergeCell ref="W99:X101"/>
    <mergeCell ref="Y99:AF99"/>
    <mergeCell ref="AG99:AL99"/>
    <mergeCell ref="AS58:AU58"/>
    <mergeCell ref="AV58:AX58"/>
    <mergeCell ref="AY58:BA58"/>
    <mergeCell ref="B218:V218"/>
    <mergeCell ref="B219:AD219"/>
    <mergeCell ref="C98:P101"/>
    <mergeCell ref="Q98:R101"/>
    <mergeCell ref="S98:T101"/>
    <mergeCell ref="AK220:AP220"/>
    <mergeCell ref="AQ220:AW220"/>
    <mergeCell ref="AQ222:AT222"/>
    <mergeCell ref="B210:G210"/>
    <mergeCell ref="BE56:BF59"/>
    <mergeCell ref="B94:Z96"/>
    <mergeCell ref="AN94:BG96"/>
    <mergeCell ref="B98:B101"/>
    <mergeCell ref="Y91:Z91"/>
    <mergeCell ref="AA91:AB91"/>
    <mergeCell ref="AC91:AD91"/>
    <mergeCell ref="AE91:AF91"/>
    <mergeCell ref="BE91:BF91"/>
    <mergeCell ref="BG91:BJ91"/>
    <mergeCell ref="AA90:AB90"/>
    <mergeCell ref="AC90:AD90"/>
    <mergeCell ref="AE90:AF90"/>
    <mergeCell ref="BE90:BF90"/>
    <mergeCell ref="BG90:BJ90"/>
    <mergeCell ref="C91:P91"/>
    <mergeCell ref="Q91:R91"/>
    <mergeCell ref="S91:T91"/>
    <mergeCell ref="U91:V91"/>
    <mergeCell ref="W91:X91"/>
    <mergeCell ref="C90:P90"/>
    <mergeCell ref="Q90:R90"/>
    <mergeCell ref="S90:T90"/>
    <mergeCell ref="U90:V90"/>
    <mergeCell ref="W90:X90"/>
    <mergeCell ref="Y90:Z90"/>
    <mergeCell ref="BG98:BJ101"/>
    <mergeCell ref="AM99:AR99"/>
    <mergeCell ref="AS99:AX99"/>
    <mergeCell ref="AC89:AD89"/>
    <mergeCell ref="AE89:AF89"/>
    <mergeCell ref="BE89:BF89"/>
    <mergeCell ref="Q107:R107"/>
    <mergeCell ref="S107:T107"/>
    <mergeCell ref="U107:V107"/>
    <mergeCell ref="AM100:AO100"/>
    <mergeCell ref="AP100:AR100"/>
    <mergeCell ref="AS100:AU100"/>
    <mergeCell ref="AV100:AX100"/>
    <mergeCell ref="AY100:BA100"/>
    <mergeCell ref="BB100:BD100"/>
    <mergeCell ref="Y100:Z101"/>
    <mergeCell ref="AA100:AB101"/>
    <mergeCell ref="AC100:AD101"/>
    <mergeCell ref="AE100:AF101"/>
    <mergeCell ref="AG100:AI100"/>
    <mergeCell ref="AJ100:AL100"/>
    <mergeCell ref="C119:P119"/>
    <mergeCell ref="Q119:R119"/>
    <mergeCell ref="S119:T119"/>
    <mergeCell ref="Y118:Z118"/>
    <mergeCell ref="AA118:AB118"/>
    <mergeCell ref="AC118:AD118"/>
    <mergeCell ref="AE118:AF118"/>
    <mergeCell ref="Y116:Z116"/>
    <mergeCell ref="AA116:AB116"/>
    <mergeCell ref="AC116:AD116"/>
    <mergeCell ref="AE116:AF116"/>
    <mergeCell ref="Y113:Z113"/>
    <mergeCell ref="AA113:AB113"/>
    <mergeCell ref="AC113:AD113"/>
    <mergeCell ref="AE113:AF113"/>
    <mergeCell ref="Y111:Z111"/>
    <mergeCell ref="AA111:AB111"/>
    <mergeCell ref="AE93:AF93"/>
    <mergeCell ref="BE93:BF93"/>
    <mergeCell ref="BG93:BJ93"/>
    <mergeCell ref="C114:P114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BE114:BF114"/>
    <mergeCell ref="BG114:BJ114"/>
    <mergeCell ref="B152:E152"/>
    <mergeCell ref="F152:BF152"/>
    <mergeCell ref="BG152:BJ152"/>
    <mergeCell ref="F148:BF148"/>
    <mergeCell ref="BG148:BJ148"/>
    <mergeCell ref="B148:E148"/>
    <mergeCell ref="BG107:BJ107"/>
    <mergeCell ref="W107:X107"/>
    <mergeCell ref="Y107:Z107"/>
    <mergeCell ref="AA107:AB107"/>
    <mergeCell ref="AC107:AD107"/>
    <mergeCell ref="AE107:AF107"/>
    <mergeCell ref="BE107:BF107"/>
    <mergeCell ref="B97:BH97"/>
    <mergeCell ref="B144:E144"/>
    <mergeCell ref="F144:BF144"/>
    <mergeCell ref="BG144:BJ144"/>
    <mergeCell ref="C107:P107"/>
    <mergeCell ref="B185:E185"/>
    <mergeCell ref="F185:BF185"/>
    <mergeCell ref="BG185:BJ185"/>
    <mergeCell ref="B186:E186"/>
    <mergeCell ref="F186:BF186"/>
    <mergeCell ref="BG186:BJ186"/>
    <mergeCell ref="U119:V119"/>
    <mergeCell ref="W119:X119"/>
    <mergeCell ref="Y119:Z119"/>
    <mergeCell ref="AA119:AB119"/>
    <mergeCell ref="AC119:AD119"/>
    <mergeCell ref="AE119:AF119"/>
    <mergeCell ref="BE119:BF119"/>
    <mergeCell ref="BG119:BJ119"/>
    <mergeCell ref="B154:E154"/>
    <mergeCell ref="F154:BF154"/>
    <mergeCell ref="BG154:BJ154"/>
    <mergeCell ref="B153:E153"/>
    <mergeCell ref="B180:Z182"/>
    <mergeCell ref="AN180:BG182"/>
    <mergeCell ref="F170:BF170"/>
    <mergeCell ref="BG170:BJ170"/>
    <mergeCell ref="B167:E167"/>
    <mergeCell ref="F167:BF167"/>
    <mergeCell ref="BG167:BJ167"/>
    <mergeCell ref="B168:E168"/>
    <mergeCell ref="F168:BF168"/>
    <mergeCell ref="BG168:BJ168"/>
    <mergeCell ref="BG163:BJ163"/>
    <mergeCell ref="B164:E164"/>
    <mergeCell ref="F164:BF164"/>
    <mergeCell ref="BG164:BJ164"/>
  </mergeCells>
  <printOptions horizontalCentered="1" verticalCentered="1"/>
  <pageMargins left="0.31496062992125984" right="0.11811023622047245" top="0.31496062992125984" bottom="0.31496062992125984" header="0.11811023622047245" footer="0.11811023622047245"/>
  <pageSetup paperSize="8" scale="32" fitToHeight="0" orientation="landscape" r:id="rId1"/>
  <rowBreaks count="4" manualBreakCount="4">
    <brk id="55" max="62" man="1"/>
    <brk id="96" max="62" man="1"/>
    <brk id="143" max="62" man="1"/>
    <brk id="182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Рекламная леятельность </vt:lpstr>
      <vt:lpstr>'Рекламная леятельность 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2022-10-03T10:18:46Z</cp:lastPrinted>
  <dcterms:created xsi:type="dcterms:W3CDTF">1999-02-26T09:40:51Z</dcterms:created>
  <dcterms:modified xsi:type="dcterms:W3CDTF">2022-10-03T10:36:18Z</dcterms:modified>
</cp:coreProperties>
</file>