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Бакалавриат 2023\"/>
    </mc:Choice>
  </mc:AlternateContent>
  <bookViews>
    <workbookView xWindow="-105" yWindow="-105" windowWidth="20730" windowHeight="11760" tabRatio="584"/>
  </bookViews>
  <sheets>
    <sheet name="Маркетинг (ММ) " sheetId="29" r:id="rId1"/>
  </sheets>
  <definedNames>
    <definedName name="_xlnm.Print_Area" localSheetId="0">'Маркетинг (ММ) '!$A$1:$BK$237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5" i="29" l="1"/>
  <c r="Q65" i="29"/>
  <c r="BE73" i="29"/>
  <c r="BE72" i="29"/>
  <c r="BE70" i="29"/>
  <c r="BE69" i="29"/>
  <c r="BE68" i="29"/>
  <c r="BE67" i="29"/>
  <c r="S33" i="29"/>
  <c r="Q33" i="29"/>
  <c r="BE36" i="29"/>
  <c r="BE35" i="29"/>
  <c r="AJ125" i="29" l="1"/>
  <c r="AG125" i="29"/>
  <c r="AP126" i="29"/>
  <c r="AM126" i="29"/>
  <c r="AJ126" i="29"/>
  <c r="AG126" i="29"/>
  <c r="BP95" i="29"/>
  <c r="BN95" i="29"/>
  <c r="BM95" i="29"/>
  <c r="BL95" i="29"/>
  <c r="BE95" i="29"/>
  <c r="BP94" i="29"/>
  <c r="BN94" i="29"/>
  <c r="BM94" i="29"/>
  <c r="BL94" i="29"/>
  <c r="BP96" i="29"/>
  <c r="BN96" i="29"/>
  <c r="BM96" i="29"/>
  <c r="BL96" i="29"/>
  <c r="BE96" i="29"/>
  <c r="BP73" i="29"/>
  <c r="BN73" i="29"/>
  <c r="BM73" i="29"/>
  <c r="BL73" i="29"/>
  <c r="BP54" i="29" l="1"/>
  <c r="BN54" i="29"/>
  <c r="BM54" i="29"/>
  <c r="BL54" i="29"/>
  <c r="BE54" i="29"/>
  <c r="U126" i="29" l="1"/>
  <c r="U125" i="29"/>
  <c r="U124" i="29"/>
  <c r="BP113" i="29"/>
  <c r="BN113" i="29"/>
  <c r="BM113" i="29"/>
  <c r="BL113" i="29"/>
  <c r="BE113" i="29"/>
  <c r="BP112" i="29"/>
  <c r="BN112" i="29"/>
  <c r="BM112" i="29"/>
  <c r="BL112" i="29"/>
  <c r="BE112" i="29"/>
  <c r="BP111" i="29"/>
  <c r="BN111" i="29"/>
  <c r="BM111" i="29"/>
  <c r="BL111" i="29"/>
  <c r="BE111" i="29"/>
  <c r="BP109" i="29"/>
  <c r="BN109" i="29"/>
  <c r="BM109" i="29"/>
  <c r="BL109" i="29"/>
  <c r="BE109" i="29"/>
  <c r="BP108" i="29"/>
  <c r="BN108" i="29"/>
  <c r="BM108" i="29"/>
  <c r="BL108" i="29"/>
  <c r="BE108" i="29"/>
  <c r="BP107" i="29"/>
  <c r="BN107" i="29"/>
  <c r="BM107" i="29"/>
  <c r="BL107" i="29"/>
  <c r="BP106" i="29"/>
  <c r="BN106" i="29"/>
  <c r="BM106" i="29"/>
  <c r="BL106" i="29"/>
  <c r="BE106" i="29"/>
  <c r="BP105" i="29"/>
  <c r="BN105" i="29"/>
  <c r="BM105" i="29"/>
  <c r="BL105" i="29"/>
  <c r="BE105" i="29"/>
  <c r="BP104" i="29"/>
  <c r="BN104" i="29"/>
  <c r="BM104" i="29"/>
  <c r="BL104" i="29"/>
  <c r="BE104" i="29"/>
  <c r="BP103" i="29"/>
  <c r="BN103" i="29"/>
  <c r="BM103" i="29"/>
  <c r="BL103" i="29"/>
  <c r="BE103" i="29"/>
  <c r="BP102" i="29"/>
  <c r="BN102" i="29"/>
  <c r="BM102" i="29"/>
  <c r="BL102" i="29"/>
  <c r="BE102" i="29"/>
  <c r="BP101" i="29"/>
  <c r="BN101" i="29"/>
  <c r="BM101" i="29"/>
  <c r="BL101" i="29"/>
  <c r="BP100" i="29"/>
  <c r="BN100" i="29"/>
  <c r="BM100" i="29"/>
  <c r="BL100" i="29"/>
  <c r="BE100" i="29"/>
  <c r="BP99" i="29"/>
  <c r="BN99" i="29"/>
  <c r="BM99" i="29"/>
  <c r="BL99" i="29"/>
  <c r="BE99" i="29"/>
  <c r="BP98" i="29"/>
  <c r="BN98" i="29"/>
  <c r="BM98" i="29"/>
  <c r="BL98" i="29"/>
  <c r="BP97" i="29"/>
  <c r="BN97" i="29"/>
  <c r="BM97" i="29"/>
  <c r="BL97" i="29"/>
  <c r="BE97" i="29"/>
  <c r="BP84" i="29"/>
  <c r="BN84" i="29"/>
  <c r="BM84" i="29"/>
  <c r="BL84" i="29"/>
  <c r="BE84" i="29"/>
  <c r="BP83" i="29"/>
  <c r="BN83" i="29"/>
  <c r="BM83" i="29"/>
  <c r="BL83" i="29"/>
  <c r="BE83" i="29"/>
  <c r="BP82" i="29"/>
  <c r="BN82" i="29"/>
  <c r="BM82" i="29"/>
  <c r="BL82" i="29"/>
  <c r="BP81" i="29"/>
  <c r="BN81" i="29"/>
  <c r="BM81" i="29"/>
  <c r="BL81" i="29"/>
  <c r="BE81" i="29"/>
  <c r="BP80" i="29"/>
  <c r="BN80" i="29"/>
  <c r="BM80" i="29"/>
  <c r="BL80" i="29"/>
  <c r="BE80" i="29"/>
  <c r="BP79" i="29"/>
  <c r="BN79" i="29"/>
  <c r="BM79" i="29"/>
  <c r="BL79" i="29"/>
  <c r="BP78" i="29"/>
  <c r="BN78" i="29"/>
  <c r="BM78" i="29"/>
  <c r="BL78" i="29"/>
  <c r="BE78" i="29"/>
  <c r="BP77" i="29"/>
  <c r="BN77" i="29"/>
  <c r="BM77" i="29"/>
  <c r="BL77" i="29"/>
  <c r="BE77" i="29"/>
  <c r="BP76" i="29"/>
  <c r="BN76" i="29"/>
  <c r="BM76" i="29"/>
  <c r="BL76" i="29"/>
  <c r="BE76" i="29"/>
  <c r="BP75" i="29"/>
  <c r="BN75" i="29"/>
  <c r="BM75" i="29"/>
  <c r="BL75" i="29"/>
  <c r="BE75" i="29"/>
  <c r="BP74" i="29"/>
  <c r="BN74" i="29"/>
  <c r="BM74" i="29"/>
  <c r="BL74" i="29"/>
  <c r="BP72" i="29"/>
  <c r="BN72" i="29"/>
  <c r="BM72" i="29"/>
  <c r="BL72" i="29"/>
  <c r="BP71" i="29"/>
  <c r="BN71" i="29"/>
  <c r="BM71" i="29"/>
  <c r="BL71" i="29"/>
  <c r="BP70" i="29"/>
  <c r="BN70" i="29"/>
  <c r="BM70" i="29"/>
  <c r="BL70" i="29"/>
  <c r="BP67" i="29"/>
  <c r="BN67" i="29"/>
  <c r="BM67" i="29"/>
  <c r="BL67" i="29"/>
  <c r="BP66" i="29"/>
  <c r="BN66" i="29"/>
  <c r="BM66" i="29"/>
  <c r="BL66" i="29"/>
  <c r="BD65" i="29"/>
  <c r="BC65" i="29"/>
  <c r="BB65" i="29"/>
  <c r="BA65" i="29"/>
  <c r="AZ65" i="29"/>
  <c r="AY65" i="29"/>
  <c r="AX65" i="29"/>
  <c r="AW65" i="29"/>
  <c r="AV65" i="29"/>
  <c r="AU65" i="29"/>
  <c r="AT65" i="29"/>
  <c r="AS65" i="29"/>
  <c r="AR65" i="29"/>
  <c r="AQ65" i="29"/>
  <c r="AP65" i="29"/>
  <c r="AO65" i="29"/>
  <c r="AN65" i="29"/>
  <c r="AM65" i="29"/>
  <c r="AL65" i="29"/>
  <c r="AK65" i="29"/>
  <c r="AJ65" i="29"/>
  <c r="AI65" i="29"/>
  <c r="AH65" i="29"/>
  <c r="AG65" i="29"/>
  <c r="AE65" i="29"/>
  <c r="AC65" i="29"/>
  <c r="AA65" i="29"/>
  <c r="Y65" i="29"/>
  <c r="BP65" i="29" s="1"/>
  <c r="W65" i="29"/>
  <c r="U65" i="29"/>
  <c r="BP64" i="29"/>
  <c r="BN64" i="29"/>
  <c r="BM64" i="29"/>
  <c r="BL64" i="29"/>
  <c r="BE64" i="29"/>
  <c r="BP63" i="29"/>
  <c r="BN63" i="29"/>
  <c r="BM63" i="29"/>
  <c r="BL63" i="29"/>
  <c r="BE63" i="29"/>
  <c r="BP62" i="29"/>
  <c r="BN62" i="29"/>
  <c r="BM62" i="29"/>
  <c r="BL62" i="29"/>
  <c r="BP61" i="29"/>
  <c r="BN61" i="29"/>
  <c r="BM61" i="29"/>
  <c r="BL61" i="29"/>
  <c r="BE61" i="29"/>
  <c r="BP60" i="29"/>
  <c r="BN60" i="29"/>
  <c r="BM60" i="29"/>
  <c r="BL60" i="29"/>
  <c r="BE60" i="29"/>
  <c r="BP59" i="29"/>
  <c r="BN59" i="29"/>
  <c r="BM59" i="29"/>
  <c r="BL59" i="29"/>
  <c r="BE59" i="29"/>
  <c r="BP58" i="29"/>
  <c r="BN58" i="29"/>
  <c r="BM58" i="29"/>
  <c r="BL58" i="29"/>
  <c r="BE58" i="29"/>
  <c r="BP57" i="29"/>
  <c r="BN57" i="29"/>
  <c r="BM57" i="29"/>
  <c r="BL57" i="29"/>
  <c r="BP56" i="29"/>
  <c r="BN56" i="29"/>
  <c r="BM56" i="29"/>
  <c r="BL56" i="29"/>
  <c r="BE56" i="29"/>
  <c r="BP55" i="29"/>
  <c r="BN55" i="29"/>
  <c r="BM55" i="29"/>
  <c r="BL55" i="29"/>
  <c r="BE55" i="29"/>
  <c r="BP49" i="29"/>
  <c r="BN49" i="29"/>
  <c r="BM49" i="29"/>
  <c r="BL49" i="29"/>
  <c r="BE49" i="29"/>
  <c r="BP48" i="29"/>
  <c r="BN48" i="29"/>
  <c r="BM48" i="29"/>
  <c r="BL48" i="29"/>
  <c r="BP47" i="29"/>
  <c r="BN47" i="29"/>
  <c r="BM47" i="29"/>
  <c r="BL47" i="29"/>
  <c r="BE47" i="29"/>
  <c r="BP46" i="29"/>
  <c r="BN46" i="29"/>
  <c r="BM46" i="29"/>
  <c r="BL46" i="29"/>
  <c r="BE46" i="29"/>
  <c r="BP45" i="29"/>
  <c r="BN45" i="29"/>
  <c r="BM45" i="29"/>
  <c r="BL45" i="29"/>
  <c r="BE44" i="29"/>
  <c r="BP43" i="29"/>
  <c r="BN43" i="29"/>
  <c r="BM43" i="29"/>
  <c r="BL43" i="29"/>
  <c r="BE43" i="29"/>
  <c r="BE41" i="29"/>
  <c r="BP40" i="29"/>
  <c r="BN40" i="29"/>
  <c r="BM40" i="29"/>
  <c r="BL40" i="29"/>
  <c r="BE40" i="29"/>
  <c r="BP38" i="29"/>
  <c r="BN38" i="29"/>
  <c r="BM38" i="29"/>
  <c r="BL38" i="29"/>
  <c r="BE38" i="29"/>
  <c r="BP37" i="29"/>
  <c r="BN37" i="29"/>
  <c r="BM37" i="29"/>
  <c r="BL37" i="29"/>
  <c r="BE37" i="29"/>
  <c r="BP36" i="29"/>
  <c r="BN36" i="29"/>
  <c r="BM36" i="29"/>
  <c r="BL36" i="29"/>
  <c r="BP35" i="29"/>
  <c r="BN35" i="29"/>
  <c r="BM35" i="29"/>
  <c r="BL35" i="29"/>
  <c r="BP34" i="29"/>
  <c r="BN34" i="29"/>
  <c r="BM34" i="29"/>
  <c r="BL34" i="29"/>
  <c r="BD33" i="29"/>
  <c r="BC33" i="29"/>
  <c r="BB33" i="29"/>
  <c r="BA33" i="29"/>
  <c r="AZ33" i="29"/>
  <c r="AY33" i="29"/>
  <c r="AX33" i="29"/>
  <c r="AW33" i="29"/>
  <c r="AV33" i="29"/>
  <c r="AU33" i="29"/>
  <c r="AT33" i="29"/>
  <c r="AS33" i="29"/>
  <c r="AR33" i="29"/>
  <c r="AQ33" i="29"/>
  <c r="AP33" i="29"/>
  <c r="AO33" i="29"/>
  <c r="AN33" i="29"/>
  <c r="AM33" i="29"/>
  <c r="AL33" i="29"/>
  <c r="AK33" i="29"/>
  <c r="AJ33" i="29"/>
  <c r="AI33" i="29"/>
  <c r="AH33" i="29"/>
  <c r="AG33" i="29"/>
  <c r="AE33" i="29"/>
  <c r="AC33" i="29"/>
  <c r="AA33" i="29"/>
  <c r="Y33" i="29"/>
  <c r="W33" i="29"/>
  <c r="U33" i="29"/>
  <c r="BI21" i="29"/>
  <c r="BG21" i="29"/>
  <c r="BF21" i="29"/>
  <c r="BE21" i="29"/>
  <c r="BD21" i="29"/>
  <c r="BC21" i="29"/>
  <c r="BJ20" i="29"/>
  <c r="BJ19" i="29"/>
  <c r="BJ18" i="29"/>
  <c r="BJ17" i="29"/>
  <c r="BE65" i="29" l="1"/>
  <c r="BN33" i="29"/>
  <c r="AK122" i="29"/>
  <c r="AJ123" i="29" s="1"/>
  <c r="AO122" i="29"/>
  <c r="AS122" i="29"/>
  <c r="AW122" i="29"/>
  <c r="AV123" i="29" s="1"/>
  <c r="BA122" i="29"/>
  <c r="U122" i="29"/>
  <c r="AC122" i="29"/>
  <c r="AI122" i="29"/>
  <c r="AM122" i="29"/>
  <c r="AQ122" i="29"/>
  <c r="AP123" i="29" s="1"/>
  <c r="AU122" i="29"/>
  <c r="AY122" i="29"/>
  <c r="BC122" i="29"/>
  <c r="BM65" i="29"/>
  <c r="BJ21" i="29"/>
  <c r="BP33" i="29"/>
  <c r="BL33" i="29"/>
  <c r="AA122" i="29"/>
  <c r="AH122" i="29"/>
  <c r="AG123" i="29" s="1"/>
  <c r="AL122" i="29"/>
  <c r="AP122" i="29"/>
  <c r="AT122" i="29"/>
  <c r="AS123" i="29" s="1"/>
  <c r="AX122" i="29"/>
  <c r="BB122" i="29"/>
  <c r="W122" i="29"/>
  <c r="AE122" i="29"/>
  <c r="BL65" i="29"/>
  <c r="AN122" i="29"/>
  <c r="AM123" i="29" s="1"/>
  <c r="BN65" i="29"/>
  <c r="AV122" i="29"/>
  <c r="AZ122" i="29"/>
  <c r="AY123" i="29" s="1"/>
  <c r="BD122" i="29"/>
  <c r="BM33" i="29"/>
  <c r="AJ122" i="29"/>
  <c r="AR122" i="29"/>
  <c r="Y122" i="29"/>
  <c r="BP122" i="29" s="1"/>
  <c r="AG122" i="29"/>
  <c r="BE33" i="29"/>
  <c r="BL121" i="29" l="1"/>
  <c r="BE122" i="29"/>
  <c r="BN122" i="29"/>
  <c r="BM122" i="29"/>
  <c r="BM121" i="29"/>
  <c r="BL122" i="29"/>
</calcChain>
</file>

<file path=xl/sharedStrings.xml><?xml version="1.0" encoding="utf-8"?>
<sst xmlns="http://schemas.openxmlformats.org/spreadsheetml/2006/main" count="882" uniqueCount="504">
  <si>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</si>
  <si>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</si>
  <si>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</si>
  <si>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</si>
  <si>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</si>
  <si>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</si>
  <si>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</si>
  <si>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</si>
  <si>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</si>
  <si>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</si>
  <si>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</si>
  <si>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</si>
  <si>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</si>
  <si>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</si>
  <si>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</si>
  <si>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</si>
  <si>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</si>
  <si>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</si>
  <si>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</si>
  <si>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</si>
  <si>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</si>
  <si>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</si>
  <si>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</si>
  <si>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</si>
  <si>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</si>
  <si>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</si>
  <si>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</si>
  <si>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</si>
  <si>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</si>
  <si>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</si>
  <si>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</si>
  <si>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</si>
  <si>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</si>
  <si>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</si>
  <si>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</si>
  <si>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</si>
  <si>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</si>
  <si>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</si>
  <si>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</si>
  <si>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</si>
  <si>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</si>
  <si>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</si>
  <si>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</si>
  <si>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</si>
  <si>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</si>
  <si>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</si>
  <si>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</si>
  <si>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</si>
  <si>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</si>
  <si>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</si>
  <si>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</si>
  <si>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</si>
  <si>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</si>
  <si>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</si>
  <si>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</si>
  <si>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</si>
  <si>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</si>
  <si>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</si>
  <si>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</si>
  <si>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</si>
  <si>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</si>
  <si>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</si>
  <si>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</si>
  <si>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</si>
  <si>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</si>
  <si>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</si>
  <si>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</si>
  <si>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</si>
  <si>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</si>
  <si>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</si>
  <si>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</si>
  <si>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</si>
  <si>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</si>
  <si>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</si>
  <si>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</si>
  <si>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</si>
  <si>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</si>
  <si>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</si>
  <si>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</si>
  <si>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</si>
  <si>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</si>
  <si>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</si>
  <si>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</si>
  <si>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</si>
  <si>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</si>
  <si>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</si>
  <si>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</si>
  <si>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</si>
  <si>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</si>
  <si>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</si>
  <si>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</si>
  <si>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</si>
  <si>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</si>
  <si>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</si>
  <si>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</si>
  <si>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</si>
  <si>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</si>
  <si>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</si>
  <si>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</si>
  <si>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</si>
  <si>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</si>
  <si>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</si>
  <si>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</si>
  <si>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</si>
  <si>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</si>
  <si>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</si>
  <si>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</si>
  <si>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</si>
  <si>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</si>
  <si>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</si>
  <si>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</si>
  <si>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</si>
  <si>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</si>
  <si>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</si>
  <si>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</si>
  <si>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</si>
  <si>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</si>
  <si>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</si>
  <si>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</si>
  <si>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</si>
  <si>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</si>
  <si>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</si>
  <si>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</si>
  <si>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</si>
  <si>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</si>
  <si>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</si>
  <si>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</si>
  <si>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</si>
  <si>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</si>
  <si>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</si>
  <si>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</si>
  <si>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</si>
  <si>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</si>
  <si>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</si>
  <si>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</si>
  <si>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</si>
  <si>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</si>
  <si>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</si>
  <si>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</si>
  <si>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</si>
  <si>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</si>
  <si>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</si>
  <si>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</si>
  <si>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</si>
  <si>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</si>
  <si>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</si>
  <si>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</si>
  <si>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2.3.2</t>
  </si>
  <si>
    <t>IV</t>
  </si>
  <si>
    <t>Председатель УМО по экономическому образованию</t>
  </si>
  <si>
    <t>__________________________________</t>
  </si>
  <si>
    <t>IV курс</t>
  </si>
  <si>
    <t>8 семестр,
__ недель</t>
  </si>
  <si>
    <t>МИНИСТЕРСТВО ОБРАЗОВАНИЯ РЕСПУБЛИКИ БЕЛАРУСЬ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</si>
  <si>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</si>
  <si>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</si>
  <si>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</si>
  <si>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</si>
  <si>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</si>
  <si>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</si>
  <si>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</si>
  <si>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</si>
  <si>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</si>
  <si>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</si>
  <si>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</si>
  <si>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</si>
  <si>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</si>
  <si>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</si>
  <si>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</si>
  <si>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</si>
  <si>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Аналитическая</t>
  </si>
  <si>
    <t>Преддипломная</t>
  </si>
  <si>
    <t>Микроэкономика</t>
  </si>
  <si>
    <t>2.5</t>
  </si>
  <si>
    <t>2.6</t>
  </si>
  <si>
    <t>2.7</t>
  </si>
  <si>
    <t>1.6</t>
  </si>
  <si>
    <t>1.6.1</t>
  </si>
  <si>
    <t>1.6.2</t>
  </si>
  <si>
    <t>1.7</t>
  </si>
  <si>
    <t>1.8</t>
  </si>
  <si>
    <t>1.9</t>
  </si>
  <si>
    <t>УК-7</t>
  </si>
  <si>
    <t>УК-8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</si>
  <si>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</si>
  <si>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</si>
  <si>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</si>
  <si>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</si>
  <si>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</si>
  <si>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</si>
  <si>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</si>
  <si>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</si>
  <si>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</si>
  <si>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2.10</t>
  </si>
  <si>
    <t>2.11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</si>
  <si>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</si>
  <si>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</si>
  <si>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</si>
  <si>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</si>
  <si>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</si>
  <si>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</si>
  <si>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</si>
  <si>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</si>
  <si>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</si>
  <si>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</si>
  <si>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</si>
  <si>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</si>
  <si>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</si>
  <si>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</si>
  <si>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</si>
  <si>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</si>
  <si>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</si>
  <si>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</si>
  <si>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</si>
  <si>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</si>
  <si>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2.8</t>
  </si>
  <si>
    <t>Высшая математика</t>
  </si>
  <si>
    <t>/2</t>
  </si>
  <si>
    <t>/70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</si>
  <si>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</si>
  <si>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</si>
  <si>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</si>
  <si>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Работать в команде, толерантно воспринимать социальные, этнические, конфессиональные, культурные и иные различия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</si>
  <si>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</si>
  <si>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</si>
  <si>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</si>
  <si>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7 семестр,
16 недель</t>
  </si>
  <si>
    <t>И.А.Старовойтова</t>
  </si>
  <si>
    <t>Рекомендован к утверждению Президиумом Совета УМО по экономическому образованию</t>
  </si>
  <si>
    <t>С.А.Касперович</t>
  </si>
  <si>
    <t>И.В.Титович</t>
  </si>
  <si>
    <t>Менеджмент и предпринимательство</t>
  </si>
  <si>
    <t>2.4.1</t>
  </si>
  <si>
    <t>2.4.2</t>
  </si>
  <si>
    <t>Ценообразование</t>
  </si>
  <si>
    <t>Модуль "Экономика 1"</t>
  </si>
  <si>
    <t>Модуль "Маркетинг"</t>
  </si>
  <si>
    <t>Теория маркетинга</t>
  </si>
  <si>
    <t>БПК-8</t>
  </si>
  <si>
    <t>БПК-9</t>
  </si>
  <si>
    <t>БПК-10</t>
  </si>
  <si>
    <t>БПК-11</t>
  </si>
  <si>
    <t>БПК-12</t>
  </si>
  <si>
    <t>БПК-13</t>
  </si>
  <si>
    <t>СК-7</t>
  </si>
  <si>
    <t>Интегрированные маркетинговые коммуникации</t>
  </si>
  <si>
    <t>Маркетинг инноваций</t>
  </si>
  <si>
    <t>Модуль "Маркетинг в отраслях и сферах деятельности"</t>
  </si>
  <si>
    <t>Маркетинг услуг</t>
  </si>
  <si>
    <t>Управление товаром</t>
  </si>
  <si>
    <t>Логистика</t>
  </si>
  <si>
    <t>Международная экономика</t>
  </si>
  <si>
    <t>Управление качеством</t>
  </si>
  <si>
    <t>СК-8</t>
  </si>
  <si>
    <t xml:space="preserve">Стратегический маркетинг </t>
  </si>
  <si>
    <t>2.3.3</t>
  </si>
  <si>
    <t>Маркетинг некоммерческих организаций</t>
  </si>
  <si>
    <t>2.3.4</t>
  </si>
  <si>
    <t>Курсовая работа по модулю "Маркетинг в отраслях и сферах деятельности"</t>
  </si>
  <si>
    <t>Модуль "Маркетинговый инструментарий"</t>
  </si>
  <si>
    <t>Интернет-маркетинг</t>
  </si>
  <si>
    <t>Модуль "Управление международным маркетингом"</t>
  </si>
  <si>
    <t>Управление международным маркетингом</t>
  </si>
  <si>
    <t>Курсовая работа по дисциплине "Управление международным маркетингом"</t>
  </si>
  <si>
    <t>Межкультурные коммуникации</t>
  </si>
  <si>
    <t>Поведение потребителей на внешних рынках</t>
  </si>
  <si>
    <t>Ценовая политика на внешних рынках</t>
  </si>
  <si>
    <t>УК-9</t>
  </si>
  <si>
    <t>Проявлять инициативу и адаптироваться к изменениям в профессиональной деятельности</t>
  </si>
  <si>
    <t>В.С. Протасеня</t>
  </si>
  <si>
    <t>СК-9</t>
  </si>
  <si>
    <t>СК-10</t>
  </si>
  <si>
    <t>Функционально-стоимостный анализ</t>
  </si>
  <si>
    <t>Межфирменный маркетинг/ Маркетинг в промышленности</t>
  </si>
  <si>
    <t>Международный маркетинг</t>
  </si>
  <si>
    <t>Курсовая работа по учебной дисциплине "Теория маркетинга"</t>
  </si>
  <si>
    <t>Профессионально ориентированный иностранный язык</t>
  </si>
  <si>
    <t>СК-25</t>
  </si>
  <si>
    <t>СК-18</t>
  </si>
  <si>
    <t>СК-19</t>
  </si>
  <si>
    <t>СК-20</t>
  </si>
  <si>
    <t>Управление клиентским опытом</t>
  </si>
  <si>
    <t>СК-11</t>
  </si>
  <si>
    <t>СК-12</t>
  </si>
  <si>
    <t>СК-13</t>
  </si>
  <si>
    <t>СК-15</t>
  </si>
  <si>
    <t>СК-16</t>
  </si>
  <si>
    <t>СК-17</t>
  </si>
  <si>
    <t>СК-21</t>
  </si>
  <si>
    <t>СК-22</t>
  </si>
  <si>
    <t>СК-23</t>
  </si>
  <si>
    <t>СК-24</t>
  </si>
  <si>
    <t>Маркетинговые исследования и  аналитика</t>
  </si>
  <si>
    <t>Технологии цифрового производства</t>
  </si>
  <si>
    <t>УК-10</t>
  </si>
  <si>
    <t xml:space="preserve">                        М.П.</t>
  </si>
  <si>
    <t>Модуль "Технологии  маркетинга"</t>
  </si>
  <si>
    <t>2.3.1, 2.3.4</t>
  </si>
  <si>
    <t>2.3.2,.2.3.4</t>
  </si>
  <si>
    <t>2.3.3,.2.3.4</t>
  </si>
  <si>
    <t>СК-14</t>
  </si>
  <si>
    <t>Бухгалтерский учет и анализ/ Бухгалтерский учет и аудит</t>
  </si>
  <si>
    <t>Модуль "Прикладной маркетинг"</t>
  </si>
  <si>
    <t>2.5.1</t>
  </si>
  <si>
    <t>2.5.2</t>
  </si>
  <si>
    <t>2.6.1</t>
  </si>
  <si>
    <t>2.6.2</t>
  </si>
  <si>
    <t>2.6.3</t>
  </si>
  <si>
    <t>2.7.1</t>
  </si>
  <si>
    <t>2.7.2</t>
  </si>
  <si>
    <t>2.8.1</t>
  </si>
  <si>
    <t>2.8.2</t>
  </si>
  <si>
    <t>2.8.3</t>
  </si>
  <si>
    <t>2.11.1</t>
  </si>
  <si>
    <t>2.11.2</t>
  </si>
  <si>
    <t>Модуль "Управление товарным портфелем"</t>
  </si>
  <si>
    <t>Модуль "Мультинациональный маркетинг"</t>
  </si>
  <si>
    <t>Модуль "Эффективное управление организацией"</t>
  </si>
  <si>
    <t>Финансы/ Налоги и налогообложение</t>
  </si>
  <si>
    <t>Этика бизнеса/ Культура информационного общества</t>
  </si>
  <si>
    <t>1.4.1</t>
  </si>
  <si>
    <t>1.4.2</t>
  </si>
  <si>
    <t>1.5</t>
  </si>
  <si>
    <t>1.9.1</t>
  </si>
  <si>
    <t>1.9.2</t>
  </si>
  <si>
    <t>СК-26</t>
  </si>
  <si>
    <t>2.12</t>
  </si>
  <si>
    <t>/486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</si>
  <si>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</si>
  <si>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</si>
  <si>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Осуществлять расчет налоговой базы и сумм налогов, составлять налоговую отчётность,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</si>
  <si>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Обосновывать возможность и необходимость применения маркетинга в управлении предприятием на рынке услуг, разрабатывать комплексную стратегию маркетинга; определять покупательские риски в сфере услуг, применять методику оценки качества услуг, разрабатывать стандарт обслуживания</t>
  </si>
  <si>
    <t>Разрабатывать маркетинговую политику на промышленном предприятии с учетом имеющихся  приоритетов и стратегических целей, применять инструменты формирования и оценки имиджа промышленного предприятия, планирования и реализации программ внутренних и внешних коммуникаций</t>
  </si>
  <si>
    <t xml:space="preserve">Использовать специфические особенности маркетинговой деятельности в некоммерческих организациях, разрабатывать для них стратегии и тактику маркетинга, подходы к управлению их маркетинговой деятельностью </t>
  </si>
  <si>
    <t>Применять методологию функционально-стоимостного анализа, осуществлять анализ затрат и оценку уровня значимости функций объекта анализа, определять соответствие затрат функциям объекта</t>
  </si>
  <si>
    <t>Реализовывать методологию управления клиентским опытом и маркетингом взаимоотношений, пользоваться инструментами повышения лояльности и вовлеченности клиентов, управлять партнерскими отношениями с клиентами</t>
  </si>
  <si>
    <t>СК-27</t>
  </si>
  <si>
    <t>Национальная экономика Беларуси</t>
  </si>
  <si>
    <t>/58</t>
  </si>
  <si>
    <t>/24</t>
  </si>
  <si>
    <t xml:space="preserve">Математический модуль </t>
  </si>
  <si>
    <t>1, 3</t>
  </si>
  <si>
    <t>Модуль "Статистика и эконометрика"</t>
  </si>
  <si>
    <t>1.7.1</t>
  </si>
  <si>
    <t>1.7.2</t>
  </si>
  <si>
    <t>УК-1, БПК-6</t>
  </si>
  <si>
    <t>1.7.3</t>
  </si>
  <si>
    <t>1.7.1, 1.7.2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</si>
  <si>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</si>
  <si>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1.9.3</t>
  </si>
  <si>
    <t>1.9.4</t>
  </si>
  <si>
    <t>1.10</t>
  </si>
  <si>
    <t>1.10.1</t>
  </si>
  <si>
    <t>1.10.2</t>
  </si>
  <si>
    <t>1.9.1, 1.9.2</t>
  </si>
  <si>
    <t>БПК-14</t>
  </si>
  <si>
    <t>2.12.1</t>
  </si>
  <si>
    <t>2.12.2</t>
  </si>
  <si>
    <t>Управление хозяйственными рисками</t>
  </si>
  <si>
    <t>Деловая инфографика</t>
  </si>
  <si>
    <t>/4</t>
  </si>
  <si>
    <t>/128</t>
  </si>
  <si>
    <t>УК-1, БПК-9</t>
  </si>
  <si>
    <t>УК-1, БПК-10</t>
  </si>
  <si>
    <t>УК-1, БПК-12</t>
  </si>
  <si>
    <t>1.10.2, 2.6.2, 2.6.3, 2.7, 2.8.1</t>
  </si>
  <si>
    <t xml:space="preserve">       </t>
  </si>
  <si>
    <t>Модуль "Управление финансами и рисками в бизнесе"</t>
  </si>
  <si>
    <t xml:space="preserve">Теория вероятностей </t>
  </si>
  <si>
    <t>Осуществлять коммуникации на иностранном языке для решения задач межличностного и межкультурного взаимодействия</t>
  </si>
  <si>
    <t>УК-11</t>
  </si>
  <si>
    <t>Владеть навыками здоровьесбережения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</si>
  <si>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</si>
  <si>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Использовать языковой материал в профессиональной области на белорусском языке</t>
  </si>
  <si>
    <t>УК-12</t>
  </si>
  <si>
    <t>УК-13</t>
  </si>
  <si>
    <t>CК-9</t>
  </si>
  <si>
    <t>CК-10</t>
  </si>
  <si>
    <t>УК-14</t>
  </si>
  <si>
    <t>УК-15</t>
  </si>
  <si>
    <t>CК-8</t>
  </si>
  <si>
    <t>I. График образовательного процесса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</si>
  <si>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расходов, проводить анализ хозяйственной деятельности</t>
  </si>
  <si>
    <t>Применять методики оценки и учета активов, собственного капитала, обязательств, доходов и расходов хозяйственной деятельности, планировать, организовать и проводить проверку объектов бухгалтерского учета, документов и отчетности</t>
  </si>
  <si>
    <t>2.8.4</t>
  </si>
  <si>
    <t xml:space="preserve">Понимать особенности реализации стратегического маркетинга в деятельности организаций разной отраслевой направленности, проводить аудит маркетинга, определять целевой рынок, оценивать конкурентный потенциал бизнеса, уверенно пользоваться различными методами при разработке маркетинговых стратегий </t>
  </si>
  <si>
    <t>Принимать решения о выборе оптимальной формы организационной структуры управления предприятием, владеть современными техниками принятия управленческих решений, оценивать эффективность управления и конкурентоспособность организации</t>
  </si>
  <si>
    <t>Применять систему менеджмента качества в управлении предприятием, реализовывать методы контроля качества продукции и процессов, подготавливать необходимую документацию, формулировать содержание процессов менеджмента качества, проводить аудит систем менеджмента качества</t>
  </si>
  <si>
    <t>Выявлять особенности поведения предприятий-потребителей на внешних рынках, строить модели потребительского поведения, внедрять современные технологии компьютерной обработки и анализа данных о потребителях в практическую деятельность организаций</t>
  </si>
  <si>
    <t>Реализовывать ценовую политику на внешних рынках, использовать методы определения внешнеторговых цен, производить обоснование цен при заключении различных внешнеторговых сделок, осуществлять экономическое обоснование видов ценовых скидок</t>
  </si>
  <si>
    <t>Анализировать и оценивать рискообразующие факторы, применять классические и VAR-модели оценки рисков в процессе осуществления хозяйственной деятельности предприятия, использовать методы минимизации рисков, оценивать результативность риск-менеджмента</t>
  </si>
  <si>
    <t>Определять логистическую миссию и анализировать логистическую среду организации, применять методы управления материальными, финансовыми и информационными потоками, оценивать эффективность инвестиций в развитие логистической системы предприятия</t>
  </si>
  <si>
    <t>Применять  принципы, методы  и  инструменты  маркетинга  в  инновационном  процессе, осуществлять  ситуационный  анализ  рынка инноваций, проводить обоснование принимаемых маркетинговых  решений  по обеспечению инновационного развития предприятия (организации)</t>
  </si>
  <si>
    <t>/140</t>
  </si>
  <si>
    <t>/174</t>
  </si>
  <si>
    <t>/122</t>
  </si>
  <si>
    <t>________________________А.С.Огородников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</si>
  <si>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</si>
  <si>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УК-5, 6,  БПК-13</t>
  </si>
  <si>
    <t xml:space="preserve">                          М.П.</t>
  </si>
  <si>
    <t xml:space="preserve">    </t>
  </si>
  <si>
    <t xml:space="preserve">                             М.П.</t>
  </si>
  <si>
    <t xml:space="preserve">   </t>
  </si>
  <si>
    <t>Т.А.Богомья</t>
  </si>
  <si>
    <t xml:space="preserve">                      М.П.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</si>
  <si>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</si>
  <si>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</si>
  <si>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>1.7.2, 1.9.2, 1.9.3, 1.10.1, 2.3.4, 2.7, 2.8.2</t>
  </si>
  <si>
    <t>Организовывать и проводить маркетинговые исследования и аналитику рыночных данных с учетом методологии маркетинговых исследований</t>
  </si>
  <si>
    <t xml:space="preserve">Внедрять систему интегрированных маркетинговых коммуникаций в деятельность организации, реализовывать эффективное продвижение товаров и услуг на рынке, планировать тактические и стратегические программы интегрированных маркетинговых коммуникаций </t>
  </si>
  <si>
    <t xml:space="preserve">Разрабатывать стратегические и тактические планы межфирменного маркетинга, выявлять его результативность и экономический эффект, анализировать с учетом фактора инфляции основные показатели  управления межфирменным маркетингом </t>
  </si>
  <si>
    <t>Понимать различные аспекты деловой межкультурной коммуникации, проблематику манипуляций в деловом общении и способы противостояния им, применять поведенческие модели, модели работы с информацией, планировать и разрабатывать программы коммуникаций с учётом культурного фактора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</si>
  <si>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</si>
  <si>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Формулировать цели и задачи управления товаром в организациях разных сфер и отраслей деятельности, реализовывать технологию категорийного менеджмента,  разрабатывать оптимальный товарный портфель организации,  развивать и управлять товарными брендами</t>
  </si>
  <si>
    <t>Планировать реализацию проектов с использованием современных средств цифрового моделирования и производства  в промышленности, инновационном бизнесе и стартапах, использовать программное обеспечение для 3D моделирования</t>
  </si>
  <si>
    <t>______________________________</t>
  </si>
  <si>
    <t>___________________________</t>
  </si>
  <si>
    <t>Применять  методы расчета цен на продукцию предприятия в конкретных рыночных условиях, определять ценовую стратегию предприятия с учетом специфики его деятельности, принимать управленческие решения с учетом предстоящих изменений затрат, цен и условий рынка</t>
  </si>
  <si>
    <t>Реализовывать концепцию международного маркетинга в профессиональной деятельности, применять подходы к изучению и анализу международной маркетинговой среды, разрабатывать стратегии проникновения на мировой рынок и соответствующие им маркетинговые планы и программы с применением информационных технологий</t>
  </si>
  <si>
    <t>_____________________</t>
  </si>
  <si>
    <t>Код модуля, учебной дисциплины</t>
  </si>
  <si>
    <t xml:space="preserve">Проректор по научно-методической работе                                                                                        Государственного учреждения образования "Республиканский институт высшей школы"
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</si>
  <si>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</si>
  <si>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Маркетолог. Экономист</t>
  </si>
  <si>
    <t>Степень: Бакалавр</t>
  </si>
  <si>
    <t>История белорусской государственности</t>
  </si>
  <si>
    <t>УК-4, 8</t>
  </si>
  <si>
    <t>2ДЗ</t>
  </si>
  <si>
    <t>2.1.3</t>
  </si>
  <si>
    <t>Логика</t>
  </si>
  <si>
    <t>3ДЗ</t>
  </si>
  <si>
    <t>2.1.4</t>
  </si>
  <si>
    <t>УК-14/ УК-15</t>
  </si>
  <si>
    <t>1ДЗ</t>
  </si>
  <si>
    <t>CК-1</t>
  </si>
  <si>
    <t>Компонент учреждения  образования</t>
  </si>
  <si>
    <t>СОГЛАСОВАНО  
Начальник Главного управления профессионального образования                                                                                               Министерства  образования Республики Беларусь  
_______________С.А.Касперович  
_______________2022</t>
  </si>
  <si>
    <t>2.13</t>
  </si>
  <si>
    <t>2.13.1</t>
  </si>
  <si>
    <t>2.13.2</t>
  </si>
  <si>
    <t>2.9</t>
  </si>
  <si>
    <t>2.13.3</t>
  </si>
  <si>
    <t>2.13.4</t>
  </si>
  <si>
    <t>СК-4/ СК-5</t>
  </si>
  <si>
    <t>СК-3-6, УК-1</t>
  </si>
  <si>
    <t>CК-7</t>
  </si>
  <si>
    <t>СК-11, УК-6</t>
  </si>
  <si>
    <t>СК-12, УК-5</t>
  </si>
  <si>
    <t xml:space="preserve"> СК-13, УК-5</t>
  </si>
  <si>
    <t>СК-14, УК-1,5</t>
  </si>
  <si>
    <t>СК-15, УК-5</t>
  </si>
  <si>
    <t>СК-16, УК-1</t>
  </si>
  <si>
    <t>СК-19, УК-6</t>
  </si>
  <si>
    <t>СК-21/ СК-22</t>
  </si>
  <si>
    <t>СК-25, УК-6/              СК-26, УК-6</t>
  </si>
  <si>
    <t>УК-16</t>
  </si>
  <si>
    <t>1.10.2, 2.6.1, 2.9, 2.11.3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</si>
  <si>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</si>
  <si>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
значение исторических событий (личностей, артефактов и символов) для  формирования 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</si>
  <si>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</si>
  <si>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</si>
  <si>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Применять формы, приемы, методы и законы интеллектуальной познавательной деятельности, логично и аргументированно обосновывать свою позицию</t>
  </si>
  <si>
    <t>СОГЛАСОВАНО  
Начальник Главного управления профессионального образования                                                                                                      Министерства  образования Республики Беларусь  
_______________С.А.Касперович  
_______________2022</t>
  </si>
  <si>
    <t>Проводить оценку факторов среды международного маркетинга и их влияния на принятие стратегических решений, (ре)организовать службу маркетинга на предприятии при осуществлении деятельности на внешнем рынке, управлять международным маркетингом на стратегическом и операционном уровнях, проводить аудит международного маркетинга в организации</t>
  </si>
  <si>
    <t>2.10.1</t>
  </si>
  <si>
    <t>2.10.2</t>
  </si>
  <si>
    <t>Применять основы инфографики и визуализации  данных,  работать с  программами и онлайн-сервисами  визуализации данных при решении профессиональных задач</t>
  </si>
  <si>
    <t>2.11.3</t>
  </si>
  <si>
    <t>¹При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образования.</t>
  </si>
  <si>
    <t>________________________2022</t>
  </si>
  <si>
    <t>________________________А.В.Егоров</t>
  </si>
  <si>
    <t>_______________________2022</t>
  </si>
  <si>
    <t>/1</t>
  </si>
  <si>
    <t>Квалификация:</t>
  </si>
  <si>
    <t>Срок обучения: 4 года</t>
  </si>
  <si>
    <t>/106</t>
  </si>
  <si>
    <t>ПРИМЕРНЫЙ УЧЕБНЫЙ  ПЛАН</t>
  </si>
  <si>
    <t xml:space="preserve">                                       Специальность:   6-05-0412-04   Маркетинг</t>
  </si>
  <si>
    <t xml:space="preserve">                                       Профилизация:  Международный маркетинг</t>
  </si>
  <si>
    <r>
      <rPr>
        <u/>
        <sz val="28"/>
        <rFont val="Times New Roman"/>
        <family val="1"/>
        <charset val="204"/>
      </rPr>
      <t xml:space="preserve">29 </t>
    </r>
    <r>
      <rPr>
        <sz val="28"/>
        <rFont val="Times New Roman"/>
        <family val="1"/>
        <charset val="204"/>
      </rPr>
      <t xml:space="preserve">
09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10</t>
    </r>
  </si>
  <si>
    <r>
      <rPr>
        <u/>
        <sz val="28"/>
        <rFont val="Times New Roman"/>
        <family val="1"/>
        <charset val="204"/>
      </rPr>
      <t xml:space="preserve">27 </t>
    </r>
    <r>
      <rPr>
        <sz val="28"/>
        <rFont val="Times New Roman"/>
        <family val="1"/>
        <charset val="204"/>
      </rPr>
      <t xml:space="preserve">
10
</t>
    </r>
    <r>
      <rPr>
        <u/>
        <sz val="28"/>
        <rFont val="Times New Roman"/>
        <family val="1"/>
        <charset val="204"/>
      </rPr>
      <t>02</t>
    </r>
    <r>
      <rPr>
        <sz val="28"/>
        <rFont val="Times New Roman"/>
        <family val="1"/>
        <charset val="204"/>
      </rPr>
      <t xml:space="preserve">
11</t>
    </r>
  </si>
  <si>
    <r>
      <rPr>
        <u/>
        <sz val="28"/>
        <rFont val="Times New Roman"/>
        <family val="1"/>
        <charset val="204"/>
      </rPr>
      <t xml:space="preserve">29 </t>
    </r>
    <r>
      <rPr>
        <sz val="28"/>
        <rFont val="Times New Roman"/>
        <family val="1"/>
        <charset val="204"/>
      </rPr>
      <t xml:space="preserve">
12
</t>
    </r>
    <r>
      <rPr>
        <u/>
        <sz val="28"/>
        <rFont val="Times New Roman"/>
        <family val="1"/>
        <charset val="204"/>
      </rPr>
      <t>04</t>
    </r>
    <r>
      <rPr>
        <sz val="28"/>
        <rFont val="Times New Roman"/>
        <family val="1"/>
        <charset val="204"/>
      </rPr>
      <t xml:space="preserve">
01</t>
    </r>
  </si>
  <si>
    <r>
      <rPr>
        <u/>
        <sz val="28"/>
        <rFont val="Times New Roman"/>
        <family val="1"/>
        <charset val="204"/>
      </rPr>
      <t xml:space="preserve">26 </t>
    </r>
    <r>
      <rPr>
        <sz val="28"/>
        <rFont val="Times New Roman"/>
        <family val="1"/>
        <charset val="204"/>
      </rPr>
      <t xml:space="preserve">
01
</t>
    </r>
    <r>
      <rPr>
        <u/>
        <sz val="28"/>
        <rFont val="Times New Roman"/>
        <family val="1"/>
        <charset val="204"/>
      </rPr>
      <t>01</t>
    </r>
    <r>
      <rPr>
        <sz val="28"/>
        <rFont val="Times New Roman"/>
        <family val="1"/>
        <charset val="204"/>
      </rPr>
      <t xml:space="preserve">
02</t>
    </r>
  </si>
  <si>
    <r>
      <rPr>
        <u/>
        <sz val="28"/>
        <rFont val="Times New Roman"/>
        <family val="1"/>
        <charset val="204"/>
      </rPr>
      <t xml:space="preserve">23 </t>
    </r>
    <r>
      <rPr>
        <sz val="28"/>
        <rFont val="Times New Roman"/>
        <family val="1"/>
        <charset val="204"/>
      </rPr>
      <t xml:space="preserve">
02
</t>
    </r>
    <r>
      <rPr>
        <u/>
        <sz val="28"/>
        <rFont val="Times New Roman"/>
        <family val="1"/>
        <charset val="204"/>
      </rPr>
      <t>01</t>
    </r>
    <r>
      <rPr>
        <sz val="28"/>
        <rFont val="Times New Roman"/>
        <family val="1"/>
        <charset val="204"/>
      </rPr>
      <t xml:space="preserve">
03</t>
    </r>
  </si>
  <si>
    <r>
      <rPr>
        <u/>
        <sz val="28"/>
        <rFont val="Times New Roman"/>
        <family val="1"/>
        <charset val="204"/>
      </rPr>
      <t xml:space="preserve">30 </t>
    </r>
    <r>
      <rPr>
        <sz val="28"/>
        <rFont val="Times New Roman"/>
        <family val="1"/>
        <charset val="204"/>
      </rPr>
      <t xml:space="preserve">
03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04</t>
    </r>
  </si>
  <si>
    <r>
      <rPr>
        <u/>
        <sz val="28"/>
        <rFont val="Times New Roman"/>
        <family val="1"/>
        <charset val="204"/>
      </rPr>
      <t xml:space="preserve">27 </t>
    </r>
    <r>
      <rPr>
        <sz val="28"/>
        <rFont val="Times New Roman"/>
        <family val="1"/>
        <charset val="204"/>
      </rPr>
      <t xml:space="preserve">
04
</t>
    </r>
    <r>
      <rPr>
        <u/>
        <sz val="28"/>
        <rFont val="Times New Roman"/>
        <family val="1"/>
        <charset val="204"/>
      </rPr>
      <t>03</t>
    </r>
    <r>
      <rPr>
        <sz val="28"/>
        <rFont val="Times New Roman"/>
        <family val="1"/>
        <charset val="204"/>
      </rPr>
      <t xml:space="preserve">
05</t>
    </r>
  </si>
  <si>
    <r>
      <rPr>
        <u/>
        <sz val="28"/>
        <rFont val="Times New Roman"/>
        <family val="1"/>
        <charset val="204"/>
      </rPr>
      <t xml:space="preserve">29 </t>
    </r>
    <r>
      <rPr>
        <sz val="28"/>
        <rFont val="Times New Roman"/>
        <family val="1"/>
        <charset val="204"/>
      </rPr>
      <t xml:space="preserve">
06
</t>
    </r>
    <r>
      <rPr>
        <u/>
        <sz val="28"/>
        <rFont val="Times New Roman"/>
        <family val="1"/>
        <charset val="204"/>
      </rPr>
      <t>05</t>
    </r>
    <r>
      <rPr>
        <sz val="28"/>
        <rFont val="Times New Roman"/>
        <family val="1"/>
        <charset val="204"/>
      </rPr>
      <t xml:space="preserve">
07</t>
    </r>
  </si>
  <si>
    <r>
      <rPr>
        <u/>
        <sz val="28"/>
        <rFont val="Times New Roman"/>
        <family val="1"/>
        <charset val="204"/>
      </rPr>
      <t xml:space="preserve">27 </t>
    </r>
    <r>
      <rPr>
        <sz val="28"/>
        <rFont val="Times New Roman"/>
        <family val="1"/>
        <charset val="204"/>
      </rPr>
      <t xml:space="preserve">
07
</t>
    </r>
    <r>
      <rPr>
        <u/>
        <sz val="28"/>
        <rFont val="Times New Roman"/>
        <family val="1"/>
        <charset val="204"/>
      </rPr>
      <t>02</t>
    </r>
    <r>
      <rPr>
        <sz val="28"/>
        <rFont val="Times New Roman"/>
        <family val="1"/>
        <charset val="204"/>
      </rPr>
      <t xml:space="preserve">
08</t>
    </r>
  </si>
  <si>
    <r>
      <t>УК-13</t>
    </r>
    <r>
      <rPr>
        <sz val="28"/>
        <rFont val="Times New Roman"/>
        <family val="1"/>
        <charset val="204"/>
      </rPr>
      <t/>
    </r>
  </si>
  <si>
    <t>Продолжение примерного учебного плана по специальности  6-05-0412-04 "Маркетинг", регистрационный № _______________</t>
  </si>
  <si>
    <t>1. Государственный экзамен по специальности                                                            2. Защита дипломной работы  в ГЭК</t>
  </si>
  <si>
    <t>Продолжение примерного учебного плана по специальности 6-05-0412-04 "Маркетинг", регистрационный № _______________</t>
  </si>
  <si>
    <t>Разработан в качестве примера реализации образовательного стандарта по специальности 6-05-0412-04 "Маркетинг".</t>
  </si>
  <si>
    <t>Председатель НМС по маркетингу, логистике и рекламной деятельности</t>
  </si>
  <si>
    <t xml:space="preserve">Организационно-экономическая </t>
  </si>
  <si>
    <t>СОГЛАСОВАНО 
Проректор по научно-методической работе Государственного учреждения образования "Республиканский институт высшей школы" 
_______________И.В.Титович
_______________2022</t>
  </si>
  <si>
    <t>Основы управления интеллектуальной собственностью¹</t>
  </si>
  <si>
    <t xml:space="preserve"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</t>
  </si>
  <si>
    <t xml:space="preserve">Понимать основные понятия, концепции и виды маркетинга, реализовывать процесс сегментирования рынка и позиционирования организации (товара) на нём, использовать аналитический инструментарий для планирования и реализации концепции маркетинга, оценивать эффективность маркетинговой деятельности </t>
  </si>
  <si>
    <t>Протокол № 1 от 05.09.2022</t>
  </si>
  <si>
    <t xml:space="preserve">Первый заместитель Министра промышленности 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</si>
  <si>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</si>
  <si>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Использовать принципы этического регулирования отношений в бизнесе, выстраивать конструктивные отношения в коллективе, разрабатывать нормы делового общения</t>
  </si>
  <si>
    <t>Планировать и реализовывать мероприятия интернет-маркетинга, создавать качественный контент на сайтах, в социальных сетях и для интернет-СМИ,  проводить исследования рынка и тестировать гипотезы в среде Интернет, использовать Web-аналитику в целях развития и управления брендом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</si>
</sst>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Arial Cyr"/>
      <charset val="204"/>
    </font>
    <font>
      <sz val="16"/>
      <color indexed="8"/>
      <name val="Arial Cyr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sz val="28"/>
      <color indexed="8"/>
      <name val="Arial Cyr"/>
      <charset val="204"/>
    </font>
    <font>
      <sz val="16"/>
      <color rgb="FFFF0000"/>
      <name val="Arial Cyr"/>
      <charset val="204"/>
    </font>
    <font>
      <sz val="10"/>
      <color rgb="FFFF0000"/>
      <name val="Arial Cyr"/>
      <charset val="204"/>
    </font>
    <font>
      <sz val="20"/>
      <color rgb="FFFF0000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Arial Cyr"/>
      <charset val="204"/>
    </font>
    <font>
      <sz val="22"/>
      <color indexed="8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6"/>
      <color rgb="FF000000"/>
      <name val="Arial Cyr"/>
      <charset val="204"/>
    </font>
    <font>
      <sz val="10"/>
      <color rgb="FF000000"/>
      <name val="Arial Cyr"/>
      <charset val="204"/>
    </font>
    <font>
      <sz val="28"/>
      <name val="Calibri"/>
      <family val="2"/>
      <charset val="204"/>
      <scheme val="minor"/>
    </font>
    <font>
      <b/>
      <i/>
      <sz val="28"/>
      <name val="Times New Roman"/>
      <family val="1"/>
      <charset val="204"/>
    </font>
    <font>
      <sz val="28"/>
      <color rgb="FF000000"/>
      <name val="Arial Cyr"/>
      <charset val="204"/>
    </font>
    <font>
      <sz val="28"/>
      <color rgb="FFFF0000"/>
      <name val="Arial Cyr"/>
      <charset val="204"/>
    </font>
    <font>
      <sz val="30"/>
      <name val="Times New Roman"/>
      <family val="1"/>
      <charset val="204"/>
    </font>
    <font>
      <sz val="30"/>
      <name val="Arial Cyr"/>
      <charset val="204"/>
    </font>
    <font>
      <sz val="24"/>
      <name val="Times New Roman"/>
      <family val="1"/>
      <charset val="204"/>
    </font>
    <font>
      <u/>
      <sz val="28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Arial Cyr"/>
      <charset val="204"/>
    </font>
    <font>
      <sz val="26"/>
      <name val="Times New Roman"/>
      <family val="1"/>
      <charset val="204"/>
    </font>
    <font>
      <sz val="26"/>
      <name val="Arial Cyr"/>
      <charset val="204"/>
    </font>
    <font>
      <b/>
      <sz val="2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50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0" fillId="0" borderId="0" xfId="0" applyAlignment="1">
      <alignment vertical="top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ont="1" applyFill="1"/>
    <xf numFmtId="0" fontId="12" fillId="0" borderId="1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20" fillId="0" borderId="0" xfId="0" applyFont="1" applyFill="1" applyAlignment="1">
      <alignment vertical="center"/>
    </xf>
    <xf numFmtId="1" fontId="20" fillId="0" borderId="0" xfId="0" applyNumberFormat="1" applyFont="1" applyFill="1" applyAlignment="1">
      <alignment vertical="center"/>
    </xf>
    <xf numFmtId="1" fontId="21" fillId="0" borderId="0" xfId="0" applyNumberFormat="1" applyFont="1" applyFill="1" applyAlignment="1">
      <alignment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164" fontId="12" fillId="0" borderId="25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164" fontId="12" fillId="0" borderId="18" xfId="0" applyNumberFormat="1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left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left" vertical="center" wrapText="1"/>
    </xf>
    <xf numFmtId="0" fontId="11" fillId="0" borderId="0" xfId="0" applyFont="1" applyFill="1"/>
    <xf numFmtId="0" fontId="12" fillId="0" borderId="0" xfId="0" applyFont="1" applyFill="1" applyAlignment="1">
      <alignment horizontal="center" vertical="top" wrapText="1"/>
    </xf>
    <xf numFmtId="0" fontId="13" fillId="0" borderId="0" xfId="0" applyFont="1" applyFill="1"/>
    <xf numFmtId="0" fontId="22" fillId="0" borderId="0" xfId="0" applyFont="1" applyFill="1" applyBorder="1"/>
    <xf numFmtId="0" fontId="23" fillId="0" borderId="0" xfId="0" applyFont="1" applyFill="1" applyBorder="1"/>
    <xf numFmtId="0" fontId="12" fillId="0" borderId="43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24" fillId="0" borderId="0" xfId="0" applyFont="1"/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12" fillId="0" borderId="43" xfId="0" applyFont="1" applyFill="1" applyBorder="1" applyAlignment="1">
      <alignment horizontal="left" vertical="center"/>
    </xf>
    <xf numFmtId="0" fontId="8" fillId="0" borderId="0" xfId="0" applyFont="1" applyFill="1"/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14" fillId="2" borderId="0" xfId="0" applyFont="1" applyFill="1"/>
    <xf numFmtId="0" fontId="27" fillId="0" borderId="0" xfId="0" applyFont="1" applyFill="1"/>
    <xf numFmtId="49" fontId="28" fillId="0" borderId="10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49" fontId="28" fillId="0" borderId="9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horizontal="left"/>
    </xf>
    <xf numFmtId="0" fontId="13" fillId="0" borderId="0" xfId="0" applyFont="1" applyFill="1" applyAlignment="1"/>
    <xf numFmtId="0" fontId="1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12" fillId="0" borderId="0" xfId="0" applyNumberFormat="1" applyFont="1" applyFill="1"/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32" fillId="0" borderId="0" xfId="0" applyNumberFormat="1" applyFont="1" applyFill="1"/>
    <xf numFmtId="49" fontId="28" fillId="0" borderId="0" xfId="0" applyNumberFormat="1" applyFont="1" applyFill="1"/>
    <xf numFmtId="49" fontId="28" fillId="0" borderId="0" xfId="0" applyNumberFormat="1" applyFont="1" applyFill="1" applyAlignment="1">
      <alignment horizontal="center"/>
    </xf>
    <xf numFmtId="0" fontId="29" fillId="0" borderId="0" xfId="0" applyFont="1" applyFill="1"/>
    <xf numFmtId="49" fontId="12" fillId="0" borderId="1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/>
    </xf>
    <xf numFmtId="0" fontId="33" fillId="0" borderId="0" xfId="0" applyFont="1" applyFill="1"/>
    <xf numFmtId="49" fontId="11" fillId="0" borderId="1" xfId="0" applyNumberFormat="1" applyFont="1" applyFill="1" applyBorder="1" applyAlignment="1">
      <alignment horizontal="center" vertical="center"/>
    </xf>
    <xf numFmtId="49" fontId="34" fillId="0" borderId="0" xfId="0" applyNumberFormat="1" applyFont="1" applyFill="1"/>
    <xf numFmtId="49" fontId="34" fillId="0" borderId="0" xfId="0" applyNumberFormat="1" applyFont="1" applyFill="1" applyAlignment="1">
      <alignment horizontal="center"/>
    </xf>
    <xf numFmtId="0" fontId="34" fillId="0" borderId="0" xfId="0" applyFont="1" applyFill="1"/>
    <xf numFmtId="0" fontId="35" fillId="0" borderId="0" xfId="0" applyFont="1" applyFill="1"/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1" fillId="0" borderId="0" xfId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/>
    <xf numFmtId="49" fontId="32" fillId="0" borderId="0" xfId="0" applyNumberFormat="1" applyFont="1" applyFill="1" applyAlignment="1">
      <alignment horizontal="center"/>
    </xf>
    <xf numFmtId="0" fontId="12" fillId="0" borderId="3" xfId="0" applyFont="1" applyFill="1" applyBorder="1" applyAlignment="1">
      <alignment horizontal="center" vertical="center" textRotation="90"/>
    </xf>
    <xf numFmtId="0" fontId="12" fillId="0" borderId="4" xfId="0" applyFont="1" applyFill="1" applyBorder="1" applyAlignment="1">
      <alignment horizontal="center" vertical="center" textRotation="90"/>
    </xf>
    <xf numFmtId="0" fontId="12" fillId="0" borderId="5" xfId="0" applyFont="1" applyFill="1" applyBorder="1" applyAlignment="1">
      <alignment horizontal="center" vertical="center" textRotation="90"/>
    </xf>
    <xf numFmtId="0" fontId="12" fillId="0" borderId="6" xfId="0" applyFont="1" applyFill="1" applyBorder="1" applyAlignment="1">
      <alignment horizontal="center" vertical="center" textRotation="90"/>
    </xf>
    <xf numFmtId="0" fontId="12" fillId="0" borderId="7" xfId="0" applyFont="1" applyFill="1" applyBorder="1" applyAlignment="1">
      <alignment horizontal="center" vertical="center" textRotation="90"/>
    </xf>
    <xf numFmtId="0" fontId="12" fillId="0" borderId="8" xfId="0" applyFont="1" applyFill="1" applyBorder="1" applyAlignment="1">
      <alignment horizontal="center" vertical="center" textRotation="90"/>
    </xf>
    <xf numFmtId="0" fontId="13" fillId="0" borderId="0" xfId="0" applyFont="1" applyFill="1" applyAlignment="1">
      <alignment vertical="top"/>
    </xf>
    <xf numFmtId="0" fontId="25" fillId="0" borderId="0" xfId="0" applyFont="1" applyFill="1" applyAlignment="1"/>
    <xf numFmtId="0" fontId="36" fillId="0" borderId="3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6" fillId="0" borderId="3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2" fillId="0" borderId="26" xfId="0" applyFont="1" applyFill="1" applyBorder="1" applyAlignment="1">
      <alignment horizontal="center" vertical="top" wrapText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vertical="top"/>
    </xf>
    <xf numFmtId="0" fontId="28" fillId="0" borderId="2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4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1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textRotation="90"/>
    </xf>
    <xf numFmtId="0" fontId="11" fillId="0" borderId="25" xfId="0" applyFont="1" applyFill="1" applyBorder="1" applyAlignment="1">
      <alignment horizontal="center" vertical="center" textRotation="90"/>
    </xf>
    <xf numFmtId="0" fontId="11" fillId="0" borderId="10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11" fillId="0" borderId="12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 textRotation="90"/>
    </xf>
    <xf numFmtId="0" fontId="11" fillId="0" borderId="58" xfId="0" applyFont="1" applyFill="1" applyBorder="1" applyAlignment="1">
      <alignment horizontal="center" vertical="center" textRotation="90"/>
    </xf>
    <xf numFmtId="0" fontId="11" fillId="0" borderId="59" xfId="0" applyFont="1" applyFill="1" applyBorder="1" applyAlignment="1">
      <alignment horizontal="center" vertical="center" textRotation="90"/>
    </xf>
    <xf numFmtId="0" fontId="11" fillId="0" borderId="0" xfId="0" applyFont="1" applyFill="1" applyBorder="1" applyAlignment="1">
      <alignment horizontal="center" vertical="center" textRotation="90"/>
    </xf>
    <xf numFmtId="0" fontId="11" fillId="0" borderId="42" xfId="0" applyFont="1" applyFill="1" applyBorder="1" applyAlignment="1">
      <alignment horizontal="center" vertical="center" textRotation="90"/>
    </xf>
    <xf numFmtId="0" fontId="11" fillId="0" borderId="43" xfId="0" applyFont="1" applyFill="1" applyBorder="1" applyAlignment="1">
      <alignment horizontal="center" vertical="center" textRotation="90"/>
    </xf>
    <xf numFmtId="0" fontId="11" fillId="0" borderId="44" xfId="0" applyFont="1" applyFill="1" applyBorder="1" applyAlignment="1">
      <alignment horizontal="center" vertical="center" textRotation="90"/>
    </xf>
    <xf numFmtId="0" fontId="12" fillId="0" borderId="2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textRotation="90"/>
    </xf>
    <xf numFmtId="0" fontId="12" fillId="0" borderId="48" xfId="0" applyFont="1" applyFill="1" applyBorder="1" applyAlignment="1">
      <alignment horizontal="center" vertical="center" textRotation="90"/>
    </xf>
    <xf numFmtId="0" fontId="12" fillId="0" borderId="43" xfId="0" applyFont="1" applyFill="1" applyBorder="1" applyAlignment="1">
      <alignment horizontal="center" vertical="center" textRotation="90"/>
    </xf>
    <xf numFmtId="0" fontId="12" fillId="0" borderId="50" xfId="0" applyFont="1" applyFill="1" applyBorder="1" applyAlignment="1">
      <alignment horizontal="center" vertical="center" textRotation="90"/>
    </xf>
    <xf numFmtId="0" fontId="12" fillId="0" borderId="21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37" xfId="0" applyFont="1" applyFill="1" applyBorder="1" applyAlignment="1">
      <alignment vertical="justify" wrapText="1"/>
    </xf>
    <xf numFmtId="0" fontId="12" fillId="0" borderId="31" xfId="0" applyFont="1" applyFill="1" applyBorder="1" applyAlignment="1">
      <alignment vertical="justify" wrapText="1"/>
    </xf>
    <xf numFmtId="0" fontId="12" fillId="0" borderId="32" xfId="0" applyFont="1" applyFill="1" applyBorder="1" applyAlignment="1">
      <alignment vertical="justify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textRotation="90"/>
    </xf>
    <xf numFmtId="0" fontId="12" fillId="0" borderId="62" xfId="0" applyFont="1" applyFill="1" applyBorder="1" applyAlignment="1">
      <alignment horizontal="center" vertical="center" textRotation="90"/>
    </xf>
    <xf numFmtId="0" fontId="12" fillId="0" borderId="52" xfId="0" applyFont="1" applyFill="1" applyBorder="1" applyAlignment="1">
      <alignment horizontal="center" vertical="center" textRotation="90"/>
    </xf>
    <xf numFmtId="0" fontId="12" fillId="0" borderId="53" xfId="0" applyFont="1" applyFill="1" applyBorder="1" applyAlignment="1">
      <alignment horizontal="center" vertical="center" textRotation="90"/>
    </xf>
    <xf numFmtId="0" fontId="12" fillId="0" borderId="58" xfId="0" applyFont="1" applyFill="1" applyBorder="1" applyAlignment="1">
      <alignment horizontal="center" vertical="center" textRotation="90"/>
    </xf>
    <xf numFmtId="0" fontId="12" fillId="0" borderId="0" xfId="0" applyFont="1" applyFill="1" applyBorder="1" applyAlignment="1">
      <alignment horizontal="center" vertical="center" textRotation="90"/>
    </xf>
    <xf numFmtId="0" fontId="11" fillId="0" borderId="32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12" fillId="0" borderId="4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12" fillId="0" borderId="17" xfId="0" applyFont="1" applyFill="1" applyBorder="1" applyAlignment="1">
      <alignment horizontal="center" vertical="center" textRotation="90"/>
    </xf>
    <xf numFmtId="0" fontId="12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/>
    </xf>
    <xf numFmtId="0" fontId="12" fillId="0" borderId="26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left" vertical="top" wrapText="1"/>
    </xf>
    <xf numFmtId="0" fontId="12" fillId="0" borderId="4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46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left" vertical="center"/>
    </xf>
    <xf numFmtId="0" fontId="12" fillId="0" borderId="48" xfId="0" applyFont="1" applyFill="1" applyBorder="1" applyAlignment="1">
      <alignment horizontal="left" vertical="center"/>
    </xf>
    <xf numFmtId="49" fontId="12" fillId="0" borderId="19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left" vertical="center" wrapText="1"/>
    </xf>
    <xf numFmtId="0" fontId="12" fillId="0" borderId="55" xfId="0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center" vertical="center" wrapText="1"/>
    </xf>
    <xf numFmtId="49" fontId="12" fillId="0" borderId="39" xfId="0" applyNumberFormat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29" xfId="0" applyNumberFormat="1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left" vertical="center" wrapText="1"/>
    </xf>
    <xf numFmtId="49" fontId="12" fillId="0" borderId="43" xfId="0" applyNumberFormat="1" applyFont="1" applyFill="1" applyBorder="1" applyAlignment="1">
      <alignment horizontal="center" vertical="center" wrapText="1"/>
    </xf>
    <xf numFmtId="49" fontId="12" fillId="0" borderId="44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43" xfId="0" applyFont="1" applyFill="1" applyBorder="1" applyAlignment="1" applyProtection="1">
      <alignment horizontal="left" vertical="top" wrapText="1"/>
      <protection locked="0"/>
    </xf>
    <xf numFmtId="0" fontId="12" fillId="0" borderId="56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57" xfId="0" applyFont="1" applyFill="1" applyBorder="1" applyAlignment="1">
      <alignment horizontal="left" vertical="center" wrapText="1"/>
    </xf>
    <xf numFmtId="49" fontId="12" fillId="0" borderId="33" xfId="0" applyNumberFormat="1" applyFont="1" applyFill="1" applyBorder="1" applyAlignment="1">
      <alignment horizontal="center" vertical="center" wrapText="1"/>
    </xf>
    <xf numFmtId="49" fontId="12" fillId="0" borderId="34" xfId="0" applyNumberFormat="1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49" fontId="12" fillId="0" borderId="54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1" fillId="0" borderId="43" xfId="0" applyFont="1" applyFill="1" applyBorder="1" applyAlignment="1">
      <alignment horizontal="center" vertical="center"/>
    </xf>
    <xf numFmtId="49" fontId="12" fillId="0" borderId="64" xfId="0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" fontId="12" fillId="0" borderId="56" xfId="0" applyNumberFormat="1" applyFont="1" applyFill="1" applyBorder="1" applyAlignment="1">
      <alignment horizontal="center" vertical="center"/>
    </xf>
    <xf numFmtId="1" fontId="12" fillId="0" borderId="33" xfId="0" applyNumberFormat="1" applyFont="1" applyFill="1" applyBorder="1" applyAlignment="1">
      <alignment horizontal="center" vertical="center"/>
    </xf>
    <xf numFmtId="1" fontId="12" fillId="0" borderId="34" xfId="0" applyNumberFormat="1" applyFont="1" applyFill="1" applyBorder="1" applyAlignment="1">
      <alignment horizontal="center" vertical="center"/>
    </xf>
    <xf numFmtId="1" fontId="12" fillId="0" borderId="26" xfId="0" applyNumberFormat="1" applyFont="1" applyFill="1" applyBorder="1" applyAlignment="1">
      <alignment horizontal="center" vertical="center"/>
    </xf>
    <xf numFmtId="1" fontId="12" fillId="0" borderId="29" xfId="0" applyNumberFormat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 vertical="justify" wrapText="1"/>
    </xf>
    <xf numFmtId="0" fontId="12" fillId="0" borderId="1" xfId="0" applyFont="1" applyFill="1" applyBorder="1" applyAlignment="1">
      <alignment horizontal="center" vertical="justify" wrapText="1"/>
    </xf>
    <xf numFmtId="0" fontId="12" fillId="0" borderId="11" xfId="0" applyFont="1" applyFill="1" applyBorder="1" applyAlignment="1">
      <alignment horizontal="center" vertical="justify" wrapText="1"/>
    </xf>
    <xf numFmtId="1" fontId="12" fillId="0" borderId="16" xfId="0" applyNumberFormat="1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vertical="justify" wrapText="1"/>
    </xf>
    <xf numFmtId="0" fontId="12" fillId="0" borderId="4" xfId="0" applyFont="1" applyFill="1" applyBorder="1" applyAlignment="1">
      <alignment vertical="justify" wrapText="1"/>
    </xf>
    <xf numFmtId="0" fontId="12" fillId="0" borderId="5" xfId="0" applyFont="1" applyFill="1" applyBorder="1" applyAlignment="1">
      <alignment vertical="justify" wrapText="1"/>
    </xf>
    <xf numFmtId="16" fontId="12" fillId="0" borderId="64" xfId="0" applyNumberFormat="1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 textRotation="90"/>
    </xf>
    <xf numFmtId="0" fontId="12" fillId="0" borderId="49" xfId="0" applyFont="1" applyFill="1" applyBorder="1" applyAlignment="1">
      <alignment horizontal="center" vertical="center" textRotation="90"/>
    </xf>
    <xf numFmtId="0" fontId="12" fillId="0" borderId="42" xfId="0" applyFont="1" applyFill="1" applyBorder="1" applyAlignment="1">
      <alignment horizontal="center" vertical="center" textRotation="90"/>
    </xf>
    <xf numFmtId="0" fontId="12" fillId="0" borderId="44" xfId="0" applyFont="1" applyFill="1" applyBorder="1" applyAlignment="1">
      <alignment horizontal="center" vertical="center" textRotation="90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2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90"/>
    </xf>
    <xf numFmtId="0" fontId="28" fillId="0" borderId="65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/>
    </xf>
    <xf numFmtId="0" fontId="30" fillId="0" borderId="0" xfId="0" applyFont="1" applyFill="1"/>
    <xf numFmtId="0" fontId="11" fillId="0" borderId="0" xfId="1" applyFont="1" applyFill="1" applyBorder="1"/>
    <xf numFmtId="0" fontId="28" fillId="0" borderId="0" xfId="0" applyFont="1" applyFill="1" applyAlignment="1">
      <alignment horizontal="left" vertical="top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49"/>
  <sheetViews>
    <sheetView tabSelected="1" view="pageBreakPreview" topLeftCell="A172" zoomScale="33" zoomScaleNormal="55" zoomScaleSheetLayoutView="33" workbookViewId="0">
      <selection activeCell="F182" sqref="F182:BF182"/>
    </sheetView>
  </sheetViews>
  <sheetFormatPr defaultColWidth="4.7109375" defaultRowHeight="26.25" x14ac:dyDescent="0.3"/>
  <cols>
    <col min="1" max="1" width="4.7109375" style="1"/>
    <col min="2" max="2" width="18.7109375" style="1" customWidth="1"/>
    <col min="3" max="3" width="6.140625" style="1" customWidth="1"/>
    <col min="4" max="4" width="7.5703125" style="1" customWidth="1"/>
    <col min="5" max="5" width="8.140625" style="1" customWidth="1"/>
    <col min="6" max="6" width="8.85546875" style="1" customWidth="1"/>
    <col min="7" max="7" width="7.5703125" style="1" customWidth="1"/>
    <col min="8" max="8" width="8.140625" style="1" customWidth="1"/>
    <col min="9" max="9" width="8.85546875" style="1" customWidth="1"/>
    <col min="10" max="10" width="10" style="1" customWidth="1"/>
    <col min="11" max="11" width="8.42578125" style="1" customWidth="1"/>
    <col min="12" max="12" width="6.42578125" style="1" customWidth="1"/>
    <col min="13" max="13" width="7.5703125" style="1" customWidth="1"/>
    <col min="14" max="14" width="8.42578125" style="1" customWidth="1"/>
    <col min="15" max="16" width="8.85546875" style="1" customWidth="1"/>
    <col min="17" max="18" width="9.5703125" style="1" customWidth="1"/>
    <col min="19" max="19" width="9.28515625" style="2" customWidth="1"/>
    <col min="20" max="20" width="9" style="2" customWidth="1"/>
    <col min="21" max="21" width="8.140625" style="1" customWidth="1"/>
    <col min="22" max="22" width="10" style="1" customWidth="1"/>
    <col min="23" max="23" width="9.85546875" style="1" customWidth="1"/>
    <col min="24" max="24" width="8.28515625" style="1" customWidth="1"/>
    <col min="25" max="25" width="7.5703125" style="1" customWidth="1"/>
    <col min="26" max="26" width="7.85546875" style="1" customWidth="1"/>
    <col min="27" max="27" width="8.85546875" style="1" customWidth="1"/>
    <col min="28" max="28" width="8" style="1" customWidth="1"/>
    <col min="29" max="29" width="7.140625" style="1" customWidth="1"/>
    <col min="30" max="30" width="9.42578125" style="1" customWidth="1"/>
    <col min="31" max="31" width="9.7109375" style="1" customWidth="1"/>
    <col min="32" max="32" width="8.42578125" style="1" customWidth="1"/>
    <col min="33" max="33" width="13.28515625" style="1" customWidth="1"/>
    <col min="34" max="34" width="11.42578125" style="1" customWidth="1"/>
    <col min="35" max="35" width="9.7109375" style="1" customWidth="1"/>
    <col min="36" max="36" width="13.28515625" style="1" customWidth="1"/>
    <col min="37" max="37" width="11" style="1" customWidth="1"/>
    <col min="38" max="38" width="10.28515625" style="1" customWidth="1"/>
    <col min="39" max="39" width="13.28515625" style="1" customWidth="1"/>
    <col min="40" max="40" width="11.28515625" style="1" customWidth="1"/>
    <col min="41" max="41" width="10" style="1" customWidth="1"/>
    <col min="42" max="42" width="13.28515625" style="1" customWidth="1"/>
    <col min="43" max="43" width="11.5703125" style="1" customWidth="1"/>
    <col min="44" max="44" width="10" style="1" customWidth="1"/>
    <col min="45" max="46" width="13" style="1" customWidth="1"/>
    <col min="47" max="47" width="10.7109375" style="1" customWidth="1"/>
    <col min="48" max="48" width="12.28515625" style="1" customWidth="1"/>
    <col min="49" max="49" width="10.85546875" style="1" customWidth="1"/>
    <col min="50" max="50" width="8.85546875" style="1" customWidth="1"/>
    <col min="51" max="51" width="13.42578125" style="1" customWidth="1"/>
    <col min="52" max="52" width="10.28515625" style="1" customWidth="1"/>
    <col min="53" max="53" width="9.42578125" style="1" customWidth="1"/>
    <col min="54" max="54" width="8.85546875" style="1" customWidth="1"/>
    <col min="55" max="56" width="9.85546875" style="1" customWidth="1"/>
    <col min="57" max="57" width="8.28515625" style="1" customWidth="1"/>
    <col min="58" max="58" width="10" style="1" customWidth="1"/>
    <col min="59" max="59" width="9.28515625" style="3" customWidth="1"/>
    <col min="60" max="60" width="8.42578125" style="3" customWidth="1"/>
    <col min="61" max="61" width="9.28515625" style="3" customWidth="1"/>
    <col min="62" max="62" width="15.140625" style="3" customWidth="1"/>
    <col min="63" max="63" width="5.28515625" style="4" bestFit="1" customWidth="1"/>
    <col min="64" max="64" width="11.5703125" style="26" customWidth="1"/>
    <col min="65" max="65" width="16.5703125" style="26" customWidth="1"/>
    <col min="66" max="66" width="13.85546875" style="26" customWidth="1"/>
    <col min="67" max="67" width="4.7109375" style="1"/>
    <col min="68" max="68" width="13" style="24" customWidth="1"/>
    <col min="69" max="16384" width="4.7109375" style="1"/>
  </cols>
  <sheetData>
    <row r="1" spans="1:128" ht="35.25" x14ac:dyDescent="0.5">
      <c r="B1" s="440" t="s">
        <v>153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440"/>
      <c r="AL1" s="440"/>
      <c r="AM1" s="440"/>
      <c r="AN1" s="440"/>
      <c r="AO1" s="440"/>
      <c r="AP1" s="440"/>
      <c r="AQ1" s="440"/>
      <c r="AR1" s="440"/>
      <c r="AS1" s="440"/>
      <c r="AT1" s="440"/>
      <c r="AU1" s="440"/>
      <c r="AV1" s="440"/>
      <c r="AW1" s="440"/>
      <c r="AX1" s="440"/>
      <c r="AY1" s="440"/>
      <c r="AZ1" s="440"/>
      <c r="BA1" s="440"/>
      <c r="BB1" s="440"/>
      <c r="BC1" s="440"/>
      <c r="BD1" s="440"/>
      <c r="BE1" s="440"/>
      <c r="BF1" s="440"/>
      <c r="BG1" s="440"/>
      <c r="BH1" s="440"/>
      <c r="BI1" s="440"/>
      <c r="BJ1" s="440"/>
    </row>
    <row r="2" spans="1:128" ht="34.5" x14ac:dyDescent="0.45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114"/>
      <c r="T2" s="114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115"/>
      <c r="BH2" s="115"/>
      <c r="BI2" s="115"/>
      <c r="BJ2" s="115"/>
    </row>
    <row r="3" spans="1:128" ht="35.25" x14ac:dyDescent="0.5">
      <c r="B3" s="63"/>
      <c r="C3" s="441" t="s">
        <v>92</v>
      </c>
      <c r="D3" s="441"/>
      <c r="E3" s="441"/>
      <c r="F3" s="441"/>
      <c r="G3" s="441"/>
      <c r="H3" s="441"/>
      <c r="I3" s="116"/>
      <c r="J3" s="116"/>
      <c r="K3" s="116"/>
      <c r="L3" s="116"/>
      <c r="M3" s="116"/>
      <c r="N3" s="63"/>
      <c r="O3" s="63"/>
      <c r="P3" s="63"/>
      <c r="Q3" s="63"/>
      <c r="R3" s="63"/>
      <c r="S3" s="114"/>
      <c r="T3" s="114"/>
      <c r="U3" s="63"/>
      <c r="V3" s="63"/>
      <c r="W3" s="63"/>
      <c r="X3" s="63"/>
      <c r="Y3" s="63"/>
      <c r="Z3" s="442" t="s">
        <v>476</v>
      </c>
      <c r="AA3" s="442"/>
      <c r="AB3" s="442"/>
      <c r="AC3" s="442"/>
      <c r="AD3" s="442"/>
      <c r="AE3" s="442"/>
      <c r="AF3" s="442"/>
      <c r="AG3" s="442"/>
      <c r="AH3" s="442"/>
      <c r="AI3" s="442"/>
      <c r="AJ3" s="442"/>
      <c r="AK3" s="442"/>
      <c r="AL3" s="442"/>
      <c r="AM3" s="442"/>
      <c r="AN3" s="442"/>
      <c r="AO3" s="442"/>
      <c r="AP3" s="442"/>
      <c r="AQ3" s="442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443"/>
      <c r="BE3" s="443"/>
      <c r="BF3" s="443"/>
      <c r="BG3" s="443"/>
      <c r="BH3" s="443"/>
      <c r="BI3" s="443"/>
      <c r="BJ3" s="443"/>
    </row>
    <row r="4" spans="1:128" ht="35.25" x14ac:dyDescent="0.5">
      <c r="B4" s="63"/>
      <c r="C4" s="116" t="s">
        <v>93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63"/>
      <c r="O4" s="63"/>
      <c r="P4" s="63"/>
      <c r="Q4" s="63"/>
      <c r="R4" s="63"/>
      <c r="S4" s="114"/>
      <c r="T4" s="114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115"/>
      <c r="BH4" s="115"/>
      <c r="BI4" s="115"/>
      <c r="BJ4" s="115"/>
    </row>
    <row r="5" spans="1:128" ht="35.25" x14ac:dyDescent="0.5">
      <c r="B5" s="63"/>
      <c r="C5" s="116" t="s">
        <v>94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63"/>
      <c r="O5" s="63"/>
      <c r="P5" s="63"/>
      <c r="Q5" s="63"/>
      <c r="R5" s="63"/>
      <c r="S5" s="114"/>
      <c r="T5" s="114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290" t="s">
        <v>473</v>
      </c>
      <c r="BC5" s="290"/>
      <c r="BD5" s="290"/>
      <c r="BE5" s="290"/>
      <c r="BF5" s="290"/>
      <c r="BG5" s="290"/>
      <c r="BH5" s="290"/>
      <c r="BI5" s="290"/>
      <c r="BJ5" s="115"/>
    </row>
    <row r="6" spans="1:128" ht="35.25" x14ac:dyDescent="0.5">
      <c r="B6" s="63"/>
      <c r="C6" s="116" t="s">
        <v>95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63"/>
      <c r="O6" s="63"/>
      <c r="P6" s="63"/>
      <c r="Q6" s="63"/>
      <c r="R6" s="63"/>
      <c r="S6" s="114"/>
      <c r="T6" s="114"/>
      <c r="U6" s="117"/>
      <c r="V6" s="117"/>
      <c r="W6" s="279" t="s">
        <v>477</v>
      </c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63"/>
      <c r="AU6" s="116"/>
      <c r="AV6" s="63"/>
      <c r="AW6" s="63"/>
      <c r="AX6" s="118"/>
      <c r="AY6" s="118"/>
      <c r="AZ6" s="118"/>
      <c r="BA6" s="118"/>
      <c r="BB6" s="117" t="s">
        <v>423</v>
      </c>
      <c r="BC6" s="158"/>
      <c r="BD6" s="158"/>
      <c r="BE6" s="158"/>
      <c r="BF6" s="158"/>
      <c r="BG6" s="116"/>
      <c r="BH6" s="116"/>
      <c r="BI6" s="116"/>
      <c r="BJ6" s="116"/>
      <c r="BK6"/>
      <c r="BL6" s="27"/>
      <c r="BM6" s="27"/>
    </row>
    <row r="7" spans="1:128" ht="51" customHeight="1" x14ac:dyDescent="0.5">
      <c r="B7" s="63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63"/>
      <c r="O7" s="63"/>
      <c r="P7" s="63"/>
      <c r="Q7" s="63"/>
      <c r="R7" s="104"/>
      <c r="S7" s="104"/>
      <c r="T7" s="104"/>
      <c r="U7" s="104"/>
      <c r="V7" s="104"/>
      <c r="W7" s="305" t="s">
        <v>478</v>
      </c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104"/>
      <c r="AV7" s="157"/>
      <c r="AW7" s="157"/>
      <c r="AX7" s="119"/>
      <c r="AY7" s="119"/>
      <c r="AZ7" s="119"/>
      <c r="BA7" s="119"/>
      <c r="BB7" s="449" t="s">
        <v>424</v>
      </c>
      <c r="BC7" s="449"/>
      <c r="BD7" s="449"/>
      <c r="BE7" s="449"/>
      <c r="BF7" s="449"/>
      <c r="BG7" s="449"/>
      <c r="BH7" s="449"/>
      <c r="BI7" s="449"/>
      <c r="BJ7" s="449"/>
      <c r="BK7"/>
      <c r="BL7" s="27"/>
      <c r="BM7" s="27"/>
    </row>
    <row r="8" spans="1:128" ht="46.5" customHeight="1" x14ac:dyDescent="0.5">
      <c r="B8" s="63"/>
      <c r="C8" s="305" t="s">
        <v>419</v>
      </c>
      <c r="D8" s="305"/>
      <c r="E8" s="305"/>
      <c r="F8" s="305"/>
      <c r="G8" s="305"/>
      <c r="H8" s="305"/>
      <c r="I8" s="305"/>
      <c r="J8" s="305" t="s">
        <v>227</v>
      </c>
      <c r="K8" s="305"/>
      <c r="L8" s="305"/>
      <c r="M8" s="305"/>
      <c r="N8" s="305"/>
      <c r="O8" s="305"/>
      <c r="P8" s="305"/>
      <c r="Q8" s="305"/>
      <c r="R8" s="63"/>
      <c r="S8" s="120"/>
      <c r="T8" s="120"/>
      <c r="U8" s="120"/>
      <c r="V8" s="120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63"/>
      <c r="AR8" s="63"/>
      <c r="AS8" s="63"/>
      <c r="AT8" s="63"/>
      <c r="AU8" s="116"/>
      <c r="AV8" s="63"/>
      <c r="AW8" s="63"/>
      <c r="AX8" s="63"/>
      <c r="AY8" s="63"/>
      <c r="AZ8" s="63"/>
      <c r="BA8" s="63"/>
      <c r="BB8" s="441" t="s">
        <v>474</v>
      </c>
      <c r="BC8" s="441"/>
      <c r="BD8" s="441"/>
      <c r="BE8" s="441"/>
      <c r="BF8" s="441"/>
      <c r="BG8" s="441"/>
      <c r="BH8" s="441"/>
      <c r="BI8" s="441"/>
      <c r="BJ8" s="104"/>
      <c r="BK8" s="5"/>
      <c r="BL8" s="27"/>
      <c r="BM8" s="27"/>
    </row>
    <row r="9" spans="1:128" ht="33.75" customHeight="1" x14ac:dyDescent="0.5">
      <c r="B9" s="63"/>
      <c r="C9" s="447" t="s">
        <v>295</v>
      </c>
      <c r="D9" s="447"/>
      <c r="E9" s="447"/>
      <c r="F9" s="447"/>
      <c r="G9" s="447"/>
      <c r="H9" s="447"/>
      <c r="I9" s="447"/>
      <c r="J9" s="447"/>
      <c r="K9" s="441"/>
      <c r="L9" s="441"/>
      <c r="M9" s="441"/>
      <c r="N9" s="441"/>
      <c r="O9" s="63"/>
      <c r="P9" s="63"/>
      <c r="Q9" s="63"/>
      <c r="R9" s="63"/>
      <c r="S9" s="114"/>
      <c r="T9" s="114"/>
      <c r="U9" s="116" t="s">
        <v>138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63"/>
      <c r="AR9" s="63"/>
      <c r="AS9" s="63"/>
      <c r="AT9" s="63"/>
      <c r="AU9" s="116"/>
      <c r="AV9" s="63"/>
      <c r="AW9" s="63"/>
      <c r="AX9" s="63"/>
      <c r="AY9" s="104"/>
      <c r="AZ9" s="104"/>
      <c r="BA9" s="104"/>
      <c r="BB9" s="63"/>
      <c r="BC9" s="63"/>
      <c r="BD9" s="63"/>
      <c r="BE9" s="63"/>
      <c r="BF9" s="63"/>
      <c r="BG9" s="115"/>
      <c r="BH9" s="115"/>
      <c r="BI9" s="115"/>
      <c r="BJ9" s="104"/>
      <c r="BK9" s="5"/>
      <c r="BL9" s="27"/>
      <c r="BM9" s="27"/>
    </row>
    <row r="10" spans="1:128" ht="55.5" customHeight="1" x14ac:dyDescent="0.5">
      <c r="B10" s="63"/>
      <c r="C10" s="444" t="s">
        <v>150</v>
      </c>
      <c r="D10" s="444"/>
      <c r="E10" s="444"/>
      <c r="F10" s="444"/>
      <c r="G10" s="444"/>
      <c r="H10" s="444"/>
      <c r="I10" s="444"/>
      <c r="J10" s="445">
        <v>2022</v>
      </c>
      <c r="K10" s="445"/>
      <c r="L10" s="445"/>
      <c r="M10" s="445"/>
      <c r="N10" s="445"/>
      <c r="O10" s="445"/>
      <c r="P10" s="63"/>
      <c r="Q10" s="63"/>
      <c r="R10" s="63"/>
      <c r="S10" s="114"/>
      <c r="T10" s="114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116"/>
      <c r="BB10" s="441"/>
      <c r="BC10" s="441"/>
      <c r="BD10" s="441"/>
      <c r="BE10" s="441"/>
      <c r="BF10" s="441"/>
      <c r="BG10" s="441"/>
      <c r="BH10" s="441"/>
      <c r="BI10" s="441"/>
      <c r="BJ10" s="116"/>
    </row>
    <row r="11" spans="1:128" ht="59.25" customHeight="1" x14ac:dyDescent="0.5">
      <c r="B11" s="63"/>
      <c r="C11" s="116" t="s">
        <v>102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63"/>
      <c r="O11" s="63"/>
      <c r="P11" s="63"/>
      <c r="Q11" s="63"/>
      <c r="R11" s="63"/>
      <c r="S11" s="114"/>
      <c r="T11" s="114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115"/>
      <c r="BH11" s="115"/>
      <c r="BI11" s="115"/>
      <c r="BJ11" s="115"/>
    </row>
    <row r="12" spans="1:128" s="26" customFormat="1" ht="22.9" customHeight="1" x14ac:dyDescent="0.5">
      <c r="B12" s="63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63"/>
      <c r="O12" s="63"/>
      <c r="P12" s="63"/>
      <c r="Q12" s="63"/>
      <c r="R12" s="63"/>
      <c r="S12" s="114"/>
      <c r="T12" s="114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115"/>
      <c r="BH12" s="115"/>
      <c r="BI12" s="115"/>
      <c r="BJ12" s="115"/>
      <c r="BK12" s="4"/>
      <c r="BO12" s="1"/>
      <c r="BP12" s="24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</row>
    <row r="13" spans="1:128" s="26" customFormat="1" ht="35.25" x14ac:dyDescent="0.5">
      <c r="B13" s="63"/>
      <c r="C13" s="448" t="s">
        <v>381</v>
      </c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8"/>
      <c r="P13" s="448"/>
      <c r="Q13" s="63"/>
      <c r="R13" s="63"/>
      <c r="S13" s="114"/>
      <c r="T13" s="114"/>
      <c r="U13" s="63"/>
      <c r="V13" s="63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61"/>
      <c r="AO13" s="116"/>
      <c r="AP13" s="446" t="s">
        <v>6</v>
      </c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  <c r="BB13" s="446"/>
      <c r="BC13" s="446"/>
      <c r="BD13" s="446"/>
      <c r="BE13" s="446"/>
      <c r="BF13" s="446"/>
      <c r="BG13" s="446"/>
      <c r="BH13" s="446"/>
      <c r="BI13" s="446"/>
      <c r="BJ13" s="115"/>
      <c r="BK13" s="4"/>
      <c r="BO13" s="1"/>
      <c r="BP13" s="24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</row>
    <row r="14" spans="1:128" x14ac:dyDescent="0.3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21"/>
      <c r="T14" s="121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22"/>
      <c r="BH14" s="122"/>
      <c r="BI14" s="122"/>
      <c r="BJ14" s="122"/>
    </row>
    <row r="15" spans="1:128" s="71" customFormat="1" ht="37.5" customHeight="1" x14ac:dyDescent="0.5">
      <c r="B15" s="436" t="s">
        <v>75</v>
      </c>
      <c r="C15" s="284" t="s">
        <v>87</v>
      </c>
      <c r="D15" s="284"/>
      <c r="E15" s="284"/>
      <c r="F15" s="284"/>
      <c r="G15" s="224" t="s">
        <v>479</v>
      </c>
      <c r="H15" s="284" t="s">
        <v>86</v>
      </c>
      <c r="I15" s="284"/>
      <c r="J15" s="284"/>
      <c r="K15" s="224" t="s">
        <v>480</v>
      </c>
      <c r="L15" s="284" t="s">
        <v>85</v>
      </c>
      <c r="M15" s="284"/>
      <c r="N15" s="284"/>
      <c r="O15" s="284"/>
      <c r="P15" s="284" t="s">
        <v>84</v>
      </c>
      <c r="Q15" s="284"/>
      <c r="R15" s="284"/>
      <c r="S15" s="284"/>
      <c r="T15" s="224" t="s">
        <v>481</v>
      </c>
      <c r="U15" s="284" t="s">
        <v>83</v>
      </c>
      <c r="V15" s="284"/>
      <c r="W15" s="284"/>
      <c r="X15" s="224" t="s">
        <v>482</v>
      </c>
      <c r="Y15" s="284" t="s">
        <v>82</v>
      </c>
      <c r="Z15" s="284"/>
      <c r="AA15" s="284"/>
      <c r="AB15" s="224" t="s">
        <v>483</v>
      </c>
      <c r="AC15" s="284" t="s">
        <v>81</v>
      </c>
      <c r="AD15" s="284"/>
      <c r="AE15" s="284"/>
      <c r="AF15" s="284"/>
      <c r="AG15" s="224" t="s">
        <v>484</v>
      </c>
      <c r="AH15" s="284" t="s">
        <v>80</v>
      </c>
      <c r="AI15" s="284"/>
      <c r="AJ15" s="284"/>
      <c r="AK15" s="224" t="s">
        <v>485</v>
      </c>
      <c r="AL15" s="284" t="s">
        <v>79</v>
      </c>
      <c r="AM15" s="284"/>
      <c r="AN15" s="284"/>
      <c r="AO15" s="284"/>
      <c r="AP15" s="284" t="s">
        <v>78</v>
      </c>
      <c r="AQ15" s="284"/>
      <c r="AR15" s="284"/>
      <c r="AS15" s="284"/>
      <c r="AT15" s="224" t="s">
        <v>486</v>
      </c>
      <c r="AU15" s="284" t="s">
        <v>77</v>
      </c>
      <c r="AV15" s="284"/>
      <c r="AW15" s="284"/>
      <c r="AX15" s="224" t="s">
        <v>487</v>
      </c>
      <c r="AY15" s="284" t="s">
        <v>76</v>
      </c>
      <c r="AZ15" s="284"/>
      <c r="BA15" s="284"/>
      <c r="BB15" s="213"/>
      <c r="BC15" s="436" t="s">
        <v>32</v>
      </c>
      <c r="BD15" s="436" t="s">
        <v>27</v>
      </c>
      <c r="BE15" s="436" t="s">
        <v>28</v>
      </c>
      <c r="BF15" s="436" t="s">
        <v>72</v>
      </c>
      <c r="BG15" s="436" t="s">
        <v>71</v>
      </c>
      <c r="BH15" s="436" t="s">
        <v>73</v>
      </c>
      <c r="BI15" s="436" t="s">
        <v>74</v>
      </c>
      <c r="BJ15" s="436" t="s">
        <v>5</v>
      </c>
      <c r="BK15" s="70"/>
      <c r="BO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</row>
    <row r="16" spans="1:128" s="70" customFormat="1" ht="318" customHeight="1" x14ac:dyDescent="0.5">
      <c r="A16" s="73"/>
      <c r="B16" s="436"/>
      <c r="C16" s="95" t="s">
        <v>88</v>
      </c>
      <c r="D16" s="95" t="s">
        <v>37</v>
      </c>
      <c r="E16" s="95" t="s">
        <v>38</v>
      </c>
      <c r="F16" s="95" t="s">
        <v>39</v>
      </c>
      <c r="G16" s="284"/>
      <c r="H16" s="95" t="s">
        <v>40</v>
      </c>
      <c r="I16" s="95" t="s">
        <v>41</v>
      </c>
      <c r="J16" s="95" t="s">
        <v>42</v>
      </c>
      <c r="K16" s="284"/>
      <c r="L16" s="95" t="s">
        <v>43</v>
      </c>
      <c r="M16" s="95" t="s">
        <v>44</v>
      </c>
      <c r="N16" s="95" t="s">
        <v>45</v>
      </c>
      <c r="O16" s="95" t="s">
        <v>46</v>
      </c>
      <c r="P16" s="95" t="s">
        <v>36</v>
      </c>
      <c r="Q16" s="95" t="s">
        <v>37</v>
      </c>
      <c r="R16" s="95" t="s">
        <v>38</v>
      </c>
      <c r="S16" s="95" t="s">
        <v>39</v>
      </c>
      <c r="T16" s="284"/>
      <c r="U16" s="95" t="s">
        <v>47</v>
      </c>
      <c r="V16" s="95" t="s">
        <v>48</v>
      </c>
      <c r="W16" s="95" t="s">
        <v>49</v>
      </c>
      <c r="X16" s="284"/>
      <c r="Y16" s="95" t="s">
        <v>50</v>
      </c>
      <c r="Z16" s="95" t="s">
        <v>51</v>
      </c>
      <c r="AA16" s="95" t="s">
        <v>52</v>
      </c>
      <c r="AB16" s="284"/>
      <c r="AC16" s="95" t="s">
        <v>50</v>
      </c>
      <c r="AD16" s="95" t="s">
        <v>51</v>
      </c>
      <c r="AE16" s="95" t="s">
        <v>52</v>
      </c>
      <c r="AF16" s="95" t="s">
        <v>53</v>
      </c>
      <c r="AG16" s="284"/>
      <c r="AH16" s="95" t="s">
        <v>40</v>
      </c>
      <c r="AI16" s="95" t="s">
        <v>41</v>
      </c>
      <c r="AJ16" s="95" t="s">
        <v>42</v>
      </c>
      <c r="AK16" s="284"/>
      <c r="AL16" s="95" t="s">
        <v>54</v>
      </c>
      <c r="AM16" s="95" t="s">
        <v>55</v>
      </c>
      <c r="AN16" s="95" t="s">
        <v>56</v>
      </c>
      <c r="AO16" s="95" t="s">
        <v>57</v>
      </c>
      <c r="AP16" s="95" t="s">
        <v>36</v>
      </c>
      <c r="AQ16" s="95" t="s">
        <v>37</v>
      </c>
      <c r="AR16" s="95" t="s">
        <v>38</v>
      </c>
      <c r="AS16" s="95" t="s">
        <v>39</v>
      </c>
      <c r="AT16" s="284"/>
      <c r="AU16" s="95" t="s">
        <v>40</v>
      </c>
      <c r="AV16" s="95" t="s">
        <v>41</v>
      </c>
      <c r="AW16" s="95" t="s">
        <v>42</v>
      </c>
      <c r="AX16" s="284"/>
      <c r="AY16" s="95" t="s">
        <v>43</v>
      </c>
      <c r="AZ16" s="95" t="s">
        <v>44</v>
      </c>
      <c r="BA16" s="95" t="s">
        <v>45</v>
      </c>
      <c r="BB16" s="123" t="s">
        <v>58</v>
      </c>
      <c r="BC16" s="436"/>
      <c r="BD16" s="436"/>
      <c r="BE16" s="436"/>
      <c r="BF16" s="436"/>
      <c r="BG16" s="436"/>
      <c r="BH16" s="436"/>
      <c r="BI16" s="436"/>
      <c r="BJ16" s="436"/>
      <c r="BL16" s="71"/>
      <c r="BM16" s="71"/>
      <c r="BN16" s="71"/>
      <c r="BP16" s="71"/>
    </row>
    <row r="17" spans="1:128" s="70" customFormat="1" ht="39" customHeight="1" x14ac:dyDescent="0.5">
      <c r="A17" s="73"/>
      <c r="B17" s="124" t="s">
        <v>24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75"/>
      <c r="Q17" s="75"/>
      <c r="R17" s="75"/>
      <c r="S17" s="75"/>
      <c r="T17" s="126">
        <v>18</v>
      </c>
      <c r="U17" s="126" t="s">
        <v>0</v>
      </c>
      <c r="V17" s="126" t="s">
        <v>0</v>
      </c>
      <c r="W17" s="126" t="s">
        <v>0</v>
      </c>
      <c r="X17" s="75" t="s">
        <v>60</v>
      </c>
      <c r="Y17" s="75" t="s">
        <v>60</v>
      </c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126">
        <v>17</v>
      </c>
      <c r="AQ17" s="126" t="s">
        <v>0</v>
      </c>
      <c r="AR17" s="126" t="s">
        <v>0</v>
      </c>
      <c r="AS17" s="126" t="s">
        <v>0</v>
      </c>
      <c r="AT17" s="126" t="s">
        <v>0</v>
      </c>
      <c r="AU17" s="75" t="s">
        <v>1</v>
      </c>
      <c r="AV17" s="75" t="s">
        <v>1</v>
      </c>
      <c r="AW17" s="75" t="s">
        <v>60</v>
      </c>
      <c r="AX17" s="75" t="s">
        <v>60</v>
      </c>
      <c r="AY17" s="75" t="s">
        <v>60</v>
      </c>
      <c r="AZ17" s="75" t="s">
        <v>60</v>
      </c>
      <c r="BA17" s="75" t="s">
        <v>60</v>
      </c>
      <c r="BB17" s="75" t="s">
        <v>60</v>
      </c>
      <c r="BC17" s="75">
        <v>35</v>
      </c>
      <c r="BD17" s="75">
        <v>7</v>
      </c>
      <c r="BE17" s="75">
        <v>2</v>
      </c>
      <c r="BF17" s="75"/>
      <c r="BG17" s="75"/>
      <c r="BH17" s="75"/>
      <c r="BI17" s="75">
        <v>8</v>
      </c>
      <c r="BJ17" s="75">
        <f>SUM(BC17:BI17)</f>
        <v>52</v>
      </c>
      <c r="BL17" s="71"/>
      <c r="BM17" s="71"/>
      <c r="BN17" s="71"/>
      <c r="BP17" s="71"/>
    </row>
    <row r="18" spans="1:128" s="70" customFormat="1" ht="41.25" customHeight="1" x14ac:dyDescent="0.5">
      <c r="A18" s="73"/>
      <c r="B18" s="124" t="s">
        <v>25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75"/>
      <c r="Q18" s="75"/>
      <c r="R18" s="75"/>
      <c r="S18" s="75"/>
      <c r="T18" s="126">
        <v>18</v>
      </c>
      <c r="U18" s="126" t="s">
        <v>0</v>
      </c>
      <c r="V18" s="126" t="s">
        <v>0</v>
      </c>
      <c r="W18" s="126" t="s">
        <v>0</v>
      </c>
      <c r="X18" s="75" t="s">
        <v>60</v>
      </c>
      <c r="Y18" s="75" t="s">
        <v>60</v>
      </c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126">
        <v>17</v>
      </c>
      <c r="AQ18" s="126" t="s">
        <v>0</v>
      </c>
      <c r="AR18" s="126" t="s">
        <v>0</v>
      </c>
      <c r="AS18" s="126" t="s">
        <v>0</v>
      </c>
      <c r="AT18" s="126" t="s">
        <v>0</v>
      </c>
      <c r="AU18" s="75" t="s">
        <v>62</v>
      </c>
      <c r="AV18" s="75" t="s">
        <v>62</v>
      </c>
      <c r="AW18" s="75" t="s">
        <v>60</v>
      </c>
      <c r="AX18" s="75" t="s">
        <v>60</v>
      </c>
      <c r="AY18" s="75" t="s">
        <v>60</v>
      </c>
      <c r="AZ18" s="75" t="s">
        <v>60</v>
      </c>
      <c r="BA18" s="75" t="s">
        <v>60</v>
      </c>
      <c r="BB18" s="75" t="s">
        <v>60</v>
      </c>
      <c r="BC18" s="75">
        <v>35</v>
      </c>
      <c r="BD18" s="75">
        <v>7</v>
      </c>
      <c r="BE18" s="75"/>
      <c r="BF18" s="75">
        <v>2</v>
      </c>
      <c r="BG18" s="75"/>
      <c r="BH18" s="75"/>
      <c r="BI18" s="75">
        <v>8</v>
      </c>
      <c r="BJ18" s="75">
        <f t="shared" ref="BJ18:BJ20" si="0">SUM(BC18:BI18)</f>
        <v>52</v>
      </c>
      <c r="BL18" s="71"/>
      <c r="BM18" s="71"/>
      <c r="BN18" s="71"/>
      <c r="BP18" s="71"/>
    </row>
    <row r="19" spans="1:128" s="70" customFormat="1" ht="36.75" customHeight="1" x14ac:dyDescent="0.5">
      <c r="A19" s="73"/>
      <c r="B19" s="124" t="s">
        <v>26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75"/>
      <c r="Q19" s="75"/>
      <c r="R19" s="75"/>
      <c r="S19" s="75"/>
      <c r="T19" s="126">
        <v>18</v>
      </c>
      <c r="U19" s="126" t="s">
        <v>0</v>
      </c>
      <c r="V19" s="126" t="s">
        <v>0</v>
      </c>
      <c r="W19" s="126" t="s">
        <v>0</v>
      </c>
      <c r="X19" s="75" t="s">
        <v>60</v>
      </c>
      <c r="Y19" s="75" t="s">
        <v>60</v>
      </c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126"/>
      <c r="AP19" s="126">
        <v>17</v>
      </c>
      <c r="AQ19" s="126" t="s">
        <v>0</v>
      </c>
      <c r="AR19" s="126" t="s">
        <v>0</v>
      </c>
      <c r="AS19" s="126" t="s">
        <v>0</v>
      </c>
      <c r="AT19" s="126" t="s">
        <v>0</v>
      </c>
      <c r="AU19" s="75" t="s">
        <v>62</v>
      </c>
      <c r="AV19" s="75" t="s">
        <v>62</v>
      </c>
      <c r="AW19" s="75" t="s">
        <v>62</v>
      </c>
      <c r="AX19" s="75" t="s">
        <v>62</v>
      </c>
      <c r="AY19" s="75" t="s">
        <v>60</v>
      </c>
      <c r="AZ19" s="75" t="s">
        <v>60</v>
      </c>
      <c r="BA19" s="75" t="s">
        <v>60</v>
      </c>
      <c r="BB19" s="75" t="s">
        <v>60</v>
      </c>
      <c r="BC19" s="75">
        <v>35</v>
      </c>
      <c r="BD19" s="75">
        <v>7</v>
      </c>
      <c r="BE19" s="75"/>
      <c r="BF19" s="75">
        <v>4</v>
      </c>
      <c r="BG19" s="75"/>
      <c r="BH19" s="75"/>
      <c r="BI19" s="75">
        <v>6</v>
      </c>
      <c r="BJ19" s="75">
        <f t="shared" si="0"/>
        <v>52</v>
      </c>
      <c r="BL19" s="71"/>
      <c r="BM19" s="71"/>
      <c r="BN19" s="71"/>
      <c r="BP19" s="71"/>
    </row>
    <row r="20" spans="1:128" s="70" customFormat="1" ht="43.5" customHeight="1" x14ac:dyDescent="0.5">
      <c r="A20" s="73"/>
      <c r="B20" s="124" t="s">
        <v>148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75"/>
      <c r="Q20" s="75"/>
      <c r="R20" s="126">
        <v>16</v>
      </c>
      <c r="S20" s="126" t="s">
        <v>0</v>
      </c>
      <c r="T20" s="126" t="s">
        <v>0</v>
      </c>
      <c r="U20" s="126" t="s">
        <v>0</v>
      </c>
      <c r="V20" s="75" t="s">
        <v>60</v>
      </c>
      <c r="W20" s="75" t="s">
        <v>60</v>
      </c>
      <c r="X20" s="75" t="s">
        <v>62</v>
      </c>
      <c r="Y20" s="75" t="s">
        <v>62</v>
      </c>
      <c r="Z20" s="75" t="s">
        <v>62</v>
      </c>
      <c r="AA20" s="75" t="s">
        <v>62</v>
      </c>
      <c r="AB20" s="75" t="s">
        <v>62</v>
      </c>
      <c r="AC20" s="75" t="s">
        <v>62</v>
      </c>
      <c r="AD20" s="75" t="s">
        <v>62</v>
      </c>
      <c r="AE20" s="75" t="s">
        <v>62</v>
      </c>
      <c r="AF20" s="75" t="s">
        <v>62</v>
      </c>
      <c r="AG20" s="75" t="s">
        <v>62</v>
      </c>
      <c r="AH20" s="127" t="s">
        <v>90</v>
      </c>
      <c r="AI20" s="127" t="s">
        <v>90</v>
      </c>
      <c r="AJ20" s="127" t="s">
        <v>90</v>
      </c>
      <c r="AK20" s="127" t="s">
        <v>90</v>
      </c>
      <c r="AL20" s="127" t="s">
        <v>90</v>
      </c>
      <c r="AM20" s="127" t="s">
        <v>90</v>
      </c>
      <c r="AN20" s="127" t="s">
        <v>90</v>
      </c>
      <c r="AO20" s="127" t="s">
        <v>90</v>
      </c>
      <c r="AP20" s="127" t="s">
        <v>90</v>
      </c>
      <c r="AQ20" s="127" t="s">
        <v>90</v>
      </c>
      <c r="AR20" s="127" t="s">
        <v>64</v>
      </c>
      <c r="AS20" s="127" t="s">
        <v>64</v>
      </c>
      <c r="AT20" s="127" t="s">
        <v>64</v>
      </c>
      <c r="AU20" s="75"/>
      <c r="AV20" s="75"/>
      <c r="AW20" s="75"/>
      <c r="AX20" s="75"/>
      <c r="AY20" s="75"/>
      <c r="AZ20" s="75"/>
      <c r="BA20" s="75"/>
      <c r="BB20" s="123"/>
      <c r="BC20" s="75">
        <v>16</v>
      </c>
      <c r="BD20" s="75">
        <v>3</v>
      </c>
      <c r="BE20" s="75"/>
      <c r="BF20" s="75">
        <v>10</v>
      </c>
      <c r="BG20" s="75">
        <v>10</v>
      </c>
      <c r="BH20" s="75">
        <v>3</v>
      </c>
      <c r="BI20" s="75">
        <v>2</v>
      </c>
      <c r="BJ20" s="75">
        <f t="shared" si="0"/>
        <v>44</v>
      </c>
      <c r="BL20" s="71"/>
      <c r="BM20" s="71"/>
      <c r="BN20" s="71"/>
      <c r="BP20" s="71"/>
    </row>
    <row r="21" spans="1:128" s="70" customFormat="1" ht="39" customHeight="1" x14ac:dyDescent="0.5">
      <c r="A21" s="73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75">
        <f>SUM(BC17:BC20)</f>
        <v>121</v>
      </c>
      <c r="BD21" s="75">
        <f t="shared" ref="BD21:BJ21" si="1">SUM(BD17:BD20)</f>
        <v>24</v>
      </c>
      <c r="BE21" s="75">
        <f t="shared" si="1"/>
        <v>2</v>
      </c>
      <c r="BF21" s="75">
        <f t="shared" si="1"/>
        <v>16</v>
      </c>
      <c r="BG21" s="75">
        <f t="shared" si="1"/>
        <v>10</v>
      </c>
      <c r="BH21" s="75">
        <v>3</v>
      </c>
      <c r="BI21" s="75">
        <f t="shared" si="1"/>
        <v>24</v>
      </c>
      <c r="BJ21" s="75">
        <f t="shared" si="1"/>
        <v>200</v>
      </c>
      <c r="BL21" s="71"/>
      <c r="BM21" s="71"/>
      <c r="BN21" s="71"/>
      <c r="BP21" s="71"/>
    </row>
    <row r="22" spans="1:128" s="4" customFormat="1" ht="11.25" customHeight="1" x14ac:dyDescent="0.55000000000000004">
      <c r="B22" s="131"/>
      <c r="C22" s="131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3"/>
      <c r="T22" s="133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22"/>
      <c r="BH22" s="122"/>
      <c r="BI22" s="122"/>
      <c r="BJ22" s="122"/>
      <c r="BL22" s="26"/>
      <c r="BM22" s="26"/>
      <c r="BN22" s="26"/>
      <c r="BO22" s="1"/>
      <c r="BP22" s="24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</row>
    <row r="23" spans="1:128" s="4" customFormat="1" ht="35.25" x14ac:dyDescent="0.5">
      <c r="B23" s="131"/>
      <c r="C23" s="131"/>
      <c r="D23" s="128" t="s">
        <v>7</v>
      </c>
      <c r="E23" s="128"/>
      <c r="F23" s="128"/>
      <c r="G23" s="128"/>
      <c r="H23" s="63"/>
      <c r="I23" s="135"/>
      <c r="J23" s="130" t="s">
        <v>91</v>
      </c>
      <c r="K23" s="128" t="s">
        <v>4</v>
      </c>
      <c r="L23" s="63"/>
      <c r="M23" s="63"/>
      <c r="N23" s="63"/>
      <c r="O23" s="128"/>
      <c r="P23" s="128"/>
      <c r="Q23" s="128"/>
      <c r="R23" s="128"/>
      <c r="S23" s="136"/>
      <c r="T23" s="137" t="s">
        <v>1</v>
      </c>
      <c r="U23" s="130" t="s">
        <v>91</v>
      </c>
      <c r="V23" s="128" t="s">
        <v>59</v>
      </c>
      <c r="W23" s="63"/>
      <c r="X23" s="128"/>
      <c r="Y23" s="128"/>
      <c r="Z23" s="128"/>
      <c r="AA23" s="128"/>
      <c r="AB23" s="128"/>
      <c r="AC23" s="128"/>
      <c r="AD23" s="128"/>
      <c r="AE23" s="63"/>
      <c r="AF23" s="127" t="s">
        <v>90</v>
      </c>
      <c r="AG23" s="130" t="s">
        <v>91</v>
      </c>
      <c r="AH23" s="128" t="s">
        <v>89</v>
      </c>
      <c r="AI23" s="128"/>
      <c r="AJ23" s="128"/>
      <c r="AK23" s="116"/>
      <c r="AL23" s="116"/>
      <c r="AM23" s="116"/>
      <c r="AN23" s="116"/>
      <c r="AO23" s="63"/>
      <c r="AP23" s="63"/>
      <c r="AQ23" s="63"/>
      <c r="AR23" s="138" t="s">
        <v>60</v>
      </c>
      <c r="AS23" s="130" t="s">
        <v>91</v>
      </c>
      <c r="AT23" s="128" t="s">
        <v>61</v>
      </c>
      <c r="AU23" s="63"/>
      <c r="AV23" s="63"/>
      <c r="AW23" s="139"/>
      <c r="AX23" s="15"/>
      <c r="AY23" s="15"/>
      <c r="AZ23" s="15"/>
      <c r="BA23" s="15"/>
      <c r="BB23" s="15"/>
      <c r="BC23" s="15"/>
      <c r="BD23" s="15"/>
      <c r="BE23" s="15"/>
      <c r="BF23" s="15"/>
      <c r="BG23" s="122"/>
      <c r="BH23" s="122"/>
      <c r="BI23" s="122"/>
      <c r="BJ23" s="122"/>
      <c r="BL23" s="26"/>
      <c r="BM23" s="26"/>
      <c r="BN23" s="26"/>
      <c r="BO23" s="1"/>
      <c r="BP23" s="24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</row>
    <row r="24" spans="1:128" s="4" customFormat="1" ht="35.25" x14ac:dyDescent="0.5">
      <c r="B24" s="131"/>
      <c r="C24" s="131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36"/>
      <c r="T24" s="136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63"/>
      <c r="AV24" s="63"/>
      <c r="AW24" s="139"/>
      <c r="AX24" s="15"/>
      <c r="AY24" s="15"/>
      <c r="AZ24" s="15"/>
      <c r="BA24" s="15"/>
      <c r="BB24" s="15"/>
      <c r="BC24" s="15"/>
      <c r="BD24" s="15"/>
      <c r="BE24" s="15"/>
      <c r="BF24" s="15"/>
      <c r="BG24" s="122"/>
      <c r="BH24" s="122"/>
      <c r="BI24" s="122"/>
      <c r="BJ24" s="122"/>
      <c r="BL24" s="26"/>
      <c r="BM24" s="26"/>
      <c r="BN24" s="26"/>
      <c r="BO24" s="1"/>
      <c r="BP24" s="24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</row>
    <row r="25" spans="1:128" s="4" customFormat="1" ht="35.25" x14ac:dyDescent="0.5">
      <c r="B25" s="131"/>
      <c r="C25" s="131"/>
      <c r="D25" s="128"/>
      <c r="E25" s="128"/>
      <c r="F25" s="128"/>
      <c r="G25" s="128"/>
      <c r="H25" s="128"/>
      <c r="I25" s="140" t="s">
        <v>0</v>
      </c>
      <c r="J25" s="130" t="s">
        <v>91</v>
      </c>
      <c r="K25" s="128" t="s">
        <v>65</v>
      </c>
      <c r="L25" s="63"/>
      <c r="M25" s="63"/>
      <c r="N25" s="63"/>
      <c r="O25" s="128"/>
      <c r="P25" s="128"/>
      <c r="Q25" s="128"/>
      <c r="R25" s="128"/>
      <c r="S25" s="136"/>
      <c r="T25" s="138" t="s">
        <v>62</v>
      </c>
      <c r="U25" s="130" t="s">
        <v>91</v>
      </c>
      <c r="V25" s="128" t="s">
        <v>66</v>
      </c>
      <c r="W25" s="63"/>
      <c r="X25" s="128"/>
      <c r="Y25" s="128"/>
      <c r="Z25" s="128"/>
      <c r="AA25" s="128"/>
      <c r="AB25" s="128"/>
      <c r="AC25" s="128"/>
      <c r="AD25" s="128"/>
      <c r="AE25" s="63"/>
      <c r="AF25" s="127" t="s">
        <v>64</v>
      </c>
      <c r="AG25" s="130" t="s">
        <v>91</v>
      </c>
      <c r="AH25" s="128" t="s">
        <v>63</v>
      </c>
      <c r="AI25" s="128"/>
      <c r="AJ25" s="128"/>
      <c r="AK25" s="116"/>
      <c r="AL25" s="116"/>
      <c r="AM25" s="116"/>
      <c r="AN25" s="116"/>
      <c r="AO25" s="116"/>
      <c r="AP25" s="116"/>
      <c r="AQ25" s="63"/>
      <c r="AR25" s="63"/>
      <c r="AS25" s="63"/>
      <c r="AT25" s="63"/>
      <c r="AU25" s="63"/>
      <c r="AV25" s="63"/>
      <c r="AW25" s="139"/>
      <c r="AX25" s="15"/>
      <c r="AY25" s="15"/>
      <c r="AZ25" s="15"/>
      <c r="BA25" s="15"/>
      <c r="BB25" s="15"/>
      <c r="BC25" s="15"/>
      <c r="BD25" s="15"/>
      <c r="BE25" s="15"/>
      <c r="BF25" s="15"/>
      <c r="BG25" s="122"/>
      <c r="BH25" s="122"/>
      <c r="BI25" s="122"/>
      <c r="BJ25" s="122"/>
      <c r="BL25" s="26"/>
      <c r="BM25" s="26"/>
      <c r="BN25" s="26"/>
      <c r="BO25" s="1"/>
      <c r="BP25" s="24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</row>
    <row r="26" spans="1:128" s="4" customFormat="1" ht="33" x14ac:dyDescent="0.45">
      <c r="B26" s="131"/>
      <c r="C26" s="13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2"/>
      <c r="T26" s="142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4"/>
      <c r="AV26" s="144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22"/>
      <c r="BH26" s="122"/>
      <c r="BI26" s="122"/>
      <c r="BJ26" s="122"/>
      <c r="BL26" s="26"/>
      <c r="BM26" s="26"/>
      <c r="BN26" s="26"/>
      <c r="BO26" s="1"/>
      <c r="BP26" s="24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</row>
    <row r="27" spans="1:128" s="4" customFormat="1" ht="39.75" customHeight="1" x14ac:dyDescent="0.35">
      <c r="B27" s="131"/>
      <c r="C27" s="131"/>
      <c r="D27" s="131"/>
      <c r="E27" s="131"/>
      <c r="F27" s="131"/>
      <c r="G27" s="131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6"/>
      <c r="T27" s="146"/>
      <c r="U27" s="145"/>
      <c r="V27" s="145"/>
      <c r="W27" s="145"/>
      <c r="X27" s="145"/>
      <c r="Y27" s="145"/>
      <c r="Z27" s="145"/>
      <c r="AA27" s="145"/>
      <c r="AB27" s="147" t="s">
        <v>35</v>
      </c>
      <c r="AC27" s="148"/>
      <c r="AD27" s="148"/>
      <c r="AE27" s="148"/>
      <c r="AF27" s="148"/>
      <c r="AG27" s="148"/>
      <c r="AH27" s="148"/>
      <c r="AI27" s="148"/>
      <c r="AJ27" s="148"/>
      <c r="AK27" s="8"/>
      <c r="AL27" s="149"/>
      <c r="AM27" s="149"/>
      <c r="AN27" s="149"/>
      <c r="AO27" s="149"/>
      <c r="AP27" s="149"/>
      <c r="AQ27" s="149"/>
      <c r="AR27" s="149"/>
      <c r="AS27" s="149"/>
      <c r="AT27" s="149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22"/>
      <c r="BH27" s="122"/>
      <c r="BI27" s="122"/>
      <c r="BJ27" s="122"/>
      <c r="BL27" s="26"/>
      <c r="BM27" s="26"/>
      <c r="BN27" s="26"/>
      <c r="BO27" s="1"/>
      <c r="BP27" s="24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</row>
    <row r="28" spans="1:128" s="4" customFormat="1" ht="7.5" customHeight="1" thickBot="1" x14ac:dyDescent="0.35"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50"/>
      <c r="T28" s="150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22"/>
      <c r="BH28" s="122"/>
      <c r="BI28" s="122"/>
      <c r="BJ28" s="122"/>
      <c r="BL28" s="26"/>
      <c r="BM28" s="26"/>
      <c r="BN28" s="26"/>
      <c r="BO28" s="1"/>
      <c r="BP28" s="24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</row>
    <row r="29" spans="1:128" s="4" customFormat="1" ht="32.450000000000003" customHeight="1" thickBot="1" x14ac:dyDescent="0.5">
      <c r="B29" s="251" t="s">
        <v>96</v>
      </c>
      <c r="C29" s="254" t="s">
        <v>109</v>
      </c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6"/>
      <c r="Q29" s="263" t="s">
        <v>8</v>
      </c>
      <c r="R29" s="264"/>
      <c r="S29" s="263" t="s">
        <v>9</v>
      </c>
      <c r="T29" s="267"/>
      <c r="U29" s="249" t="s">
        <v>10</v>
      </c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69"/>
      <c r="AG29" s="409" t="s">
        <v>34</v>
      </c>
      <c r="AH29" s="410"/>
      <c r="AI29" s="410"/>
      <c r="AJ29" s="410"/>
      <c r="AK29" s="410"/>
      <c r="AL29" s="410"/>
      <c r="AM29" s="410"/>
      <c r="AN29" s="410"/>
      <c r="AO29" s="410"/>
      <c r="AP29" s="410"/>
      <c r="AQ29" s="410"/>
      <c r="AR29" s="410"/>
      <c r="AS29" s="410"/>
      <c r="AT29" s="410"/>
      <c r="AU29" s="410"/>
      <c r="AV29" s="410"/>
      <c r="AW29" s="410"/>
      <c r="AX29" s="410"/>
      <c r="AY29" s="410"/>
      <c r="AZ29" s="410"/>
      <c r="BA29" s="410"/>
      <c r="BB29" s="410"/>
      <c r="BC29" s="410"/>
      <c r="BD29" s="411"/>
      <c r="BE29" s="201" t="s">
        <v>23</v>
      </c>
      <c r="BF29" s="202"/>
      <c r="BG29" s="207" t="s">
        <v>97</v>
      </c>
      <c r="BH29" s="207"/>
      <c r="BI29" s="207"/>
      <c r="BJ29" s="208"/>
      <c r="BK29" s="21"/>
      <c r="BL29" s="26"/>
      <c r="BM29" s="26"/>
      <c r="BN29" s="26"/>
      <c r="BO29" s="1"/>
      <c r="BP29" s="24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</row>
    <row r="30" spans="1:128" s="4" customFormat="1" ht="32.450000000000003" customHeight="1" thickBot="1" x14ac:dyDescent="0.5">
      <c r="B30" s="252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9"/>
      <c r="Q30" s="265"/>
      <c r="R30" s="229"/>
      <c r="S30" s="265"/>
      <c r="T30" s="268"/>
      <c r="U30" s="412" t="s">
        <v>5</v>
      </c>
      <c r="V30" s="229"/>
      <c r="W30" s="265" t="s">
        <v>11</v>
      </c>
      <c r="X30" s="414"/>
      <c r="Y30" s="217" t="s">
        <v>12</v>
      </c>
      <c r="Z30" s="218"/>
      <c r="AA30" s="218"/>
      <c r="AB30" s="218"/>
      <c r="AC30" s="218"/>
      <c r="AD30" s="218"/>
      <c r="AE30" s="218"/>
      <c r="AF30" s="219"/>
      <c r="AG30" s="220" t="s">
        <v>14</v>
      </c>
      <c r="AH30" s="199"/>
      <c r="AI30" s="199"/>
      <c r="AJ30" s="199"/>
      <c r="AK30" s="199"/>
      <c r="AL30" s="200"/>
      <c r="AM30" s="220" t="s">
        <v>15</v>
      </c>
      <c r="AN30" s="199"/>
      <c r="AO30" s="199"/>
      <c r="AP30" s="199"/>
      <c r="AQ30" s="199"/>
      <c r="AR30" s="200"/>
      <c r="AS30" s="220" t="s">
        <v>16</v>
      </c>
      <c r="AT30" s="199"/>
      <c r="AU30" s="199"/>
      <c r="AV30" s="199"/>
      <c r="AW30" s="199"/>
      <c r="AX30" s="200"/>
      <c r="AY30" s="220" t="s">
        <v>151</v>
      </c>
      <c r="AZ30" s="199"/>
      <c r="BA30" s="199"/>
      <c r="BB30" s="199"/>
      <c r="BC30" s="199"/>
      <c r="BD30" s="200"/>
      <c r="BE30" s="203"/>
      <c r="BF30" s="204"/>
      <c r="BG30" s="209"/>
      <c r="BH30" s="209"/>
      <c r="BI30" s="209"/>
      <c r="BJ30" s="210"/>
      <c r="BK30" s="21"/>
      <c r="BL30" s="26"/>
      <c r="BM30" s="26"/>
      <c r="BN30" s="26"/>
      <c r="BO30" s="1"/>
      <c r="BP30" s="24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</row>
    <row r="31" spans="1:128" s="4" customFormat="1" ht="76.900000000000006" customHeight="1" thickBot="1" x14ac:dyDescent="0.5">
      <c r="B31" s="252"/>
      <c r="C31" s="257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9"/>
      <c r="Q31" s="265"/>
      <c r="R31" s="229"/>
      <c r="S31" s="265"/>
      <c r="T31" s="268"/>
      <c r="U31" s="412"/>
      <c r="V31" s="229"/>
      <c r="W31" s="265"/>
      <c r="X31" s="414"/>
      <c r="Y31" s="228" t="s">
        <v>13</v>
      </c>
      <c r="Z31" s="229"/>
      <c r="AA31" s="288" t="s">
        <v>98</v>
      </c>
      <c r="AB31" s="229"/>
      <c r="AC31" s="288" t="s">
        <v>99</v>
      </c>
      <c r="AD31" s="229"/>
      <c r="AE31" s="265" t="s">
        <v>70</v>
      </c>
      <c r="AF31" s="268"/>
      <c r="AG31" s="198" t="s">
        <v>184</v>
      </c>
      <c r="AH31" s="199"/>
      <c r="AI31" s="200"/>
      <c r="AJ31" s="198" t="s">
        <v>185</v>
      </c>
      <c r="AK31" s="199"/>
      <c r="AL31" s="200"/>
      <c r="AM31" s="198" t="s">
        <v>186</v>
      </c>
      <c r="AN31" s="199"/>
      <c r="AO31" s="200"/>
      <c r="AP31" s="198" t="s">
        <v>187</v>
      </c>
      <c r="AQ31" s="199"/>
      <c r="AR31" s="200"/>
      <c r="AS31" s="198" t="s">
        <v>188</v>
      </c>
      <c r="AT31" s="199"/>
      <c r="AU31" s="200"/>
      <c r="AV31" s="198" t="s">
        <v>189</v>
      </c>
      <c r="AW31" s="199"/>
      <c r="AX31" s="200"/>
      <c r="AY31" s="198" t="s">
        <v>226</v>
      </c>
      <c r="AZ31" s="199"/>
      <c r="BA31" s="200"/>
      <c r="BB31" s="406" t="s">
        <v>152</v>
      </c>
      <c r="BC31" s="407"/>
      <c r="BD31" s="408"/>
      <c r="BE31" s="203"/>
      <c r="BF31" s="204"/>
      <c r="BG31" s="209"/>
      <c r="BH31" s="209"/>
      <c r="BI31" s="209"/>
      <c r="BJ31" s="210"/>
      <c r="BK31" s="21"/>
      <c r="BL31" s="26"/>
      <c r="BM31" s="26"/>
      <c r="BN31" s="26"/>
      <c r="BO31" s="1"/>
      <c r="BP31" s="24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</row>
    <row r="32" spans="1:128" ht="194.25" customHeight="1" thickBot="1" x14ac:dyDescent="0.5">
      <c r="B32" s="253"/>
      <c r="C32" s="260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2"/>
      <c r="Q32" s="266"/>
      <c r="R32" s="231"/>
      <c r="S32" s="266"/>
      <c r="T32" s="230"/>
      <c r="U32" s="413"/>
      <c r="V32" s="231"/>
      <c r="W32" s="266"/>
      <c r="X32" s="415"/>
      <c r="Y32" s="230"/>
      <c r="Z32" s="231"/>
      <c r="AA32" s="266"/>
      <c r="AB32" s="231"/>
      <c r="AC32" s="266"/>
      <c r="AD32" s="231"/>
      <c r="AE32" s="266"/>
      <c r="AF32" s="230"/>
      <c r="AG32" s="151" t="s">
        <v>3</v>
      </c>
      <c r="AH32" s="152" t="s">
        <v>17</v>
      </c>
      <c r="AI32" s="153" t="s">
        <v>18</v>
      </c>
      <c r="AJ32" s="151" t="s">
        <v>3</v>
      </c>
      <c r="AK32" s="152" t="s">
        <v>17</v>
      </c>
      <c r="AL32" s="153" t="s">
        <v>18</v>
      </c>
      <c r="AM32" s="151" t="s">
        <v>3</v>
      </c>
      <c r="AN32" s="152" t="s">
        <v>17</v>
      </c>
      <c r="AO32" s="153" t="s">
        <v>18</v>
      </c>
      <c r="AP32" s="151" t="s">
        <v>3</v>
      </c>
      <c r="AQ32" s="152" t="s">
        <v>17</v>
      </c>
      <c r="AR32" s="153" t="s">
        <v>18</v>
      </c>
      <c r="AS32" s="151" t="s">
        <v>3</v>
      </c>
      <c r="AT32" s="152" t="s">
        <v>17</v>
      </c>
      <c r="AU32" s="153" t="s">
        <v>18</v>
      </c>
      <c r="AV32" s="154" t="s">
        <v>3</v>
      </c>
      <c r="AW32" s="155" t="s">
        <v>17</v>
      </c>
      <c r="AX32" s="156" t="s">
        <v>18</v>
      </c>
      <c r="AY32" s="151" t="s">
        <v>3</v>
      </c>
      <c r="AZ32" s="152" t="s">
        <v>17</v>
      </c>
      <c r="BA32" s="153" t="s">
        <v>18</v>
      </c>
      <c r="BB32" s="151" t="s">
        <v>3</v>
      </c>
      <c r="BC32" s="152" t="s">
        <v>17</v>
      </c>
      <c r="BD32" s="153" t="s">
        <v>18</v>
      </c>
      <c r="BE32" s="205"/>
      <c r="BF32" s="206"/>
      <c r="BG32" s="211"/>
      <c r="BH32" s="211"/>
      <c r="BI32" s="211"/>
      <c r="BJ32" s="212"/>
      <c r="BK32" s="21"/>
    </row>
    <row r="33" spans="2:68" ht="37.5" customHeight="1" thickBot="1" x14ac:dyDescent="0.5">
      <c r="B33" s="20" t="s">
        <v>19</v>
      </c>
      <c r="C33" s="270" t="s">
        <v>110</v>
      </c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9"/>
      <c r="Q33" s="239">
        <f>COUNTA(Q34:R49,Q54:R64)</f>
        <v>17</v>
      </c>
      <c r="R33" s="238"/>
      <c r="S33" s="239">
        <f>COUNTA(S34:T49,S54:T64)+1</f>
        <v>8</v>
      </c>
      <c r="T33" s="238"/>
      <c r="U33" s="249">
        <f>SUM(U34:V64)</f>
        <v>3536</v>
      </c>
      <c r="V33" s="238"/>
      <c r="W33" s="237">
        <f>SUM(W34:X64)</f>
        <v>1620</v>
      </c>
      <c r="X33" s="238"/>
      <c r="Y33" s="249">
        <f>SUM(Y34:Z64)</f>
        <v>710</v>
      </c>
      <c r="Z33" s="237"/>
      <c r="AA33" s="239">
        <f>SUM(AA34:AB64)</f>
        <v>166</v>
      </c>
      <c r="AB33" s="238"/>
      <c r="AC33" s="239">
        <f>SUM(AC34:AD64)</f>
        <v>534</v>
      </c>
      <c r="AD33" s="238"/>
      <c r="AE33" s="237">
        <f>SUM(AE34:AF64)</f>
        <v>210</v>
      </c>
      <c r="AF33" s="238"/>
      <c r="AG33" s="101">
        <f t="shared" ref="AG33:BD33" si="2">SUM(AG34:AG64)</f>
        <v>668</v>
      </c>
      <c r="AH33" s="109">
        <f t="shared" si="2"/>
        <v>348</v>
      </c>
      <c r="AI33" s="102">
        <f t="shared" si="2"/>
        <v>18</v>
      </c>
      <c r="AJ33" s="101">
        <f t="shared" si="2"/>
        <v>660</v>
      </c>
      <c r="AK33" s="109">
        <f t="shared" si="2"/>
        <v>292</v>
      </c>
      <c r="AL33" s="102">
        <f t="shared" si="2"/>
        <v>18</v>
      </c>
      <c r="AM33" s="101">
        <f t="shared" si="2"/>
        <v>686</v>
      </c>
      <c r="AN33" s="109">
        <f t="shared" si="2"/>
        <v>268</v>
      </c>
      <c r="AO33" s="102">
        <f t="shared" si="2"/>
        <v>19</v>
      </c>
      <c r="AP33" s="101">
        <f t="shared" si="2"/>
        <v>874</v>
      </c>
      <c r="AQ33" s="109">
        <f t="shared" si="2"/>
        <v>392</v>
      </c>
      <c r="AR33" s="102">
        <f t="shared" si="2"/>
        <v>22</v>
      </c>
      <c r="AS33" s="101">
        <f t="shared" si="2"/>
        <v>528</v>
      </c>
      <c r="AT33" s="109">
        <f t="shared" si="2"/>
        <v>266</v>
      </c>
      <c r="AU33" s="102">
        <f t="shared" si="2"/>
        <v>14</v>
      </c>
      <c r="AV33" s="101">
        <f t="shared" si="2"/>
        <v>120</v>
      </c>
      <c r="AW33" s="109">
        <f t="shared" si="2"/>
        <v>54</v>
      </c>
      <c r="AX33" s="102">
        <f t="shared" si="2"/>
        <v>3</v>
      </c>
      <c r="AY33" s="162">
        <f t="shared" si="2"/>
        <v>0</v>
      </c>
      <c r="AZ33" s="160">
        <f t="shared" si="2"/>
        <v>0</v>
      </c>
      <c r="BA33" s="161">
        <f t="shared" si="2"/>
        <v>0</v>
      </c>
      <c r="BB33" s="162">
        <f t="shared" si="2"/>
        <v>0</v>
      </c>
      <c r="BC33" s="160">
        <f t="shared" si="2"/>
        <v>0</v>
      </c>
      <c r="BD33" s="161">
        <f t="shared" si="2"/>
        <v>0</v>
      </c>
      <c r="BE33" s="249">
        <f>AI33+AL33+AO33+AR33+AU33+AX33+BA33+BD33</f>
        <v>94</v>
      </c>
      <c r="BF33" s="269"/>
      <c r="BG33" s="237"/>
      <c r="BH33" s="237"/>
      <c r="BI33" s="237"/>
      <c r="BJ33" s="269"/>
      <c r="BK33" s="21"/>
      <c r="BL33" s="7">
        <f>AG33+AJ33+AM33+AP33+AS33+AV33+AY33</f>
        <v>3536</v>
      </c>
      <c r="BM33" s="9">
        <f>AH33+AK33+AN33+AQ33+AT33+AW33+AZ33+BC33</f>
        <v>1620</v>
      </c>
      <c r="BN33" s="6">
        <f>SUM(BE34:BF49,BE54:BF64)</f>
        <v>94</v>
      </c>
      <c r="BP33" s="24">
        <f>Y33+AA33+AC33+AE33</f>
        <v>1620</v>
      </c>
    </row>
    <row r="34" spans="2:68" ht="42.75" customHeight="1" x14ac:dyDescent="0.45">
      <c r="B34" s="41" t="s">
        <v>100</v>
      </c>
      <c r="C34" s="250" t="s">
        <v>165</v>
      </c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13"/>
      <c r="R34" s="215"/>
      <c r="S34" s="213"/>
      <c r="T34" s="216"/>
      <c r="U34" s="185"/>
      <c r="V34" s="216"/>
      <c r="W34" s="435"/>
      <c r="X34" s="424"/>
      <c r="Y34" s="432"/>
      <c r="Z34" s="433"/>
      <c r="AA34" s="213"/>
      <c r="AB34" s="215"/>
      <c r="AC34" s="213"/>
      <c r="AD34" s="215"/>
      <c r="AE34" s="213"/>
      <c r="AF34" s="216"/>
      <c r="AG34" s="77"/>
      <c r="AH34" s="106"/>
      <c r="AI34" s="107"/>
      <c r="AJ34" s="77"/>
      <c r="AK34" s="106"/>
      <c r="AL34" s="107"/>
      <c r="AM34" s="77"/>
      <c r="AN34" s="106"/>
      <c r="AO34" s="97"/>
      <c r="AP34" s="46"/>
      <c r="AQ34" s="47"/>
      <c r="AR34" s="49"/>
      <c r="AS34" s="99"/>
      <c r="AT34" s="106"/>
      <c r="AU34" s="107"/>
      <c r="AV34" s="77"/>
      <c r="AW34" s="106"/>
      <c r="AX34" s="107"/>
      <c r="AY34" s="77"/>
      <c r="AZ34" s="106"/>
      <c r="BA34" s="107"/>
      <c r="BB34" s="77"/>
      <c r="BC34" s="106"/>
      <c r="BD34" s="107"/>
      <c r="BE34" s="221"/>
      <c r="BF34" s="222"/>
      <c r="BG34" s="226"/>
      <c r="BH34" s="226"/>
      <c r="BI34" s="226"/>
      <c r="BJ34" s="227"/>
      <c r="BK34" s="21"/>
      <c r="BL34" s="6">
        <f t="shared" ref="BL34:BL113" si="3">AG34+AJ34+AM34+AP34+AS34+AV34+AY34</f>
        <v>0</v>
      </c>
      <c r="BM34" s="8">
        <f t="shared" ref="BM34:BM113" si="4">AH34+AK34+AN34+AQ34+AT34+AW34+AZ34+BC34</f>
        <v>0</v>
      </c>
      <c r="BN34" s="6">
        <f t="shared" ref="BN34:BN113" si="5">AI34+AL34+AO34+AR34+AU34+AX34+BA34</f>
        <v>0</v>
      </c>
      <c r="BP34" s="24">
        <f t="shared" ref="BP34:BP38" si="6">Y34+AA34+AC34+AE34</f>
        <v>0</v>
      </c>
    </row>
    <row r="35" spans="2:68" ht="43.5" customHeight="1" x14ac:dyDescent="0.45">
      <c r="B35" s="81" t="s">
        <v>113</v>
      </c>
      <c r="C35" s="437" t="s">
        <v>425</v>
      </c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178">
        <v>1</v>
      </c>
      <c r="R35" s="179"/>
      <c r="S35" s="178"/>
      <c r="T35" s="421"/>
      <c r="U35" s="420">
        <v>108</v>
      </c>
      <c r="V35" s="179"/>
      <c r="W35" s="178">
        <v>54</v>
      </c>
      <c r="X35" s="421"/>
      <c r="Y35" s="180">
        <v>34</v>
      </c>
      <c r="Z35" s="179"/>
      <c r="AA35" s="178"/>
      <c r="AB35" s="179"/>
      <c r="AC35" s="178"/>
      <c r="AD35" s="179"/>
      <c r="AE35" s="178">
        <v>20</v>
      </c>
      <c r="AF35" s="180"/>
      <c r="AG35" s="89">
        <v>108</v>
      </c>
      <c r="AH35" s="90">
        <v>54</v>
      </c>
      <c r="AI35" s="108">
        <v>3</v>
      </c>
      <c r="AJ35" s="89"/>
      <c r="AK35" s="90"/>
      <c r="AL35" s="108"/>
      <c r="AM35" s="89"/>
      <c r="AN35" s="90"/>
      <c r="AO35" s="86"/>
      <c r="AP35" s="89"/>
      <c r="AQ35" s="90"/>
      <c r="AR35" s="108"/>
      <c r="AS35" s="87"/>
      <c r="AT35" s="90"/>
      <c r="AU35" s="108"/>
      <c r="AV35" s="89"/>
      <c r="AW35" s="90"/>
      <c r="AX35" s="108"/>
      <c r="AY35" s="89"/>
      <c r="AZ35" s="90"/>
      <c r="BA35" s="108"/>
      <c r="BB35" s="89"/>
      <c r="BC35" s="90"/>
      <c r="BD35" s="108"/>
      <c r="BE35" s="181">
        <f t="shared" ref="BE35" si="7">AI35+AL35+AO35+AR35+AU35+AX35+BA35+BD35</f>
        <v>3</v>
      </c>
      <c r="BF35" s="182"/>
      <c r="BG35" s="434" t="s">
        <v>182</v>
      </c>
      <c r="BH35" s="183"/>
      <c r="BI35" s="183"/>
      <c r="BJ35" s="184"/>
      <c r="BK35" s="21"/>
      <c r="BL35" s="6">
        <f t="shared" si="3"/>
        <v>108</v>
      </c>
      <c r="BM35" s="8">
        <f t="shared" si="4"/>
        <v>54</v>
      </c>
      <c r="BN35" s="6">
        <f t="shared" si="5"/>
        <v>3</v>
      </c>
      <c r="BP35" s="24">
        <f t="shared" si="6"/>
        <v>54</v>
      </c>
    </row>
    <row r="36" spans="2:68" ht="48" customHeight="1" x14ac:dyDescent="0.45">
      <c r="B36" s="81" t="s">
        <v>114</v>
      </c>
      <c r="C36" s="419" t="s">
        <v>155</v>
      </c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178">
        <v>1</v>
      </c>
      <c r="R36" s="179"/>
      <c r="S36" s="178"/>
      <c r="T36" s="421"/>
      <c r="U36" s="420">
        <v>108</v>
      </c>
      <c r="V36" s="179"/>
      <c r="W36" s="178">
        <v>54</v>
      </c>
      <c r="X36" s="421"/>
      <c r="Y36" s="180">
        <v>28</v>
      </c>
      <c r="Z36" s="179"/>
      <c r="AA36" s="178"/>
      <c r="AB36" s="179"/>
      <c r="AC36" s="178"/>
      <c r="AD36" s="179"/>
      <c r="AE36" s="178">
        <v>26</v>
      </c>
      <c r="AF36" s="180"/>
      <c r="AG36" s="89">
        <v>108</v>
      </c>
      <c r="AH36" s="90">
        <v>54</v>
      </c>
      <c r="AI36" s="108">
        <v>3</v>
      </c>
      <c r="AJ36" s="89"/>
      <c r="AK36" s="90"/>
      <c r="AL36" s="108"/>
      <c r="AM36" s="89"/>
      <c r="AN36" s="90"/>
      <c r="AO36" s="86"/>
      <c r="AP36" s="89"/>
      <c r="AQ36" s="90"/>
      <c r="AR36" s="108"/>
      <c r="AS36" s="87"/>
      <c r="AT36" s="90"/>
      <c r="AU36" s="108"/>
      <c r="AV36" s="89"/>
      <c r="AW36" s="90"/>
      <c r="AX36" s="108"/>
      <c r="AY36" s="89"/>
      <c r="AZ36" s="90"/>
      <c r="BA36" s="108"/>
      <c r="BB36" s="89"/>
      <c r="BC36" s="90"/>
      <c r="BD36" s="108"/>
      <c r="BE36" s="181">
        <f>AI36+AL36+AO36+AR36+AU36+AX36+BA36+BD36</f>
        <v>3</v>
      </c>
      <c r="BF36" s="182"/>
      <c r="BG36" s="434" t="s">
        <v>426</v>
      </c>
      <c r="BH36" s="183"/>
      <c r="BI36" s="183"/>
      <c r="BJ36" s="184"/>
      <c r="BK36" s="21"/>
      <c r="BL36" s="6">
        <f t="shared" si="3"/>
        <v>108</v>
      </c>
      <c r="BM36" s="8">
        <f t="shared" si="4"/>
        <v>54</v>
      </c>
      <c r="BN36" s="6">
        <f t="shared" si="5"/>
        <v>3</v>
      </c>
      <c r="BP36" s="24">
        <f t="shared" si="6"/>
        <v>54</v>
      </c>
    </row>
    <row r="37" spans="2:68" ht="37.5" customHeight="1" x14ac:dyDescent="0.45">
      <c r="B37" s="42" t="s">
        <v>111</v>
      </c>
      <c r="C37" s="250" t="s">
        <v>163</v>
      </c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13">
        <v>2</v>
      </c>
      <c r="R37" s="215"/>
      <c r="S37" s="213">
        <v>1</v>
      </c>
      <c r="T37" s="216"/>
      <c r="U37" s="185">
        <v>324</v>
      </c>
      <c r="V37" s="215"/>
      <c r="W37" s="213">
        <v>150</v>
      </c>
      <c r="X37" s="214"/>
      <c r="Y37" s="216"/>
      <c r="Z37" s="215"/>
      <c r="AA37" s="213"/>
      <c r="AB37" s="215"/>
      <c r="AC37" s="213">
        <v>150</v>
      </c>
      <c r="AD37" s="215"/>
      <c r="AE37" s="213"/>
      <c r="AF37" s="216"/>
      <c r="AG37" s="74">
        <v>108</v>
      </c>
      <c r="AH37" s="75">
        <v>68</v>
      </c>
      <c r="AI37" s="16">
        <v>3</v>
      </c>
      <c r="AJ37" s="74">
        <v>216</v>
      </c>
      <c r="AK37" s="75">
        <v>82</v>
      </c>
      <c r="AL37" s="16">
        <v>6</v>
      </c>
      <c r="AM37" s="74"/>
      <c r="AN37" s="75"/>
      <c r="AO37" s="91"/>
      <c r="AP37" s="74"/>
      <c r="AQ37" s="75"/>
      <c r="AR37" s="16"/>
      <c r="AS37" s="93"/>
      <c r="AT37" s="75"/>
      <c r="AU37" s="16"/>
      <c r="AV37" s="74"/>
      <c r="AW37" s="75"/>
      <c r="AX37" s="16"/>
      <c r="AY37" s="74"/>
      <c r="AZ37" s="75"/>
      <c r="BA37" s="16"/>
      <c r="BB37" s="74"/>
      <c r="BC37" s="75"/>
      <c r="BD37" s="16"/>
      <c r="BE37" s="221">
        <f t="shared" ref="BE37:BE64" si="8">AI37+AL37+AO37+AR37+AU37+AX37+BA37+BD37</f>
        <v>9</v>
      </c>
      <c r="BF37" s="222"/>
      <c r="BG37" s="223" t="s">
        <v>128</v>
      </c>
      <c r="BH37" s="224"/>
      <c r="BI37" s="224"/>
      <c r="BJ37" s="225"/>
      <c r="BK37" s="21"/>
      <c r="BL37" s="6">
        <f t="shared" si="3"/>
        <v>324</v>
      </c>
      <c r="BM37" s="8">
        <f t="shared" si="4"/>
        <v>150</v>
      </c>
      <c r="BN37" s="6">
        <f t="shared" si="5"/>
        <v>9</v>
      </c>
      <c r="BP37" s="24">
        <f t="shared" si="6"/>
        <v>150</v>
      </c>
    </row>
    <row r="38" spans="2:68" ht="36" customHeight="1" x14ac:dyDescent="0.45">
      <c r="B38" s="41" t="s">
        <v>112</v>
      </c>
      <c r="C38" s="428" t="s">
        <v>198</v>
      </c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P38" s="430"/>
      <c r="Q38" s="213">
        <v>2</v>
      </c>
      <c r="R38" s="215"/>
      <c r="S38" s="213">
        <v>1</v>
      </c>
      <c r="T38" s="216"/>
      <c r="U38" s="185">
        <v>310</v>
      </c>
      <c r="V38" s="215"/>
      <c r="W38" s="213">
        <v>132</v>
      </c>
      <c r="X38" s="214"/>
      <c r="Y38" s="216">
        <v>44</v>
      </c>
      <c r="Z38" s="215"/>
      <c r="AA38" s="213">
        <v>88</v>
      </c>
      <c r="AB38" s="215"/>
      <c r="AC38" s="213"/>
      <c r="AD38" s="215"/>
      <c r="AE38" s="213"/>
      <c r="AF38" s="216"/>
      <c r="AG38" s="74">
        <v>108</v>
      </c>
      <c r="AH38" s="75">
        <v>52</v>
      </c>
      <c r="AI38" s="16">
        <v>3</v>
      </c>
      <c r="AJ38" s="74">
        <v>202</v>
      </c>
      <c r="AK38" s="75">
        <v>80</v>
      </c>
      <c r="AL38" s="16">
        <v>6</v>
      </c>
      <c r="AM38" s="74"/>
      <c r="AN38" s="75"/>
      <c r="AO38" s="91"/>
      <c r="AP38" s="74"/>
      <c r="AQ38" s="75"/>
      <c r="AR38" s="16"/>
      <c r="AS38" s="93"/>
      <c r="AT38" s="75"/>
      <c r="AU38" s="16"/>
      <c r="AV38" s="74"/>
      <c r="AW38" s="75"/>
      <c r="AX38" s="16"/>
      <c r="AY38" s="74"/>
      <c r="AZ38" s="75"/>
      <c r="BA38" s="16"/>
      <c r="BB38" s="74"/>
      <c r="BC38" s="75"/>
      <c r="BD38" s="16"/>
      <c r="BE38" s="221">
        <f t="shared" si="8"/>
        <v>9</v>
      </c>
      <c r="BF38" s="222"/>
      <c r="BG38" s="223" t="s">
        <v>120</v>
      </c>
      <c r="BH38" s="224"/>
      <c r="BI38" s="224"/>
      <c r="BJ38" s="225"/>
      <c r="BK38" s="21"/>
      <c r="BL38" s="6">
        <f t="shared" si="3"/>
        <v>310</v>
      </c>
      <c r="BM38" s="8">
        <f t="shared" si="4"/>
        <v>132</v>
      </c>
      <c r="BN38" s="6">
        <f t="shared" si="5"/>
        <v>9</v>
      </c>
      <c r="BP38" s="24">
        <f t="shared" si="6"/>
        <v>132</v>
      </c>
    </row>
    <row r="39" spans="2:68" ht="47.25" customHeight="1" x14ac:dyDescent="0.45">
      <c r="B39" s="42" t="s">
        <v>125</v>
      </c>
      <c r="C39" s="250" t="s">
        <v>340</v>
      </c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13"/>
      <c r="R39" s="215"/>
      <c r="S39" s="213"/>
      <c r="T39" s="216"/>
      <c r="U39" s="185"/>
      <c r="V39" s="215"/>
      <c r="W39" s="213"/>
      <c r="X39" s="214"/>
      <c r="Y39" s="216"/>
      <c r="Z39" s="215"/>
      <c r="AA39" s="213"/>
      <c r="AB39" s="215"/>
      <c r="AC39" s="213"/>
      <c r="AD39" s="215"/>
      <c r="AE39" s="213"/>
      <c r="AF39" s="216"/>
      <c r="AG39" s="74"/>
      <c r="AH39" s="75"/>
      <c r="AI39" s="16"/>
      <c r="AJ39" s="74"/>
      <c r="AK39" s="75"/>
      <c r="AL39" s="16"/>
      <c r="AM39" s="74"/>
      <c r="AN39" s="75"/>
      <c r="AO39" s="91"/>
      <c r="AP39" s="74"/>
      <c r="AQ39" s="75"/>
      <c r="AR39" s="16"/>
      <c r="AS39" s="93"/>
      <c r="AT39" s="75"/>
      <c r="AU39" s="16"/>
      <c r="AV39" s="74"/>
      <c r="AW39" s="75"/>
      <c r="AX39" s="16"/>
      <c r="AY39" s="74"/>
      <c r="AZ39" s="75"/>
      <c r="BA39" s="16"/>
      <c r="BB39" s="74"/>
      <c r="BC39" s="75"/>
      <c r="BD39" s="16"/>
      <c r="BE39" s="221"/>
      <c r="BF39" s="222"/>
      <c r="BG39" s="236" t="s">
        <v>121</v>
      </c>
      <c r="BH39" s="226"/>
      <c r="BI39" s="226"/>
      <c r="BJ39" s="227"/>
      <c r="BK39" s="21"/>
      <c r="BL39" s="6"/>
      <c r="BM39" s="8"/>
      <c r="BN39" s="6"/>
    </row>
    <row r="40" spans="2:68" ht="37.5" customHeight="1" x14ac:dyDescent="0.45">
      <c r="B40" s="19" t="s">
        <v>320</v>
      </c>
      <c r="C40" s="195" t="s">
        <v>216</v>
      </c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213">
        <v>2</v>
      </c>
      <c r="R40" s="215"/>
      <c r="S40" s="213" t="s">
        <v>341</v>
      </c>
      <c r="T40" s="216"/>
      <c r="U40" s="185">
        <v>328</v>
      </c>
      <c r="V40" s="215"/>
      <c r="W40" s="213">
        <v>148</v>
      </c>
      <c r="X40" s="214"/>
      <c r="Y40" s="216">
        <v>74</v>
      </c>
      <c r="Z40" s="215"/>
      <c r="AA40" s="213"/>
      <c r="AB40" s="215"/>
      <c r="AC40" s="213">
        <v>74</v>
      </c>
      <c r="AD40" s="215"/>
      <c r="AE40" s="213"/>
      <c r="AF40" s="216"/>
      <c r="AG40" s="74">
        <v>114</v>
      </c>
      <c r="AH40" s="75">
        <v>52</v>
      </c>
      <c r="AI40" s="16">
        <v>3</v>
      </c>
      <c r="AJ40" s="74">
        <v>120</v>
      </c>
      <c r="AK40" s="75">
        <v>62</v>
      </c>
      <c r="AL40" s="16">
        <v>3</v>
      </c>
      <c r="AM40" s="74">
        <v>94</v>
      </c>
      <c r="AN40" s="75">
        <v>34</v>
      </c>
      <c r="AO40" s="91">
        <v>3</v>
      </c>
      <c r="AP40" s="74"/>
      <c r="AQ40" s="75"/>
      <c r="AR40" s="16"/>
      <c r="AS40" s="93"/>
      <c r="AT40" s="75"/>
      <c r="AU40" s="16"/>
      <c r="AV40" s="74"/>
      <c r="AW40" s="75"/>
      <c r="AX40" s="16"/>
      <c r="AY40" s="74"/>
      <c r="AZ40" s="75"/>
      <c r="BA40" s="16"/>
      <c r="BB40" s="74"/>
      <c r="BC40" s="75"/>
      <c r="BD40" s="16"/>
      <c r="BE40" s="221">
        <f t="shared" si="8"/>
        <v>9</v>
      </c>
      <c r="BF40" s="222"/>
      <c r="BG40" s="236"/>
      <c r="BH40" s="226"/>
      <c r="BI40" s="226"/>
      <c r="BJ40" s="227"/>
      <c r="BK40" s="21"/>
      <c r="BL40" s="6">
        <f t="shared" ref="BL40:BL56" si="9">AG40+AJ40+AM40+AP40+AS40+AV40+AY40</f>
        <v>328</v>
      </c>
      <c r="BM40" s="8">
        <f t="shared" ref="BM40:BM56" si="10">AH40+AK40+AN40+AQ40+AT40+AW40+AZ40+BC40</f>
        <v>148</v>
      </c>
      <c r="BN40" s="6">
        <f t="shared" ref="BN40:BN56" si="11">AI40+AL40+AO40+AR40+AU40+AX40+BA40</f>
        <v>9</v>
      </c>
      <c r="BP40" s="24">
        <f t="shared" ref="BP40:BP43" si="12">Y40+AA40+AC40+AE40</f>
        <v>148</v>
      </c>
    </row>
    <row r="41" spans="2:68" ht="51" customHeight="1" x14ac:dyDescent="0.45">
      <c r="B41" s="19" t="s">
        <v>321</v>
      </c>
      <c r="C41" s="195" t="s">
        <v>368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213">
        <v>3</v>
      </c>
      <c r="R41" s="215"/>
      <c r="S41" s="213"/>
      <c r="T41" s="216"/>
      <c r="U41" s="185">
        <v>120</v>
      </c>
      <c r="V41" s="215"/>
      <c r="W41" s="213">
        <v>58</v>
      </c>
      <c r="X41" s="214"/>
      <c r="Y41" s="216">
        <v>28</v>
      </c>
      <c r="Z41" s="215"/>
      <c r="AA41" s="213"/>
      <c r="AB41" s="215"/>
      <c r="AC41" s="213">
        <v>30</v>
      </c>
      <c r="AD41" s="215"/>
      <c r="AE41" s="213"/>
      <c r="AF41" s="216"/>
      <c r="AG41" s="74"/>
      <c r="AH41" s="75"/>
      <c r="AI41" s="16"/>
      <c r="AJ41" s="74"/>
      <c r="AK41" s="75"/>
      <c r="AL41" s="16"/>
      <c r="AM41" s="74">
        <v>120</v>
      </c>
      <c r="AN41" s="75">
        <v>58</v>
      </c>
      <c r="AO41" s="91">
        <v>3</v>
      </c>
      <c r="AP41" s="74"/>
      <c r="AQ41" s="75"/>
      <c r="AR41" s="16"/>
      <c r="AS41" s="93"/>
      <c r="AT41" s="75"/>
      <c r="AU41" s="16"/>
      <c r="AV41" s="74"/>
      <c r="AW41" s="75"/>
      <c r="AX41" s="16"/>
      <c r="AY41" s="74"/>
      <c r="AZ41" s="75"/>
      <c r="BA41" s="16"/>
      <c r="BB41" s="74"/>
      <c r="BC41" s="75"/>
      <c r="BD41" s="16"/>
      <c r="BE41" s="221">
        <f t="shared" si="8"/>
        <v>3</v>
      </c>
      <c r="BF41" s="222"/>
      <c r="BG41" s="236"/>
      <c r="BH41" s="226"/>
      <c r="BI41" s="226"/>
      <c r="BJ41" s="227"/>
      <c r="BK41" s="21"/>
      <c r="BL41" s="6"/>
      <c r="BM41" s="8"/>
      <c r="BN41" s="6"/>
    </row>
    <row r="42" spans="2:68" ht="48" customHeight="1" x14ac:dyDescent="0.45">
      <c r="B42" s="41" t="s">
        <v>322</v>
      </c>
      <c r="C42" s="428" t="s">
        <v>342</v>
      </c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29"/>
      <c r="P42" s="430"/>
      <c r="Q42" s="213"/>
      <c r="R42" s="215"/>
      <c r="S42" s="213"/>
      <c r="T42" s="214"/>
      <c r="U42" s="185"/>
      <c r="V42" s="215"/>
      <c r="W42" s="213"/>
      <c r="X42" s="214"/>
      <c r="Y42" s="185"/>
      <c r="Z42" s="215"/>
      <c r="AA42" s="213"/>
      <c r="AB42" s="215"/>
      <c r="AC42" s="213"/>
      <c r="AD42" s="215"/>
      <c r="AE42" s="213"/>
      <c r="AF42" s="214"/>
      <c r="AG42" s="74"/>
      <c r="AH42" s="75"/>
      <c r="AI42" s="16"/>
      <c r="AJ42" s="74"/>
      <c r="AK42" s="75"/>
      <c r="AL42" s="16"/>
      <c r="AM42" s="74"/>
      <c r="AN42" s="75"/>
      <c r="AO42" s="91"/>
      <c r="AP42" s="74"/>
      <c r="AQ42" s="75"/>
      <c r="AR42" s="16"/>
      <c r="AS42" s="93"/>
      <c r="AT42" s="75"/>
      <c r="AU42" s="16"/>
      <c r="AV42" s="74"/>
      <c r="AW42" s="75"/>
      <c r="AX42" s="16"/>
      <c r="AY42" s="74"/>
      <c r="AZ42" s="75"/>
      <c r="BA42" s="16"/>
      <c r="BB42" s="74"/>
      <c r="BC42" s="75"/>
      <c r="BD42" s="16"/>
      <c r="BE42" s="221"/>
      <c r="BF42" s="222"/>
      <c r="BG42" s="236"/>
      <c r="BH42" s="226"/>
      <c r="BI42" s="226"/>
      <c r="BJ42" s="227"/>
      <c r="BK42" s="21"/>
      <c r="BL42" s="6"/>
      <c r="BM42" s="8"/>
      <c r="BN42" s="6"/>
    </row>
    <row r="43" spans="2:68" ht="34.5" customHeight="1" x14ac:dyDescent="0.45">
      <c r="B43" s="40" t="s">
        <v>196</v>
      </c>
      <c r="C43" s="195" t="s">
        <v>162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213">
        <v>4</v>
      </c>
      <c r="R43" s="215"/>
      <c r="S43" s="213"/>
      <c r="T43" s="216"/>
      <c r="U43" s="185">
        <v>216</v>
      </c>
      <c r="V43" s="215"/>
      <c r="W43" s="213">
        <v>86</v>
      </c>
      <c r="X43" s="214"/>
      <c r="Y43" s="216">
        <v>42</v>
      </c>
      <c r="Z43" s="215"/>
      <c r="AA43" s="213"/>
      <c r="AB43" s="215"/>
      <c r="AC43" s="213">
        <v>44</v>
      </c>
      <c r="AD43" s="215"/>
      <c r="AE43" s="213"/>
      <c r="AF43" s="216"/>
      <c r="AG43" s="74"/>
      <c r="AH43" s="75"/>
      <c r="AI43" s="16"/>
      <c r="AJ43" s="74"/>
      <c r="AK43" s="75"/>
      <c r="AL43" s="16"/>
      <c r="AM43" s="74"/>
      <c r="AN43" s="75"/>
      <c r="AO43" s="91"/>
      <c r="AP43" s="74">
        <v>216</v>
      </c>
      <c r="AQ43" s="75">
        <v>86</v>
      </c>
      <c r="AR43" s="16">
        <v>6</v>
      </c>
      <c r="AS43" s="93"/>
      <c r="AT43" s="75"/>
      <c r="AU43" s="16"/>
      <c r="AV43" s="74"/>
      <c r="AW43" s="75"/>
      <c r="AX43" s="16"/>
      <c r="AY43" s="74"/>
      <c r="AZ43" s="75"/>
      <c r="BA43" s="16"/>
      <c r="BB43" s="74"/>
      <c r="BC43" s="75"/>
      <c r="BD43" s="16"/>
      <c r="BE43" s="221">
        <f t="shared" si="8"/>
        <v>6</v>
      </c>
      <c r="BF43" s="222"/>
      <c r="BG43" s="223" t="s">
        <v>122</v>
      </c>
      <c r="BH43" s="224"/>
      <c r="BI43" s="224"/>
      <c r="BJ43" s="225"/>
      <c r="BK43" s="21"/>
      <c r="BL43" s="6">
        <f t="shared" si="9"/>
        <v>216</v>
      </c>
      <c r="BM43" s="8">
        <f t="shared" si="10"/>
        <v>86</v>
      </c>
      <c r="BN43" s="6">
        <f t="shared" si="11"/>
        <v>6</v>
      </c>
      <c r="BP43" s="24">
        <f t="shared" si="12"/>
        <v>86</v>
      </c>
    </row>
    <row r="44" spans="2:68" ht="38.25" customHeight="1" x14ac:dyDescent="0.45">
      <c r="B44" s="40" t="s">
        <v>197</v>
      </c>
      <c r="C44" s="195" t="s">
        <v>158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213">
        <v>5</v>
      </c>
      <c r="R44" s="215"/>
      <c r="S44" s="213"/>
      <c r="T44" s="216"/>
      <c r="U44" s="185">
        <v>120</v>
      </c>
      <c r="V44" s="215"/>
      <c r="W44" s="213">
        <v>68</v>
      </c>
      <c r="X44" s="214"/>
      <c r="Y44" s="216">
        <v>34</v>
      </c>
      <c r="Z44" s="215"/>
      <c r="AA44" s="213">
        <v>18</v>
      </c>
      <c r="AB44" s="215"/>
      <c r="AC44" s="213">
        <v>16</v>
      </c>
      <c r="AD44" s="215"/>
      <c r="AE44" s="213"/>
      <c r="AF44" s="216"/>
      <c r="AG44" s="74"/>
      <c r="AH44" s="75"/>
      <c r="AI44" s="16"/>
      <c r="AJ44" s="74"/>
      <c r="AK44" s="75"/>
      <c r="AL44" s="16"/>
      <c r="AM44" s="74"/>
      <c r="AN44" s="75"/>
      <c r="AO44" s="91"/>
      <c r="AP44" s="74"/>
      <c r="AQ44" s="75"/>
      <c r="AR44" s="16"/>
      <c r="AS44" s="93">
        <v>120</v>
      </c>
      <c r="AT44" s="75">
        <v>68</v>
      </c>
      <c r="AU44" s="16">
        <v>3</v>
      </c>
      <c r="AV44" s="74"/>
      <c r="AW44" s="75"/>
      <c r="AX44" s="16"/>
      <c r="AY44" s="74"/>
      <c r="AZ44" s="75"/>
      <c r="BA44" s="16"/>
      <c r="BB44" s="74"/>
      <c r="BC44" s="75"/>
      <c r="BD44" s="16"/>
      <c r="BE44" s="221">
        <f t="shared" si="8"/>
        <v>3</v>
      </c>
      <c r="BF44" s="222"/>
      <c r="BG44" s="236" t="s">
        <v>130</v>
      </c>
      <c r="BH44" s="226"/>
      <c r="BI44" s="226"/>
      <c r="BJ44" s="227"/>
      <c r="BK44" s="21"/>
      <c r="BL44" s="6"/>
      <c r="BM44" s="8"/>
      <c r="BN44" s="6"/>
    </row>
    <row r="45" spans="2:68" ht="36.75" customHeight="1" x14ac:dyDescent="0.45">
      <c r="B45" s="42" t="s">
        <v>176</v>
      </c>
      <c r="C45" s="250" t="s">
        <v>235</v>
      </c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13"/>
      <c r="R45" s="215"/>
      <c r="S45" s="213"/>
      <c r="T45" s="216"/>
      <c r="U45" s="185"/>
      <c r="V45" s="215"/>
      <c r="W45" s="213"/>
      <c r="X45" s="214"/>
      <c r="Y45" s="216"/>
      <c r="Z45" s="215"/>
      <c r="AA45" s="213"/>
      <c r="AB45" s="215"/>
      <c r="AC45" s="213"/>
      <c r="AD45" s="215"/>
      <c r="AE45" s="213"/>
      <c r="AF45" s="216"/>
      <c r="AG45" s="74"/>
      <c r="AH45" s="75"/>
      <c r="AI45" s="16"/>
      <c r="AJ45" s="74"/>
      <c r="AK45" s="75"/>
      <c r="AL45" s="16"/>
      <c r="AM45" s="74"/>
      <c r="AN45" s="75"/>
      <c r="AO45" s="91"/>
      <c r="AP45" s="74"/>
      <c r="AQ45" s="75"/>
      <c r="AR45" s="16"/>
      <c r="AS45" s="93"/>
      <c r="AT45" s="75"/>
      <c r="AU45" s="16"/>
      <c r="AV45" s="74"/>
      <c r="AW45" s="75"/>
      <c r="AX45" s="16"/>
      <c r="AY45" s="74"/>
      <c r="AZ45" s="75"/>
      <c r="BA45" s="16"/>
      <c r="BB45" s="74"/>
      <c r="BC45" s="75"/>
      <c r="BD45" s="16"/>
      <c r="BE45" s="221"/>
      <c r="BF45" s="222"/>
      <c r="BG45" s="223"/>
      <c r="BH45" s="224"/>
      <c r="BI45" s="224"/>
      <c r="BJ45" s="225"/>
      <c r="BK45" s="21"/>
      <c r="BL45" s="6">
        <f t="shared" si="9"/>
        <v>0</v>
      </c>
      <c r="BM45" s="8">
        <f t="shared" si="10"/>
        <v>0</v>
      </c>
      <c r="BN45" s="6">
        <f t="shared" si="11"/>
        <v>0</v>
      </c>
      <c r="BP45" s="24">
        <f>Y45+AA45+AC45+AE45</f>
        <v>0</v>
      </c>
    </row>
    <row r="46" spans="2:68" ht="43.5" customHeight="1" x14ac:dyDescent="0.45">
      <c r="B46" s="40" t="s">
        <v>177</v>
      </c>
      <c r="C46" s="195" t="s">
        <v>159</v>
      </c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213">
        <v>1</v>
      </c>
      <c r="R46" s="215"/>
      <c r="S46" s="213"/>
      <c r="T46" s="216"/>
      <c r="U46" s="185">
        <v>122</v>
      </c>
      <c r="V46" s="215"/>
      <c r="W46" s="213">
        <v>68</v>
      </c>
      <c r="X46" s="214"/>
      <c r="Y46" s="216">
        <v>34</v>
      </c>
      <c r="Z46" s="215"/>
      <c r="AA46" s="213"/>
      <c r="AB46" s="215"/>
      <c r="AC46" s="213"/>
      <c r="AD46" s="215"/>
      <c r="AE46" s="213">
        <v>34</v>
      </c>
      <c r="AF46" s="216"/>
      <c r="AG46" s="74">
        <v>122</v>
      </c>
      <c r="AH46" s="75">
        <v>68</v>
      </c>
      <c r="AI46" s="16">
        <v>3</v>
      </c>
      <c r="AJ46" s="74"/>
      <c r="AK46" s="75"/>
      <c r="AL46" s="16"/>
      <c r="AM46" s="74"/>
      <c r="AN46" s="75"/>
      <c r="AO46" s="91"/>
      <c r="AP46" s="74"/>
      <c r="AQ46" s="75"/>
      <c r="AR46" s="16"/>
      <c r="AS46" s="93"/>
      <c r="AT46" s="75"/>
      <c r="AU46" s="16"/>
      <c r="AV46" s="74"/>
      <c r="AW46" s="75"/>
      <c r="AX46" s="16"/>
      <c r="AY46" s="74"/>
      <c r="AZ46" s="75"/>
      <c r="BA46" s="16"/>
      <c r="BB46" s="74"/>
      <c r="BC46" s="75"/>
      <c r="BD46" s="16"/>
      <c r="BE46" s="221">
        <f t="shared" si="8"/>
        <v>3</v>
      </c>
      <c r="BF46" s="222"/>
      <c r="BG46" s="223" t="s">
        <v>131</v>
      </c>
      <c r="BH46" s="224"/>
      <c r="BI46" s="224"/>
      <c r="BJ46" s="225"/>
      <c r="BK46" s="21"/>
      <c r="BL46" s="6">
        <f t="shared" si="9"/>
        <v>122</v>
      </c>
      <c r="BM46" s="8">
        <f t="shared" si="10"/>
        <v>68</v>
      </c>
      <c r="BN46" s="6">
        <f t="shared" si="11"/>
        <v>3</v>
      </c>
      <c r="BP46" s="24">
        <f t="shared" ref="BP46:BP113" si="13">Y46+AA46+AC46+AE46</f>
        <v>68</v>
      </c>
    </row>
    <row r="47" spans="2:68" ht="42" customHeight="1" x14ac:dyDescent="0.45">
      <c r="B47" s="40" t="s">
        <v>178</v>
      </c>
      <c r="C47" s="195" t="s">
        <v>172</v>
      </c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213">
        <v>2</v>
      </c>
      <c r="R47" s="215"/>
      <c r="S47" s="213"/>
      <c r="T47" s="216"/>
      <c r="U47" s="185">
        <v>122</v>
      </c>
      <c r="V47" s="215"/>
      <c r="W47" s="213">
        <v>68</v>
      </c>
      <c r="X47" s="214"/>
      <c r="Y47" s="216">
        <v>34</v>
      </c>
      <c r="Z47" s="215"/>
      <c r="AA47" s="213"/>
      <c r="AB47" s="215"/>
      <c r="AC47" s="213"/>
      <c r="AD47" s="215"/>
      <c r="AE47" s="213">
        <v>34</v>
      </c>
      <c r="AF47" s="216"/>
      <c r="AG47" s="74"/>
      <c r="AH47" s="75"/>
      <c r="AI47" s="16"/>
      <c r="AJ47" s="74">
        <v>122</v>
      </c>
      <c r="AK47" s="75">
        <v>68</v>
      </c>
      <c r="AL47" s="16">
        <v>3</v>
      </c>
      <c r="AM47" s="74"/>
      <c r="AN47" s="75"/>
      <c r="AO47" s="91"/>
      <c r="AP47" s="74"/>
      <c r="AQ47" s="75"/>
      <c r="AR47" s="16"/>
      <c r="AS47" s="93"/>
      <c r="AT47" s="75"/>
      <c r="AU47" s="16"/>
      <c r="AV47" s="74"/>
      <c r="AW47" s="75"/>
      <c r="AX47" s="16"/>
      <c r="AY47" s="74"/>
      <c r="AZ47" s="75"/>
      <c r="BA47" s="16"/>
      <c r="BB47" s="74"/>
      <c r="BC47" s="75"/>
      <c r="BD47" s="16"/>
      <c r="BE47" s="221">
        <f t="shared" si="8"/>
        <v>3</v>
      </c>
      <c r="BF47" s="222"/>
      <c r="BG47" s="223" t="s">
        <v>132</v>
      </c>
      <c r="BH47" s="224"/>
      <c r="BI47" s="224"/>
      <c r="BJ47" s="225"/>
      <c r="BK47" s="21"/>
      <c r="BL47" s="6">
        <f t="shared" si="9"/>
        <v>122</v>
      </c>
      <c r="BM47" s="8">
        <f t="shared" si="10"/>
        <v>68</v>
      </c>
      <c r="BN47" s="6">
        <f t="shared" si="11"/>
        <v>3</v>
      </c>
      <c r="BP47" s="24">
        <f t="shared" si="13"/>
        <v>68</v>
      </c>
    </row>
    <row r="48" spans="2:68" ht="32.25" customHeight="1" x14ac:dyDescent="0.45">
      <c r="B48" s="41" t="s">
        <v>179</v>
      </c>
      <c r="C48" s="428" t="s">
        <v>195</v>
      </c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  <c r="O48" s="429"/>
      <c r="P48" s="430"/>
      <c r="Q48" s="213"/>
      <c r="R48" s="215"/>
      <c r="S48" s="213"/>
      <c r="T48" s="216"/>
      <c r="U48" s="185"/>
      <c r="V48" s="215"/>
      <c r="W48" s="213"/>
      <c r="X48" s="214"/>
      <c r="Y48" s="216"/>
      <c r="Z48" s="215"/>
      <c r="AA48" s="213"/>
      <c r="AB48" s="215"/>
      <c r="AC48" s="213"/>
      <c r="AD48" s="215"/>
      <c r="AE48" s="213"/>
      <c r="AF48" s="216"/>
      <c r="AG48" s="74"/>
      <c r="AH48" s="75"/>
      <c r="AI48" s="16"/>
      <c r="AJ48" s="74"/>
      <c r="AK48" s="75"/>
      <c r="AL48" s="16"/>
      <c r="AM48" s="74"/>
      <c r="AN48" s="75"/>
      <c r="AO48" s="91"/>
      <c r="AP48" s="74"/>
      <c r="AQ48" s="75"/>
      <c r="AR48" s="16"/>
      <c r="AS48" s="93"/>
      <c r="AT48" s="75"/>
      <c r="AU48" s="16"/>
      <c r="AV48" s="74"/>
      <c r="AW48" s="75"/>
      <c r="AX48" s="16"/>
      <c r="AY48" s="74"/>
      <c r="AZ48" s="75"/>
      <c r="BA48" s="16"/>
      <c r="BB48" s="74"/>
      <c r="BC48" s="75"/>
      <c r="BD48" s="16"/>
      <c r="BE48" s="221"/>
      <c r="BF48" s="222"/>
      <c r="BG48" s="223"/>
      <c r="BH48" s="224"/>
      <c r="BI48" s="224"/>
      <c r="BJ48" s="225"/>
      <c r="BK48" s="21"/>
      <c r="BL48" s="6">
        <f t="shared" si="9"/>
        <v>0</v>
      </c>
      <c r="BM48" s="8">
        <f t="shared" si="10"/>
        <v>0</v>
      </c>
      <c r="BN48" s="6">
        <f t="shared" si="11"/>
        <v>0</v>
      </c>
      <c r="BP48" s="24">
        <f t="shared" si="13"/>
        <v>0</v>
      </c>
    </row>
    <row r="49" spans="2:128" ht="42" customHeight="1" thickBot="1" x14ac:dyDescent="0.5">
      <c r="B49" s="40" t="s">
        <v>343</v>
      </c>
      <c r="C49" s="195" t="s">
        <v>160</v>
      </c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213">
        <v>3</v>
      </c>
      <c r="R49" s="215"/>
      <c r="S49" s="213"/>
      <c r="T49" s="216"/>
      <c r="U49" s="185">
        <v>216</v>
      </c>
      <c r="V49" s="215"/>
      <c r="W49" s="213">
        <v>86</v>
      </c>
      <c r="X49" s="214"/>
      <c r="Y49" s="216">
        <v>44</v>
      </c>
      <c r="Z49" s="215"/>
      <c r="AA49" s="213"/>
      <c r="AB49" s="215"/>
      <c r="AC49" s="213"/>
      <c r="AD49" s="215"/>
      <c r="AE49" s="213">
        <v>42</v>
      </c>
      <c r="AF49" s="216"/>
      <c r="AG49" s="74"/>
      <c r="AH49" s="75"/>
      <c r="AI49" s="16"/>
      <c r="AJ49" s="74"/>
      <c r="AK49" s="75"/>
      <c r="AL49" s="16"/>
      <c r="AM49" s="74">
        <v>216</v>
      </c>
      <c r="AN49" s="75">
        <v>86</v>
      </c>
      <c r="AO49" s="91">
        <v>6</v>
      </c>
      <c r="AP49" s="17"/>
      <c r="AQ49" s="76"/>
      <c r="AR49" s="18"/>
      <c r="AS49" s="93"/>
      <c r="AT49" s="75"/>
      <c r="AU49" s="16"/>
      <c r="AV49" s="74"/>
      <c r="AW49" s="75"/>
      <c r="AX49" s="16"/>
      <c r="AY49" s="74"/>
      <c r="AZ49" s="75"/>
      <c r="BA49" s="16"/>
      <c r="BB49" s="74"/>
      <c r="BC49" s="75"/>
      <c r="BD49" s="16"/>
      <c r="BE49" s="221">
        <f t="shared" si="8"/>
        <v>6</v>
      </c>
      <c r="BF49" s="222"/>
      <c r="BG49" s="223" t="s">
        <v>133</v>
      </c>
      <c r="BH49" s="224"/>
      <c r="BI49" s="224"/>
      <c r="BJ49" s="225"/>
      <c r="BK49" s="21"/>
      <c r="BL49" s="6">
        <f t="shared" si="9"/>
        <v>216</v>
      </c>
      <c r="BM49" s="8">
        <f t="shared" si="10"/>
        <v>86</v>
      </c>
      <c r="BN49" s="6">
        <f t="shared" si="11"/>
        <v>6</v>
      </c>
      <c r="BP49" s="24">
        <f t="shared" si="13"/>
        <v>86</v>
      </c>
    </row>
    <row r="50" spans="2:128" s="4" customFormat="1" ht="39" customHeight="1" thickBot="1" x14ac:dyDescent="0.5">
      <c r="B50" s="251" t="s">
        <v>96</v>
      </c>
      <c r="C50" s="254" t="s">
        <v>109</v>
      </c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6"/>
      <c r="Q50" s="263" t="s">
        <v>8</v>
      </c>
      <c r="R50" s="264"/>
      <c r="S50" s="263" t="s">
        <v>9</v>
      </c>
      <c r="T50" s="267"/>
      <c r="U50" s="249" t="s">
        <v>10</v>
      </c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69"/>
      <c r="AG50" s="409" t="s">
        <v>34</v>
      </c>
      <c r="AH50" s="410"/>
      <c r="AI50" s="410"/>
      <c r="AJ50" s="410"/>
      <c r="AK50" s="410"/>
      <c r="AL50" s="410"/>
      <c r="AM50" s="410"/>
      <c r="AN50" s="410"/>
      <c r="AO50" s="410"/>
      <c r="AP50" s="410"/>
      <c r="AQ50" s="410"/>
      <c r="AR50" s="410"/>
      <c r="AS50" s="410"/>
      <c r="AT50" s="410"/>
      <c r="AU50" s="410"/>
      <c r="AV50" s="410"/>
      <c r="AW50" s="410"/>
      <c r="AX50" s="410"/>
      <c r="AY50" s="410"/>
      <c r="AZ50" s="410"/>
      <c r="BA50" s="410"/>
      <c r="BB50" s="410"/>
      <c r="BC50" s="410"/>
      <c r="BD50" s="411"/>
      <c r="BE50" s="201" t="s">
        <v>23</v>
      </c>
      <c r="BF50" s="202"/>
      <c r="BG50" s="207" t="s">
        <v>97</v>
      </c>
      <c r="BH50" s="207"/>
      <c r="BI50" s="207"/>
      <c r="BJ50" s="208"/>
      <c r="BK50" s="21"/>
      <c r="BL50" s="26"/>
      <c r="BM50" s="26"/>
      <c r="BN50" s="26"/>
      <c r="BO50" s="1"/>
      <c r="BP50" s="24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</row>
    <row r="51" spans="2:128" s="4" customFormat="1" ht="32.450000000000003" customHeight="1" thickBot="1" x14ac:dyDescent="0.5">
      <c r="B51" s="252"/>
      <c r="C51" s="257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9"/>
      <c r="Q51" s="265"/>
      <c r="R51" s="229"/>
      <c r="S51" s="265"/>
      <c r="T51" s="268"/>
      <c r="U51" s="412" t="s">
        <v>5</v>
      </c>
      <c r="V51" s="229"/>
      <c r="W51" s="265" t="s">
        <v>11</v>
      </c>
      <c r="X51" s="414"/>
      <c r="Y51" s="217" t="s">
        <v>12</v>
      </c>
      <c r="Z51" s="218"/>
      <c r="AA51" s="218"/>
      <c r="AB51" s="218"/>
      <c r="AC51" s="218"/>
      <c r="AD51" s="218"/>
      <c r="AE51" s="218"/>
      <c r="AF51" s="219"/>
      <c r="AG51" s="220" t="s">
        <v>14</v>
      </c>
      <c r="AH51" s="199"/>
      <c r="AI51" s="199"/>
      <c r="AJ51" s="199"/>
      <c r="AK51" s="199"/>
      <c r="AL51" s="200"/>
      <c r="AM51" s="220" t="s">
        <v>15</v>
      </c>
      <c r="AN51" s="199"/>
      <c r="AO51" s="199"/>
      <c r="AP51" s="199"/>
      <c r="AQ51" s="199"/>
      <c r="AR51" s="200"/>
      <c r="AS51" s="220" t="s">
        <v>16</v>
      </c>
      <c r="AT51" s="199"/>
      <c r="AU51" s="199"/>
      <c r="AV51" s="199"/>
      <c r="AW51" s="199"/>
      <c r="AX51" s="200"/>
      <c r="AY51" s="220" t="s">
        <v>151</v>
      </c>
      <c r="AZ51" s="199"/>
      <c r="BA51" s="199"/>
      <c r="BB51" s="199"/>
      <c r="BC51" s="199"/>
      <c r="BD51" s="200"/>
      <c r="BE51" s="203"/>
      <c r="BF51" s="204"/>
      <c r="BG51" s="209"/>
      <c r="BH51" s="209"/>
      <c r="BI51" s="209"/>
      <c r="BJ51" s="210"/>
      <c r="BK51" s="21"/>
      <c r="BL51" s="26"/>
      <c r="BM51" s="26"/>
      <c r="BN51" s="26"/>
      <c r="BO51" s="1"/>
      <c r="BP51" s="24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</row>
    <row r="52" spans="2:128" s="4" customFormat="1" ht="76.900000000000006" customHeight="1" thickBot="1" x14ac:dyDescent="0.5">
      <c r="B52" s="252"/>
      <c r="C52" s="257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9"/>
      <c r="Q52" s="265"/>
      <c r="R52" s="229"/>
      <c r="S52" s="265"/>
      <c r="T52" s="268"/>
      <c r="U52" s="412"/>
      <c r="V52" s="229"/>
      <c r="W52" s="265"/>
      <c r="X52" s="414"/>
      <c r="Y52" s="228" t="s">
        <v>13</v>
      </c>
      <c r="Z52" s="229"/>
      <c r="AA52" s="288" t="s">
        <v>98</v>
      </c>
      <c r="AB52" s="229"/>
      <c r="AC52" s="288" t="s">
        <v>99</v>
      </c>
      <c r="AD52" s="229"/>
      <c r="AE52" s="265" t="s">
        <v>70</v>
      </c>
      <c r="AF52" s="268"/>
      <c r="AG52" s="198" t="s">
        <v>184</v>
      </c>
      <c r="AH52" s="199"/>
      <c r="AI52" s="200"/>
      <c r="AJ52" s="198" t="s">
        <v>185</v>
      </c>
      <c r="AK52" s="199"/>
      <c r="AL52" s="200"/>
      <c r="AM52" s="198" t="s">
        <v>186</v>
      </c>
      <c r="AN52" s="199"/>
      <c r="AO52" s="200"/>
      <c r="AP52" s="198" t="s">
        <v>187</v>
      </c>
      <c r="AQ52" s="199"/>
      <c r="AR52" s="200"/>
      <c r="AS52" s="198" t="s">
        <v>188</v>
      </c>
      <c r="AT52" s="199"/>
      <c r="AU52" s="200"/>
      <c r="AV52" s="198" t="s">
        <v>189</v>
      </c>
      <c r="AW52" s="199"/>
      <c r="AX52" s="200"/>
      <c r="AY52" s="198" t="s">
        <v>226</v>
      </c>
      <c r="AZ52" s="199"/>
      <c r="BA52" s="200"/>
      <c r="BB52" s="406" t="s">
        <v>152</v>
      </c>
      <c r="BC52" s="407"/>
      <c r="BD52" s="408"/>
      <c r="BE52" s="203"/>
      <c r="BF52" s="204"/>
      <c r="BG52" s="209"/>
      <c r="BH52" s="209"/>
      <c r="BI52" s="209"/>
      <c r="BJ52" s="210"/>
      <c r="BK52" s="21"/>
      <c r="BL52" s="26"/>
      <c r="BM52" s="26"/>
      <c r="BN52" s="26"/>
      <c r="BO52" s="1"/>
      <c r="BP52" s="24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</row>
    <row r="53" spans="2:128" ht="194.25" customHeight="1" thickBot="1" x14ac:dyDescent="0.5">
      <c r="B53" s="253"/>
      <c r="C53" s="260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2"/>
      <c r="Q53" s="266"/>
      <c r="R53" s="231"/>
      <c r="S53" s="266"/>
      <c r="T53" s="230"/>
      <c r="U53" s="413"/>
      <c r="V53" s="231"/>
      <c r="W53" s="266"/>
      <c r="X53" s="415"/>
      <c r="Y53" s="230"/>
      <c r="Z53" s="231"/>
      <c r="AA53" s="266"/>
      <c r="AB53" s="231"/>
      <c r="AC53" s="266"/>
      <c r="AD53" s="231"/>
      <c r="AE53" s="266"/>
      <c r="AF53" s="230"/>
      <c r="AG53" s="151" t="s">
        <v>3</v>
      </c>
      <c r="AH53" s="152" t="s">
        <v>17</v>
      </c>
      <c r="AI53" s="153" t="s">
        <v>18</v>
      </c>
      <c r="AJ53" s="151" t="s">
        <v>3</v>
      </c>
      <c r="AK53" s="152" t="s">
        <v>17</v>
      </c>
      <c r="AL53" s="153" t="s">
        <v>18</v>
      </c>
      <c r="AM53" s="151" t="s">
        <v>3</v>
      </c>
      <c r="AN53" s="152" t="s">
        <v>17</v>
      </c>
      <c r="AO53" s="153" t="s">
        <v>18</v>
      </c>
      <c r="AP53" s="151" t="s">
        <v>3</v>
      </c>
      <c r="AQ53" s="152" t="s">
        <v>17</v>
      </c>
      <c r="AR53" s="153" t="s">
        <v>18</v>
      </c>
      <c r="AS53" s="151" t="s">
        <v>3</v>
      </c>
      <c r="AT53" s="152" t="s">
        <v>17</v>
      </c>
      <c r="AU53" s="153" t="s">
        <v>18</v>
      </c>
      <c r="AV53" s="154" t="s">
        <v>3</v>
      </c>
      <c r="AW53" s="155" t="s">
        <v>17</v>
      </c>
      <c r="AX53" s="156" t="s">
        <v>18</v>
      </c>
      <c r="AY53" s="151" t="s">
        <v>3</v>
      </c>
      <c r="AZ53" s="152" t="s">
        <v>17</v>
      </c>
      <c r="BA53" s="153" t="s">
        <v>18</v>
      </c>
      <c r="BB53" s="151" t="s">
        <v>3</v>
      </c>
      <c r="BC53" s="152" t="s">
        <v>17</v>
      </c>
      <c r="BD53" s="153" t="s">
        <v>18</v>
      </c>
      <c r="BE53" s="205"/>
      <c r="BF53" s="206"/>
      <c r="BG53" s="211"/>
      <c r="BH53" s="211"/>
      <c r="BI53" s="211"/>
      <c r="BJ53" s="212"/>
      <c r="BK53" s="21"/>
    </row>
    <row r="54" spans="2:128" ht="73.5" customHeight="1" x14ac:dyDescent="0.45">
      <c r="B54" s="40" t="s">
        <v>344</v>
      </c>
      <c r="C54" s="195" t="s">
        <v>161</v>
      </c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213"/>
      <c r="R54" s="215"/>
      <c r="S54" s="213"/>
      <c r="T54" s="216"/>
      <c r="U54" s="185">
        <v>40</v>
      </c>
      <c r="V54" s="215"/>
      <c r="W54" s="213"/>
      <c r="X54" s="214"/>
      <c r="Y54" s="216"/>
      <c r="Z54" s="215"/>
      <c r="AA54" s="213"/>
      <c r="AB54" s="215"/>
      <c r="AC54" s="213"/>
      <c r="AD54" s="215"/>
      <c r="AE54" s="213"/>
      <c r="AF54" s="216"/>
      <c r="AG54" s="74"/>
      <c r="AH54" s="75"/>
      <c r="AI54" s="16"/>
      <c r="AJ54" s="74"/>
      <c r="AK54" s="75"/>
      <c r="AL54" s="16"/>
      <c r="AM54" s="74">
        <v>40</v>
      </c>
      <c r="AN54" s="75"/>
      <c r="AO54" s="91">
        <v>1</v>
      </c>
      <c r="AP54" s="17"/>
      <c r="AQ54" s="76"/>
      <c r="AR54" s="18"/>
      <c r="AS54" s="93"/>
      <c r="AT54" s="75"/>
      <c r="AU54" s="16"/>
      <c r="AV54" s="74"/>
      <c r="AW54" s="75"/>
      <c r="AX54" s="16"/>
      <c r="AY54" s="74"/>
      <c r="AZ54" s="75"/>
      <c r="BA54" s="16"/>
      <c r="BB54" s="74"/>
      <c r="BC54" s="75"/>
      <c r="BD54" s="16"/>
      <c r="BE54" s="221">
        <f t="shared" ref="BE54" si="14">AI54+AL54+AO54+AR54+AU54+AX54+BA54+BD54</f>
        <v>1</v>
      </c>
      <c r="BF54" s="222"/>
      <c r="BG54" s="223" t="s">
        <v>345</v>
      </c>
      <c r="BH54" s="224"/>
      <c r="BI54" s="224"/>
      <c r="BJ54" s="225"/>
      <c r="BK54" s="21"/>
      <c r="BL54" s="6">
        <f t="shared" ref="BL54" si="15">AG54+AJ54+AM54+AP54+AS54+AV54+AY54</f>
        <v>40</v>
      </c>
      <c r="BM54" s="8">
        <f t="shared" ref="BM54" si="16">AH54+AK54+AN54+AQ54+AT54+AW54+AZ54+BC54</f>
        <v>0</v>
      </c>
      <c r="BN54" s="6">
        <f t="shared" ref="BN54" si="17">AI54+AL54+AO54+AR54+AU54+AX54+BA54</f>
        <v>1</v>
      </c>
      <c r="BP54" s="24">
        <f t="shared" ref="BP54" si="18">Y54+AA54+AC54+AE54</f>
        <v>0</v>
      </c>
    </row>
    <row r="55" spans="2:128" ht="42.75" customHeight="1" x14ac:dyDescent="0.45">
      <c r="B55" s="40" t="s">
        <v>346</v>
      </c>
      <c r="C55" s="195" t="s">
        <v>251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213"/>
      <c r="R55" s="215"/>
      <c r="S55" s="213">
        <v>4</v>
      </c>
      <c r="T55" s="216"/>
      <c r="U55" s="185">
        <v>120</v>
      </c>
      <c r="V55" s="215"/>
      <c r="W55" s="213">
        <v>52</v>
      </c>
      <c r="X55" s="214"/>
      <c r="Y55" s="216">
        <v>30</v>
      </c>
      <c r="Z55" s="215"/>
      <c r="AA55" s="213"/>
      <c r="AB55" s="215"/>
      <c r="AC55" s="213"/>
      <c r="AD55" s="215"/>
      <c r="AE55" s="213">
        <v>22</v>
      </c>
      <c r="AF55" s="216"/>
      <c r="AG55" s="74"/>
      <c r="AH55" s="75"/>
      <c r="AI55" s="16"/>
      <c r="AJ55" s="74"/>
      <c r="AK55" s="75"/>
      <c r="AL55" s="16"/>
      <c r="AM55" s="74"/>
      <c r="AN55" s="75"/>
      <c r="AO55" s="91"/>
      <c r="AP55" s="74">
        <v>120</v>
      </c>
      <c r="AQ55" s="75">
        <v>52</v>
      </c>
      <c r="AR55" s="16">
        <v>3</v>
      </c>
      <c r="AS55" s="93"/>
      <c r="AT55" s="75"/>
      <c r="AU55" s="16"/>
      <c r="AV55" s="74"/>
      <c r="AW55" s="75"/>
      <c r="AX55" s="16"/>
      <c r="AY55" s="74"/>
      <c r="AZ55" s="75"/>
      <c r="BA55" s="16"/>
      <c r="BB55" s="74"/>
      <c r="BC55" s="75"/>
      <c r="BD55" s="16"/>
      <c r="BE55" s="221">
        <f t="shared" si="8"/>
        <v>3</v>
      </c>
      <c r="BF55" s="222"/>
      <c r="BG55" s="223" t="s">
        <v>192</v>
      </c>
      <c r="BH55" s="224"/>
      <c r="BI55" s="224"/>
      <c r="BJ55" s="225"/>
      <c r="BK55" s="21"/>
      <c r="BL55" s="6">
        <f t="shared" si="9"/>
        <v>120</v>
      </c>
      <c r="BM55" s="8">
        <f t="shared" si="10"/>
        <v>52</v>
      </c>
      <c r="BN55" s="6">
        <f t="shared" si="11"/>
        <v>3</v>
      </c>
      <c r="BP55" s="24">
        <f t="shared" si="13"/>
        <v>52</v>
      </c>
    </row>
    <row r="56" spans="2:128" ht="47.25" customHeight="1" x14ac:dyDescent="0.45">
      <c r="B56" s="42" t="s">
        <v>180</v>
      </c>
      <c r="C56" s="250" t="s">
        <v>337</v>
      </c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13">
        <v>4</v>
      </c>
      <c r="R56" s="215"/>
      <c r="S56" s="213"/>
      <c r="T56" s="216"/>
      <c r="U56" s="185">
        <v>122</v>
      </c>
      <c r="V56" s="215"/>
      <c r="W56" s="213">
        <v>64</v>
      </c>
      <c r="X56" s="214"/>
      <c r="Y56" s="216">
        <v>32</v>
      </c>
      <c r="Z56" s="215"/>
      <c r="AA56" s="213"/>
      <c r="AB56" s="215"/>
      <c r="AC56" s="213"/>
      <c r="AD56" s="215"/>
      <c r="AE56" s="213">
        <v>32</v>
      </c>
      <c r="AF56" s="216"/>
      <c r="AG56" s="74"/>
      <c r="AH56" s="75"/>
      <c r="AI56" s="16"/>
      <c r="AJ56" s="74"/>
      <c r="AK56" s="75"/>
      <c r="AL56" s="16"/>
      <c r="AM56" s="74"/>
      <c r="AN56" s="75"/>
      <c r="AO56" s="91"/>
      <c r="AP56" s="74">
        <v>122</v>
      </c>
      <c r="AQ56" s="75">
        <v>64</v>
      </c>
      <c r="AR56" s="16">
        <v>3</v>
      </c>
      <c r="AS56" s="93"/>
      <c r="AT56" s="75"/>
      <c r="AU56" s="16"/>
      <c r="AV56" s="74"/>
      <c r="AW56" s="75"/>
      <c r="AX56" s="16"/>
      <c r="AY56" s="74"/>
      <c r="AZ56" s="75"/>
      <c r="BA56" s="16"/>
      <c r="BB56" s="74"/>
      <c r="BC56" s="75"/>
      <c r="BD56" s="16"/>
      <c r="BE56" s="221">
        <f t="shared" si="8"/>
        <v>3</v>
      </c>
      <c r="BF56" s="222"/>
      <c r="BG56" s="223" t="s">
        <v>238</v>
      </c>
      <c r="BH56" s="224"/>
      <c r="BI56" s="224"/>
      <c r="BJ56" s="225"/>
      <c r="BK56" s="21"/>
      <c r="BL56" s="6">
        <f t="shared" si="9"/>
        <v>122</v>
      </c>
      <c r="BM56" s="8">
        <f t="shared" si="10"/>
        <v>64</v>
      </c>
      <c r="BN56" s="6">
        <f t="shared" si="11"/>
        <v>3</v>
      </c>
      <c r="BP56" s="24">
        <f t="shared" si="13"/>
        <v>64</v>
      </c>
    </row>
    <row r="57" spans="2:128" ht="43.5" customHeight="1" x14ac:dyDescent="0.45">
      <c r="B57" s="41" t="s">
        <v>181</v>
      </c>
      <c r="C57" s="428" t="s">
        <v>236</v>
      </c>
      <c r="D57" s="429"/>
      <c r="E57" s="429"/>
      <c r="F57" s="429"/>
      <c r="G57" s="429"/>
      <c r="H57" s="429"/>
      <c r="I57" s="429"/>
      <c r="J57" s="429"/>
      <c r="K57" s="429"/>
      <c r="L57" s="429"/>
      <c r="M57" s="429"/>
      <c r="N57" s="429"/>
      <c r="O57" s="429"/>
      <c r="P57" s="430"/>
      <c r="Q57" s="213"/>
      <c r="R57" s="215"/>
      <c r="S57" s="213"/>
      <c r="T57" s="216"/>
      <c r="U57" s="185"/>
      <c r="V57" s="215"/>
      <c r="W57" s="213"/>
      <c r="X57" s="214"/>
      <c r="Y57" s="432"/>
      <c r="Z57" s="433"/>
      <c r="AA57" s="213"/>
      <c r="AB57" s="215"/>
      <c r="AC57" s="213"/>
      <c r="AD57" s="215"/>
      <c r="AE57" s="213"/>
      <c r="AF57" s="216"/>
      <c r="AG57" s="74"/>
      <c r="AH57" s="75"/>
      <c r="AI57" s="16"/>
      <c r="AJ57" s="74"/>
      <c r="AK57" s="75"/>
      <c r="AL57" s="16"/>
      <c r="AM57" s="74"/>
      <c r="AN57" s="75"/>
      <c r="AO57" s="91"/>
      <c r="AP57" s="74"/>
      <c r="AQ57" s="75"/>
      <c r="AR57" s="16"/>
      <c r="AS57" s="93"/>
      <c r="AT57" s="75"/>
      <c r="AU57" s="16"/>
      <c r="AV57" s="74"/>
      <c r="AW57" s="75"/>
      <c r="AX57" s="16"/>
      <c r="AY57" s="74"/>
      <c r="AZ57" s="75"/>
      <c r="BA57" s="16"/>
      <c r="BB57" s="74"/>
      <c r="BC57" s="75"/>
      <c r="BD57" s="16"/>
      <c r="BE57" s="221"/>
      <c r="BF57" s="222"/>
      <c r="BG57" s="226"/>
      <c r="BH57" s="226"/>
      <c r="BI57" s="226"/>
      <c r="BJ57" s="227"/>
      <c r="BK57" s="21"/>
      <c r="BL57" s="6">
        <f t="shared" si="3"/>
        <v>0</v>
      </c>
      <c r="BM57" s="8">
        <f t="shared" si="4"/>
        <v>0</v>
      </c>
      <c r="BN57" s="6">
        <f t="shared" si="5"/>
        <v>0</v>
      </c>
      <c r="BP57" s="24">
        <f t="shared" si="13"/>
        <v>0</v>
      </c>
    </row>
    <row r="58" spans="2:128" ht="49.5" customHeight="1" x14ac:dyDescent="0.45">
      <c r="B58" s="19" t="s">
        <v>323</v>
      </c>
      <c r="C58" s="188" t="s">
        <v>237</v>
      </c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90"/>
      <c r="Q58" s="213">
        <v>4</v>
      </c>
      <c r="R58" s="215"/>
      <c r="S58" s="213">
        <v>3</v>
      </c>
      <c r="T58" s="216"/>
      <c r="U58" s="185">
        <v>352</v>
      </c>
      <c r="V58" s="215"/>
      <c r="W58" s="213">
        <v>150</v>
      </c>
      <c r="X58" s="214"/>
      <c r="Y58" s="216">
        <v>74</v>
      </c>
      <c r="Z58" s="215"/>
      <c r="AA58" s="213"/>
      <c r="AB58" s="215"/>
      <c r="AC58" s="213">
        <v>76</v>
      </c>
      <c r="AD58" s="215"/>
      <c r="AE58" s="213"/>
      <c r="AF58" s="216"/>
      <c r="AG58" s="74"/>
      <c r="AH58" s="75"/>
      <c r="AI58" s="16"/>
      <c r="AJ58" s="74"/>
      <c r="AK58" s="75"/>
      <c r="AL58" s="16"/>
      <c r="AM58" s="74">
        <v>216</v>
      </c>
      <c r="AN58" s="75">
        <v>90</v>
      </c>
      <c r="AO58" s="91">
        <v>6</v>
      </c>
      <c r="AP58" s="74">
        <v>136</v>
      </c>
      <c r="AQ58" s="75">
        <v>60</v>
      </c>
      <c r="AR58" s="16">
        <v>3</v>
      </c>
      <c r="AS58" s="93"/>
      <c r="AT58" s="75"/>
      <c r="AU58" s="16"/>
      <c r="AV58" s="74"/>
      <c r="AW58" s="75"/>
      <c r="AX58" s="16"/>
      <c r="AY58" s="74"/>
      <c r="AZ58" s="75"/>
      <c r="BA58" s="16"/>
      <c r="BB58" s="74"/>
      <c r="BC58" s="75"/>
      <c r="BD58" s="16"/>
      <c r="BE58" s="221">
        <f t="shared" si="8"/>
        <v>9</v>
      </c>
      <c r="BF58" s="222"/>
      <c r="BG58" s="226" t="s">
        <v>239</v>
      </c>
      <c r="BH58" s="226"/>
      <c r="BI58" s="226"/>
      <c r="BJ58" s="227"/>
      <c r="BK58" s="21"/>
      <c r="BL58" s="6">
        <f t="shared" si="3"/>
        <v>352</v>
      </c>
      <c r="BM58" s="8">
        <f t="shared" si="4"/>
        <v>150</v>
      </c>
      <c r="BN58" s="6">
        <f t="shared" si="5"/>
        <v>9</v>
      </c>
      <c r="BP58" s="24">
        <f t="shared" si="13"/>
        <v>150</v>
      </c>
    </row>
    <row r="59" spans="2:128" ht="80.25" customHeight="1" x14ac:dyDescent="0.45">
      <c r="B59" s="40" t="s">
        <v>324</v>
      </c>
      <c r="C59" s="431" t="s">
        <v>275</v>
      </c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213"/>
      <c r="R59" s="215"/>
      <c r="S59" s="213"/>
      <c r="T59" s="216"/>
      <c r="U59" s="185">
        <v>40</v>
      </c>
      <c r="V59" s="215"/>
      <c r="W59" s="213"/>
      <c r="X59" s="214"/>
      <c r="Y59" s="216"/>
      <c r="Z59" s="215"/>
      <c r="AA59" s="196"/>
      <c r="AB59" s="197"/>
      <c r="AC59" s="196"/>
      <c r="AD59" s="197"/>
      <c r="AE59" s="213"/>
      <c r="AF59" s="216"/>
      <c r="AG59" s="74"/>
      <c r="AH59" s="75"/>
      <c r="AI59" s="16"/>
      <c r="AJ59" s="74"/>
      <c r="AK59" s="75"/>
      <c r="AL59" s="16"/>
      <c r="AM59" s="74"/>
      <c r="AN59" s="75"/>
      <c r="AO59" s="91"/>
      <c r="AP59" s="74">
        <v>40</v>
      </c>
      <c r="AQ59" s="76"/>
      <c r="AR59" s="16">
        <v>1</v>
      </c>
      <c r="AS59" s="93"/>
      <c r="AT59" s="75"/>
      <c r="AU59" s="16"/>
      <c r="AV59" s="74"/>
      <c r="AW59" s="75"/>
      <c r="AX59" s="16"/>
      <c r="AY59" s="74"/>
      <c r="AZ59" s="75"/>
      <c r="BA59" s="16"/>
      <c r="BB59" s="74"/>
      <c r="BC59" s="75"/>
      <c r="BD59" s="16"/>
      <c r="BE59" s="221">
        <f t="shared" si="8"/>
        <v>1</v>
      </c>
      <c r="BF59" s="222"/>
      <c r="BG59" s="223" t="s">
        <v>362</v>
      </c>
      <c r="BH59" s="224"/>
      <c r="BI59" s="224"/>
      <c r="BJ59" s="225"/>
      <c r="BK59" s="21"/>
      <c r="BL59" s="6">
        <f t="shared" si="3"/>
        <v>40</v>
      </c>
      <c r="BM59" s="8">
        <f t="shared" si="4"/>
        <v>0</v>
      </c>
      <c r="BN59" s="6">
        <f t="shared" si="5"/>
        <v>1</v>
      </c>
      <c r="BP59" s="24">
        <f t="shared" si="13"/>
        <v>0</v>
      </c>
    </row>
    <row r="60" spans="2:128" ht="50.25" customHeight="1" x14ac:dyDescent="0.45">
      <c r="B60" s="19" t="s">
        <v>349</v>
      </c>
      <c r="C60" s="188" t="s">
        <v>254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90"/>
      <c r="Q60" s="213">
        <v>5</v>
      </c>
      <c r="R60" s="215"/>
      <c r="S60" s="213"/>
      <c r="T60" s="216"/>
      <c r="U60" s="185">
        <v>180</v>
      </c>
      <c r="V60" s="215"/>
      <c r="W60" s="213">
        <v>72</v>
      </c>
      <c r="X60" s="214"/>
      <c r="Y60" s="216">
        <v>32</v>
      </c>
      <c r="Z60" s="215"/>
      <c r="AA60" s="213">
        <v>20</v>
      </c>
      <c r="AB60" s="215"/>
      <c r="AC60" s="213">
        <v>20</v>
      </c>
      <c r="AD60" s="215"/>
      <c r="AE60" s="213"/>
      <c r="AF60" s="216"/>
      <c r="AG60" s="74"/>
      <c r="AH60" s="75"/>
      <c r="AI60" s="16"/>
      <c r="AJ60" s="74"/>
      <c r="AK60" s="75"/>
      <c r="AL60" s="16"/>
      <c r="AM60" s="74"/>
      <c r="AN60" s="75"/>
      <c r="AO60" s="16"/>
      <c r="AP60" s="74"/>
      <c r="AQ60" s="75"/>
      <c r="AR60" s="16"/>
      <c r="AS60" s="93">
        <v>180</v>
      </c>
      <c r="AT60" s="75">
        <v>72</v>
      </c>
      <c r="AU60" s="16">
        <v>5</v>
      </c>
      <c r="AV60" s="74"/>
      <c r="AW60" s="75"/>
      <c r="AX60" s="16"/>
      <c r="AY60" s="74"/>
      <c r="AZ60" s="75"/>
      <c r="BA60" s="16"/>
      <c r="BB60" s="74"/>
      <c r="BC60" s="75"/>
      <c r="BD60" s="16"/>
      <c r="BE60" s="221">
        <f t="shared" si="8"/>
        <v>5</v>
      </c>
      <c r="BF60" s="222"/>
      <c r="BG60" s="226" t="s">
        <v>363</v>
      </c>
      <c r="BH60" s="226"/>
      <c r="BI60" s="226"/>
      <c r="BJ60" s="227"/>
      <c r="BK60" s="21"/>
      <c r="BL60" s="6">
        <f t="shared" si="3"/>
        <v>180</v>
      </c>
      <c r="BM60" s="8">
        <f t="shared" si="4"/>
        <v>72</v>
      </c>
      <c r="BN60" s="6">
        <f t="shared" si="5"/>
        <v>5</v>
      </c>
      <c r="BP60" s="24">
        <f t="shared" si="13"/>
        <v>72</v>
      </c>
    </row>
    <row r="61" spans="2:128" ht="48.75" customHeight="1" x14ac:dyDescent="0.45">
      <c r="B61" s="19" t="s">
        <v>350</v>
      </c>
      <c r="C61" s="188" t="s">
        <v>274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90"/>
      <c r="Q61" s="213">
        <v>6</v>
      </c>
      <c r="R61" s="215"/>
      <c r="S61" s="213"/>
      <c r="T61" s="216"/>
      <c r="U61" s="185">
        <v>120</v>
      </c>
      <c r="V61" s="215"/>
      <c r="W61" s="213">
        <v>54</v>
      </c>
      <c r="X61" s="214"/>
      <c r="Y61" s="216">
        <v>26</v>
      </c>
      <c r="Z61" s="215"/>
      <c r="AA61" s="213"/>
      <c r="AB61" s="215"/>
      <c r="AC61" s="213">
        <v>28</v>
      </c>
      <c r="AD61" s="215"/>
      <c r="AE61" s="213"/>
      <c r="AF61" s="216"/>
      <c r="AG61" s="74"/>
      <c r="AH61" s="75"/>
      <c r="AI61" s="16"/>
      <c r="AJ61" s="74"/>
      <c r="AK61" s="75"/>
      <c r="AL61" s="16"/>
      <c r="AM61" s="74"/>
      <c r="AN61" s="75"/>
      <c r="AO61" s="91"/>
      <c r="AP61" s="74"/>
      <c r="AQ61" s="75"/>
      <c r="AR61" s="16"/>
      <c r="AS61" s="93"/>
      <c r="AT61" s="75"/>
      <c r="AU61" s="16"/>
      <c r="AV61" s="74">
        <v>120</v>
      </c>
      <c r="AW61" s="75">
        <v>54</v>
      </c>
      <c r="AX61" s="16">
        <v>3</v>
      </c>
      <c r="AY61" s="74"/>
      <c r="AZ61" s="75"/>
      <c r="BA61" s="16"/>
      <c r="BB61" s="74"/>
      <c r="BC61" s="75"/>
      <c r="BD61" s="16"/>
      <c r="BE61" s="221">
        <f t="shared" si="8"/>
        <v>3</v>
      </c>
      <c r="BF61" s="222"/>
      <c r="BG61" s="226" t="s">
        <v>241</v>
      </c>
      <c r="BH61" s="226"/>
      <c r="BI61" s="226"/>
      <c r="BJ61" s="227"/>
      <c r="BK61" s="21"/>
      <c r="BL61" s="6">
        <f t="shared" si="3"/>
        <v>120</v>
      </c>
      <c r="BM61" s="8">
        <f t="shared" si="4"/>
        <v>54</v>
      </c>
      <c r="BN61" s="6">
        <f t="shared" si="5"/>
        <v>3</v>
      </c>
      <c r="BP61" s="24">
        <f t="shared" si="13"/>
        <v>54</v>
      </c>
    </row>
    <row r="62" spans="2:128" ht="49.5" customHeight="1" x14ac:dyDescent="0.45">
      <c r="B62" s="41" t="s">
        <v>351</v>
      </c>
      <c r="C62" s="428" t="s">
        <v>296</v>
      </c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30"/>
      <c r="Q62" s="213"/>
      <c r="R62" s="215"/>
      <c r="S62" s="213"/>
      <c r="T62" s="216"/>
      <c r="U62" s="185"/>
      <c r="V62" s="215"/>
      <c r="W62" s="213"/>
      <c r="X62" s="214"/>
      <c r="Y62" s="216"/>
      <c r="Z62" s="215"/>
      <c r="AA62" s="213"/>
      <c r="AB62" s="215"/>
      <c r="AC62" s="213"/>
      <c r="AD62" s="215"/>
      <c r="AE62" s="213"/>
      <c r="AF62" s="216"/>
      <c r="AG62" s="74"/>
      <c r="AH62" s="75"/>
      <c r="AI62" s="16"/>
      <c r="AJ62" s="74"/>
      <c r="AK62" s="75"/>
      <c r="AL62" s="16"/>
      <c r="AM62" s="74"/>
      <c r="AN62" s="75"/>
      <c r="AO62" s="91"/>
      <c r="AP62" s="74"/>
      <c r="AQ62" s="75"/>
      <c r="AR62" s="16"/>
      <c r="AS62" s="93"/>
      <c r="AT62" s="75"/>
      <c r="AU62" s="16"/>
      <c r="AV62" s="74"/>
      <c r="AW62" s="75"/>
      <c r="AX62" s="16"/>
      <c r="AY62" s="74"/>
      <c r="AZ62" s="75"/>
      <c r="BA62" s="16"/>
      <c r="BB62" s="74"/>
      <c r="BC62" s="75"/>
      <c r="BD62" s="16"/>
      <c r="BE62" s="221"/>
      <c r="BF62" s="222"/>
      <c r="BG62" s="226"/>
      <c r="BH62" s="226"/>
      <c r="BI62" s="226"/>
      <c r="BJ62" s="227"/>
      <c r="BK62" s="21"/>
      <c r="BL62" s="6">
        <f t="shared" si="3"/>
        <v>0</v>
      </c>
      <c r="BM62" s="8">
        <f t="shared" si="4"/>
        <v>0</v>
      </c>
      <c r="BN62" s="6">
        <f t="shared" si="5"/>
        <v>0</v>
      </c>
      <c r="BP62" s="24">
        <f t="shared" si="13"/>
        <v>0</v>
      </c>
    </row>
    <row r="63" spans="2:128" ht="56.25" customHeight="1" x14ac:dyDescent="0.45">
      <c r="B63" s="19" t="s">
        <v>352</v>
      </c>
      <c r="C63" s="188" t="s">
        <v>292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90"/>
      <c r="Q63" s="213">
        <v>5</v>
      </c>
      <c r="R63" s="215"/>
      <c r="S63" s="213">
        <v>4</v>
      </c>
      <c r="T63" s="216"/>
      <c r="U63" s="185">
        <v>228</v>
      </c>
      <c r="V63" s="215"/>
      <c r="W63" s="213">
        <v>126</v>
      </c>
      <c r="X63" s="214"/>
      <c r="Y63" s="216">
        <v>60</v>
      </c>
      <c r="Z63" s="215"/>
      <c r="AA63" s="213">
        <v>20</v>
      </c>
      <c r="AB63" s="215"/>
      <c r="AC63" s="213">
        <v>46</v>
      </c>
      <c r="AD63" s="215"/>
      <c r="AE63" s="213"/>
      <c r="AF63" s="216"/>
      <c r="AG63" s="74"/>
      <c r="AH63" s="75"/>
      <c r="AI63" s="16"/>
      <c r="AJ63" s="74"/>
      <c r="AK63" s="75"/>
      <c r="AL63" s="16"/>
      <c r="AM63" s="74"/>
      <c r="AN63" s="75"/>
      <c r="AO63" s="91"/>
      <c r="AP63" s="74">
        <v>120</v>
      </c>
      <c r="AQ63" s="75">
        <v>64</v>
      </c>
      <c r="AR63" s="16">
        <v>3</v>
      </c>
      <c r="AS63" s="93">
        <v>108</v>
      </c>
      <c r="AT63" s="75">
        <v>62</v>
      </c>
      <c r="AU63" s="16">
        <v>3</v>
      </c>
      <c r="AV63" s="74"/>
      <c r="AW63" s="75"/>
      <c r="AX63" s="16"/>
      <c r="AY63" s="74"/>
      <c r="AZ63" s="75"/>
      <c r="BA63" s="16"/>
      <c r="BB63" s="74"/>
      <c r="BC63" s="75"/>
      <c r="BD63" s="16"/>
      <c r="BE63" s="221">
        <f t="shared" si="8"/>
        <v>6</v>
      </c>
      <c r="BF63" s="222"/>
      <c r="BG63" s="226" t="s">
        <v>364</v>
      </c>
      <c r="BH63" s="226"/>
      <c r="BI63" s="226"/>
      <c r="BJ63" s="227"/>
      <c r="BK63" s="21"/>
      <c r="BL63" s="6">
        <f t="shared" si="3"/>
        <v>228</v>
      </c>
      <c r="BM63" s="8">
        <f t="shared" si="4"/>
        <v>126</v>
      </c>
      <c r="BN63" s="6">
        <f t="shared" si="5"/>
        <v>6</v>
      </c>
      <c r="BP63" s="24">
        <f t="shared" si="13"/>
        <v>126</v>
      </c>
    </row>
    <row r="64" spans="2:128" ht="78.75" customHeight="1" thickBot="1" x14ac:dyDescent="0.5">
      <c r="B64" s="19" t="s">
        <v>353</v>
      </c>
      <c r="C64" s="188" t="s">
        <v>245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90"/>
      <c r="Q64" s="213">
        <v>5</v>
      </c>
      <c r="R64" s="215"/>
      <c r="S64" s="213">
        <v>4</v>
      </c>
      <c r="T64" s="216"/>
      <c r="U64" s="185">
        <v>240</v>
      </c>
      <c r="V64" s="215"/>
      <c r="W64" s="213">
        <v>130</v>
      </c>
      <c r="X64" s="214"/>
      <c r="Y64" s="216">
        <v>60</v>
      </c>
      <c r="Z64" s="215"/>
      <c r="AA64" s="213">
        <v>20</v>
      </c>
      <c r="AB64" s="215"/>
      <c r="AC64" s="213">
        <v>50</v>
      </c>
      <c r="AD64" s="215"/>
      <c r="AE64" s="213"/>
      <c r="AF64" s="216"/>
      <c r="AG64" s="74"/>
      <c r="AH64" s="75"/>
      <c r="AI64" s="16"/>
      <c r="AJ64" s="74"/>
      <c r="AK64" s="75"/>
      <c r="AL64" s="16"/>
      <c r="AM64" s="74"/>
      <c r="AN64" s="75"/>
      <c r="AO64" s="91"/>
      <c r="AP64" s="74">
        <v>120</v>
      </c>
      <c r="AQ64" s="75">
        <v>66</v>
      </c>
      <c r="AR64" s="16">
        <v>3</v>
      </c>
      <c r="AS64" s="93">
        <v>120</v>
      </c>
      <c r="AT64" s="75">
        <v>64</v>
      </c>
      <c r="AU64" s="16">
        <v>3</v>
      </c>
      <c r="AV64" s="74"/>
      <c r="AW64" s="75"/>
      <c r="AX64" s="16"/>
      <c r="AY64" s="74"/>
      <c r="AZ64" s="75"/>
      <c r="BA64" s="16"/>
      <c r="BB64" s="74"/>
      <c r="BC64" s="75"/>
      <c r="BD64" s="16"/>
      <c r="BE64" s="221">
        <f t="shared" si="8"/>
        <v>6</v>
      </c>
      <c r="BF64" s="222"/>
      <c r="BG64" s="226" t="s">
        <v>398</v>
      </c>
      <c r="BH64" s="226"/>
      <c r="BI64" s="226"/>
      <c r="BJ64" s="227"/>
      <c r="BK64" s="21"/>
      <c r="BL64" s="6">
        <f t="shared" si="3"/>
        <v>240</v>
      </c>
      <c r="BM64" s="8">
        <f t="shared" si="4"/>
        <v>130</v>
      </c>
      <c r="BN64" s="6">
        <f t="shared" si="5"/>
        <v>6</v>
      </c>
      <c r="BP64" s="24">
        <f t="shared" si="13"/>
        <v>130</v>
      </c>
    </row>
    <row r="65" spans="2:68" ht="59.25" customHeight="1" thickBot="1" x14ac:dyDescent="0.5">
      <c r="B65" s="56" t="s">
        <v>33</v>
      </c>
      <c r="C65" s="270" t="s">
        <v>435</v>
      </c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2"/>
      <c r="Q65" s="239">
        <f>COUNTA(Q66:R84,Q94:R113)</f>
        <v>10</v>
      </c>
      <c r="R65" s="238"/>
      <c r="S65" s="239">
        <f>COUNTA(S66:T84,S94:T113)</f>
        <v>18</v>
      </c>
      <c r="T65" s="238"/>
      <c r="U65" s="249">
        <f>SUM(U66:V113)</f>
        <v>3792</v>
      </c>
      <c r="V65" s="238"/>
      <c r="W65" s="237">
        <f>SUM(W66:X113)</f>
        <v>1674</v>
      </c>
      <c r="X65" s="238"/>
      <c r="Y65" s="249">
        <f>SUM(Y66:Z113)</f>
        <v>774</v>
      </c>
      <c r="Z65" s="237"/>
      <c r="AA65" s="427">
        <f>SUM(AA66:AB113)</f>
        <v>112</v>
      </c>
      <c r="AB65" s="427"/>
      <c r="AC65" s="427">
        <f>SUM(AC66:AD113)</f>
        <v>676</v>
      </c>
      <c r="AD65" s="427"/>
      <c r="AE65" s="237">
        <f>SUM(AE66:AF113)</f>
        <v>112</v>
      </c>
      <c r="AF65" s="238"/>
      <c r="AG65" s="101">
        <f t="shared" ref="AG65:BD65" si="19">SUM(AG66:AG113)</f>
        <v>366</v>
      </c>
      <c r="AH65" s="109">
        <f t="shared" si="19"/>
        <v>158</v>
      </c>
      <c r="AI65" s="102">
        <f t="shared" si="19"/>
        <v>10</v>
      </c>
      <c r="AJ65" s="101">
        <f t="shared" si="19"/>
        <v>394</v>
      </c>
      <c r="AK65" s="109">
        <f t="shared" si="19"/>
        <v>174</v>
      </c>
      <c r="AL65" s="102">
        <f t="shared" si="19"/>
        <v>11</v>
      </c>
      <c r="AM65" s="101">
        <f t="shared" si="19"/>
        <v>372</v>
      </c>
      <c r="AN65" s="109">
        <f t="shared" si="19"/>
        <v>192</v>
      </c>
      <c r="AO65" s="102">
        <f t="shared" si="19"/>
        <v>10</v>
      </c>
      <c r="AP65" s="101">
        <f t="shared" si="19"/>
        <v>216</v>
      </c>
      <c r="AQ65" s="109">
        <f t="shared" si="19"/>
        <v>90</v>
      </c>
      <c r="AR65" s="102">
        <f t="shared" si="19"/>
        <v>6</v>
      </c>
      <c r="AS65" s="101">
        <f t="shared" si="19"/>
        <v>552</v>
      </c>
      <c r="AT65" s="109">
        <f t="shared" si="19"/>
        <v>246</v>
      </c>
      <c r="AU65" s="102">
        <f t="shared" si="19"/>
        <v>15</v>
      </c>
      <c r="AV65" s="101">
        <f t="shared" si="19"/>
        <v>868</v>
      </c>
      <c r="AW65" s="109">
        <f t="shared" si="19"/>
        <v>396</v>
      </c>
      <c r="AX65" s="102">
        <f t="shared" si="19"/>
        <v>22</v>
      </c>
      <c r="AY65" s="101">
        <f t="shared" si="19"/>
        <v>1024</v>
      </c>
      <c r="AZ65" s="109">
        <f t="shared" si="19"/>
        <v>418</v>
      </c>
      <c r="BA65" s="102">
        <f t="shared" si="19"/>
        <v>30</v>
      </c>
      <c r="BB65" s="162">
        <f t="shared" si="19"/>
        <v>0</v>
      </c>
      <c r="BC65" s="160">
        <f t="shared" si="19"/>
        <v>0</v>
      </c>
      <c r="BD65" s="161">
        <f t="shared" si="19"/>
        <v>0</v>
      </c>
      <c r="BE65" s="249">
        <f>SUM(BE66:BF84,BE94:BF113)</f>
        <v>104</v>
      </c>
      <c r="BF65" s="269"/>
      <c r="BG65" s="335"/>
      <c r="BH65" s="335"/>
      <c r="BI65" s="335"/>
      <c r="BJ65" s="337"/>
      <c r="BK65" s="21"/>
      <c r="BL65" s="7">
        <f t="shared" si="3"/>
        <v>3792</v>
      </c>
      <c r="BM65" s="9">
        <f t="shared" si="4"/>
        <v>1674</v>
      </c>
      <c r="BN65" s="10">
        <f t="shared" si="5"/>
        <v>104</v>
      </c>
      <c r="BP65" s="24">
        <f>Y65+AA65+AC65+AE65</f>
        <v>1674</v>
      </c>
    </row>
    <row r="66" spans="2:68" ht="41.25" customHeight="1" x14ac:dyDescent="0.45">
      <c r="B66" s="41" t="s">
        <v>101</v>
      </c>
      <c r="C66" s="250" t="s">
        <v>166</v>
      </c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13"/>
      <c r="R66" s="215"/>
      <c r="S66" s="213"/>
      <c r="T66" s="216"/>
      <c r="U66" s="185"/>
      <c r="V66" s="215"/>
      <c r="W66" s="213"/>
      <c r="X66" s="214"/>
      <c r="Y66" s="216"/>
      <c r="Z66" s="215"/>
      <c r="AA66" s="232"/>
      <c r="AB66" s="248"/>
      <c r="AC66" s="232"/>
      <c r="AD66" s="248"/>
      <c r="AE66" s="213"/>
      <c r="AF66" s="216"/>
      <c r="AG66" s="77"/>
      <c r="AH66" s="106"/>
      <c r="AI66" s="107"/>
      <c r="AJ66" s="77"/>
      <c r="AK66" s="106"/>
      <c r="AL66" s="107"/>
      <c r="AM66" s="77"/>
      <c r="AN66" s="106"/>
      <c r="AO66" s="107"/>
      <c r="AP66" s="77"/>
      <c r="AQ66" s="106"/>
      <c r="AR66" s="107"/>
      <c r="AS66" s="77"/>
      <c r="AT66" s="106"/>
      <c r="AU66" s="107"/>
      <c r="AV66" s="77"/>
      <c r="AW66" s="106"/>
      <c r="AX66" s="107"/>
      <c r="AY66" s="77"/>
      <c r="AZ66" s="106"/>
      <c r="BA66" s="107"/>
      <c r="BB66" s="77"/>
      <c r="BC66" s="106"/>
      <c r="BD66" s="107"/>
      <c r="BE66" s="350"/>
      <c r="BF66" s="424"/>
      <c r="BG66" s="425"/>
      <c r="BH66" s="425"/>
      <c r="BI66" s="425"/>
      <c r="BJ66" s="426"/>
      <c r="BK66" s="21"/>
      <c r="BL66" s="6">
        <f t="shared" si="3"/>
        <v>0</v>
      </c>
      <c r="BM66" s="8">
        <f t="shared" si="4"/>
        <v>0</v>
      </c>
      <c r="BN66" s="6">
        <f t="shared" si="5"/>
        <v>0</v>
      </c>
      <c r="BP66" s="24">
        <f t="shared" si="13"/>
        <v>0</v>
      </c>
    </row>
    <row r="67" spans="2:68" ht="56.25" customHeight="1" x14ac:dyDescent="0.45">
      <c r="B67" s="81" t="s">
        <v>115</v>
      </c>
      <c r="C67" s="419" t="s">
        <v>157</v>
      </c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178">
        <v>1</v>
      </c>
      <c r="R67" s="179"/>
      <c r="S67" s="178"/>
      <c r="T67" s="180"/>
      <c r="U67" s="420">
        <v>108</v>
      </c>
      <c r="V67" s="179"/>
      <c r="W67" s="178">
        <v>54</v>
      </c>
      <c r="X67" s="421"/>
      <c r="Y67" s="180">
        <v>24</v>
      </c>
      <c r="Z67" s="179"/>
      <c r="AA67" s="178"/>
      <c r="AB67" s="179"/>
      <c r="AC67" s="178"/>
      <c r="AD67" s="179"/>
      <c r="AE67" s="178">
        <v>30</v>
      </c>
      <c r="AF67" s="180"/>
      <c r="AG67" s="89">
        <v>108</v>
      </c>
      <c r="AH67" s="90">
        <v>54</v>
      </c>
      <c r="AI67" s="108">
        <v>3</v>
      </c>
      <c r="AJ67" s="89"/>
      <c r="AK67" s="90"/>
      <c r="AL67" s="108"/>
      <c r="AM67" s="89"/>
      <c r="AN67" s="90"/>
      <c r="AO67" s="86"/>
      <c r="AP67" s="82"/>
      <c r="AQ67" s="83"/>
      <c r="AR67" s="84"/>
      <c r="AS67" s="82"/>
      <c r="AT67" s="83"/>
      <c r="AU67" s="84"/>
      <c r="AV67" s="82"/>
      <c r="AW67" s="83"/>
      <c r="AX67" s="84"/>
      <c r="AY67" s="82"/>
      <c r="AZ67" s="83"/>
      <c r="BA67" s="84"/>
      <c r="BB67" s="82"/>
      <c r="BC67" s="83"/>
      <c r="BD67" s="84"/>
      <c r="BE67" s="181">
        <f t="shared" ref="BE67:BE70" si="20">AI67+AL67+AO67+AR67+AU67+AX67+BA67+BD67</f>
        <v>3</v>
      </c>
      <c r="BF67" s="182"/>
      <c r="BG67" s="183" t="s">
        <v>370</v>
      </c>
      <c r="BH67" s="183"/>
      <c r="BI67" s="183"/>
      <c r="BJ67" s="184"/>
      <c r="BK67" s="63"/>
      <c r="BL67" s="6">
        <f t="shared" si="3"/>
        <v>108</v>
      </c>
      <c r="BM67" s="8">
        <f t="shared" si="4"/>
        <v>54</v>
      </c>
      <c r="BN67" s="6">
        <f t="shared" si="5"/>
        <v>3</v>
      </c>
      <c r="BP67" s="24">
        <f t="shared" si="13"/>
        <v>54</v>
      </c>
    </row>
    <row r="68" spans="2:68" ht="47.25" customHeight="1" x14ac:dyDescent="0.45">
      <c r="B68" s="85" t="s">
        <v>146</v>
      </c>
      <c r="C68" s="275" t="s">
        <v>156</v>
      </c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6"/>
      <c r="P68" s="277"/>
      <c r="Q68" s="178"/>
      <c r="R68" s="179"/>
      <c r="S68" s="178" t="s">
        <v>427</v>
      </c>
      <c r="T68" s="180"/>
      <c r="U68" s="420">
        <v>72</v>
      </c>
      <c r="V68" s="179"/>
      <c r="W68" s="178">
        <v>36</v>
      </c>
      <c r="X68" s="421"/>
      <c r="Y68" s="180">
        <v>16</v>
      </c>
      <c r="Z68" s="179"/>
      <c r="AA68" s="178"/>
      <c r="AB68" s="179"/>
      <c r="AC68" s="178"/>
      <c r="AD68" s="179"/>
      <c r="AE68" s="178">
        <v>20</v>
      </c>
      <c r="AF68" s="180"/>
      <c r="AG68" s="89"/>
      <c r="AH68" s="90"/>
      <c r="AI68" s="108"/>
      <c r="AJ68" s="89">
        <v>72</v>
      </c>
      <c r="AK68" s="90">
        <v>36</v>
      </c>
      <c r="AL68" s="108">
        <v>2</v>
      </c>
      <c r="AM68" s="89"/>
      <c r="AN68" s="90"/>
      <c r="AO68" s="108"/>
      <c r="AP68" s="82"/>
      <c r="AQ68" s="83"/>
      <c r="AR68" s="84"/>
      <c r="AS68" s="82"/>
      <c r="AT68" s="83"/>
      <c r="AU68" s="84"/>
      <c r="AV68" s="82"/>
      <c r="AW68" s="83"/>
      <c r="AX68" s="84"/>
      <c r="AY68" s="82"/>
      <c r="AZ68" s="83"/>
      <c r="BA68" s="84"/>
      <c r="BB68" s="82"/>
      <c r="BC68" s="83"/>
      <c r="BD68" s="84"/>
      <c r="BE68" s="181">
        <f t="shared" si="20"/>
        <v>2</v>
      </c>
      <c r="BF68" s="182"/>
      <c r="BG68" s="183" t="s">
        <v>374</v>
      </c>
      <c r="BH68" s="183"/>
      <c r="BI68" s="183"/>
      <c r="BJ68" s="184"/>
      <c r="BK68" s="63"/>
      <c r="BL68" s="6"/>
      <c r="BM68" s="8"/>
      <c r="BN68" s="6"/>
    </row>
    <row r="69" spans="2:68" ht="47.25" customHeight="1" x14ac:dyDescent="0.45">
      <c r="B69" s="85" t="s">
        <v>428</v>
      </c>
      <c r="C69" s="275" t="s">
        <v>429</v>
      </c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7"/>
      <c r="Q69" s="178"/>
      <c r="R69" s="179"/>
      <c r="S69" s="178" t="s">
        <v>430</v>
      </c>
      <c r="T69" s="180"/>
      <c r="U69" s="420">
        <v>72</v>
      </c>
      <c r="V69" s="179"/>
      <c r="W69" s="178">
        <v>36</v>
      </c>
      <c r="X69" s="421"/>
      <c r="Y69" s="180">
        <v>18</v>
      </c>
      <c r="Z69" s="179"/>
      <c r="AA69" s="178"/>
      <c r="AB69" s="179"/>
      <c r="AC69" s="178"/>
      <c r="AD69" s="179"/>
      <c r="AE69" s="178">
        <v>18</v>
      </c>
      <c r="AF69" s="180"/>
      <c r="AG69" s="89"/>
      <c r="AH69" s="90"/>
      <c r="AI69" s="108"/>
      <c r="AJ69" s="89"/>
      <c r="AK69" s="90"/>
      <c r="AL69" s="108"/>
      <c r="AM69" s="89">
        <v>72</v>
      </c>
      <c r="AN69" s="90">
        <v>36</v>
      </c>
      <c r="AO69" s="108">
        <v>2</v>
      </c>
      <c r="AP69" s="82"/>
      <c r="AQ69" s="83"/>
      <c r="AR69" s="84"/>
      <c r="AS69" s="82"/>
      <c r="AT69" s="83"/>
      <c r="AU69" s="84"/>
      <c r="AV69" s="82"/>
      <c r="AW69" s="83"/>
      <c r="AX69" s="84"/>
      <c r="AY69" s="82"/>
      <c r="AZ69" s="83"/>
      <c r="BA69" s="84"/>
      <c r="BB69" s="82"/>
      <c r="BC69" s="83"/>
      <c r="BD69" s="84"/>
      <c r="BE69" s="181">
        <f t="shared" si="20"/>
        <v>2</v>
      </c>
      <c r="BF69" s="182"/>
      <c r="BG69" s="183" t="s">
        <v>488</v>
      </c>
      <c r="BH69" s="183"/>
      <c r="BI69" s="183"/>
      <c r="BJ69" s="184"/>
      <c r="BK69" s="63"/>
      <c r="BL69" s="6"/>
      <c r="BM69" s="8"/>
      <c r="BN69" s="6"/>
    </row>
    <row r="70" spans="2:68" ht="78.75" customHeight="1" x14ac:dyDescent="0.45">
      <c r="B70" s="85" t="s">
        <v>431</v>
      </c>
      <c r="C70" s="275" t="s">
        <v>319</v>
      </c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7"/>
      <c r="Q70" s="178"/>
      <c r="R70" s="179"/>
      <c r="S70" s="178" t="s">
        <v>430</v>
      </c>
      <c r="T70" s="180"/>
      <c r="U70" s="420">
        <v>72</v>
      </c>
      <c r="V70" s="179"/>
      <c r="W70" s="178">
        <v>36</v>
      </c>
      <c r="X70" s="421"/>
      <c r="Y70" s="180">
        <v>18</v>
      </c>
      <c r="Z70" s="179"/>
      <c r="AA70" s="178"/>
      <c r="AB70" s="179"/>
      <c r="AC70" s="178"/>
      <c r="AD70" s="179"/>
      <c r="AE70" s="178">
        <v>18</v>
      </c>
      <c r="AF70" s="180"/>
      <c r="AG70" s="89"/>
      <c r="AH70" s="90"/>
      <c r="AI70" s="108"/>
      <c r="AJ70" s="89"/>
      <c r="AK70" s="90"/>
      <c r="AL70" s="108"/>
      <c r="AM70" s="89">
        <v>72</v>
      </c>
      <c r="AN70" s="90">
        <v>36</v>
      </c>
      <c r="AO70" s="108">
        <v>2</v>
      </c>
      <c r="AP70" s="89"/>
      <c r="AQ70" s="90"/>
      <c r="AR70" s="108"/>
      <c r="AS70" s="89"/>
      <c r="AT70" s="90"/>
      <c r="AU70" s="108"/>
      <c r="AV70" s="89"/>
      <c r="AW70" s="90"/>
      <c r="AX70" s="108"/>
      <c r="AY70" s="89"/>
      <c r="AZ70" s="90"/>
      <c r="BA70" s="108"/>
      <c r="BB70" s="89"/>
      <c r="BC70" s="90"/>
      <c r="BD70" s="108"/>
      <c r="BE70" s="181">
        <f t="shared" si="20"/>
        <v>2</v>
      </c>
      <c r="BF70" s="182"/>
      <c r="BG70" s="416" t="s">
        <v>432</v>
      </c>
      <c r="BH70" s="417"/>
      <c r="BI70" s="417"/>
      <c r="BJ70" s="418"/>
      <c r="BK70" s="63"/>
      <c r="BL70" s="6">
        <f t="shared" si="3"/>
        <v>72</v>
      </c>
      <c r="BM70" s="8">
        <f t="shared" si="4"/>
        <v>36</v>
      </c>
      <c r="BN70" s="6">
        <f t="shared" si="5"/>
        <v>2</v>
      </c>
      <c r="BP70" s="24">
        <f t="shared" si="13"/>
        <v>36</v>
      </c>
    </row>
    <row r="71" spans="2:68" ht="73.5" customHeight="1" x14ac:dyDescent="0.45">
      <c r="B71" s="41" t="s">
        <v>116</v>
      </c>
      <c r="C71" s="250" t="s">
        <v>164</v>
      </c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13"/>
      <c r="R71" s="215"/>
      <c r="S71" s="213"/>
      <c r="T71" s="216"/>
      <c r="U71" s="185"/>
      <c r="V71" s="215"/>
      <c r="W71" s="213"/>
      <c r="X71" s="214"/>
      <c r="Y71" s="216"/>
      <c r="Z71" s="215"/>
      <c r="AA71" s="213"/>
      <c r="AB71" s="215"/>
      <c r="AC71" s="213"/>
      <c r="AD71" s="215"/>
      <c r="AE71" s="213"/>
      <c r="AF71" s="216"/>
      <c r="AG71" s="74"/>
      <c r="AH71" s="75"/>
      <c r="AI71" s="16"/>
      <c r="AJ71" s="74"/>
      <c r="AK71" s="75"/>
      <c r="AL71" s="16"/>
      <c r="AM71" s="74"/>
      <c r="AN71" s="75"/>
      <c r="AO71" s="91"/>
      <c r="AP71" s="74"/>
      <c r="AQ71" s="75"/>
      <c r="AR71" s="16"/>
      <c r="AS71" s="93"/>
      <c r="AT71" s="75"/>
      <c r="AU71" s="16"/>
      <c r="AV71" s="74"/>
      <c r="AW71" s="75"/>
      <c r="AX71" s="16"/>
      <c r="AY71" s="74"/>
      <c r="AZ71" s="75"/>
      <c r="BA71" s="16"/>
      <c r="BB71" s="74"/>
      <c r="BC71" s="75"/>
      <c r="BD71" s="16"/>
      <c r="BE71" s="221"/>
      <c r="BF71" s="222"/>
      <c r="BG71" s="223"/>
      <c r="BH71" s="224"/>
      <c r="BI71" s="224"/>
      <c r="BJ71" s="225"/>
      <c r="BK71" s="63"/>
      <c r="BL71" s="6">
        <f t="shared" si="3"/>
        <v>0</v>
      </c>
      <c r="BM71" s="8">
        <f t="shared" si="4"/>
        <v>0</v>
      </c>
      <c r="BN71" s="6">
        <f t="shared" si="5"/>
        <v>0</v>
      </c>
      <c r="BP71" s="24">
        <f t="shared" si="13"/>
        <v>0</v>
      </c>
    </row>
    <row r="72" spans="2:68" ht="45" customHeight="1" x14ac:dyDescent="0.45">
      <c r="B72" s="85" t="s">
        <v>117</v>
      </c>
      <c r="C72" s="419" t="s">
        <v>231</v>
      </c>
      <c r="D72" s="419"/>
      <c r="E72" s="419"/>
      <c r="F72" s="419"/>
      <c r="G72" s="419"/>
      <c r="H72" s="419"/>
      <c r="I72" s="419"/>
      <c r="J72" s="419"/>
      <c r="K72" s="419"/>
      <c r="L72" s="419"/>
      <c r="M72" s="419"/>
      <c r="N72" s="419"/>
      <c r="O72" s="419"/>
      <c r="P72" s="419"/>
      <c r="Q72" s="178"/>
      <c r="R72" s="179"/>
      <c r="S72" s="178" t="s">
        <v>433</v>
      </c>
      <c r="T72" s="180"/>
      <c r="U72" s="420">
        <v>130</v>
      </c>
      <c r="V72" s="179"/>
      <c r="W72" s="178">
        <v>52</v>
      </c>
      <c r="X72" s="421"/>
      <c r="Y72" s="180">
        <v>26</v>
      </c>
      <c r="Z72" s="179"/>
      <c r="AA72" s="178"/>
      <c r="AB72" s="179"/>
      <c r="AC72" s="178"/>
      <c r="AD72" s="179"/>
      <c r="AE72" s="178">
        <v>26</v>
      </c>
      <c r="AF72" s="180"/>
      <c r="AG72" s="89">
        <v>130</v>
      </c>
      <c r="AH72" s="90">
        <v>52</v>
      </c>
      <c r="AI72" s="108">
        <v>4</v>
      </c>
      <c r="AJ72" s="89"/>
      <c r="AK72" s="90"/>
      <c r="AL72" s="108"/>
      <c r="AM72" s="89"/>
      <c r="AN72" s="90"/>
      <c r="AO72" s="108"/>
      <c r="AP72" s="89"/>
      <c r="AQ72" s="90"/>
      <c r="AR72" s="108"/>
      <c r="AS72" s="87"/>
      <c r="AT72" s="90"/>
      <c r="AU72" s="108"/>
      <c r="AV72" s="89"/>
      <c r="AW72" s="90"/>
      <c r="AX72" s="108"/>
      <c r="AY72" s="89"/>
      <c r="AZ72" s="90"/>
      <c r="BA72" s="108"/>
      <c r="BB72" s="89"/>
      <c r="BC72" s="90"/>
      <c r="BD72" s="108"/>
      <c r="BE72" s="181">
        <f t="shared" ref="BE72:BE113" si="21">AI72+AL72+AO72+AR72+AU72+AX72+BA72+BD72</f>
        <v>4</v>
      </c>
      <c r="BF72" s="182"/>
      <c r="BG72" s="416" t="s">
        <v>434</v>
      </c>
      <c r="BH72" s="417"/>
      <c r="BI72" s="417"/>
      <c r="BJ72" s="418"/>
      <c r="BK72" s="63"/>
      <c r="BL72" s="6">
        <f t="shared" si="3"/>
        <v>130</v>
      </c>
      <c r="BM72" s="8">
        <f t="shared" si="4"/>
        <v>52</v>
      </c>
      <c r="BN72" s="6">
        <f t="shared" si="5"/>
        <v>4</v>
      </c>
      <c r="BP72" s="24">
        <f t="shared" si="13"/>
        <v>52</v>
      </c>
    </row>
    <row r="73" spans="2:68" ht="80.25" customHeight="1" x14ac:dyDescent="0.45">
      <c r="B73" s="85" t="s">
        <v>134</v>
      </c>
      <c r="C73" s="275" t="s">
        <v>496</v>
      </c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7"/>
      <c r="Q73" s="178"/>
      <c r="R73" s="179"/>
      <c r="S73" s="178">
        <v>2</v>
      </c>
      <c r="T73" s="180"/>
      <c r="U73" s="420">
        <v>94</v>
      </c>
      <c r="V73" s="179"/>
      <c r="W73" s="178">
        <v>34</v>
      </c>
      <c r="X73" s="421"/>
      <c r="Y73" s="180">
        <v>22</v>
      </c>
      <c r="Z73" s="179"/>
      <c r="AA73" s="178"/>
      <c r="AB73" s="179"/>
      <c r="AC73" s="178">
        <v>12</v>
      </c>
      <c r="AD73" s="179"/>
      <c r="AE73" s="178"/>
      <c r="AF73" s="180"/>
      <c r="AG73" s="89"/>
      <c r="AH73" s="90"/>
      <c r="AI73" s="108"/>
      <c r="AJ73" s="89">
        <v>94</v>
      </c>
      <c r="AK73" s="90">
        <v>34</v>
      </c>
      <c r="AL73" s="108">
        <v>3</v>
      </c>
      <c r="AM73" s="89"/>
      <c r="AN73" s="90"/>
      <c r="AO73" s="108"/>
      <c r="AP73" s="89"/>
      <c r="AQ73" s="90"/>
      <c r="AR73" s="108"/>
      <c r="AS73" s="89"/>
      <c r="AT73" s="90"/>
      <c r="AU73" s="108"/>
      <c r="AV73" s="89"/>
      <c r="AW73" s="90"/>
      <c r="AX73" s="108"/>
      <c r="AY73" s="89"/>
      <c r="AZ73" s="90"/>
      <c r="BA73" s="108"/>
      <c r="BB73" s="89"/>
      <c r="BC73" s="90"/>
      <c r="BD73" s="86"/>
      <c r="BE73" s="422">
        <f t="shared" si="21"/>
        <v>3</v>
      </c>
      <c r="BF73" s="423"/>
      <c r="BG73" s="416" t="s">
        <v>140</v>
      </c>
      <c r="BH73" s="417"/>
      <c r="BI73" s="417"/>
      <c r="BJ73" s="418"/>
      <c r="BK73" s="21"/>
      <c r="BL73" s="6">
        <f t="shared" ref="BL73" si="22">AG73+AJ73+AM73+AP73+AS73+AV73+AY73</f>
        <v>94</v>
      </c>
      <c r="BM73" s="8">
        <f t="shared" ref="BM73" si="23">AH73+AK73+AN73+AQ73+AT73+AW73+AZ73+BC73</f>
        <v>34</v>
      </c>
      <c r="BN73" s="6">
        <f t="shared" ref="BN73" si="24">AI73+AL73+AO73+AR73+AU73+AX73+BA73</f>
        <v>3</v>
      </c>
      <c r="BP73" s="24">
        <f t="shared" ref="BP73" si="25">Y73+AA73+AC73+AE73</f>
        <v>34</v>
      </c>
    </row>
    <row r="74" spans="2:68" ht="72" customHeight="1" x14ac:dyDescent="0.45">
      <c r="B74" s="41" t="s">
        <v>126</v>
      </c>
      <c r="C74" s="250" t="s">
        <v>247</v>
      </c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13"/>
      <c r="R74" s="215"/>
      <c r="S74" s="213"/>
      <c r="T74" s="216"/>
      <c r="U74" s="185"/>
      <c r="V74" s="215"/>
      <c r="W74" s="213"/>
      <c r="X74" s="214"/>
      <c r="Y74" s="216"/>
      <c r="Z74" s="215"/>
      <c r="AA74" s="213"/>
      <c r="AB74" s="215"/>
      <c r="AC74" s="213"/>
      <c r="AD74" s="215"/>
      <c r="AE74" s="213"/>
      <c r="AF74" s="216"/>
      <c r="AG74" s="74"/>
      <c r="AH74" s="75"/>
      <c r="AI74" s="16"/>
      <c r="AJ74" s="74"/>
      <c r="AK74" s="75"/>
      <c r="AL74" s="16"/>
      <c r="AM74" s="74"/>
      <c r="AN74" s="75"/>
      <c r="AO74" s="91"/>
      <c r="AP74" s="74"/>
      <c r="AQ74" s="75"/>
      <c r="AR74" s="16"/>
      <c r="AS74" s="93"/>
      <c r="AT74" s="75"/>
      <c r="AU74" s="16"/>
      <c r="AV74" s="74"/>
      <c r="AW74" s="75"/>
      <c r="AX74" s="16"/>
      <c r="AY74" s="74"/>
      <c r="AZ74" s="75"/>
      <c r="BA74" s="16"/>
      <c r="BB74" s="74"/>
      <c r="BC74" s="75"/>
      <c r="BD74" s="16"/>
      <c r="BE74" s="221"/>
      <c r="BF74" s="222"/>
      <c r="BG74" s="223"/>
      <c r="BH74" s="224"/>
      <c r="BI74" s="224"/>
      <c r="BJ74" s="225"/>
      <c r="BK74" s="63"/>
      <c r="BL74" s="6">
        <f t="shared" si="3"/>
        <v>0</v>
      </c>
      <c r="BM74" s="8">
        <f t="shared" si="4"/>
        <v>0</v>
      </c>
      <c r="BN74" s="6">
        <f t="shared" si="5"/>
        <v>0</v>
      </c>
      <c r="BP74" s="24">
        <f t="shared" si="13"/>
        <v>0</v>
      </c>
    </row>
    <row r="75" spans="2:68" ht="43.5" customHeight="1" x14ac:dyDescent="0.45">
      <c r="B75" s="19" t="s">
        <v>127</v>
      </c>
      <c r="C75" s="195" t="s">
        <v>248</v>
      </c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213">
        <v>5</v>
      </c>
      <c r="R75" s="215"/>
      <c r="S75" s="213"/>
      <c r="T75" s="216"/>
      <c r="U75" s="185">
        <v>120</v>
      </c>
      <c r="V75" s="215"/>
      <c r="W75" s="213">
        <v>68</v>
      </c>
      <c r="X75" s="214"/>
      <c r="Y75" s="216">
        <v>34</v>
      </c>
      <c r="Z75" s="215"/>
      <c r="AA75" s="213"/>
      <c r="AB75" s="215"/>
      <c r="AC75" s="213">
        <v>34</v>
      </c>
      <c r="AD75" s="215"/>
      <c r="AE75" s="213"/>
      <c r="AF75" s="216"/>
      <c r="AG75" s="74"/>
      <c r="AH75" s="75"/>
      <c r="AI75" s="16"/>
      <c r="AJ75" s="74"/>
      <c r="AK75" s="75"/>
      <c r="AL75" s="16"/>
      <c r="AM75" s="74"/>
      <c r="AN75" s="75"/>
      <c r="AO75" s="91"/>
      <c r="AP75" s="74"/>
      <c r="AQ75" s="75"/>
      <c r="AR75" s="16"/>
      <c r="AS75" s="93">
        <v>120</v>
      </c>
      <c r="AT75" s="75">
        <v>68</v>
      </c>
      <c r="AU75" s="16">
        <v>3</v>
      </c>
      <c r="AV75" s="74"/>
      <c r="AW75" s="75"/>
      <c r="AX75" s="16"/>
      <c r="AY75" s="74"/>
      <c r="AZ75" s="75"/>
      <c r="BA75" s="16"/>
      <c r="BB75" s="74"/>
      <c r="BC75" s="75"/>
      <c r="BD75" s="16"/>
      <c r="BE75" s="221">
        <f t="shared" si="21"/>
        <v>3</v>
      </c>
      <c r="BF75" s="222"/>
      <c r="BG75" s="223" t="s">
        <v>141</v>
      </c>
      <c r="BH75" s="224"/>
      <c r="BI75" s="224"/>
      <c r="BJ75" s="225"/>
      <c r="BK75" s="63"/>
      <c r="BL75" s="6">
        <f t="shared" si="3"/>
        <v>120</v>
      </c>
      <c r="BM75" s="8">
        <f t="shared" si="4"/>
        <v>68</v>
      </c>
      <c r="BN75" s="6">
        <f t="shared" si="5"/>
        <v>3</v>
      </c>
      <c r="BP75" s="24">
        <f t="shared" si="13"/>
        <v>68</v>
      </c>
    </row>
    <row r="76" spans="2:68" ht="83.25" customHeight="1" x14ac:dyDescent="0.45">
      <c r="B76" s="19" t="s">
        <v>147</v>
      </c>
      <c r="C76" s="195" t="s">
        <v>273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213">
        <v>6</v>
      </c>
      <c r="R76" s="215"/>
      <c r="S76" s="213"/>
      <c r="T76" s="216"/>
      <c r="U76" s="185">
        <v>228</v>
      </c>
      <c r="V76" s="215"/>
      <c r="W76" s="213">
        <v>102</v>
      </c>
      <c r="X76" s="214"/>
      <c r="Y76" s="216">
        <v>50</v>
      </c>
      <c r="Z76" s="215"/>
      <c r="AA76" s="213"/>
      <c r="AB76" s="215"/>
      <c r="AC76" s="213">
        <v>52</v>
      </c>
      <c r="AD76" s="215"/>
      <c r="AE76" s="213"/>
      <c r="AF76" s="216"/>
      <c r="AG76" s="74"/>
      <c r="AH76" s="75"/>
      <c r="AI76" s="16"/>
      <c r="AJ76" s="74"/>
      <c r="AK76" s="75"/>
      <c r="AL76" s="16"/>
      <c r="AM76" s="74"/>
      <c r="AN76" s="75"/>
      <c r="AO76" s="91"/>
      <c r="AP76" s="74"/>
      <c r="AQ76" s="75"/>
      <c r="AR76" s="16"/>
      <c r="AS76" s="93"/>
      <c r="AT76" s="75"/>
      <c r="AU76" s="16"/>
      <c r="AV76" s="74">
        <v>228</v>
      </c>
      <c r="AW76" s="75">
        <v>102</v>
      </c>
      <c r="AX76" s="16">
        <v>6</v>
      </c>
      <c r="AY76" s="74"/>
      <c r="AZ76" s="75"/>
      <c r="BA76" s="16"/>
      <c r="BB76" s="74"/>
      <c r="BC76" s="75"/>
      <c r="BD76" s="16"/>
      <c r="BE76" s="221">
        <f t="shared" si="21"/>
        <v>6</v>
      </c>
      <c r="BF76" s="222"/>
      <c r="BG76" s="223" t="s">
        <v>443</v>
      </c>
      <c r="BH76" s="224"/>
      <c r="BI76" s="224"/>
      <c r="BJ76" s="225"/>
      <c r="BK76" s="63"/>
      <c r="BL76" s="6">
        <f t="shared" si="3"/>
        <v>228</v>
      </c>
      <c r="BM76" s="8">
        <f t="shared" si="4"/>
        <v>102</v>
      </c>
      <c r="BN76" s="6">
        <f t="shared" si="5"/>
        <v>6</v>
      </c>
      <c r="BP76" s="24">
        <f t="shared" si="13"/>
        <v>102</v>
      </c>
    </row>
    <row r="77" spans="2:68" ht="49.5" customHeight="1" x14ac:dyDescent="0.45">
      <c r="B77" s="19" t="s">
        <v>255</v>
      </c>
      <c r="C77" s="195" t="s">
        <v>256</v>
      </c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213"/>
      <c r="R77" s="215"/>
      <c r="S77" s="213">
        <v>6</v>
      </c>
      <c r="T77" s="216"/>
      <c r="U77" s="185">
        <v>120</v>
      </c>
      <c r="V77" s="215"/>
      <c r="W77" s="213">
        <v>54</v>
      </c>
      <c r="X77" s="214"/>
      <c r="Y77" s="216">
        <v>26</v>
      </c>
      <c r="Z77" s="215"/>
      <c r="AA77" s="213"/>
      <c r="AB77" s="215"/>
      <c r="AC77" s="213">
        <v>28</v>
      </c>
      <c r="AD77" s="215"/>
      <c r="AE77" s="213"/>
      <c r="AF77" s="216"/>
      <c r="AG77" s="74"/>
      <c r="AH77" s="75"/>
      <c r="AI77" s="16"/>
      <c r="AJ77" s="74"/>
      <c r="AK77" s="75"/>
      <c r="AL77" s="16"/>
      <c r="AM77" s="74"/>
      <c r="AN77" s="75"/>
      <c r="AO77" s="91"/>
      <c r="AP77" s="74"/>
      <c r="AQ77" s="75"/>
      <c r="AR77" s="16"/>
      <c r="AS77" s="93"/>
      <c r="AT77" s="75"/>
      <c r="AU77" s="16"/>
      <c r="AV77" s="74">
        <v>120</v>
      </c>
      <c r="AW77" s="75">
        <v>54</v>
      </c>
      <c r="AX77" s="16">
        <v>3</v>
      </c>
      <c r="AY77" s="74"/>
      <c r="AZ77" s="75"/>
      <c r="BA77" s="16"/>
      <c r="BB77" s="74"/>
      <c r="BC77" s="75"/>
      <c r="BD77" s="16"/>
      <c r="BE77" s="221">
        <f t="shared" si="21"/>
        <v>3</v>
      </c>
      <c r="BF77" s="222"/>
      <c r="BG77" s="223" t="s">
        <v>144</v>
      </c>
      <c r="BH77" s="224"/>
      <c r="BI77" s="224"/>
      <c r="BJ77" s="225"/>
      <c r="BK77" s="63"/>
      <c r="BL77" s="6">
        <f t="shared" si="3"/>
        <v>120</v>
      </c>
      <c r="BM77" s="8">
        <f t="shared" si="4"/>
        <v>54</v>
      </c>
      <c r="BN77" s="6">
        <f t="shared" si="5"/>
        <v>3</v>
      </c>
      <c r="BP77" s="24">
        <f t="shared" si="13"/>
        <v>54</v>
      </c>
    </row>
    <row r="78" spans="2:68" ht="88.5" customHeight="1" x14ac:dyDescent="0.45">
      <c r="B78" s="19" t="s">
        <v>257</v>
      </c>
      <c r="C78" s="188" t="s">
        <v>258</v>
      </c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90"/>
      <c r="Q78" s="213"/>
      <c r="R78" s="215"/>
      <c r="S78" s="213"/>
      <c r="T78" s="214"/>
      <c r="U78" s="185">
        <v>40</v>
      </c>
      <c r="V78" s="215"/>
      <c r="W78" s="213"/>
      <c r="X78" s="214"/>
      <c r="Y78" s="185"/>
      <c r="Z78" s="215"/>
      <c r="AA78" s="213"/>
      <c r="AB78" s="215"/>
      <c r="AC78" s="213"/>
      <c r="AD78" s="215"/>
      <c r="AE78" s="213"/>
      <c r="AF78" s="214"/>
      <c r="AG78" s="74"/>
      <c r="AH78" s="75"/>
      <c r="AI78" s="16"/>
      <c r="AJ78" s="74"/>
      <c r="AK78" s="75"/>
      <c r="AL78" s="16"/>
      <c r="AM78" s="74"/>
      <c r="AN78" s="75"/>
      <c r="AO78" s="91"/>
      <c r="AP78" s="74"/>
      <c r="AQ78" s="75"/>
      <c r="AR78" s="16"/>
      <c r="AS78" s="93"/>
      <c r="AT78" s="75"/>
      <c r="AU78" s="16"/>
      <c r="AV78" s="74">
        <v>40</v>
      </c>
      <c r="AW78" s="75"/>
      <c r="AX78" s="16">
        <v>1</v>
      </c>
      <c r="AY78" s="74"/>
      <c r="AZ78" s="75"/>
      <c r="BA78" s="16"/>
      <c r="BB78" s="74"/>
      <c r="BC78" s="75"/>
      <c r="BD78" s="16"/>
      <c r="BE78" s="185">
        <f t="shared" si="21"/>
        <v>1</v>
      </c>
      <c r="BF78" s="214"/>
      <c r="BG78" s="226" t="s">
        <v>444</v>
      </c>
      <c r="BH78" s="226"/>
      <c r="BI78" s="226"/>
      <c r="BJ78" s="227"/>
      <c r="BK78" s="63"/>
      <c r="BL78" s="6">
        <f t="shared" si="3"/>
        <v>40</v>
      </c>
      <c r="BM78" s="8">
        <f t="shared" si="4"/>
        <v>0</v>
      </c>
      <c r="BN78" s="6">
        <f t="shared" si="5"/>
        <v>1</v>
      </c>
      <c r="BP78" s="24">
        <f t="shared" si="13"/>
        <v>0</v>
      </c>
    </row>
    <row r="79" spans="2:68" ht="64.5" customHeight="1" x14ac:dyDescent="0.45">
      <c r="B79" s="41" t="s">
        <v>135</v>
      </c>
      <c r="C79" s="250" t="s">
        <v>259</v>
      </c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13"/>
      <c r="R79" s="215"/>
      <c r="S79" s="213"/>
      <c r="T79" s="216"/>
      <c r="U79" s="185"/>
      <c r="V79" s="215"/>
      <c r="W79" s="213"/>
      <c r="X79" s="214"/>
      <c r="Y79" s="216"/>
      <c r="Z79" s="215"/>
      <c r="AA79" s="213"/>
      <c r="AB79" s="215"/>
      <c r="AC79" s="213"/>
      <c r="AD79" s="215"/>
      <c r="AE79" s="213"/>
      <c r="AF79" s="216"/>
      <c r="AG79" s="74"/>
      <c r="AH79" s="75"/>
      <c r="AI79" s="16"/>
      <c r="AJ79" s="74"/>
      <c r="AK79" s="75"/>
      <c r="AL79" s="16"/>
      <c r="AM79" s="74"/>
      <c r="AN79" s="75"/>
      <c r="AO79" s="91"/>
      <c r="AP79" s="74"/>
      <c r="AQ79" s="75"/>
      <c r="AR79" s="16"/>
      <c r="AS79" s="93"/>
      <c r="AT79" s="75"/>
      <c r="AU79" s="16"/>
      <c r="AV79" s="74"/>
      <c r="AW79" s="75"/>
      <c r="AX79" s="16"/>
      <c r="AY79" s="74"/>
      <c r="AZ79" s="75"/>
      <c r="BA79" s="16"/>
      <c r="BB79" s="74"/>
      <c r="BC79" s="75"/>
      <c r="BD79" s="16"/>
      <c r="BE79" s="221"/>
      <c r="BF79" s="222"/>
      <c r="BG79" s="223"/>
      <c r="BH79" s="224"/>
      <c r="BI79" s="224"/>
      <c r="BJ79" s="225"/>
      <c r="BK79" s="63"/>
      <c r="BL79" s="6">
        <f t="shared" si="3"/>
        <v>0</v>
      </c>
      <c r="BM79" s="8">
        <f t="shared" si="4"/>
        <v>0</v>
      </c>
      <c r="BN79" s="6">
        <f t="shared" si="5"/>
        <v>0</v>
      </c>
      <c r="BP79" s="24">
        <f t="shared" si="13"/>
        <v>0</v>
      </c>
    </row>
    <row r="80" spans="2:68" ht="45" customHeight="1" x14ac:dyDescent="0.45">
      <c r="B80" s="19" t="s">
        <v>232</v>
      </c>
      <c r="C80" s="195" t="s">
        <v>234</v>
      </c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213">
        <v>4</v>
      </c>
      <c r="R80" s="215"/>
      <c r="S80" s="213"/>
      <c r="T80" s="216"/>
      <c r="U80" s="185">
        <v>216</v>
      </c>
      <c r="V80" s="215"/>
      <c r="W80" s="213">
        <v>90</v>
      </c>
      <c r="X80" s="214"/>
      <c r="Y80" s="216">
        <v>42</v>
      </c>
      <c r="Z80" s="215"/>
      <c r="AA80" s="213">
        <v>12</v>
      </c>
      <c r="AB80" s="215"/>
      <c r="AC80" s="213">
        <v>36</v>
      </c>
      <c r="AD80" s="215"/>
      <c r="AE80" s="213"/>
      <c r="AF80" s="216"/>
      <c r="AG80" s="74"/>
      <c r="AH80" s="75"/>
      <c r="AI80" s="16"/>
      <c r="AJ80" s="74"/>
      <c r="AK80" s="75"/>
      <c r="AL80" s="16"/>
      <c r="AM80" s="74"/>
      <c r="AN80" s="75"/>
      <c r="AO80" s="91"/>
      <c r="AP80" s="74">
        <v>216</v>
      </c>
      <c r="AQ80" s="75">
        <v>90</v>
      </c>
      <c r="AR80" s="16">
        <v>6</v>
      </c>
      <c r="AS80" s="93"/>
      <c r="AT80" s="75"/>
      <c r="AU80" s="16"/>
      <c r="AV80" s="74"/>
      <c r="AW80" s="75"/>
      <c r="AX80" s="16"/>
      <c r="AY80" s="74"/>
      <c r="AZ80" s="75"/>
      <c r="BA80" s="16"/>
      <c r="BB80" s="74"/>
      <c r="BC80" s="75"/>
      <c r="BD80" s="16"/>
      <c r="BE80" s="221">
        <f t="shared" si="21"/>
        <v>6</v>
      </c>
      <c r="BF80" s="222"/>
      <c r="BG80" s="223" t="s">
        <v>445</v>
      </c>
      <c r="BH80" s="224"/>
      <c r="BI80" s="224"/>
      <c r="BJ80" s="225"/>
      <c r="BK80" s="63"/>
      <c r="BL80" s="6">
        <f t="shared" si="3"/>
        <v>216</v>
      </c>
      <c r="BM80" s="8">
        <f t="shared" si="4"/>
        <v>90</v>
      </c>
      <c r="BN80" s="6">
        <f t="shared" si="5"/>
        <v>6</v>
      </c>
      <c r="BP80" s="24">
        <f t="shared" si="13"/>
        <v>90</v>
      </c>
    </row>
    <row r="81" spans="2:128" ht="47.25" customHeight="1" x14ac:dyDescent="0.45">
      <c r="B81" s="19" t="s">
        <v>233</v>
      </c>
      <c r="C81" s="195" t="s">
        <v>272</v>
      </c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213"/>
      <c r="R81" s="215"/>
      <c r="S81" s="213">
        <v>5</v>
      </c>
      <c r="T81" s="216"/>
      <c r="U81" s="185">
        <v>216</v>
      </c>
      <c r="V81" s="215"/>
      <c r="W81" s="213">
        <v>86</v>
      </c>
      <c r="X81" s="214"/>
      <c r="Y81" s="216">
        <v>46</v>
      </c>
      <c r="Z81" s="215"/>
      <c r="AA81" s="213"/>
      <c r="AB81" s="215"/>
      <c r="AC81" s="213">
        <v>40</v>
      </c>
      <c r="AD81" s="215"/>
      <c r="AE81" s="213"/>
      <c r="AF81" s="216"/>
      <c r="AG81" s="74"/>
      <c r="AH81" s="75"/>
      <c r="AI81" s="16"/>
      <c r="AJ81" s="74"/>
      <c r="AK81" s="75"/>
      <c r="AL81" s="16"/>
      <c r="AM81" s="74"/>
      <c r="AN81" s="75"/>
      <c r="AO81" s="91"/>
      <c r="AP81" s="74"/>
      <c r="AQ81" s="75"/>
      <c r="AR81" s="16"/>
      <c r="AS81" s="93">
        <v>216</v>
      </c>
      <c r="AT81" s="75">
        <v>86</v>
      </c>
      <c r="AU81" s="16">
        <v>6</v>
      </c>
      <c r="AV81" s="74"/>
      <c r="AW81" s="75"/>
      <c r="AX81" s="16"/>
      <c r="AY81" s="74"/>
      <c r="AZ81" s="75"/>
      <c r="BA81" s="16"/>
      <c r="BB81" s="74"/>
      <c r="BC81" s="75"/>
      <c r="BD81" s="16"/>
      <c r="BE81" s="221">
        <f t="shared" si="21"/>
        <v>6</v>
      </c>
      <c r="BF81" s="222"/>
      <c r="BG81" s="223" t="s">
        <v>380</v>
      </c>
      <c r="BH81" s="224"/>
      <c r="BI81" s="224"/>
      <c r="BJ81" s="225"/>
      <c r="BK81" s="63"/>
      <c r="BL81" s="6">
        <f t="shared" si="3"/>
        <v>216</v>
      </c>
      <c r="BM81" s="8">
        <f t="shared" si="4"/>
        <v>86</v>
      </c>
      <c r="BN81" s="6">
        <f t="shared" si="5"/>
        <v>6</v>
      </c>
      <c r="BP81" s="24">
        <f t="shared" si="13"/>
        <v>86</v>
      </c>
    </row>
    <row r="82" spans="2:128" ht="53.25" customHeight="1" x14ac:dyDescent="0.45">
      <c r="B82" s="41" t="s">
        <v>173</v>
      </c>
      <c r="C82" s="250" t="s">
        <v>315</v>
      </c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13"/>
      <c r="R82" s="215"/>
      <c r="S82" s="213"/>
      <c r="T82" s="216"/>
      <c r="U82" s="185"/>
      <c r="V82" s="215"/>
      <c r="W82" s="213"/>
      <c r="X82" s="214"/>
      <c r="Y82" s="216"/>
      <c r="Z82" s="215"/>
      <c r="AA82" s="213"/>
      <c r="AB82" s="215"/>
      <c r="AC82" s="213"/>
      <c r="AD82" s="215"/>
      <c r="AE82" s="213"/>
      <c r="AF82" s="216"/>
      <c r="AG82" s="74"/>
      <c r="AH82" s="75"/>
      <c r="AI82" s="16"/>
      <c r="AJ82" s="74"/>
      <c r="AK82" s="75"/>
      <c r="AL82" s="16"/>
      <c r="AM82" s="74"/>
      <c r="AN82" s="75"/>
      <c r="AO82" s="91"/>
      <c r="AP82" s="74"/>
      <c r="AQ82" s="75"/>
      <c r="AR82" s="16"/>
      <c r="AS82" s="93"/>
      <c r="AT82" s="75"/>
      <c r="AU82" s="16"/>
      <c r="AV82" s="74"/>
      <c r="AW82" s="75"/>
      <c r="AX82" s="16"/>
      <c r="AY82" s="74"/>
      <c r="AZ82" s="75"/>
      <c r="BA82" s="16"/>
      <c r="BB82" s="74"/>
      <c r="BC82" s="75"/>
      <c r="BD82" s="16"/>
      <c r="BE82" s="221"/>
      <c r="BF82" s="222"/>
      <c r="BG82" s="223"/>
      <c r="BH82" s="224"/>
      <c r="BI82" s="224"/>
      <c r="BJ82" s="225"/>
      <c r="BK82" s="63"/>
      <c r="BL82" s="6">
        <f t="shared" si="3"/>
        <v>0</v>
      </c>
      <c r="BM82" s="8">
        <f t="shared" si="4"/>
        <v>0</v>
      </c>
      <c r="BN82" s="6">
        <f t="shared" si="5"/>
        <v>0</v>
      </c>
      <c r="BP82" s="24">
        <f t="shared" si="13"/>
        <v>0</v>
      </c>
    </row>
    <row r="83" spans="2:128" ht="41.25" customHeight="1" x14ac:dyDescent="0.45">
      <c r="B83" s="19" t="s">
        <v>303</v>
      </c>
      <c r="C83" s="188" t="s">
        <v>252</v>
      </c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90"/>
      <c r="Q83" s="213"/>
      <c r="R83" s="215"/>
      <c r="S83" s="213">
        <v>2</v>
      </c>
      <c r="T83" s="214"/>
      <c r="U83" s="185">
        <v>120</v>
      </c>
      <c r="V83" s="215"/>
      <c r="W83" s="213">
        <v>52</v>
      </c>
      <c r="X83" s="214"/>
      <c r="Y83" s="185">
        <v>22</v>
      </c>
      <c r="Z83" s="215"/>
      <c r="AA83" s="213"/>
      <c r="AB83" s="215"/>
      <c r="AC83" s="213">
        <v>30</v>
      </c>
      <c r="AD83" s="215"/>
      <c r="AE83" s="213"/>
      <c r="AF83" s="214"/>
      <c r="AG83" s="74"/>
      <c r="AH83" s="75"/>
      <c r="AI83" s="16"/>
      <c r="AJ83" s="74">
        <v>120</v>
      </c>
      <c r="AK83" s="75">
        <v>52</v>
      </c>
      <c r="AL83" s="16">
        <v>3</v>
      </c>
      <c r="AM83" s="74"/>
      <c r="AN83" s="75"/>
      <c r="AO83" s="91"/>
      <c r="AP83" s="74"/>
      <c r="AQ83" s="75"/>
      <c r="AR83" s="16"/>
      <c r="AS83" s="93"/>
      <c r="AT83" s="75"/>
      <c r="AU83" s="16"/>
      <c r="AV83" s="74"/>
      <c r="AW83" s="75"/>
      <c r="AX83" s="16"/>
      <c r="AY83" s="74"/>
      <c r="AZ83" s="75"/>
      <c r="BA83" s="16"/>
      <c r="BB83" s="74"/>
      <c r="BC83" s="75"/>
      <c r="BD83" s="16"/>
      <c r="BE83" s="185">
        <f t="shared" si="21"/>
        <v>3</v>
      </c>
      <c r="BF83" s="214"/>
      <c r="BG83" s="223" t="s">
        <v>376</v>
      </c>
      <c r="BH83" s="224"/>
      <c r="BI83" s="224"/>
      <c r="BJ83" s="225"/>
      <c r="BK83" s="63"/>
      <c r="BL83" s="6">
        <f t="shared" si="3"/>
        <v>120</v>
      </c>
      <c r="BM83" s="8">
        <f t="shared" si="4"/>
        <v>52</v>
      </c>
      <c r="BN83" s="6">
        <f t="shared" si="5"/>
        <v>3</v>
      </c>
      <c r="BP83" s="24">
        <f t="shared" si="13"/>
        <v>52</v>
      </c>
    </row>
    <row r="84" spans="2:128" ht="42.75" customHeight="1" x14ac:dyDescent="0.45">
      <c r="B84" s="19" t="s">
        <v>304</v>
      </c>
      <c r="C84" s="188" t="s">
        <v>249</v>
      </c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90"/>
      <c r="Q84" s="213">
        <v>3</v>
      </c>
      <c r="R84" s="215"/>
      <c r="S84" s="213"/>
      <c r="T84" s="214"/>
      <c r="U84" s="185">
        <v>120</v>
      </c>
      <c r="V84" s="215"/>
      <c r="W84" s="213">
        <v>68</v>
      </c>
      <c r="X84" s="214"/>
      <c r="Y84" s="185">
        <v>30</v>
      </c>
      <c r="Z84" s="215"/>
      <c r="AA84" s="213"/>
      <c r="AB84" s="215"/>
      <c r="AC84" s="213">
        <v>38</v>
      </c>
      <c r="AD84" s="215"/>
      <c r="AE84" s="213"/>
      <c r="AF84" s="214"/>
      <c r="AG84" s="74"/>
      <c r="AH84" s="75"/>
      <c r="AI84" s="16"/>
      <c r="AJ84" s="74"/>
      <c r="AK84" s="75"/>
      <c r="AL84" s="16"/>
      <c r="AM84" s="74">
        <v>120</v>
      </c>
      <c r="AN84" s="75">
        <v>68</v>
      </c>
      <c r="AO84" s="91">
        <v>3</v>
      </c>
      <c r="AP84" s="74"/>
      <c r="AQ84" s="75"/>
      <c r="AR84" s="16"/>
      <c r="AS84" s="93"/>
      <c r="AT84" s="75"/>
      <c r="AU84" s="16"/>
      <c r="AV84" s="74"/>
      <c r="AW84" s="75"/>
      <c r="AX84" s="16"/>
      <c r="AY84" s="74"/>
      <c r="AZ84" s="75"/>
      <c r="BA84" s="16"/>
      <c r="BB84" s="74"/>
      <c r="BC84" s="75"/>
      <c r="BD84" s="16"/>
      <c r="BE84" s="185">
        <f t="shared" si="21"/>
        <v>3</v>
      </c>
      <c r="BF84" s="214"/>
      <c r="BG84" s="223" t="s">
        <v>377</v>
      </c>
      <c r="BH84" s="224"/>
      <c r="BI84" s="224"/>
      <c r="BJ84" s="225"/>
      <c r="BK84" s="63"/>
      <c r="BL84" s="6">
        <f t="shared" si="3"/>
        <v>120</v>
      </c>
      <c r="BM84" s="8">
        <f t="shared" si="4"/>
        <v>68</v>
      </c>
      <c r="BN84" s="6">
        <f t="shared" si="5"/>
        <v>3</v>
      </c>
      <c r="BP84" s="24">
        <f t="shared" si="13"/>
        <v>68</v>
      </c>
    </row>
    <row r="85" spans="2:128" s="64" customFormat="1" ht="34.5" customHeight="1" x14ac:dyDescent="0.45">
      <c r="B85" s="348" t="s">
        <v>436</v>
      </c>
      <c r="C85" s="348"/>
      <c r="D85" s="348"/>
      <c r="E85" s="348"/>
      <c r="F85" s="348"/>
      <c r="G85" s="348"/>
      <c r="H85" s="348"/>
      <c r="I85" s="348"/>
      <c r="J85" s="348"/>
      <c r="K85" s="348"/>
      <c r="L85" s="348"/>
      <c r="M85" s="348"/>
      <c r="N85" s="348"/>
      <c r="O85" s="348"/>
      <c r="P85" s="348"/>
      <c r="Q85" s="348"/>
      <c r="R85" s="348"/>
      <c r="S85" s="348"/>
      <c r="T85" s="348"/>
      <c r="U85" s="348"/>
      <c r="V85" s="348"/>
      <c r="W85" s="348"/>
      <c r="X85" s="348"/>
      <c r="Y85" s="348"/>
      <c r="Z85" s="348"/>
      <c r="AA85" s="348"/>
      <c r="AB85" s="348"/>
      <c r="AC85" s="348"/>
      <c r="AD85" s="348"/>
      <c r="AE85" s="348"/>
      <c r="AF85" s="348"/>
      <c r="AG85" s="105"/>
      <c r="AH85" s="105"/>
      <c r="AI85" s="105"/>
      <c r="AJ85" s="105"/>
      <c r="AK85" s="105"/>
      <c r="AL85" s="105"/>
      <c r="AM85" s="105"/>
      <c r="AN85" s="348" t="s">
        <v>495</v>
      </c>
      <c r="AO85" s="348"/>
      <c r="AP85" s="348"/>
      <c r="AQ85" s="348"/>
      <c r="AR85" s="348"/>
      <c r="AS85" s="348"/>
      <c r="AT85" s="348"/>
      <c r="AU85" s="348"/>
      <c r="AV85" s="348"/>
      <c r="AW85" s="348"/>
      <c r="AX85" s="348"/>
      <c r="AY85" s="348"/>
      <c r="AZ85" s="348"/>
      <c r="BA85" s="348"/>
      <c r="BB85" s="348"/>
      <c r="BC85" s="348"/>
      <c r="BD85" s="348"/>
      <c r="BE85" s="348"/>
      <c r="BF85" s="348"/>
      <c r="BG85" s="348"/>
      <c r="BH85" s="105"/>
      <c r="BI85" s="105"/>
      <c r="BJ85" s="105"/>
      <c r="BK85" s="78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</row>
    <row r="86" spans="2:128" s="64" customFormat="1" ht="78.75" customHeight="1" x14ac:dyDescent="0.45">
      <c r="B86" s="348"/>
      <c r="C86" s="348"/>
      <c r="D86" s="348"/>
      <c r="E86" s="348"/>
      <c r="F86" s="348"/>
      <c r="G86" s="348"/>
      <c r="H86" s="348"/>
      <c r="I86" s="348"/>
      <c r="J86" s="348"/>
      <c r="K86" s="348"/>
      <c r="L86" s="348"/>
      <c r="M86" s="348"/>
      <c r="N86" s="348"/>
      <c r="O86" s="348"/>
      <c r="P86" s="348"/>
      <c r="Q86" s="348"/>
      <c r="R86" s="348"/>
      <c r="S86" s="348"/>
      <c r="T86" s="348"/>
      <c r="U86" s="348"/>
      <c r="V86" s="348"/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105"/>
      <c r="AH86" s="105"/>
      <c r="AI86" s="105"/>
      <c r="AJ86" s="105"/>
      <c r="AK86" s="105"/>
      <c r="AL86" s="105"/>
      <c r="AM86" s="105"/>
      <c r="AN86" s="348"/>
      <c r="AO86" s="348"/>
      <c r="AP86" s="348"/>
      <c r="AQ86" s="348"/>
      <c r="AR86" s="348"/>
      <c r="AS86" s="348"/>
      <c r="AT86" s="348"/>
      <c r="AU86" s="348"/>
      <c r="AV86" s="348"/>
      <c r="AW86" s="348"/>
      <c r="AX86" s="348"/>
      <c r="AY86" s="348"/>
      <c r="AZ86" s="348"/>
      <c r="BA86" s="348"/>
      <c r="BB86" s="348"/>
      <c r="BC86" s="348"/>
      <c r="BD86" s="348"/>
      <c r="BE86" s="348"/>
      <c r="BF86" s="348"/>
      <c r="BG86" s="348"/>
      <c r="BH86" s="105"/>
      <c r="BI86" s="105"/>
      <c r="BJ86" s="105"/>
      <c r="BK86" s="78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</row>
    <row r="87" spans="2:128" ht="45" customHeight="1" x14ac:dyDescent="0.45">
      <c r="B87" s="348"/>
      <c r="C87" s="348"/>
      <c r="D87" s="348"/>
      <c r="E87" s="348"/>
      <c r="F87" s="348"/>
      <c r="G87" s="348"/>
      <c r="H87" s="348"/>
      <c r="I87" s="348"/>
      <c r="J87" s="348"/>
      <c r="K87" s="348"/>
      <c r="L87" s="348"/>
      <c r="M87" s="348"/>
      <c r="N87" s="348"/>
      <c r="O87" s="348"/>
      <c r="P87" s="348"/>
      <c r="Q87" s="348"/>
      <c r="R87" s="348"/>
      <c r="S87" s="348"/>
      <c r="T87" s="348"/>
      <c r="U87" s="348"/>
      <c r="V87" s="348"/>
      <c r="W87" s="348"/>
      <c r="X87" s="348"/>
      <c r="Y87" s="348"/>
      <c r="Z87" s="348"/>
      <c r="AA87" s="348"/>
      <c r="AB87" s="348"/>
      <c r="AC87" s="348"/>
      <c r="AD87" s="348"/>
      <c r="AE87" s="348"/>
      <c r="AF87" s="348"/>
      <c r="AG87" s="105"/>
      <c r="AH87" s="105"/>
      <c r="AI87" s="105"/>
      <c r="AJ87" s="105"/>
      <c r="AK87" s="105"/>
      <c r="AL87" s="105"/>
      <c r="AM87" s="105"/>
      <c r="AN87" s="348"/>
      <c r="AO87" s="348"/>
      <c r="AP87" s="348"/>
      <c r="AQ87" s="348"/>
      <c r="AR87" s="348"/>
      <c r="AS87" s="348"/>
      <c r="AT87" s="348"/>
      <c r="AU87" s="348"/>
      <c r="AV87" s="348"/>
      <c r="AW87" s="348"/>
      <c r="AX87" s="348"/>
      <c r="AY87" s="348"/>
      <c r="AZ87" s="348"/>
      <c r="BA87" s="348"/>
      <c r="BB87" s="348"/>
      <c r="BC87" s="348"/>
      <c r="BD87" s="348"/>
      <c r="BE87" s="348"/>
      <c r="BF87" s="348"/>
      <c r="BG87" s="348"/>
      <c r="BH87" s="105"/>
      <c r="BI87" s="105"/>
      <c r="BJ87" s="105"/>
      <c r="BK87" s="63"/>
      <c r="BL87" s="6"/>
      <c r="BM87" s="8"/>
      <c r="BN87" s="6"/>
    </row>
    <row r="88" spans="2:128" ht="65.25" customHeight="1" x14ac:dyDescent="0.45">
      <c r="B88" s="348"/>
      <c r="C88" s="348"/>
      <c r="D88" s="348"/>
      <c r="E88" s="348"/>
      <c r="F88" s="348"/>
      <c r="G88" s="348"/>
      <c r="H88" s="348"/>
      <c r="I88" s="348"/>
      <c r="J88" s="348"/>
      <c r="K88" s="348"/>
      <c r="L88" s="348"/>
      <c r="M88" s="348"/>
      <c r="N88" s="348"/>
      <c r="O88" s="348"/>
      <c r="P88" s="348"/>
      <c r="Q88" s="348"/>
      <c r="R88" s="348"/>
      <c r="S88" s="348"/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8"/>
      <c r="AG88" s="105"/>
      <c r="AH88" s="105"/>
      <c r="AI88" s="105"/>
      <c r="AJ88" s="105"/>
      <c r="AK88" s="105" t="s">
        <v>366</v>
      </c>
      <c r="AL88" s="105"/>
      <c r="AM88" s="105"/>
      <c r="AN88" s="348"/>
      <c r="AO88" s="348"/>
      <c r="AP88" s="348"/>
      <c r="AQ88" s="348"/>
      <c r="AR88" s="348"/>
      <c r="AS88" s="348"/>
      <c r="AT88" s="348"/>
      <c r="AU88" s="348"/>
      <c r="AV88" s="348"/>
      <c r="AW88" s="348"/>
      <c r="AX88" s="348"/>
      <c r="AY88" s="348"/>
      <c r="AZ88" s="348"/>
      <c r="BA88" s="348"/>
      <c r="BB88" s="348"/>
      <c r="BC88" s="348"/>
      <c r="BD88" s="348"/>
      <c r="BE88" s="348"/>
      <c r="BF88" s="348"/>
      <c r="BG88" s="348"/>
      <c r="BH88" s="105"/>
      <c r="BI88" s="105"/>
      <c r="BJ88" s="105"/>
      <c r="BK88" s="63"/>
      <c r="BL88" s="6"/>
      <c r="BM88" s="8"/>
      <c r="BN88" s="6"/>
    </row>
    <row r="89" spans="2:128" ht="51.75" customHeight="1" thickBot="1" x14ac:dyDescent="0.5">
      <c r="B89" s="349" t="s">
        <v>489</v>
      </c>
      <c r="C89" s="349"/>
      <c r="D89" s="349"/>
      <c r="E89" s="349"/>
      <c r="F89" s="349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R89" s="349"/>
      <c r="S89" s="349"/>
      <c r="T89" s="349"/>
      <c r="U89" s="349"/>
      <c r="V89" s="349"/>
      <c r="W89" s="349"/>
      <c r="X89" s="349"/>
      <c r="Y89" s="349"/>
      <c r="Z89" s="349"/>
      <c r="AA89" s="349"/>
      <c r="AB89" s="349"/>
      <c r="AC89" s="349"/>
      <c r="AD89" s="349"/>
      <c r="AE89" s="349"/>
      <c r="AF89" s="349"/>
      <c r="AG89" s="349"/>
      <c r="AH89" s="349"/>
      <c r="AI89" s="349"/>
      <c r="AJ89" s="349"/>
      <c r="AK89" s="349"/>
      <c r="AL89" s="349"/>
      <c r="AM89" s="349"/>
      <c r="AN89" s="349"/>
      <c r="AO89" s="349"/>
      <c r="AP89" s="349"/>
      <c r="AQ89" s="349"/>
      <c r="AR89" s="349"/>
      <c r="AS89" s="349"/>
      <c r="AT89" s="349"/>
      <c r="AU89" s="349"/>
      <c r="AV89" s="349"/>
      <c r="AW89" s="349"/>
      <c r="AX89" s="349"/>
      <c r="AY89" s="349"/>
      <c r="AZ89" s="349"/>
      <c r="BA89" s="349"/>
      <c r="BB89" s="349"/>
      <c r="BC89" s="349"/>
      <c r="BD89" s="349"/>
      <c r="BE89" s="349"/>
      <c r="BF89" s="349"/>
      <c r="BG89" s="349"/>
      <c r="BH89" s="349"/>
      <c r="BI89" s="349"/>
      <c r="BJ89" s="349"/>
      <c r="BK89" s="63"/>
      <c r="BL89" s="6"/>
      <c r="BM89" s="8"/>
      <c r="BN89" s="6"/>
    </row>
    <row r="90" spans="2:128" s="4" customFormat="1" ht="32.450000000000003" customHeight="1" thickBot="1" x14ac:dyDescent="0.5">
      <c r="B90" s="251" t="s">
        <v>96</v>
      </c>
      <c r="C90" s="254" t="s">
        <v>109</v>
      </c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6"/>
      <c r="Q90" s="263" t="s">
        <v>8</v>
      </c>
      <c r="R90" s="264"/>
      <c r="S90" s="263" t="s">
        <v>9</v>
      </c>
      <c r="T90" s="267"/>
      <c r="U90" s="249" t="s">
        <v>10</v>
      </c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69"/>
      <c r="AG90" s="409" t="s">
        <v>34</v>
      </c>
      <c r="AH90" s="410"/>
      <c r="AI90" s="410"/>
      <c r="AJ90" s="410"/>
      <c r="AK90" s="410"/>
      <c r="AL90" s="410"/>
      <c r="AM90" s="410"/>
      <c r="AN90" s="410"/>
      <c r="AO90" s="410"/>
      <c r="AP90" s="410"/>
      <c r="AQ90" s="410"/>
      <c r="AR90" s="410"/>
      <c r="AS90" s="410"/>
      <c r="AT90" s="410"/>
      <c r="AU90" s="410"/>
      <c r="AV90" s="410"/>
      <c r="AW90" s="410"/>
      <c r="AX90" s="410"/>
      <c r="AY90" s="410"/>
      <c r="AZ90" s="410"/>
      <c r="BA90" s="410"/>
      <c r="BB90" s="410"/>
      <c r="BC90" s="410"/>
      <c r="BD90" s="411"/>
      <c r="BE90" s="201" t="s">
        <v>23</v>
      </c>
      <c r="BF90" s="202"/>
      <c r="BG90" s="207" t="s">
        <v>97</v>
      </c>
      <c r="BH90" s="207"/>
      <c r="BI90" s="207"/>
      <c r="BJ90" s="208"/>
      <c r="BK90" s="21"/>
      <c r="BL90" s="26"/>
      <c r="BM90" s="26"/>
      <c r="BN90" s="26"/>
      <c r="BO90" s="1"/>
      <c r="BP90" s="24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</row>
    <row r="91" spans="2:128" s="4" customFormat="1" ht="39" customHeight="1" thickBot="1" x14ac:dyDescent="0.5">
      <c r="B91" s="252"/>
      <c r="C91" s="257"/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9"/>
      <c r="Q91" s="265"/>
      <c r="R91" s="229"/>
      <c r="S91" s="265"/>
      <c r="T91" s="268"/>
      <c r="U91" s="412" t="s">
        <v>5</v>
      </c>
      <c r="V91" s="229"/>
      <c r="W91" s="265" t="s">
        <v>11</v>
      </c>
      <c r="X91" s="414"/>
      <c r="Y91" s="217" t="s">
        <v>12</v>
      </c>
      <c r="Z91" s="218"/>
      <c r="AA91" s="218"/>
      <c r="AB91" s="218"/>
      <c r="AC91" s="218"/>
      <c r="AD91" s="218"/>
      <c r="AE91" s="218"/>
      <c r="AF91" s="219"/>
      <c r="AG91" s="220" t="s">
        <v>14</v>
      </c>
      <c r="AH91" s="199"/>
      <c r="AI91" s="199"/>
      <c r="AJ91" s="199"/>
      <c r="AK91" s="199"/>
      <c r="AL91" s="200"/>
      <c r="AM91" s="220" t="s">
        <v>15</v>
      </c>
      <c r="AN91" s="199"/>
      <c r="AO91" s="199"/>
      <c r="AP91" s="199"/>
      <c r="AQ91" s="199"/>
      <c r="AR91" s="200"/>
      <c r="AS91" s="220" t="s">
        <v>16</v>
      </c>
      <c r="AT91" s="199"/>
      <c r="AU91" s="199"/>
      <c r="AV91" s="199"/>
      <c r="AW91" s="199"/>
      <c r="AX91" s="200"/>
      <c r="AY91" s="220" t="s">
        <v>151</v>
      </c>
      <c r="AZ91" s="199"/>
      <c r="BA91" s="199"/>
      <c r="BB91" s="199"/>
      <c r="BC91" s="199"/>
      <c r="BD91" s="200"/>
      <c r="BE91" s="203"/>
      <c r="BF91" s="204"/>
      <c r="BG91" s="209"/>
      <c r="BH91" s="209"/>
      <c r="BI91" s="209"/>
      <c r="BJ91" s="210"/>
      <c r="BK91" s="21"/>
      <c r="BL91" s="26"/>
      <c r="BM91" s="26"/>
      <c r="BN91" s="26"/>
      <c r="BO91" s="1"/>
      <c r="BP91" s="24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</row>
    <row r="92" spans="2:128" s="4" customFormat="1" ht="76.900000000000006" customHeight="1" thickBot="1" x14ac:dyDescent="0.5">
      <c r="B92" s="252"/>
      <c r="C92" s="257"/>
      <c r="D92" s="258"/>
      <c r="E92" s="258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9"/>
      <c r="Q92" s="265"/>
      <c r="R92" s="229"/>
      <c r="S92" s="265"/>
      <c r="T92" s="268"/>
      <c r="U92" s="412"/>
      <c r="V92" s="229"/>
      <c r="W92" s="265"/>
      <c r="X92" s="414"/>
      <c r="Y92" s="228" t="s">
        <v>13</v>
      </c>
      <c r="Z92" s="229"/>
      <c r="AA92" s="288" t="s">
        <v>98</v>
      </c>
      <c r="AB92" s="229"/>
      <c r="AC92" s="288" t="s">
        <v>99</v>
      </c>
      <c r="AD92" s="229"/>
      <c r="AE92" s="265" t="s">
        <v>70</v>
      </c>
      <c r="AF92" s="268"/>
      <c r="AG92" s="198" t="s">
        <v>184</v>
      </c>
      <c r="AH92" s="199"/>
      <c r="AI92" s="200"/>
      <c r="AJ92" s="198" t="s">
        <v>185</v>
      </c>
      <c r="AK92" s="199"/>
      <c r="AL92" s="200"/>
      <c r="AM92" s="198" t="s">
        <v>186</v>
      </c>
      <c r="AN92" s="199"/>
      <c r="AO92" s="200"/>
      <c r="AP92" s="198" t="s">
        <v>187</v>
      </c>
      <c r="AQ92" s="199"/>
      <c r="AR92" s="200"/>
      <c r="AS92" s="198" t="s">
        <v>188</v>
      </c>
      <c r="AT92" s="199"/>
      <c r="AU92" s="200"/>
      <c r="AV92" s="198" t="s">
        <v>189</v>
      </c>
      <c r="AW92" s="199"/>
      <c r="AX92" s="200"/>
      <c r="AY92" s="198" t="s">
        <v>226</v>
      </c>
      <c r="AZ92" s="199"/>
      <c r="BA92" s="200"/>
      <c r="BB92" s="406" t="s">
        <v>152</v>
      </c>
      <c r="BC92" s="407"/>
      <c r="BD92" s="408"/>
      <c r="BE92" s="203"/>
      <c r="BF92" s="204"/>
      <c r="BG92" s="209"/>
      <c r="BH92" s="209"/>
      <c r="BI92" s="209"/>
      <c r="BJ92" s="210"/>
      <c r="BK92" s="21"/>
      <c r="BL92" s="26"/>
      <c r="BM92" s="26"/>
      <c r="BN92" s="26"/>
      <c r="BO92" s="1"/>
      <c r="BP92" s="24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</row>
    <row r="93" spans="2:128" ht="194.25" customHeight="1" thickBot="1" x14ac:dyDescent="0.5">
      <c r="B93" s="253"/>
      <c r="C93" s="260"/>
      <c r="D93" s="261"/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  <c r="P93" s="262"/>
      <c r="Q93" s="266"/>
      <c r="R93" s="231"/>
      <c r="S93" s="266"/>
      <c r="T93" s="230"/>
      <c r="U93" s="413"/>
      <c r="V93" s="231"/>
      <c r="W93" s="266"/>
      <c r="X93" s="415"/>
      <c r="Y93" s="230"/>
      <c r="Z93" s="231"/>
      <c r="AA93" s="266"/>
      <c r="AB93" s="231"/>
      <c r="AC93" s="266"/>
      <c r="AD93" s="231"/>
      <c r="AE93" s="266"/>
      <c r="AF93" s="230"/>
      <c r="AG93" s="151" t="s">
        <v>3</v>
      </c>
      <c r="AH93" s="152" t="s">
        <v>17</v>
      </c>
      <c r="AI93" s="153" t="s">
        <v>18</v>
      </c>
      <c r="AJ93" s="151" t="s">
        <v>3</v>
      </c>
      <c r="AK93" s="152" t="s">
        <v>17</v>
      </c>
      <c r="AL93" s="153" t="s">
        <v>18</v>
      </c>
      <c r="AM93" s="151" t="s">
        <v>3</v>
      </c>
      <c r="AN93" s="152" t="s">
        <v>17</v>
      </c>
      <c r="AO93" s="153" t="s">
        <v>18</v>
      </c>
      <c r="AP93" s="151" t="s">
        <v>3</v>
      </c>
      <c r="AQ93" s="152" t="s">
        <v>17</v>
      </c>
      <c r="AR93" s="153" t="s">
        <v>18</v>
      </c>
      <c r="AS93" s="151" t="s">
        <v>3</v>
      </c>
      <c r="AT93" s="152" t="s">
        <v>17</v>
      </c>
      <c r="AU93" s="153" t="s">
        <v>18</v>
      </c>
      <c r="AV93" s="154" t="s">
        <v>3</v>
      </c>
      <c r="AW93" s="155" t="s">
        <v>17</v>
      </c>
      <c r="AX93" s="156" t="s">
        <v>18</v>
      </c>
      <c r="AY93" s="151" t="s">
        <v>3</v>
      </c>
      <c r="AZ93" s="152" t="s">
        <v>17</v>
      </c>
      <c r="BA93" s="153" t="s">
        <v>18</v>
      </c>
      <c r="BB93" s="151" t="s">
        <v>3</v>
      </c>
      <c r="BC93" s="152" t="s">
        <v>17</v>
      </c>
      <c r="BD93" s="153" t="s">
        <v>18</v>
      </c>
      <c r="BE93" s="205"/>
      <c r="BF93" s="206"/>
      <c r="BG93" s="211"/>
      <c r="BH93" s="211"/>
      <c r="BI93" s="211"/>
      <c r="BJ93" s="212"/>
      <c r="BK93" s="21"/>
    </row>
    <row r="94" spans="2:128" ht="48.75" customHeight="1" x14ac:dyDescent="0.45">
      <c r="B94" s="41" t="s">
        <v>174</v>
      </c>
      <c r="C94" s="250" t="s">
        <v>302</v>
      </c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13"/>
      <c r="R94" s="215"/>
      <c r="S94" s="213"/>
      <c r="T94" s="216"/>
      <c r="U94" s="185"/>
      <c r="V94" s="215"/>
      <c r="W94" s="213"/>
      <c r="X94" s="214"/>
      <c r="Y94" s="216"/>
      <c r="Z94" s="215"/>
      <c r="AA94" s="213"/>
      <c r="AB94" s="215"/>
      <c r="AC94" s="213"/>
      <c r="AD94" s="215"/>
      <c r="AE94" s="213"/>
      <c r="AF94" s="216"/>
      <c r="AG94" s="74"/>
      <c r="AH94" s="75"/>
      <c r="AI94" s="16"/>
      <c r="AJ94" s="74"/>
      <c r="AK94" s="75"/>
      <c r="AL94" s="16"/>
      <c r="AM94" s="74"/>
      <c r="AN94" s="75"/>
      <c r="AO94" s="91"/>
      <c r="AP94" s="74"/>
      <c r="AQ94" s="75"/>
      <c r="AR94" s="16"/>
      <c r="AS94" s="93"/>
      <c r="AT94" s="75"/>
      <c r="AU94" s="16"/>
      <c r="AV94" s="74"/>
      <c r="AW94" s="75"/>
      <c r="AX94" s="16"/>
      <c r="AY94" s="74"/>
      <c r="AZ94" s="75"/>
      <c r="BA94" s="16"/>
      <c r="BB94" s="74"/>
      <c r="BC94" s="75"/>
      <c r="BD94" s="16"/>
      <c r="BE94" s="221"/>
      <c r="BF94" s="222"/>
      <c r="BG94" s="223"/>
      <c r="BH94" s="224"/>
      <c r="BI94" s="224"/>
      <c r="BJ94" s="225"/>
      <c r="BK94" s="63"/>
      <c r="BL94" s="6">
        <f t="shared" ref="BL94" si="26">AG94+AJ94+AM94+AP94+AS94+AV94+AY94</f>
        <v>0</v>
      </c>
      <c r="BM94" s="8">
        <f t="shared" ref="BM94" si="27">AH94+AK94+AN94+AQ94+AT94+AW94+AZ94+BC94</f>
        <v>0</v>
      </c>
      <c r="BN94" s="6">
        <f t="shared" ref="BN94" si="28">AI94+AL94+AO94+AR94+AU94+AX94+BA94</f>
        <v>0</v>
      </c>
      <c r="BP94" s="24">
        <f t="shared" ref="BP94" si="29">Y94+AA94+AC94+AE94</f>
        <v>0</v>
      </c>
    </row>
    <row r="95" spans="2:128" ht="42" customHeight="1" x14ac:dyDescent="0.45">
      <c r="B95" s="19" t="s">
        <v>305</v>
      </c>
      <c r="C95" s="195" t="s">
        <v>260</v>
      </c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213"/>
      <c r="R95" s="215"/>
      <c r="S95" s="213">
        <v>6</v>
      </c>
      <c r="T95" s="214"/>
      <c r="U95" s="185">
        <v>120</v>
      </c>
      <c r="V95" s="215"/>
      <c r="W95" s="213">
        <v>68</v>
      </c>
      <c r="X95" s="214"/>
      <c r="Y95" s="185">
        <v>32</v>
      </c>
      <c r="Z95" s="215"/>
      <c r="AA95" s="213">
        <v>24</v>
      </c>
      <c r="AB95" s="215"/>
      <c r="AC95" s="213">
        <v>12</v>
      </c>
      <c r="AD95" s="215"/>
      <c r="AE95" s="213"/>
      <c r="AF95" s="214"/>
      <c r="AG95" s="74"/>
      <c r="AH95" s="75"/>
      <c r="AI95" s="16"/>
      <c r="AJ95" s="74"/>
      <c r="AK95" s="75"/>
      <c r="AL95" s="16"/>
      <c r="AM95" s="74"/>
      <c r="AN95" s="75"/>
      <c r="AO95" s="91"/>
      <c r="AP95" s="74"/>
      <c r="AQ95" s="75"/>
      <c r="AR95" s="16"/>
      <c r="AS95" s="93"/>
      <c r="AT95" s="75"/>
      <c r="AU95" s="16"/>
      <c r="AV95" s="74">
        <v>120</v>
      </c>
      <c r="AW95" s="75">
        <v>68</v>
      </c>
      <c r="AX95" s="16">
        <v>3</v>
      </c>
      <c r="AY95" s="74"/>
      <c r="AZ95" s="75"/>
      <c r="BA95" s="16"/>
      <c r="BB95" s="74"/>
      <c r="BC95" s="75"/>
      <c r="BD95" s="16"/>
      <c r="BE95" s="185">
        <f>AI95+AL95+AO95+AR95+AU95+AX95+BA95+BD95</f>
        <v>3</v>
      </c>
      <c r="BF95" s="214"/>
      <c r="BG95" s="226" t="s">
        <v>446</v>
      </c>
      <c r="BH95" s="226"/>
      <c r="BI95" s="226"/>
      <c r="BJ95" s="227"/>
      <c r="BK95" s="63"/>
      <c r="BL95" s="6">
        <f>AG95+AJ95+AM95+AP95+AS95+AV95+AY95</f>
        <v>120</v>
      </c>
      <c r="BM95" s="8">
        <f>AH95+AK95+AN95+AQ95+AT95+AW95+AZ95+BC95</f>
        <v>68</v>
      </c>
      <c r="BN95" s="6">
        <f>AI95+AL95+AO95+AR95+AU95+AX95+BA95</f>
        <v>3</v>
      </c>
      <c r="BP95" s="24">
        <f>Y95+AA95+AC95+AE95</f>
        <v>68</v>
      </c>
    </row>
    <row r="96" spans="2:128" ht="51.75" customHeight="1" x14ac:dyDescent="0.45">
      <c r="B96" s="19" t="s">
        <v>306</v>
      </c>
      <c r="C96" s="188" t="s">
        <v>281</v>
      </c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90"/>
      <c r="Q96" s="213"/>
      <c r="R96" s="215"/>
      <c r="S96" s="213">
        <v>6</v>
      </c>
      <c r="T96" s="214"/>
      <c r="U96" s="185">
        <v>120</v>
      </c>
      <c r="V96" s="215"/>
      <c r="W96" s="213">
        <v>54</v>
      </c>
      <c r="X96" s="214"/>
      <c r="Y96" s="185">
        <v>26</v>
      </c>
      <c r="Z96" s="215"/>
      <c r="AA96" s="213"/>
      <c r="AB96" s="215"/>
      <c r="AC96" s="213">
        <v>28</v>
      </c>
      <c r="AD96" s="215"/>
      <c r="AE96" s="213"/>
      <c r="AF96" s="214"/>
      <c r="AG96" s="74"/>
      <c r="AH96" s="75"/>
      <c r="AI96" s="16"/>
      <c r="AJ96" s="74"/>
      <c r="AK96" s="75"/>
      <c r="AL96" s="16"/>
      <c r="AM96" s="74"/>
      <c r="AN96" s="75"/>
      <c r="AO96" s="91"/>
      <c r="AP96" s="74"/>
      <c r="AQ96" s="75"/>
      <c r="AR96" s="16"/>
      <c r="AS96" s="93"/>
      <c r="AT96" s="75"/>
      <c r="AU96" s="16"/>
      <c r="AV96" s="74">
        <v>120</v>
      </c>
      <c r="AW96" s="75">
        <v>54</v>
      </c>
      <c r="AX96" s="16">
        <v>3</v>
      </c>
      <c r="AY96" s="74"/>
      <c r="AZ96" s="75"/>
      <c r="BA96" s="16"/>
      <c r="BB96" s="74"/>
      <c r="BC96" s="75"/>
      <c r="BD96" s="16"/>
      <c r="BE96" s="185">
        <f>AI96+AL96+AO96+AR96+AU96+AX96+BA96+BD96</f>
        <v>3</v>
      </c>
      <c r="BF96" s="214"/>
      <c r="BG96" s="226" t="s">
        <v>447</v>
      </c>
      <c r="BH96" s="226"/>
      <c r="BI96" s="226"/>
      <c r="BJ96" s="227"/>
      <c r="BK96" s="63"/>
      <c r="BL96" s="6">
        <f>AG96+AJ96+AM96+AP96+AS96+AV96+AY96</f>
        <v>120</v>
      </c>
      <c r="BM96" s="8">
        <f>AH96+AK96+AN96+AQ96+AT96+AW96+AZ96+BC96</f>
        <v>54</v>
      </c>
      <c r="BN96" s="6">
        <f>AI96+AL96+AO96+AR96+AU96+AX96+BA96</f>
        <v>3</v>
      </c>
      <c r="BP96" s="24">
        <f>Y96+AA96+AC96+AE96</f>
        <v>54</v>
      </c>
    </row>
    <row r="97" spans="2:68" ht="60.75" customHeight="1" x14ac:dyDescent="0.45">
      <c r="B97" s="19" t="s">
        <v>307</v>
      </c>
      <c r="C97" s="188" t="s">
        <v>246</v>
      </c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90"/>
      <c r="Q97" s="213">
        <v>6</v>
      </c>
      <c r="R97" s="215"/>
      <c r="S97" s="213">
        <v>5</v>
      </c>
      <c r="T97" s="216"/>
      <c r="U97" s="185">
        <v>228</v>
      </c>
      <c r="V97" s="215"/>
      <c r="W97" s="213">
        <v>108</v>
      </c>
      <c r="X97" s="214"/>
      <c r="Y97" s="216">
        <v>50</v>
      </c>
      <c r="Z97" s="215"/>
      <c r="AA97" s="213">
        <v>16</v>
      </c>
      <c r="AB97" s="215"/>
      <c r="AC97" s="213">
        <v>42</v>
      </c>
      <c r="AD97" s="215"/>
      <c r="AE97" s="213"/>
      <c r="AF97" s="216"/>
      <c r="AG97" s="74"/>
      <c r="AH97" s="75"/>
      <c r="AI97" s="16"/>
      <c r="AJ97" s="74"/>
      <c r="AK97" s="75"/>
      <c r="AL97" s="16"/>
      <c r="AM97" s="74"/>
      <c r="AN97" s="75"/>
      <c r="AO97" s="91"/>
      <c r="AP97" s="74"/>
      <c r="AQ97" s="75"/>
      <c r="AR97" s="16"/>
      <c r="AS97" s="93">
        <v>108</v>
      </c>
      <c r="AT97" s="75">
        <v>44</v>
      </c>
      <c r="AU97" s="16">
        <v>3</v>
      </c>
      <c r="AV97" s="74">
        <v>120</v>
      </c>
      <c r="AW97" s="75">
        <v>64</v>
      </c>
      <c r="AX97" s="16">
        <v>3</v>
      </c>
      <c r="AY97" s="74"/>
      <c r="AZ97" s="75"/>
      <c r="BA97" s="16"/>
      <c r="BB97" s="74"/>
      <c r="BC97" s="75"/>
      <c r="BD97" s="16"/>
      <c r="BE97" s="221">
        <f>AI97+AL97+AO97+AR97+AU97+AX97+BA97+BD97</f>
        <v>6</v>
      </c>
      <c r="BF97" s="222"/>
      <c r="BG97" s="226" t="s">
        <v>448</v>
      </c>
      <c r="BH97" s="226"/>
      <c r="BI97" s="226"/>
      <c r="BJ97" s="227"/>
      <c r="BK97" s="63"/>
      <c r="BL97" s="6">
        <f>AG97+AJ97+AM97+AP97+AS97+AV97+AY97</f>
        <v>228</v>
      </c>
      <c r="BM97" s="8">
        <f>AH97+AK97+AN97+AQ97+AT97+AW97+AZ97+BC97</f>
        <v>108</v>
      </c>
      <c r="BN97" s="6">
        <f>AI97+AL97+AO97+AR97+AU97+AX97+BA97</f>
        <v>6</v>
      </c>
      <c r="BP97" s="24">
        <f t="shared" ref="BP97" si="30">Y97+AA97+AC97+AE97</f>
        <v>108</v>
      </c>
    </row>
    <row r="98" spans="2:68" ht="81" customHeight="1" x14ac:dyDescent="0.45">
      <c r="B98" s="41" t="s">
        <v>175</v>
      </c>
      <c r="C98" s="250" t="s">
        <v>261</v>
      </c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13"/>
      <c r="R98" s="215"/>
      <c r="S98" s="213"/>
      <c r="T98" s="216"/>
      <c r="U98" s="185"/>
      <c r="V98" s="215"/>
      <c r="W98" s="213"/>
      <c r="X98" s="214"/>
      <c r="Y98" s="216"/>
      <c r="Z98" s="215"/>
      <c r="AA98" s="213"/>
      <c r="AB98" s="215"/>
      <c r="AC98" s="213"/>
      <c r="AD98" s="215"/>
      <c r="AE98" s="213"/>
      <c r="AF98" s="216"/>
      <c r="AG98" s="77"/>
      <c r="AH98" s="106"/>
      <c r="AI98" s="107"/>
      <c r="AJ98" s="77"/>
      <c r="AK98" s="106"/>
      <c r="AL98" s="107"/>
      <c r="AM98" s="77"/>
      <c r="AN98" s="106"/>
      <c r="AO98" s="107"/>
      <c r="AP98" s="77"/>
      <c r="AQ98" s="106"/>
      <c r="AR98" s="107"/>
      <c r="AS98" s="77"/>
      <c r="AT98" s="106"/>
      <c r="AU98" s="107"/>
      <c r="AV98" s="77"/>
      <c r="AW98" s="106"/>
      <c r="AX98" s="107"/>
      <c r="AY98" s="77"/>
      <c r="AZ98" s="106"/>
      <c r="BA98" s="107"/>
      <c r="BB98" s="77"/>
      <c r="BC98" s="106"/>
      <c r="BD98" s="107"/>
      <c r="BE98" s="221"/>
      <c r="BF98" s="222"/>
      <c r="BG98" s="377" t="s">
        <v>449</v>
      </c>
      <c r="BH98" s="369"/>
      <c r="BI98" s="369"/>
      <c r="BJ98" s="391"/>
      <c r="BK98" s="21"/>
      <c r="BL98" s="6">
        <f t="shared" si="3"/>
        <v>0</v>
      </c>
      <c r="BM98" s="8">
        <f t="shared" si="4"/>
        <v>0</v>
      </c>
      <c r="BN98" s="6">
        <f t="shared" si="5"/>
        <v>0</v>
      </c>
      <c r="BP98" s="24">
        <f t="shared" si="13"/>
        <v>0</v>
      </c>
    </row>
    <row r="99" spans="2:68" ht="58.5" customHeight="1" x14ac:dyDescent="0.45">
      <c r="B99" s="19" t="s">
        <v>308</v>
      </c>
      <c r="C99" s="195" t="s">
        <v>262</v>
      </c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213">
        <v>7</v>
      </c>
      <c r="R99" s="215"/>
      <c r="S99" s="213"/>
      <c r="T99" s="216"/>
      <c r="U99" s="185">
        <v>202</v>
      </c>
      <c r="V99" s="215"/>
      <c r="W99" s="213">
        <v>76</v>
      </c>
      <c r="X99" s="214"/>
      <c r="Y99" s="216">
        <v>36</v>
      </c>
      <c r="Z99" s="215"/>
      <c r="AA99" s="213"/>
      <c r="AB99" s="215"/>
      <c r="AC99" s="213">
        <v>40</v>
      </c>
      <c r="AD99" s="215"/>
      <c r="AE99" s="213"/>
      <c r="AF99" s="216"/>
      <c r="AG99" s="77"/>
      <c r="AH99" s="106"/>
      <c r="AI99" s="107"/>
      <c r="AJ99" s="77"/>
      <c r="AK99" s="106"/>
      <c r="AL99" s="107"/>
      <c r="AM99" s="77"/>
      <c r="AN99" s="106"/>
      <c r="AO99" s="107"/>
      <c r="AP99" s="77"/>
      <c r="AQ99" s="106"/>
      <c r="AR99" s="107"/>
      <c r="AS99" s="77"/>
      <c r="AT99" s="106"/>
      <c r="AU99" s="107"/>
      <c r="AV99" s="77"/>
      <c r="AW99" s="106"/>
      <c r="AX99" s="107"/>
      <c r="AY99" s="77">
        <v>202</v>
      </c>
      <c r="AZ99" s="106">
        <v>76</v>
      </c>
      <c r="BA99" s="107">
        <v>6</v>
      </c>
      <c r="BB99" s="77"/>
      <c r="BC99" s="106"/>
      <c r="BD99" s="107"/>
      <c r="BE99" s="221">
        <f t="shared" si="21"/>
        <v>6</v>
      </c>
      <c r="BF99" s="222"/>
      <c r="BG99" s="377"/>
      <c r="BH99" s="369"/>
      <c r="BI99" s="369"/>
      <c r="BJ99" s="391"/>
      <c r="BK99" s="21"/>
      <c r="BL99" s="6">
        <f t="shared" si="3"/>
        <v>202</v>
      </c>
      <c r="BM99" s="8">
        <f t="shared" si="4"/>
        <v>76</v>
      </c>
      <c r="BN99" s="6">
        <f t="shared" si="5"/>
        <v>6</v>
      </c>
      <c r="BP99" s="24">
        <f t="shared" si="13"/>
        <v>76</v>
      </c>
    </row>
    <row r="100" spans="2:68" ht="93.75" customHeight="1" x14ac:dyDescent="0.45">
      <c r="B100" s="19" t="s">
        <v>309</v>
      </c>
      <c r="C100" s="195" t="s">
        <v>263</v>
      </c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213"/>
      <c r="R100" s="187"/>
      <c r="S100" s="213"/>
      <c r="T100" s="216"/>
      <c r="U100" s="185">
        <v>40</v>
      </c>
      <c r="V100" s="215"/>
      <c r="W100" s="213"/>
      <c r="X100" s="214"/>
      <c r="Y100" s="216"/>
      <c r="Z100" s="215"/>
      <c r="AA100" s="216"/>
      <c r="AB100" s="215"/>
      <c r="AC100" s="216"/>
      <c r="AD100" s="215"/>
      <c r="AE100" s="216"/>
      <c r="AF100" s="215"/>
      <c r="AG100" s="77"/>
      <c r="AH100" s="106"/>
      <c r="AI100" s="107"/>
      <c r="AJ100" s="77"/>
      <c r="AK100" s="106"/>
      <c r="AL100" s="107"/>
      <c r="AM100" s="77"/>
      <c r="AN100" s="106"/>
      <c r="AO100" s="107"/>
      <c r="AP100" s="74"/>
      <c r="AQ100" s="75"/>
      <c r="AR100" s="16"/>
      <c r="AS100" s="74"/>
      <c r="AT100" s="75"/>
      <c r="AU100" s="16"/>
      <c r="AV100" s="74"/>
      <c r="AW100" s="75"/>
      <c r="AX100" s="16"/>
      <c r="AY100" s="74">
        <v>40</v>
      </c>
      <c r="AZ100" s="75"/>
      <c r="BA100" s="16">
        <v>1</v>
      </c>
      <c r="BB100" s="77"/>
      <c r="BC100" s="106"/>
      <c r="BD100" s="107"/>
      <c r="BE100" s="221">
        <f t="shared" si="21"/>
        <v>1</v>
      </c>
      <c r="BF100" s="222"/>
      <c r="BG100" s="376"/>
      <c r="BH100" s="376"/>
      <c r="BI100" s="376"/>
      <c r="BJ100" s="405"/>
      <c r="BK100" s="21"/>
      <c r="BL100" s="6">
        <f t="shared" si="3"/>
        <v>40</v>
      </c>
      <c r="BM100" s="8">
        <f t="shared" si="4"/>
        <v>0</v>
      </c>
      <c r="BN100" s="6">
        <f t="shared" si="5"/>
        <v>1</v>
      </c>
      <c r="BP100" s="24">
        <f t="shared" si="13"/>
        <v>0</v>
      </c>
    </row>
    <row r="101" spans="2:68" ht="65.25" customHeight="1" x14ac:dyDescent="0.45">
      <c r="B101" s="41" t="s">
        <v>215</v>
      </c>
      <c r="C101" s="250" t="s">
        <v>316</v>
      </c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13"/>
      <c r="R101" s="215"/>
      <c r="S101" s="213"/>
      <c r="T101" s="216"/>
      <c r="U101" s="185"/>
      <c r="V101" s="215"/>
      <c r="W101" s="213"/>
      <c r="X101" s="214"/>
      <c r="Y101" s="216"/>
      <c r="Z101" s="215"/>
      <c r="AA101" s="213"/>
      <c r="AB101" s="215"/>
      <c r="AC101" s="213"/>
      <c r="AD101" s="215"/>
      <c r="AE101" s="213"/>
      <c r="AF101" s="216"/>
      <c r="AG101" s="77"/>
      <c r="AH101" s="106"/>
      <c r="AI101" s="107"/>
      <c r="AJ101" s="77"/>
      <c r="AK101" s="106"/>
      <c r="AL101" s="107"/>
      <c r="AM101" s="77"/>
      <c r="AN101" s="106"/>
      <c r="AO101" s="107"/>
      <c r="AP101" s="77"/>
      <c r="AQ101" s="106"/>
      <c r="AR101" s="107"/>
      <c r="AS101" s="77"/>
      <c r="AT101" s="106"/>
      <c r="AU101" s="107"/>
      <c r="AV101" s="77"/>
      <c r="AW101" s="106"/>
      <c r="AX101" s="107"/>
      <c r="AY101" s="77"/>
      <c r="AZ101" s="106"/>
      <c r="BA101" s="107"/>
      <c r="BB101" s="77"/>
      <c r="BC101" s="106"/>
      <c r="BD101" s="107"/>
      <c r="BE101" s="221"/>
      <c r="BF101" s="222"/>
      <c r="BG101" s="377"/>
      <c r="BH101" s="369"/>
      <c r="BI101" s="369"/>
      <c r="BJ101" s="391"/>
      <c r="BK101" s="21"/>
      <c r="BL101" s="6">
        <f t="shared" si="3"/>
        <v>0</v>
      </c>
      <c r="BM101" s="8">
        <f t="shared" si="4"/>
        <v>0</v>
      </c>
      <c r="BN101" s="6">
        <f t="shared" si="5"/>
        <v>0</v>
      </c>
      <c r="BP101" s="24">
        <f t="shared" si="13"/>
        <v>0</v>
      </c>
    </row>
    <row r="102" spans="2:68" ht="49.9" customHeight="1" x14ac:dyDescent="0.45">
      <c r="B102" s="19" t="s">
        <v>310</v>
      </c>
      <c r="C102" s="195" t="s">
        <v>264</v>
      </c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213">
        <v>7</v>
      </c>
      <c r="R102" s="215"/>
      <c r="S102" s="213"/>
      <c r="T102" s="216"/>
      <c r="U102" s="185">
        <v>202</v>
      </c>
      <c r="V102" s="215"/>
      <c r="W102" s="213">
        <v>76</v>
      </c>
      <c r="X102" s="214"/>
      <c r="Y102" s="216">
        <v>36</v>
      </c>
      <c r="Z102" s="215"/>
      <c r="AA102" s="213"/>
      <c r="AB102" s="215"/>
      <c r="AC102" s="213">
        <v>40</v>
      </c>
      <c r="AD102" s="215"/>
      <c r="AE102" s="213"/>
      <c r="AF102" s="216"/>
      <c r="AG102" s="74"/>
      <c r="AH102" s="75"/>
      <c r="AI102" s="16"/>
      <c r="AJ102" s="74"/>
      <c r="AK102" s="75"/>
      <c r="AL102" s="16"/>
      <c r="AM102" s="74"/>
      <c r="AN102" s="75"/>
      <c r="AO102" s="16"/>
      <c r="AP102" s="74"/>
      <c r="AQ102" s="75"/>
      <c r="AR102" s="16"/>
      <c r="AS102" s="74"/>
      <c r="AT102" s="75"/>
      <c r="AU102" s="16"/>
      <c r="AV102" s="74"/>
      <c r="AW102" s="75"/>
      <c r="AX102" s="16"/>
      <c r="AY102" s="74">
        <v>202</v>
      </c>
      <c r="AZ102" s="75">
        <v>76</v>
      </c>
      <c r="BA102" s="16">
        <v>6</v>
      </c>
      <c r="BB102" s="74"/>
      <c r="BC102" s="75"/>
      <c r="BD102" s="16"/>
      <c r="BE102" s="221">
        <f t="shared" si="21"/>
        <v>6</v>
      </c>
      <c r="BF102" s="222"/>
      <c r="BG102" s="223" t="s">
        <v>450</v>
      </c>
      <c r="BH102" s="224"/>
      <c r="BI102" s="224"/>
      <c r="BJ102" s="225"/>
      <c r="BK102" s="21"/>
      <c r="BL102" s="6">
        <f t="shared" si="3"/>
        <v>202</v>
      </c>
      <c r="BM102" s="8">
        <f t="shared" si="4"/>
        <v>76</v>
      </c>
      <c r="BN102" s="6">
        <f t="shared" si="5"/>
        <v>6</v>
      </c>
      <c r="BP102" s="24">
        <f t="shared" si="13"/>
        <v>76</v>
      </c>
    </row>
    <row r="103" spans="2:68" ht="52.5" customHeight="1" x14ac:dyDescent="0.45">
      <c r="B103" s="40" t="s">
        <v>311</v>
      </c>
      <c r="C103" s="195" t="s">
        <v>265</v>
      </c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213"/>
      <c r="R103" s="215"/>
      <c r="S103" s="213">
        <v>7</v>
      </c>
      <c r="T103" s="216"/>
      <c r="U103" s="185">
        <v>202</v>
      </c>
      <c r="V103" s="215"/>
      <c r="W103" s="213">
        <v>76</v>
      </c>
      <c r="X103" s="214"/>
      <c r="Y103" s="216">
        <v>36</v>
      </c>
      <c r="Z103" s="215"/>
      <c r="AA103" s="213"/>
      <c r="AB103" s="215"/>
      <c r="AC103" s="213">
        <v>40</v>
      </c>
      <c r="AD103" s="215"/>
      <c r="AE103" s="213"/>
      <c r="AF103" s="216"/>
      <c r="AG103" s="74"/>
      <c r="AH103" s="75"/>
      <c r="AI103" s="16"/>
      <c r="AJ103" s="74"/>
      <c r="AK103" s="75"/>
      <c r="AL103" s="16"/>
      <c r="AM103" s="74"/>
      <c r="AN103" s="75"/>
      <c r="AO103" s="16"/>
      <c r="AP103" s="74"/>
      <c r="AQ103" s="75"/>
      <c r="AR103" s="16"/>
      <c r="AS103" s="74"/>
      <c r="AT103" s="75"/>
      <c r="AU103" s="16"/>
      <c r="AV103" s="74"/>
      <c r="AW103" s="75"/>
      <c r="AX103" s="16"/>
      <c r="AY103" s="74">
        <v>202</v>
      </c>
      <c r="AZ103" s="75">
        <v>76</v>
      </c>
      <c r="BA103" s="16">
        <v>6</v>
      </c>
      <c r="BB103" s="74"/>
      <c r="BC103" s="75"/>
      <c r="BD103" s="16"/>
      <c r="BE103" s="221">
        <f t="shared" si="21"/>
        <v>6</v>
      </c>
      <c r="BF103" s="222"/>
      <c r="BG103" s="223" t="s">
        <v>451</v>
      </c>
      <c r="BH103" s="224"/>
      <c r="BI103" s="224"/>
      <c r="BJ103" s="225"/>
      <c r="BK103" s="21"/>
      <c r="BL103" s="6">
        <f t="shared" si="3"/>
        <v>202</v>
      </c>
      <c r="BM103" s="8">
        <f t="shared" si="4"/>
        <v>76</v>
      </c>
      <c r="BN103" s="6">
        <f t="shared" si="5"/>
        <v>6</v>
      </c>
      <c r="BP103" s="24">
        <f t="shared" si="13"/>
        <v>76</v>
      </c>
    </row>
    <row r="104" spans="2:68" ht="51.75" customHeight="1" x14ac:dyDescent="0.45">
      <c r="B104" s="19" t="s">
        <v>312</v>
      </c>
      <c r="C104" s="188" t="s">
        <v>266</v>
      </c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90"/>
      <c r="Q104" s="213"/>
      <c r="R104" s="215"/>
      <c r="S104" s="213">
        <v>7</v>
      </c>
      <c r="T104" s="216"/>
      <c r="U104" s="185">
        <v>104</v>
      </c>
      <c r="V104" s="215"/>
      <c r="W104" s="213">
        <v>66</v>
      </c>
      <c r="X104" s="214"/>
      <c r="Y104" s="216">
        <v>34</v>
      </c>
      <c r="Z104" s="215"/>
      <c r="AA104" s="213"/>
      <c r="AB104" s="215"/>
      <c r="AC104" s="213">
        <v>32</v>
      </c>
      <c r="AD104" s="215"/>
      <c r="AE104" s="213"/>
      <c r="AF104" s="216"/>
      <c r="AG104" s="74"/>
      <c r="AH104" s="75"/>
      <c r="AI104" s="16"/>
      <c r="AJ104" s="74"/>
      <c r="AK104" s="75"/>
      <c r="AL104" s="16"/>
      <c r="AM104" s="74"/>
      <c r="AN104" s="75"/>
      <c r="AO104" s="16"/>
      <c r="AP104" s="74"/>
      <c r="AQ104" s="75"/>
      <c r="AR104" s="16"/>
      <c r="AS104" s="74"/>
      <c r="AT104" s="75"/>
      <c r="AU104" s="16"/>
      <c r="AV104" s="74"/>
      <c r="AW104" s="75"/>
      <c r="AX104" s="16"/>
      <c r="AY104" s="74">
        <v>104</v>
      </c>
      <c r="AZ104" s="75">
        <v>66</v>
      </c>
      <c r="BA104" s="16">
        <v>3</v>
      </c>
      <c r="BB104" s="74"/>
      <c r="BC104" s="75"/>
      <c r="BD104" s="16"/>
      <c r="BE104" s="221">
        <f t="shared" si="21"/>
        <v>3</v>
      </c>
      <c r="BF104" s="222"/>
      <c r="BG104" s="223" t="s">
        <v>287</v>
      </c>
      <c r="BH104" s="224"/>
      <c r="BI104" s="224"/>
      <c r="BJ104" s="225"/>
      <c r="BK104" s="21"/>
      <c r="BL104" s="6">
        <f t="shared" si="3"/>
        <v>104</v>
      </c>
      <c r="BM104" s="8">
        <f t="shared" si="4"/>
        <v>66</v>
      </c>
      <c r="BN104" s="6">
        <f t="shared" si="5"/>
        <v>3</v>
      </c>
      <c r="BP104" s="24">
        <f t="shared" si="13"/>
        <v>66</v>
      </c>
    </row>
    <row r="105" spans="2:68" ht="83.25" customHeight="1" x14ac:dyDescent="0.45">
      <c r="B105" s="19" t="s">
        <v>384</v>
      </c>
      <c r="C105" s="188" t="s">
        <v>276</v>
      </c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90"/>
      <c r="Q105" s="213">
        <v>7</v>
      </c>
      <c r="R105" s="215"/>
      <c r="S105" s="213"/>
      <c r="T105" s="216"/>
      <c r="U105" s="185">
        <v>166</v>
      </c>
      <c r="V105" s="215"/>
      <c r="W105" s="213">
        <v>72</v>
      </c>
      <c r="X105" s="214"/>
      <c r="Y105" s="216"/>
      <c r="Z105" s="215"/>
      <c r="AA105" s="213"/>
      <c r="AB105" s="215"/>
      <c r="AC105" s="213">
        <v>72</v>
      </c>
      <c r="AD105" s="215"/>
      <c r="AE105" s="213"/>
      <c r="AF105" s="216"/>
      <c r="AG105" s="74"/>
      <c r="AH105" s="75"/>
      <c r="AI105" s="16"/>
      <c r="AJ105" s="74"/>
      <c r="AK105" s="75"/>
      <c r="AL105" s="16"/>
      <c r="AM105" s="74"/>
      <c r="AN105" s="75"/>
      <c r="AO105" s="16"/>
      <c r="AP105" s="74"/>
      <c r="AQ105" s="75"/>
      <c r="AR105" s="16"/>
      <c r="AS105" s="74"/>
      <c r="AT105" s="75"/>
      <c r="AU105" s="16"/>
      <c r="AV105" s="74"/>
      <c r="AW105" s="75"/>
      <c r="AX105" s="16"/>
      <c r="AY105" s="74">
        <v>166</v>
      </c>
      <c r="AZ105" s="75">
        <v>72</v>
      </c>
      <c r="BA105" s="16">
        <v>5</v>
      </c>
      <c r="BB105" s="74"/>
      <c r="BC105" s="75"/>
      <c r="BD105" s="16"/>
      <c r="BE105" s="221">
        <f t="shared" si="21"/>
        <v>5</v>
      </c>
      <c r="BF105" s="222"/>
      <c r="BG105" s="223" t="s">
        <v>278</v>
      </c>
      <c r="BH105" s="224"/>
      <c r="BI105" s="224"/>
      <c r="BJ105" s="225"/>
      <c r="BK105" s="21"/>
      <c r="BL105" s="6">
        <f t="shared" si="3"/>
        <v>166</v>
      </c>
      <c r="BM105" s="8">
        <f t="shared" si="4"/>
        <v>72</v>
      </c>
      <c r="BN105" s="6">
        <f t="shared" si="5"/>
        <v>5</v>
      </c>
      <c r="BP105" s="24">
        <f t="shared" si="13"/>
        <v>72</v>
      </c>
    </row>
    <row r="106" spans="2:68" s="12" customFormat="1" ht="55.5" customHeight="1" x14ac:dyDescent="0.45">
      <c r="B106" s="41" t="s">
        <v>440</v>
      </c>
      <c r="C106" s="402" t="s">
        <v>293</v>
      </c>
      <c r="D106" s="403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4"/>
      <c r="Q106" s="213">
        <v>1</v>
      </c>
      <c r="R106" s="215"/>
      <c r="S106" s="213"/>
      <c r="T106" s="216"/>
      <c r="U106" s="185">
        <v>128</v>
      </c>
      <c r="V106" s="215"/>
      <c r="W106" s="213">
        <v>52</v>
      </c>
      <c r="X106" s="214"/>
      <c r="Y106" s="216">
        <v>26</v>
      </c>
      <c r="Z106" s="215"/>
      <c r="AA106" s="213">
        <v>26</v>
      </c>
      <c r="AB106" s="215"/>
      <c r="AC106" s="213"/>
      <c r="AD106" s="215"/>
      <c r="AE106" s="213"/>
      <c r="AF106" s="216"/>
      <c r="AG106" s="74">
        <v>128</v>
      </c>
      <c r="AH106" s="75">
        <v>52</v>
      </c>
      <c r="AI106" s="16">
        <v>3</v>
      </c>
      <c r="AJ106" s="74"/>
      <c r="AK106" s="75"/>
      <c r="AL106" s="16"/>
      <c r="AM106" s="74"/>
      <c r="AN106" s="75"/>
      <c r="AO106" s="16"/>
      <c r="AP106" s="74"/>
      <c r="AQ106" s="75"/>
      <c r="AR106" s="16"/>
      <c r="AS106" s="74"/>
      <c r="AT106" s="75"/>
      <c r="AU106" s="16"/>
      <c r="AV106" s="74"/>
      <c r="AW106" s="75"/>
      <c r="AX106" s="16"/>
      <c r="AY106" s="74"/>
      <c r="AZ106" s="75"/>
      <c r="BA106" s="16"/>
      <c r="BB106" s="74"/>
      <c r="BC106" s="75"/>
      <c r="BD106" s="16"/>
      <c r="BE106" s="221">
        <f>AI106+AL106+AO106+AR106+AU106+AX106+BA106+BD106</f>
        <v>3</v>
      </c>
      <c r="BF106" s="222"/>
      <c r="BG106" s="223" t="s">
        <v>452</v>
      </c>
      <c r="BH106" s="224"/>
      <c r="BI106" s="224"/>
      <c r="BJ106" s="225"/>
      <c r="BK106" s="79"/>
      <c r="BL106" s="13">
        <f>AG106+AJ106+AM106+AP106+AS106+AV106+AY106</f>
        <v>128</v>
      </c>
      <c r="BM106" s="14">
        <f>AH106+AK106+AN106+AQ106+AT106+AW106+AZ106+BC106</f>
        <v>52</v>
      </c>
      <c r="BN106" s="13">
        <f>AI106+AL106+AO106+AR106+AU106+AX106+BA106</f>
        <v>3</v>
      </c>
      <c r="BP106" s="24">
        <f>Y106+AA106+AC106+AE106</f>
        <v>52</v>
      </c>
    </row>
    <row r="107" spans="2:68" ht="78" customHeight="1" x14ac:dyDescent="0.45">
      <c r="B107" s="41" t="s">
        <v>193</v>
      </c>
      <c r="C107" s="250" t="s">
        <v>367</v>
      </c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13"/>
      <c r="R107" s="215"/>
      <c r="S107" s="213"/>
      <c r="T107" s="216"/>
      <c r="U107" s="185"/>
      <c r="V107" s="215"/>
      <c r="W107" s="213"/>
      <c r="X107" s="214"/>
      <c r="Y107" s="216"/>
      <c r="Z107" s="215"/>
      <c r="AA107" s="213"/>
      <c r="AB107" s="215"/>
      <c r="AC107" s="213"/>
      <c r="AD107" s="215"/>
      <c r="AE107" s="213"/>
      <c r="AF107" s="216"/>
      <c r="AG107" s="77"/>
      <c r="AH107" s="106"/>
      <c r="AI107" s="107"/>
      <c r="AJ107" s="77"/>
      <c r="AK107" s="106"/>
      <c r="AL107" s="107"/>
      <c r="AM107" s="77"/>
      <c r="AN107" s="106"/>
      <c r="AO107" s="107"/>
      <c r="AP107" s="77"/>
      <c r="AQ107" s="106"/>
      <c r="AR107" s="107"/>
      <c r="AS107" s="77"/>
      <c r="AT107" s="106"/>
      <c r="AU107" s="107"/>
      <c r="AV107" s="77"/>
      <c r="AW107" s="106"/>
      <c r="AX107" s="107"/>
      <c r="AY107" s="77"/>
      <c r="AZ107" s="106"/>
      <c r="BA107" s="107"/>
      <c r="BB107" s="77"/>
      <c r="BC107" s="106"/>
      <c r="BD107" s="107"/>
      <c r="BE107" s="221"/>
      <c r="BF107" s="222"/>
      <c r="BG107" s="245"/>
      <c r="BH107" s="224"/>
      <c r="BI107" s="224"/>
      <c r="BJ107" s="225"/>
      <c r="BK107" s="21"/>
      <c r="BL107" s="6">
        <f>AG107+AJ107+AM107+AP107+AS107+AV107+AY107</f>
        <v>0</v>
      </c>
      <c r="BM107" s="8">
        <f>AH107+AK107+AN107+AQ107+AT107+AW107+AZ107+BC107</f>
        <v>0</v>
      </c>
      <c r="BN107" s="6">
        <f>AI107+AL107+AO107+AR107+AU107+AX107+BA107</f>
        <v>0</v>
      </c>
      <c r="BP107" s="24">
        <f>Y107+AA107+AC107+AE107</f>
        <v>0</v>
      </c>
    </row>
    <row r="108" spans="2:68" s="15" customFormat="1" ht="54.75" customHeight="1" x14ac:dyDescent="0.45">
      <c r="B108" s="19" t="s">
        <v>464</v>
      </c>
      <c r="C108" s="188" t="s">
        <v>358</v>
      </c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90"/>
      <c r="Q108" s="213"/>
      <c r="R108" s="215"/>
      <c r="S108" s="213">
        <v>2</v>
      </c>
      <c r="T108" s="216"/>
      <c r="U108" s="185">
        <v>108</v>
      </c>
      <c r="V108" s="215"/>
      <c r="W108" s="213">
        <v>52</v>
      </c>
      <c r="X108" s="214"/>
      <c r="Y108" s="216">
        <v>26</v>
      </c>
      <c r="Z108" s="215"/>
      <c r="AA108" s="213"/>
      <c r="AB108" s="215"/>
      <c r="AC108" s="213">
        <v>26</v>
      </c>
      <c r="AD108" s="215"/>
      <c r="AE108" s="213"/>
      <c r="AF108" s="216"/>
      <c r="AG108" s="74"/>
      <c r="AH108" s="75"/>
      <c r="AI108" s="16"/>
      <c r="AJ108" s="74">
        <v>108</v>
      </c>
      <c r="AK108" s="75">
        <v>52</v>
      </c>
      <c r="AL108" s="16">
        <v>3</v>
      </c>
      <c r="AM108" s="74"/>
      <c r="AN108" s="75"/>
      <c r="AO108" s="16"/>
      <c r="AP108" s="74"/>
      <c r="AQ108" s="75"/>
      <c r="AR108" s="16"/>
      <c r="AS108" s="74"/>
      <c r="AT108" s="75"/>
      <c r="AU108" s="16"/>
      <c r="AV108" s="74"/>
      <c r="AW108" s="75"/>
      <c r="AX108" s="16"/>
      <c r="AY108" s="74"/>
      <c r="AZ108" s="75"/>
      <c r="BA108" s="16"/>
      <c r="BB108" s="74"/>
      <c r="BC108" s="75"/>
      <c r="BD108" s="16"/>
      <c r="BE108" s="221">
        <f>AI108+AL108+AO108+AR108+AU108+AX108+BA108+BD108</f>
        <v>3</v>
      </c>
      <c r="BF108" s="222"/>
      <c r="BG108" s="399" t="s">
        <v>280</v>
      </c>
      <c r="BH108" s="400"/>
      <c r="BI108" s="400"/>
      <c r="BJ108" s="401"/>
      <c r="BK108" s="63"/>
      <c r="BL108" s="8">
        <f>AG108+AJ108+AM108+AP108+AS108+AV108+AY108</f>
        <v>108</v>
      </c>
      <c r="BM108" s="8">
        <f>AH108+AK108+AN108+AQ108+AT108+AW108+AZ108+BC108</f>
        <v>52</v>
      </c>
      <c r="BN108" s="8">
        <f>AI108+AL108+AO108+AR108+AU108+AX108+BA108</f>
        <v>3</v>
      </c>
      <c r="BP108" s="24">
        <f>Y108+AA108+AC108+AE108</f>
        <v>52</v>
      </c>
    </row>
    <row r="109" spans="2:68" ht="52.5" customHeight="1" x14ac:dyDescent="0.45">
      <c r="B109" s="19" t="s">
        <v>465</v>
      </c>
      <c r="C109" s="188" t="s">
        <v>318</v>
      </c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90"/>
      <c r="Q109" s="213"/>
      <c r="R109" s="215"/>
      <c r="S109" s="213">
        <v>3</v>
      </c>
      <c r="T109" s="216"/>
      <c r="U109" s="185">
        <v>108</v>
      </c>
      <c r="V109" s="215"/>
      <c r="W109" s="213">
        <v>52</v>
      </c>
      <c r="X109" s="214"/>
      <c r="Y109" s="216">
        <v>28</v>
      </c>
      <c r="Z109" s="215"/>
      <c r="AA109" s="213"/>
      <c r="AB109" s="215"/>
      <c r="AC109" s="213">
        <v>24</v>
      </c>
      <c r="AD109" s="215"/>
      <c r="AE109" s="213"/>
      <c r="AF109" s="216"/>
      <c r="AG109" s="74"/>
      <c r="AH109" s="75"/>
      <c r="AI109" s="16"/>
      <c r="AJ109" s="74"/>
      <c r="AK109" s="75"/>
      <c r="AL109" s="16"/>
      <c r="AM109" s="74">
        <v>108</v>
      </c>
      <c r="AN109" s="75">
        <v>52</v>
      </c>
      <c r="AO109" s="16">
        <v>3</v>
      </c>
      <c r="AP109" s="74"/>
      <c r="AQ109" s="75"/>
      <c r="AR109" s="16"/>
      <c r="AS109" s="74"/>
      <c r="AT109" s="75"/>
      <c r="AU109" s="16"/>
      <c r="AV109" s="74"/>
      <c r="AW109" s="75"/>
      <c r="AX109" s="16"/>
      <c r="AY109" s="74"/>
      <c r="AZ109" s="75"/>
      <c r="BA109" s="16"/>
      <c r="BB109" s="74"/>
      <c r="BC109" s="75"/>
      <c r="BD109" s="16"/>
      <c r="BE109" s="221">
        <f t="shared" si="21"/>
        <v>3</v>
      </c>
      <c r="BF109" s="222"/>
      <c r="BG109" s="245" t="s">
        <v>453</v>
      </c>
      <c r="BH109" s="224"/>
      <c r="BI109" s="224"/>
      <c r="BJ109" s="225"/>
      <c r="BK109" s="21"/>
      <c r="BL109" s="6">
        <f t="shared" si="3"/>
        <v>108</v>
      </c>
      <c r="BM109" s="8">
        <f t="shared" si="4"/>
        <v>52</v>
      </c>
      <c r="BN109" s="6">
        <f t="shared" si="5"/>
        <v>3</v>
      </c>
      <c r="BP109" s="24">
        <f t="shared" si="13"/>
        <v>52</v>
      </c>
    </row>
    <row r="110" spans="2:68" s="15" customFormat="1" ht="78" customHeight="1" x14ac:dyDescent="0.45">
      <c r="B110" s="41" t="s">
        <v>194</v>
      </c>
      <c r="C110" s="250" t="s">
        <v>317</v>
      </c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91"/>
      <c r="R110" s="93"/>
      <c r="S110" s="91"/>
      <c r="T110" s="94"/>
      <c r="U110" s="88"/>
      <c r="V110" s="93"/>
      <c r="W110" s="91"/>
      <c r="X110" s="92"/>
      <c r="Y110" s="94"/>
      <c r="Z110" s="93"/>
      <c r="AA110" s="91"/>
      <c r="AB110" s="93"/>
      <c r="AC110" s="91"/>
      <c r="AD110" s="93"/>
      <c r="AE110" s="91"/>
      <c r="AF110" s="94"/>
      <c r="AG110" s="74"/>
      <c r="AH110" s="75"/>
      <c r="AI110" s="16"/>
      <c r="AJ110" s="74"/>
      <c r="AK110" s="75"/>
      <c r="AL110" s="16"/>
      <c r="AM110" s="74"/>
      <c r="AN110" s="75"/>
      <c r="AO110" s="16"/>
      <c r="AP110" s="74"/>
      <c r="AQ110" s="75"/>
      <c r="AR110" s="16"/>
      <c r="AS110" s="74"/>
      <c r="AT110" s="75"/>
      <c r="AU110" s="16"/>
      <c r="AV110" s="74"/>
      <c r="AW110" s="75"/>
      <c r="AX110" s="16"/>
      <c r="AY110" s="74"/>
      <c r="AZ110" s="75"/>
      <c r="BA110" s="16"/>
      <c r="BB110" s="74"/>
      <c r="BC110" s="75"/>
      <c r="BD110" s="16"/>
      <c r="BE110" s="98"/>
      <c r="BF110" s="100"/>
      <c r="BG110" s="67"/>
      <c r="BH110" s="55"/>
      <c r="BI110" s="55"/>
      <c r="BJ110" s="96"/>
      <c r="BK110" s="63"/>
      <c r="BL110" s="8"/>
      <c r="BM110" s="8"/>
      <c r="BN110" s="8"/>
      <c r="BP110" s="24"/>
    </row>
    <row r="111" spans="2:68" ht="43.5" customHeight="1" x14ac:dyDescent="0.45">
      <c r="B111" s="19" t="s">
        <v>313</v>
      </c>
      <c r="C111" s="188" t="s">
        <v>250</v>
      </c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90"/>
      <c r="Q111" s="213"/>
      <c r="R111" s="215"/>
      <c r="S111" s="213">
        <v>5</v>
      </c>
      <c r="T111" s="216"/>
      <c r="U111" s="185">
        <v>108</v>
      </c>
      <c r="V111" s="215"/>
      <c r="W111" s="213">
        <v>48</v>
      </c>
      <c r="X111" s="214"/>
      <c r="Y111" s="216">
        <v>24</v>
      </c>
      <c r="Z111" s="215"/>
      <c r="AA111" s="213"/>
      <c r="AB111" s="215"/>
      <c r="AC111" s="213">
        <v>24</v>
      </c>
      <c r="AD111" s="215"/>
      <c r="AE111" s="213"/>
      <c r="AF111" s="216"/>
      <c r="AG111" s="74"/>
      <c r="AH111" s="75"/>
      <c r="AI111" s="16"/>
      <c r="AJ111" s="74"/>
      <c r="AK111" s="75"/>
      <c r="AL111" s="16"/>
      <c r="AM111" s="74"/>
      <c r="AN111" s="75"/>
      <c r="AO111" s="16"/>
      <c r="AP111" s="74"/>
      <c r="AQ111" s="75"/>
      <c r="AR111" s="16"/>
      <c r="AS111" s="74">
        <v>108</v>
      </c>
      <c r="AT111" s="75">
        <v>48</v>
      </c>
      <c r="AU111" s="16">
        <v>3</v>
      </c>
      <c r="AV111" s="74"/>
      <c r="AW111" s="75"/>
      <c r="AX111" s="16"/>
      <c r="AY111" s="74"/>
      <c r="AZ111" s="75"/>
      <c r="BA111" s="16"/>
      <c r="BB111" s="74"/>
      <c r="BC111" s="75"/>
      <c r="BD111" s="16"/>
      <c r="BE111" s="221">
        <f>AI111+AL111+AO111+AR111+AU111+AX111+BA111+BD111</f>
        <v>3</v>
      </c>
      <c r="BF111" s="222"/>
      <c r="BG111" s="245" t="s">
        <v>290</v>
      </c>
      <c r="BH111" s="224"/>
      <c r="BI111" s="224"/>
      <c r="BJ111" s="225"/>
      <c r="BK111" s="21"/>
      <c r="BL111" s="6">
        <f>AG111+AJ111+AM111+AP111+AS111+AV111+AY111</f>
        <v>108</v>
      </c>
      <c r="BM111" s="8">
        <f>AH111+AK111+AN111+AQ111+AT111+AW111+AZ111+BC111</f>
        <v>48</v>
      </c>
      <c r="BN111" s="6">
        <f>AI111+AL111+AO111+AR111+AU111+AX111+BA111</f>
        <v>3</v>
      </c>
      <c r="BP111" s="24">
        <f>Y111+AA111+AC111+AE111</f>
        <v>48</v>
      </c>
    </row>
    <row r="112" spans="2:68" ht="49.5" customHeight="1" x14ac:dyDescent="0.45">
      <c r="B112" s="19" t="s">
        <v>314</v>
      </c>
      <c r="C112" s="188" t="s">
        <v>359</v>
      </c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90"/>
      <c r="Q112" s="213"/>
      <c r="R112" s="215"/>
      <c r="S112" s="213">
        <v>6</v>
      </c>
      <c r="T112" s="216"/>
      <c r="U112" s="185">
        <v>120</v>
      </c>
      <c r="V112" s="215"/>
      <c r="W112" s="213">
        <v>54</v>
      </c>
      <c r="X112" s="214"/>
      <c r="Y112" s="216">
        <v>20</v>
      </c>
      <c r="Z112" s="215"/>
      <c r="AA112" s="213">
        <v>34</v>
      </c>
      <c r="AB112" s="215"/>
      <c r="AC112" s="213"/>
      <c r="AD112" s="215"/>
      <c r="AE112" s="213"/>
      <c r="AF112" s="216"/>
      <c r="AG112" s="74"/>
      <c r="AH112" s="75"/>
      <c r="AI112" s="16"/>
      <c r="AJ112" s="74"/>
      <c r="AK112" s="75"/>
      <c r="AL112" s="16"/>
      <c r="AM112" s="74"/>
      <c r="AN112" s="75"/>
      <c r="AO112" s="16"/>
      <c r="AP112" s="74"/>
      <c r="AQ112" s="75"/>
      <c r="AR112" s="16"/>
      <c r="AS112" s="74"/>
      <c r="AT112" s="75"/>
      <c r="AU112" s="16"/>
      <c r="AV112" s="74">
        <v>120</v>
      </c>
      <c r="AW112" s="75">
        <v>54</v>
      </c>
      <c r="AX112" s="16">
        <v>3</v>
      </c>
      <c r="AY112" s="74"/>
      <c r="AZ112" s="75"/>
      <c r="BA112" s="16"/>
      <c r="BB112" s="74"/>
      <c r="BC112" s="75"/>
      <c r="BD112" s="16"/>
      <c r="BE112" s="221">
        <f t="shared" si="21"/>
        <v>3</v>
      </c>
      <c r="BF112" s="222"/>
      <c r="BG112" s="245" t="s">
        <v>291</v>
      </c>
      <c r="BH112" s="224"/>
      <c r="BI112" s="224"/>
      <c r="BJ112" s="225"/>
      <c r="BK112" s="21"/>
      <c r="BL112" s="6">
        <f t="shared" si="3"/>
        <v>120</v>
      </c>
      <c r="BM112" s="8">
        <f t="shared" si="4"/>
        <v>54</v>
      </c>
      <c r="BN112" s="6">
        <f t="shared" si="5"/>
        <v>3</v>
      </c>
      <c r="BP112" s="24">
        <f t="shared" si="13"/>
        <v>54</v>
      </c>
    </row>
    <row r="113" spans="2:69" ht="78" customHeight="1" thickBot="1" x14ac:dyDescent="0.5">
      <c r="B113" s="19" t="s">
        <v>467</v>
      </c>
      <c r="C113" s="188" t="s">
        <v>301</v>
      </c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90"/>
      <c r="Q113" s="213"/>
      <c r="R113" s="215"/>
      <c r="S113" s="213">
        <v>7</v>
      </c>
      <c r="T113" s="216"/>
      <c r="U113" s="185">
        <v>108</v>
      </c>
      <c r="V113" s="215"/>
      <c r="W113" s="213">
        <v>52</v>
      </c>
      <c r="X113" s="214"/>
      <c r="Y113" s="216">
        <v>26</v>
      </c>
      <c r="Z113" s="215"/>
      <c r="AA113" s="213"/>
      <c r="AB113" s="215"/>
      <c r="AC113" s="213">
        <v>26</v>
      </c>
      <c r="AD113" s="215"/>
      <c r="AE113" s="213"/>
      <c r="AF113" s="216"/>
      <c r="AG113" s="74"/>
      <c r="AH113" s="75"/>
      <c r="AI113" s="16"/>
      <c r="AJ113" s="74"/>
      <c r="AK113" s="75"/>
      <c r="AL113" s="16"/>
      <c r="AM113" s="74"/>
      <c r="AN113" s="75"/>
      <c r="AO113" s="16"/>
      <c r="AP113" s="74"/>
      <c r="AQ113" s="75"/>
      <c r="AR113" s="16"/>
      <c r="AS113" s="74"/>
      <c r="AT113" s="75"/>
      <c r="AU113" s="16"/>
      <c r="AV113" s="74"/>
      <c r="AW113" s="75"/>
      <c r="AX113" s="16"/>
      <c r="AY113" s="74">
        <v>108</v>
      </c>
      <c r="AZ113" s="75">
        <v>52</v>
      </c>
      <c r="BA113" s="16">
        <v>3</v>
      </c>
      <c r="BB113" s="74"/>
      <c r="BC113" s="75"/>
      <c r="BD113" s="16"/>
      <c r="BE113" s="221">
        <f t="shared" si="21"/>
        <v>3</v>
      </c>
      <c r="BF113" s="222"/>
      <c r="BG113" s="223" t="s">
        <v>454</v>
      </c>
      <c r="BH113" s="224"/>
      <c r="BI113" s="224"/>
      <c r="BJ113" s="225"/>
      <c r="BK113" s="21"/>
      <c r="BL113" s="6">
        <f t="shared" si="3"/>
        <v>108</v>
      </c>
      <c r="BM113" s="8">
        <f t="shared" si="4"/>
        <v>52</v>
      </c>
      <c r="BN113" s="6">
        <f t="shared" si="5"/>
        <v>3</v>
      </c>
      <c r="BP113" s="24">
        <f t="shared" si="13"/>
        <v>52</v>
      </c>
    </row>
    <row r="114" spans="2:69" ht="39" customHeight="1" thickBot="1" x14ac:dyDescent="0.55000000000000004">
      <c r="B114" s="56" t="s">
        <v>326</v>
      </c>
      <c r="C114" s="270" t="s">
        <v>105</v>
      </c>
      <c r="D114" s="271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2"/>
      <c r="Q114" s="273"/>
      <c r="R114" s="274"/>
      <c r="S114" s="273"/>
      <c r="T114" s="218"/>
      <c r="U114" s="249" t="s">
        <v>475</v>
      </c>
      <c r="V114" s="238"/>
      <c r="W114" s="239" t="s">
        <v>475</v>
      </c>
      <c r="X114" s="269"/>
      <c r="Y114" s="237" t="s">
        <v>214</v>
      </c>
      <c r="Z114" s="238"/>
      <c r="AA114" s="239"/>
      <c r="AB114" s="238"/>
      <c r="AC114" s="239" t="s">
        <v>218</v>
      </c>
      <c r="AD114" s="238"/>
      <c r="AE114" s="239" t="s">
        <v>200</v>
      </c>
      <c r="AF114" s="237"/>
      <c r="AG114" s="20" t="s">
        <v>202</v>
      </c>
      <c r="AH114" s="109" t="s">
        <v>202</v>
      </c>
      <c r="AI114" s="112"/>
      <c r="AJ114" s="20"/>
      <c r="AK114" s="109"/>
      <c r="AL114" s="112"/>
      <c r="AM114" s="20"/>
      <c r="AN114" s="109"/>
      <c r="AO114" s="113"/>
      <c r="AP114" s="20"/>
      <c r="AQ114" s="109"/>
      <c r="AR114" s="113"/>
      <c r="AS114" s="20" t="s">
        <v>202</v>
      </c>
      <c r="AT114" s="109" t="s">
        <v>202</v>
      </c>
      <c r="AU114" s="113"/>
      <c r="AV114" s="20" t="s">
        <v>201</v>
      </c>
      <c r="AW114" s="109" t="s">
        <v>201</v>
      </c>
      <c r="AX114" s="45"/>
      <c r="AY114" s="43"/>
      <c r="AZ114" s="44"/>
      <c r="BA114" s="45"/>
      <c r="BB114" s="43"/>
      <c r="BC114" s="44"/>
      <c r="BD114" s="45"/>
      <c r="BE114" s="240"/>
      <c r="BF114" s="241"/>
      <c r="BG114" s="242"/>
      <c r="BH114" s="243"/>
      <c r="BI114" s="243"/>
      <c r="BJ114" s="244"/>
      <c r="BK114" s="21"/>
      <c r="BL114" s="6"/>
      <c r="BM114" s="6"/>
    </row>
    <row r="115" spans="2:69" ht="39.75" customHeight="1" x14ac:dyDescent="0.5">
      <c r="B115" s="19" t="s">
        <v>356</v>
      </c>
      <c r="C115" s="188" t="s">
        <v>203</v>
      </c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90"/>
      <c r="Q115" s="213"/>
      <c r="R115" s="215"/>
      <c r="S115" s="213"/>
      <c r="T115" s="216"/>
      <c r="U115" s="221" t="s">
        <v>218</v>
      </c>
      <c r="V115" s="248"/>
      <c r="W115" s="232" t="s">
        <v>218</v>
      </c>
      <c r="X115" s="222"/>
      <c r="Y115" s="233"/>
      <c r="Z115" s="248"/>
      <c r="AA115" s="232"/>
      <c r="AB115" s="248"/>
      <c r="AC115" s="232" t="s">
        <v>218</v>
      </c>
      <c r="AD115" s="248"/>
      <c r="AE115" s="232"/>
      <c r="AF115" s="233"/>
      <c r="AG115" s="77"/>
      <c r="AH115" s="106"/>
      <c r="AI115" s="57"/>
      <c r="AJ115" s="77"/>
      <c r="AK115" s="106"/>
      <c r="AL115" s="57"/>
      <c r="AM115" s="77"/>
      <c r="AN115" s="106"/>
      <c r="AO115" s="107"/>
      <c r="AP115" s="77"/>
      <c r="AQ115" s="106"/>
      <c r="AR115" s="107"/>
      <c r="AS115" s="77" t="s">
        <v>202</v>
      </c>
      <c r="AT115" s="106" t="s">
        <v>202</v>
      </c>
      <c r="AU115" s="107"/>
      <c r="AV115" s="77" t="s">
        <v>201</v>
      </c>
      <c r="AW115" s="106" t="s">
        <v>201</v>
      </c>
      <c r="AX115" s="107"/>
      <c r="AY115" s="74"/>
      <c r="AZ115" s="75"/>
      <c r="BA115" s="16"/>
      <c r="BB115" s="74"/>
      <c r="BC115" s="75"/>
      <c r="BD115" s="16"/>
      <c r="BE115" s="234"/>
      <c r="BF115" s="235"/>
      <c r="BG115" s="236"/>
      <c r="BH115" s="226"/>
      <c r="BI115" s="226"/>
      <c r="BJ115" s="227"/>
      <c r="BK115" s="21"/>
      <c r="BL115" s="6"/>
      <c r="BM115" s="6"/>
    </row>
    <row r="116" spans="2:69" ht="84.75" customHeight="1" thickBot="1" x14ac:dyDescent="0.55000000000000004">
      <c r="B116" s="19" t="s">
        <v>357</v>
      </c>
      <c r="C116" s="188" t="s">
        <v>204</v>
      </c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90"/>
      <c r="Q116" s="213"/>
      <c r="R116" s="215"/>
      <c r="S116" s="213" t="s">
        <v>472</v>
      </c>
      <c r="T116" s="216"/>
      <c r="U116" s="185" t="s">
        <v>202</v>
      </c>
      <c r="V116" s="215"/>
      <c r="W116" s="213" t="s">
        <v>202</v>
      </c>
      <c r="X116" s="214"/>
      <c r="Y116" s="216" t="s">
        <v>214</v>
      </c>
      <c r="Z116" s="215"/>
      <c r="AA116" s="213"/>
      <c r="AB116" s="215"/>
      <c r="AC116" s="213"/>
      <c r="AD116" s="215"/>
      <c r="AE116" s="213" t="s">
        <v>200</v>
      </c>
      <c r="AF116" s="216"/>
      <c r="AG116" s="74" t="s">
        <v>202</v>
      </c>
      <c r="AH116" s="75" t="s">
        <v>202</v>
      </c>
      <c r="AI116" s="16"/>
      <c r="AJ116" s="74"/>
      <c r="AK116" s="75"/>
      <c r="AL116" s="16"/>
      <c r="AM116" s="74"/>
      <c r="AN116" s="75"/>
      <c r="AO116" s="16"/>
      <c r="AP116" s="74"/>
      <c r="AQ116" s="75"/>
      <c r="AR116" s="16"/>
      <c r="AS116" s="74"/>
      <c r="AT116" s="75"/>
      <c r="AU116" s="16"/>
      <c r="AV116" s="74"/>
      <c r="AW116" s="75"/>
      <c r="AX116" s="16"/>
      <c r="AY116" s="74"/>
      <c r="AZ116" s="75"/>
      <c r="BA116" s="16"/>
      <c r="BB116" s="74"/>
      <c r="BC116" s="75"/>
      <c r="BD116" s="16"/>
      <c r="BE116" s="234"/>
      <c r="BF116" s="235"/>
      <c r="BG116" s="396" t="s">
        <v>294</v>
      </c>
      <c r="BH116" s="397"/>
      <c r="BI116" s="397"/>
      <c r="BJ116" s="398"/>
      <c r="BK116" s="21"/>
      <c r="BL116" s="6"/>
      <c r="BM116" s="6"/>
    </row>
    <row r="117" spans="2:69" ht="39" customHeight="1" thickBot="1" x14ac:dyDescent="0.55000000000000004">
      <c r="B117" s="56" t="s">
        <v>437</v>
      </c>
      <c r="C117" s="270" t="s">
        <v>106</v>
      </c>
      <c r="D117" s="271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2"/>
      <c r="Q117" s="273"/>
      <c r="R117" s="274"/>
      <c r="S117" s="273"/>
      <c r="T117" s="218"/>
      <c r="U117" s="249" t="s">
        <v>205</v>
      </c>
      <c r="V117" s="238"/>
      <c r="W117" s="239" t="s">
        <v>327</v>
      </c>
      <c r="X117" s="269"/>
      <c r="Y117" s="237" t="s">
        <v>338</v>
      </c>
      <c r="Z117" s="238"/>
      <c r="AA117" s="239" t="s">
        <v>199</v>
      </c>
      <c r="AB117" s="238"/>
      <c r="AC117" s="239" t="s">
        <v>221</v>
      </c>
      <c r="AD117" s="238"/>
      <c r="AE117" s="239" t="s">
        <v>200</v>
      </c>
      <c r="AF117" s="237"/>
      <c r="AG117" s="110" t="s">
        <v>394</v>
      </c>
      <c r="AH117" s="111" t="s">
        <v>393</v>
      </c>
      <c r="AI117" s="112"/>
      <c r="AJ117" s="20" t="s">
        <v>361</v>
      </c>
      <c r="AK117" s="109" t="s">
        <v>209</v>
      </c>
      <c r="AL117" s="112"/>
      <c r="AM117" s="20" t="s">
        <v>208</v>
      </c>
      <c r="AN117" s="109" t="s">
        <v>208</v>
      </c>
      <c r="AO117" s="113"/>
      <c r="AP117" s="20" t="s">
        <v>395</v>
      </c>
      <c r="AQ117" s="109" t="s">
        <v>209</v>
      </c>
      <c r="AR117" s="113"/>
      <c r="AS117" s="20" t="s">
        <v>202</v>
      </c>
      <c r="AT117" s="109" t="s">
        <v>202</v>
      </c>
      <c r="AU117" s="113"/>
      <c r="AV117" s="20" t="s">
        <v>201</v>
      </c>
      <c r="AW117" s="109" t="s">
        <v>201</v>
      </c>
      <c r="AX117" s="113"/>
      <c r="AY117" s="43"/>
      <c r="AZ117" s="44"/>
      <c r="BA117" s="45"/>
      <c r="BB117" s="43"/>
      <c r="BC117" s="44"/>
      <c r="BD117" s="45"/>
      <c r="BE117" s="240"/>
      <c r="BF117" s="241"/>
      <c r="BG117" s="392"/>
      <c r="BH117" s="393"/>
      <c r="BI117" s="393"/>
      <c r="BJ117" s="394"/>
      <c r="BK117" s="21"/>
      <c r="BL117" s="6"/>
      <c r="BM117" s="6"/>
    </row>
    <row r="118" spans="2:69" ht="37.5" customHeight="1" x14ac:dyDescent="0.5">
      <c r="B118" s="19" t="s">
        <v>438</v>
      </c>
      <c r="C118" s="353" t="s">
        <v>203</v>
      </c>
      <c r="D118" s="354"/>
      <c r="E118" s="354"/>
      <c r="F118" s="354"/>
      <c r="G118" s="354"/>
      <c r="H118" s="354"/>
      <c r="I118" s="354"/>
      <c r="J118" s="354"/>
      <c r="K118" s="354"/>
      <c r="L118" s="354"/>
      <c r="M118" s="354"/>
      <c r="N118" s="354"/>
      <c r="O118" s="354"/>
      <c r="P118" s="355"/>
      <c r="Q118" s="213"/>
      <c r="R118" s="215"/>
      <c r="S118" s="395" t="s">
        <v>210</v>
      </c>
      <c r="T118" s="351"/>
      <c r="U118" s="185" t="s">
        <v>211</v>
      </c>
      <c r="V118" s="215"/>
      <c r="W118" s="213" t="s">
        <v>211</v>
      </c>
      <c r="X118" s="214"/>
      <c r="Y118" s="216"/>
      <c r="Z118" s="215"/>
      <c r="AA118" s="213"/>
      <c r="AB118" s="215"/>
      <c r="AC118" s="213" t="s">
        <v>211</v>
      </c>
      <c r="AD118" s="215"/>
      <c r="AE118" s="213"/>
      <c r="AF118" s="216"/>
      <c r="AG118" s="46" t="s">
        <v>208</v>
      </c>
      <c r="AH118" s="47" t="s">
        <v>208</v>
      </c>
      <c r="AI118" s="48"/>
      <c r="AJ118" s="46" t="s">
        <v>207</v>
      </c>
      <c r="AK118" s="47" t="s">
        <v>207</v>
      </c>
      <c r="AL118" s="48"/>
      <c r="AM118" s="46" t="s">
        <v>208</v>
      </c>
      <c r="AN118" s="47" t="s">
        <v>208</v>
      </c>
      <c r="AO118" s="49"/>
      <c r="AP118" s="46" t="s">
        <v>207</v>
      </c>
      <c r="AQ118" s="47" t="s">
        <v>207</v>
      </c>
      <c r="AR118" s="49"/>
      <c r="AS118" s="46" t="s">
        <v>202</v>
      </c>
      <c r="AT118" s="47" t="s">
        <v>202</v>
      </c>
      <c r="AU118" s="49"/>
      <c r="AV118" s="46" t="s">
        <v>201</v>
      </c>
      <c r="AW118" s="47" t="s">
        <v>201</v>
      </c>
      <c r="AX118" s="49"/>
      <c r="AY118" s="77"/>
      <c r="AZ118" s="75"/>
      <c r="BA118" s="16"/>
      <c r="BB118" s="74"/>
      <c r="BC118" s="75"/>
      <c r="BD118" s="16"/>
      <c r="BE118" s="234"/>
      <c r="BF118" s="235"/>
      <c r="BG118" s="377" t="s">
        <v>455</v>
      </c>
      <c r="BH118" s="369"/>
      <c r="BI118" s="369"/>
      <c r="BJ118" s="391"/>
      <c r="BK118" s="21"/>
      <c r="BL118" s="6"/>
      <c r="BM118" s="6"/>
    </row>
    <row r="119" spans="2:69" ht="57.75" customHeight="1" x14ac:dyDescent="0.5">
      <c r="B119" s="19" t="s">
        <v>439</v>
      </c>
      <c r="C119" s="188" t="s">
        <v>168</v>
      </c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90"/>
      <c r="Q119" s="213"/>
      <c r="R119" s="215"/>
      <c r="S119" s="213" t="s">
        <v>217</v>
      </c>
      <c r="T119" s="216"/>
      <c r="U119" s="185" t="s">
        <v>206</v>
      </c>
      <c r="V119" s="215"/>
      <c r="W119" s="213" t="s">
        <v>201</v>
      </c>
      <c r="X119" s="214"/>
      <c r="Y119" s="216"/>
      <c r="Z119" s="215"/>
      <c r="AA119" s="213"/>
      <c r="AB119" s="215"/>
      <c r="AC119" s="213" t="s">
        <v>201</v>
      </c>
      <c r="AD119" s="215"/>
      <c r="AE119" s="213"/>
      <c r="AF119" s="216"/>
      <c r="AG119" s="74"/>
      <c r="AH119" s="75"/>
      <c r="AI119" s="16"/>
      <c r="AJ119" s="74" t="s">
        <v>206</v>
      </c>
      <c r="AK119" s="75" t="s">
        <v>201</v>
      </c>
      <c r="AL119" s="16"/>
      <c r="AM119" s="74"/>
      <c r="AN119" s="75"/>
      <c r="AO119" s="16"/>
      <c r="AP119" s="74"/>
      <c r="AQ119" s="75"/>
      <c r="AR119" s="16"/>
      <c r="AS119" s="74"/>
      <c r="AT119" s="75"/>
      <c r="AU119" s="16"/>
      <c r="AV119" s="74"/>
      <c r="AW119" s="75"/>
      <c r="AX119" s="16"/>
      <c r="AY119" s="74"/>
      <c r="AZ119" s="75"/>
      <c r="BA119" s="16"/>
      <c r="BB119" s="74"/>
      <c r="BC119" s="75"/>
      <c r="BD119" s="16"/>
      <c r="BE119" s="234"/>
      <c r="BF119" s="235"/>
      <c r="BG119" s="223" t="s">
        <v>267</v>
      </c>
      <c r="BH119" s="224"/>
      <c r="BI119" s="224"/>
      <c r="BJ119" s="225"/>
      <c r="BK119" s="21"/>
      <c r="BL119" s="6"/>
      <c r="BM119" s="6"/>
    </row>
    <row r="120" spans="2:69" ht="41.25" customHeight="1" x14ac:dyDescent="0.5">
      <c r="B120" s="19" t="s">
        <v>441</v>
      </c>
      <c r="C120" s="188" t="s">
        <v>212</v>
      </c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90"/>
      <c r="Q120" s="213"/>
      <c r="R120" s="215"/>
      <c r="S120" s="213" t="s">
        <v>360</v>
      </c>
      <c r="T120" s="216"/>
      <c r="U120" s="185" t="s">
        <v>213</v>
      </c>
      <c r="V120" s="215"/>
      <c r="W120" s="213" t="s">
        <v>201</v>
      </c>
      <c r="X120" s="214"/>
      <c r="Y120" s="216" t="s">
        <v>339</v>
      </c>
      <c r="Z120" s="215"/>
      <c r="AA120" s="213"/>
      <c r="AB120" s="215"/>
      <c r="AC120" s="213"/>
      <c r="AD120" s="215"/>
      <c r="AE120" s="213" t="s">
        <v>200</v>
      </c>
      <c r="AF120" s="216"/>
      <c r="AG120" s="74"/>
      <c r="AH120" s="75"/>
      <c r="AI120" s="16"/>
      <c r="AJ120" s="74"/>
      <c r="AK120" s="75"/>
      <c r="AL120" s="16"/>
      <c r="AM120" s="74"/>
      <c r="AN120" s="75"/>
      <c r="AO120" s="16"/>
      <c r="AP120" s="74" t="s">
        <v>213</v>
      </c>
      <c r="AQ120" s="75" t="s">
        <v>201</v>
      </c>
      <c r="AR120" s="16"/>
      <c r="AS120" s="74"/>
      <c r="AT120" s="75"/>
      <c r="AU120" s="107"/>
      <c r="AV120" s="77"/>
      <c r="AW120" s="106"/>
      <c r="AX120" s="107"/>
      <c r="AY120" s="74"/>
      <c r="AZ120" s="75"/>
      <c r="BA120" s="16"/>
      <c r="BB120" s="74"/>
      <c r="BC120" s="75"/>
      <c r="BD120" s="16"/>
      <c r="BE120" s="383"/>
      <c r="BF120" s="384"/>
      <c r="BG120" s="385" t="s">
        <v>336</v>
      </c>
      <c r="BH120" s="386"/>
      <c r="BI120" s="386"/>
      <c r="BJ120" s="387"/>
      <c r="BK120" s="21"/>
      <c r="BL120" s="6"/>
      <c r="BM120" s="6"/>
    </row>
    <row r="121" spans="2:69" ht="51" customHeight="1" thickBot="1" x14ac:dyDescent="0.55000000000000004">
      <c r="B121" s="19" t="s">
        <v>442</v>
      </c>
      <c r="C121" s="188" t="s">
        <v>167</v>
      </c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90"/>
      <c r="Q121" s="213"/>
      <c r="R121" s="215"/>
      <c r="S121" s="213" t="s">
        <v>472</v>
      </c>
      <c r="T121" s="216"/>
      <c r="U121" s="185" t="s">
        <v>209</v>
      </c>
      <c r="V121" s="215"/>
      <c r="W121" s="213" t="s">
        <v>207</v>
      </c>
      <c r="X121" s="214"/>
      <c r="Y121" s="216" t="s">
        <v>201</v>
      </c>
      <c r="Z121" s="215"/>
      <c r="AA121" s="213" t="s">
        <v>199</v>
      </c>
      <c r="AB121" s="215"/>
      <c r="AC121" s="213" t="s">
        <v>214</v>
      </c>
      <c r="AD121" s="215"/>
      <c r="AE121" s="213"/>
      <c r="AF121" s="216"/>
      <c r="AG121" s="74" t="s">
        <v>209</v>
      </c>
      <c r="AH121" s="75" t="s">
        <v>207</v>
      </c>
      <c r="AI121" s="16"/>
      <c r="AJ121" s="74"/>
      <c r="AK121" s="75"/>
      <c r="AL121" s="50"/>
      <c r="AM121" s="74"/>
      <c r="AN121" s="75"/>
      <c r="AO121" s="16"/>
      <c r="AP121" s="74"/>
      <c r="AQ121" s="75"/>
      <c r="AR121" s="50"/>
      <c r="AS121" s="53"/>
      <c r="AT121" s="54"/>
      <c r="AU121" s="50"/>
      <c r="AV121" s="74"/>
      <c r="AW121" s="75"/>
      <c r="AX121" s="50"/>
      <c r="AY121" s="51"/>
      <c r="AZ121" s="52"/>
      <c r="BA121" s="50"/>
      <c r="BB121" s="51"/>
      <c r="BC121" s="52"/>
      <c r="BD121" s="50"/>
      <c r="BE121" s="389"/>
      <c r="BF121" s="390"/>
      <c r="BG121" s="385" t="s">
        <v>355</v>
      </c>
      <c r="BH121" s="386"/>
      <c r="BI121" s="386"/>
      <c r="BJ121" s="387"/>
      <c r="BK121" s="21"/>
      <c r="BL121" s="34">
        <f>BL33+BL65</f>
        <v>7328</v>
      </c>
      <c r="BM121" s="34">
        <f t="shared" ref="BM121" si="31">AH122+AK122+AN122+AQ122+AT122+AW122+AZ122</f>
        <v>3294</v>
      </c>
      <c r="BN121" s="35"/>
      <c r="BO121" s="36"/>
      <c r="BP121" s="37"/>
      <c r="BQ121" s="36"/>
    </row>
    <row r="122" spans="2:69" ht="47.25" customHeight="1" thickBot="1" x14ac:dyDescent="0.5">
      <c r="B122" s="310" t="s">
        <v>145</v>
      </c>
      <c r="C122" s="311"/>
      <c r="D122" s="311"/>
      <c r="E122" s="311"/>
      <c r="F122" s="311"/>
      <c r="G122" s="311"/>
      <c r="H122" s="311"/>
      <c r="I122" s="311"/>
      <c r="J122" s="311"/>
      <c r="K122" s="311"/>
      <c r="L122" s="311"/>
      <c r="M122" s="311"/>
      <c r="N122" s="311"/>
      <c r="O122" s="311"/>
      <c r="P122" s="311"/>
      <c r="Q122" s="311"/>
      <c r="R122" s="311"/>
      <c r="S122" s="311"/>
      <c r="T122" s="312"/>
      <c r="U122" s="249">
        <f>U33+U65</f>
        <v>7328</v>
      </c>
      <c r="V122" s="238"/>
      <c r="W122" s="237">
        <f>W33+W65</f>
        <v>3294</v>
      </c>
      <c r="X122" s="238"/>
      <c r="Y122" s="249">
        <f>Y33+Y65</f>
        <v>1484</v>
      </c>
      <c r="Z122" s="238"/>
      <c r="AA122" s="239">
        <f>AA33+AA65</f>
        <v>278</v>
      </c>
      <c r="AB122" s="238"/>
      <c r="AC122" s="239">
        <f>AC33+AC65</f>
        <v>1210</v>
      </c>
      <c r="AD122" s="238"/>
      <c r="AE122" s="237">
        <f>AE33+AE65</f>
        <v>322</v>
      </c>
      <c r="AF122" s="238"/>
      <c r="AG122" s="20">
        <f t="shared" ref="AG122:BE122" si="32">AG33+AG65</f>
        <v>1034</v>
      </c>
      <c r="AH122" s="109">
        <f t="shared" si="32"/>
        <v>506</v>
      </c>
      <c r="AI122" s="102">
        <f t="shared" si="32"/>
        <v>28</v>
      </c>
      <c r="AJ122" s="20">
        <f t="shared" si="32"/>
        <v>1054</v>
      </c>
      <c r="AK122" s="109">
        <f t="shared" si="32"/>
        <v>466</v>
      </c>
      <c r="AL122" s="102">
        <f t="shared" si="32"/>
        <v>29</v>
      </c>
      <c r="AM122" s="20">
        <f t="shared" si="32"/>
        <v>1058</v>
      </c>
      <c r="AN122" s="109">
        <f t="shared" si="32"/>
        <v>460</v>
      </c>
      <c r="AO122" s="102">
        <f t="shared" si="32"/>
        <v>29</v>
      </c>
      <c r="AP122" s="20">
        <f t="shared" si="32"/>
        <v>1090</v>
      </c>
      <c r="AQ122" s="109">
        <f t="shared" si="32"/>
        <v>482</v>
      </c>
      <c r="AR122" s="102">
        <f t="shared" si="32"/>
        <v>28</v>
      </c>
      <c r="AS122" s="20">
        <f t="shared" si="32"/>
        <v>1080</v>
      </c>
      <c r="AT122" s="109">
        <f t="shared" si="32"/>
        <v>512</v>
      </c>
      <c r="AU122" s="102">
        <f t="shared" si="32"/>
        <v>29</v>
      </c>
      <c r="AV122" s="20">
        <f t="shared" si="32"/>
        <v>988</v>
      </c>
      <c r="AW122" s="109">
        <f t="shared" si="32"/>
        <v>450</v>
      </c>
      <c r="AX122" s="102">
        <f t="shared" si="32"/>
        <v>25</v>
      </c>
      <c r="AY122" s="20">
        <f t="shared" si="32"/>
        <v>1024</v>
      </c>
      <c r="AZ122" s="109">
        <f t="shared" si="32"/>
        <v>418</v>
      </c>
      <c r="BA122" s="102">
        <f t="shared" si="32"/>
        <v>30</v>
      </c>
      <c r="BB122" s="159">
        <f t="shared" si="32"/>
        <v>0</v>
      </c>
      <c r="BC122" s="160">
        <f t="shared" si="32"/>
        <v>0</v>
      </c>
      <c r="BD122" s="161">
        <f t="shared" si="32"/>
        <v>0</v>
      </c>
      <c r="BE122" s="249">
        <f t="shared" si="32"/>
        <v>198</v>
      </c>
      <c r="BF122" s="269"/>
      <c r="BG122" s="218"/>
      <c r="BH122" s="218"/>
      <c r="BI122" s="218"/>
      <c r="BJ122" s="219"/>
      <c r="BK122" s="21"/>
      <c r="BL122" s="38">
        <f>AG122+AJ122+AM122+AP122+AS122+AV122+AY122</f>
        <v>7328</v>
      </c>
      <c r="BM122" s="38">
        <f>AH122+AK122+AN122+AQ122+AT122+AW122+AZ122</f>
        <v>3294</v>
      </c>
      <c r="BN122" s="39">
        <f>AI122+AL122+AO122+AR122+AU122+AX122+BA122</f>
        <v>198</v>
      </c>
      <c r="BO122" s="36"/>
      <c r="BP122" s="37">
        <f>SUM(Y122:AF122)</f>
        <v>3294</v>
      </c>
      <c r="BQ122" s="36"/>
    </row>
    <row r="123" spans="2:69" ht="42" customHeight="1" x14ac:dyDescent="0.45">
      <c r="B123" s="246" t="s">
        <v>20</v>
      </c>
      <c r="C123" s="247"/>
      <c r="D123" s="247"/>
      <c r="E123" s="247"/>
      <c r="F123" s="247"/>
      <c r="G123" s="247"/>
      <c r="H123" s="247"/>
      <c r="I123" s="247"/>
      <c r="J123" s="247"/>
      <c r="K123" s="247"/>
      <c r="L123" s="247"/>
      <c r="M123" s="247"/>
      <c r="N123" s="247"/>
      <c r="O123" s="247"/>
      <c r="P123" s="247"/>
      <c r="Q123" s="247"/>
      <c r="R123" s="247"/>
      <c r="S123" s="247"/>
      <c r="T123" s="247"/>
      <c r="U123" s="221"/>
      <c r="V123" s="248"/>
      <c r="W123" s="232"/>
      <c r="X123" s="222"/>
      <c r="Y123" s="233"/>
      <c r="Z123" s="248"/>
      <c r="AA123" s="232"/>
      <c r="AB123" s="248"/>
      <c r="AC123" s="232"/>
      <c r="AD123" s="248"/>
      <c r="AE123" s="232"/>
      <c r="AF123" s="233"/>
      <c r="AG123" s="378">
        <f>AH122/18</f>
        <v>28.111111111111111</v>
      </c>
      <c r="AH123" s="379"/>
      <c r="AI123" s="380"/>
      <c r="AJ123" s="381">
        <f>AK122/17</f>
        <v>27.411764705882351</v>
      </c>
      <c r="AK123" s="381"/>
      <c r="AL123" s="382"/>
      <c r="AM123" s="378">
        <f>AN122/18</f>
        <v>25.555555555555557</v>
      </c>
      <c r="AN123" s="379"/>
      <c r="AO123" s="379"/>
      <c r="AP123" s="378">
        <f>AQ122/17</f>
        <v>28.352941176470587</v>
      </c>
      <c r="AQ123" s="379"/>
      <c r="AR123" s="380"/>
      <c r="AS123" s="378">
        <f>AT122/18</f>
        <v>28.444444444444443</v>
      </c>
      <c r="AT123" s="379"/>
      <c r="AU123" s="380"/>
      <c r="AV123" s="381">
        <f>AW122/17</f>
        <v>26.470588235294116</v>
      </c>
      <c r="AW123" s="381"/>
      <c r="AX123" s="382"/>
      <c r="AY123" s="388">
        <f>AZ122/16</f>
        <v>26.125</v>
      </c>
      <c r="AZ123" s="381"/>
      <c r="BA123" s="382"/>
      <c r="BB123" s="221"/>
      <c r="BC123" s="233"/>
      <c r="BD123" s="222"/>
      <c r="BE123" s="221"/>
      <c r="BF123" s="222"/>
      <c r="BG123" s="233"/>
      <c r="BH123" s="233"/>
      <c r="BI123" s="233"/>
      <c r="BJ123" s="222"/>
      <c r="BK123" s="21"/>
      <c r="BL123" s="29"/>
    </row>
    <row r="124" spans="2:69" ht="34.5" customHeight="1" x14ac:dyDescent="0.45">
      <c r="B124" s="246" t="s">
        <v>2</v>
      </c>
      <c r="C124" s="247"/>
      <c r="D124" s="247"/>
      <c r="E124" s="247"/>
      <c r="F124" s="247"/>
      <c r="G124" s="247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185">
        <f>SUM(AG124:BD124)</f>
        <v>4</v>
      </c>
      <c r="V124" s="215"/>
      <c r="W124" s="213"/>
      <c r="X124" s="214"/>
      <c r="Y124" s="216"/>
      <c r="Z124" s="215"/>
      <c r="AA124" s="213"/>
      <c r="AB124" s="215"/>
      <c r="AC124" s="213"/>
      <c r="AD124" s="215"/>
      <c r="AE124" s="213"/>
      <c r="AF124" s="216"/>
      <c r="AG124" s="185"/>
      <c r="AH124" s="216"/>
      <c r="AI124" s="214"/>
      <c r="AJ124" s="216"/>
      <c r="AK124" s="216"/>
      <c r="AL124" s="214"/>
      <c r="AM124" s="185">
        <v>1</v>
      </c>
      <c r="AN124" s="216"/>
      <c r="AO124" s="216"/>
      <c r="AP124" s="185">
        <v>1</v>
      </c>
      <c r="AQ124" s="216"/>
      <c r="AR124" s="214"/>
      <c r="AS124" s="185"/>
      <c r="AT124" s="216"/>
      <c r="AU124" s="214"/>
      <c r="AV124" s="216">
        <v>1</v>
      </c>
      <c r="AW124" s="216"/>
      <c r="AX124" s="214"/>
      <c r="AY124" s="185">
        <v>1</v>
      </c>
      <c r="AZ124" s="216"/>
      <c r="BA124" s="214"/>
      <c r="BB124" s="185"/>
      <c r="BC124" s="216"/>
      <c r="BD124" s="214"/>
      <c r="BE124" s="185"/>
      <c r="BF124" s="214"/>
      <c r="BG124" s="216"/>
      <c r="BH124" s="216"/>
      <c r="BI124" s="216"/>
      <c r="BJ124" s="214"/>
      <c r="BK124" s="21"/>
    </row>
    <row r="125" spans="2:69" ht="34.5" customHeight="1" x14ac:dyDescent="0.45">
      <c r="B125" s="246" t="s">
        <v>21</v>
      </c>
      <c r="C125" s="247"/>
      <c r="D125" s="247"/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185">
        <f t="shared" ref="U125" si="33">SUM(AG125:BD125)</f>
        <v>27</v>
      </c>
      <c r="V125" s="215"/>
      <c r="W125" s="213"/>
      <c r="X125" s="214"/>
      <c r="Y125" s="216"/>
      <c r="Z125" s="215"/>
      <c r="AA125" s="213"/>
      <c r="AB125" s="215"/>
      <c r="AC125" s="213"/>
      <c r="AD125" s="215"/>
      <c r="AE125" s="213"/>
      <c r="AF125" s="216"/>
      <c r="AG125" s="185">
        <f>COUNTIF(Q34:R113,1)</f>
        <v>5</v>
      </c>
      <c r="AH125" s="216"/>
      <c r="AI125" s="214"/>
      <c r="AJ125" s="216">
        <f>COUNTIF(Q34:R113,2)</f>
        <v>4</v>
      </c>
      <c r="AK125" s="216"/>
      <c r="AL125" s="214"/>
      <c r="AM125" s="185">
        <v>3</v>
      </c>
      <c r="AN125" s="216"/>
      <c r="AO125" s="214"/>
      <c r="AP125" s="185">
        <v>4</v>
      </c>
      <c r="AQ125" s="216"/>
      <c r="AR125" s="214"/>
      <c r="AS125" s="185">
        <v>5</v>
      </c>
      <c r="AT125" s="216"/>
      <c r="AU125" s="214"/>
      <c r="AV125" s="216">
        <v>3</v>
      </c>
      <c r="AW125" s="216"/>
      <c r="AX125" s="214"/>
      <c r="AY125" s="185">
        <v>3</v>
      </c>
      <c r="AZ125" s="216"/>
      <c r="BA125" s="214"/>
      <c r="BB125" s="185"/>
      <c r="BC125" s="216"/>
      <c r="BD125" s="214"/>
      <c r="BE125" s="185"/>
      <c r="BF125" s="214"/>
      <c r="BG125" s="216"/>
      <c r="BH125" s="216"/>
      <c r="BI125" s="216"/>
      <c r="BJ125" s="214"/>
      <c r="BK125" s="21"/>
    </row>
    <row r="126" spans="2:69" ht="37.5" customHeight="1" thickBot="1" x14ac:dyDescent="0.5">
      <c r="B126" s="278" t="s">
        <v>22</v>
      </c>
      <c r="C126" s="279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  <c r="O126" s="279"/>
      <c r="P126" s="279"/>
      <c r="Q126" s="279"/>
      <c r="R126" s="279"/>
      <c r="S126" s="279"/>
      <c r="T126" s="279"/>
      <c r="U126" s="280">
        <f t="shared" ref="U126" si="34">SUM(AG126:BD126)</f>
        <v>26</v>
      </c>
      <c r="V126" s="197"/>
      <c r="W126" s="196"/>
      <c r="X126" s="281"/>
      <c r="Y126" s="282"/>
      <c r="Z126" s="197"/>
      <c r="AA126" s="196"/>
      <c r="AB126" s="197"/>
      <c r="AC126" s="196"/>
      <c r="AD126" s="197"/>
      <c r="AE126" s="196"/>
      <c r="AF126" s="282"/>
      <c r="AG126" s="280">
        <f>COUNTIF(S34:T113,1)+2</f>
        <v>4</v>
      </c>
      <c r="AH126" s="282"/>
      <c r="AI126" s="281"/>
      <c r="AJ126" s="282">
        <f>COUNTIF(S34:T113,2)+1</f>
        <v>4</v>
      </c>
      <c r="AK126" s="282"/>
      <c r="AL126" s="281"/>
      <c r="AM126" s="280">
        <f>COUNTIF(S34:T113,3)+3</f>
        <v>5</v>
      </c>
      <c r="AN126" s="282"/>
      <c r="AO126" s="282"/>
      <c r="AP126" s="280">
        <f>COUNTIF(S34:T113,4)</f>
        <v>3</v>
      </c>
      <c r="AQ126" s="282"/>
      <c r="AR126" s="281"/>
      <c r="AS126" s="280">
        <v>3</v>
      </c>
      <c r="AT126" s="282"/>
      <c r="AU126" s="281"/>
      <c r="AV126" s="282">
        <v>4</v>
      </c>
      <c r="AW126" s="282"/>
      <c r="AX126" s="281"/>
      <c r="AY126" s="280">
        <v>3</v>
      </c>
      <c r="AZ126" s="282"/>
      <c r="BA126" s="281"/>
      <c r="BB126" s="280"/>
      <c r="BC126" s="282"/>
      <c r="BD126" s="281"/>
      <c r="BE126" s="280"/>
      <c r="BF126" s="281"/>
      <c r="BG126" s="282"/>
      <c r="BH126" s="282"/>
      <c r="BI126" s="282"/>
      <c r="BJ126" s="281"/>
      <c r="BK126" s="21"/>
    </row>
    <row r="127" spans="2:69" ht="37.5" customHeight="1" x14ac:dyDescent="0.45">
      <c r="B127" s="60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21"/>
    </row>
    <row r="128" spans="2:69" ht="33" customHeight="1" thickBot="1" x14ac:dyDescent="0.5">
      <c r="B128" s="68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  <c r="BE128" s="66"/>
      <c r="BF128" s="66"/>
      <c r="BG128" s="66"/>
      <c r="BH128" s="66"/>
      <c r="BI128" s="66"/>
      <c r="BJ128" s="66"/>
      <c r="BK128" s="21"/>
    </row>
    <row r="129" spans="2:63" ht="49.5" hidden="1" customHeight="1" thickBot="1" x14ac:dyDescent="0.5">
      <c r="B129" s="60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21"/>
    </row>
    <row r="130" spans="2:63" ht="51.6" customHeight="1" thickBot="1" x14ac:dyDescent="0.5">
      <c r="B130" s="249" t="s">
        <v>69</v>
      </c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69"/>
      <c r="R130" s="249" t="s">
        <v>103</v>
      </c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37"/>
      <c r="AE130" s="237"/>
      <c r="AF130" s="269"/>
      <c r="AG130" s="334" t="s">
        <v>68</v>
      </c>
      <c r="AH130" s="335"/>
      <c r="AI130" s="335"/>
      <c r="AJ130" s="335"/>
      <c r="AK130" s="335"/>
      <c r="AL130" s="335"/>
      <c r="AM130" s="335"/>
      <c r="AN130" s="335"/>
      <c r="AO130" s="335"/>
      <c r="AP130" s="335"/>
      <c r="AQ130" s="335"/>
      <c r="AR130" s="335"/>
      <c r="AS130" s="335"/>
      <c r="AT130" s="335"/>
      <c r="AU130" s="337"/>
      <c r="AV130" s="335" t="s">
        <v>67</v>
      </c>
      <c r="AW130" s="335"/>
      <c r="AX130" s="335"/>
      <c r="AY130" s="335"/>
      <c r="AZ130" s="335"/>
      <c r="BA130" s="335"/>
      <c r="BB130" s="335"/>
      <c r="BC130" s="335"/>
      <c r="BD130" s="335"/>
      <c r="BE130" s="335"/>
      <c r="BF130" s="335"/>
      <c r="BG130" s="335"/>
      <c r="BH130" s="335"/>
      <c r="BI130" s="335"/>
      <c r="BJ130" s="337"/>
      <c r="BK130" s="21"/>
    </row>
    <row r="131" spans="2:63" ht="96" customHeight="1" x14ac:dyDescent="0.45">
      <c r="B131" s="221" t="s">
        <v>30</v>
      </c>
      <c r="C131" s="233"/>
      <c r="D131" s="233"/>
      <c r="E131" s="233"/>
      <c r="F131" s="233"/>
      <c r="G131" s="233"/>
      <c r="H131" s="248"/>
      <c r="I131" s="308" t="s">
        <v>29</v>
      </c>
      <c r="J131" s="308"/>
      <c r="K131" s="308"/>
      <c r="L131" s="308" t="s">
        <v>31</v>
      </c>
      <c r="M131" s="308"/>
      <c r="N131" s="308"/>
      <c r="O131" s="369" t="s">
        <v>104</v>
      </c>
      <c r="P131" s="308"/>
      <c r="Q131" s="370"/>
      <c r="R131" s="375" t="s">
        <v>30</v>
      </c>
      <c r="S131" s="376"/>
      <c r="T131" s="376"/>
      <c r="U131" s="376"/>
      <c r="V131" s="376"/>
      <c r="W131" s="377"/>
      <c r="X131" s="308" t="s">
        <v>29</v>
      </c>
      <c r="Y131" s="308"/>
      <c r="Z131" s="308"/>
      <c r="AA131" s="308" t="s">
        <v>31</v>
      </c>
      <c r="AB131" s="308"/>
      <c r="AC131" s="308"/>
      <c r="AD131" s="369" t="s">
        <v>104</v>
      </c>
      <c r="AE131" s="308"/>
      <c r="AF131" s="370"/>
      <c r="AG131" s="313" t="s">
        <v>29</v>
      </c>
      <c r="AH131" s="306"/>
      <c r="AI131" s="306"/>
      <c r="AJ131" s="306"/>
      <c r="AK131" s="314"/>
      <c r="AL131" s="232" t="s">
        <v>31</v>
      </c>
      <c r="AM131" s="233"/>
      <c r="AN131" s="233"/>
      <c r="AO131" s="233"/>
      <c r="AP131" s="248"/>
      <c r="AQ131" s="371" t="s">
        <v>104</v>
      </c>
      <c r="AR131" s="233"/>
      <c r="AS131" s="233"/>
      <c r="AT131" s="233"/>
      <c r="AU131" s="222"/>
      <c r="AV131" s="372"/>
      <c r="AW131" s="373"/>
      <c r="AX131" s="373"/>
      <c r="AY131" s="373"/>
      <c r="AZ131" s="373"/>
      <c r="BA131" s="373"/>
      <c r="BB131" s="373"/>
      <c r="BC131" s="373"/>
      <c r="BD131" s="373"/>
      <c r="BE131" s="373"/>
      <c r="BF131" s="373"/>
      <c r="BG131" s="373"/>
      <c r="BH131" s="373"/>
      <c r="BI131" s="373"/>
      <c r="BJ131" s="374"/>
      <c r="BK131" s="21"/>
    </row>
    <row r="132" spans="2:63" ht="73.5" customHeight="1" x14ac:dyDescent="0.45">
      <c r="B132" s="318" t="s">
        <v>169</v>
      </c>
      <c r="C132" s="319"/>
      <c r="D132" s="319"/>
      <c r="E132" s="319"/>
      <c r="F132" s="319"/>
      <c r="G132" s="319"/>
      <c r="H132" s="320"/>
      <c r="I132" s="196">
        <v>2</v>
      </c>
      <c r="J132" s="282"/>
      <c r="K132" s="197"/>
      <c r="L132" s="196">
        <v>2</v>
      </c>
      <c r="M132" s="282"/>
      <c r="N132" s="197"/>
      <c r="O132" s="196">
        <v>3</v>
      </c>
      <c r="P132" s="282"/>
      <c r="Q132" s="281"/>
      <c r="R132" s="368" t="s">
        <v>170</v>
      </c>
      <c r="S132" s="189"/>
      <c r="T132" s="189"/>
      <c r="U132" s="189"/>
      <c r="V132" s="189"/>
      <c r="W132" s="190"/>
      <c r="X132" s="213">
        <v>4</v>
      </c>
      <c r="Y132" s="216"/>
      <c r="Z132" s="215"/>
      <c r="AA132" s="213">
        <v>2</v>
      </c>
      <c r="AB132" s="216"/>
      <c r="AC132" s="215"/>
      <c r="AD132" s="213">
        <v>3</v>
      </c>
      <c r="AE132" s="216"/>
      <c r="AF132" s="214"/>
      <c r="AG132" s="280">
        <v>8</v>
      </c>
      <c r="AH132" s="282"/>
      <c r="AI132" s="282"/>
      <c r="AJ132" s="282"/>
      <c r="AK132" s="197"/>
      <c r="AL132" s="196">
        <v>10</v>
      </c>
      <c r="AM132" s="282"/>
      <c r="AN132" s="282"/>
      <c r="AO132" s="282"/>
      <c r="AP132" s="197"/>
      <c r="AQ132" s="196">
        <v>15</v>
      </c>
      <c r="AR132" s="282"/>
      <c r="AS132" s="282"/>
      <c r="AT132" s="282"/>
      <c r="AU132" s="281"/>
      <c r="AV132" s="301" t="s">
        <v>490</v>
      </c>
      <c r="AW132" s="301"/>
      <c r="AX132" s="301"/>
      <c r="AY132" s="301"/>
      <c r="AZ132" s="301"/>
      <c r="BA132" s="301"/>
      <c r="BB132" s="301"/>
      <c r="BC132" s="301"/>
      <c r="BD132" s="301"/>
      <c r="BE132" s="301"/>
      <c r="BF132" s="301"/>
      <c r="BG132" s="301"/>
      <c r="BH132" s="301"/>
      <c r="BI132" s="301"/>
      <c r="BJ132" s="317"/>
      <c r="BK132" s="21"/>
    </row>
    <row r="133" spans="2:63" ht="68.25" customHeight="1" x14ac:dyDescent="0.45">
      <c r="B133" s="321"/>
      <c r="C133" s="279"/>
      <c r="D133" s="279"/>
      <c r="E133" s="279"/>
      <c r="F133" s="279"/>
      <c r="G133" s="279"/>
      <c r="H133" s="322"/>
      <c r="I133" s="315"/>
      <c r="J133" s="306"/>
      <c r="K133" s="314"/>
      <c r="L133" s="315"/>
      <c r="M133" s="306"/>
      <c r="N133" s="314"/>
      <c r="O133" s="315"/>
      <c r="P133" s="306"/>
      <c r="Q133" s="316"/>
      <c r="R133" s="368" t="s">
        <v>494</v>
      </c>
      <c r="S133" s="189"/>
      <c r="T133" s="189"/>
      <c r="U133" s="189"/>
      <c r="V133" s="189"/>
      <c r="W133" s="190"/>
      <c r="X133" s="213">
        <v>6</v>
      </c>
      <c r="Y133" s="216"/>
      <c r="Z133" s="215"/>
      <c r="AA133" s="213">
        <v>4</v>
      </c>
      <c r="AB133" s="216"/>
      <c r="AC133" s="215"/>
      <c r="AD133" s="213">
        <v>6</v>
      </c>
      <c r="AE133" s="216"/>
      <c r="AF133" s="214"/>
      <c r="AG133" s="313"/>
      <c r="AH133" s="306"/>
      <c r="AI133" s="306"/>
      <c r="AJ133" s="306"/>
      <c r="AK133" s="314"/>
      <c r="AL133" s="315"/>
      <c r="AM133" s="306"/>
      <c r="AN133" s="306"/>
      <c r="AO133" s="306"/>
      <c r="AP133" s="314"/>
      <c r="AQ133" s="315"/>
      <c r="AR133" s="306"/>
      <c r="AS133" s="306"/>
      <c r="AT133" s="306"/>
      <c r="AU133" s="316"/>
      <c r="AV133" s="301"/>
      <c r="AW133" s="301"/>
      <c r="AX133" s="301"/>
      <c r="AY133" s="301"/>
      <c r="AZ133" s="301"/>
      <c r="BA133" s="301"/>
      <c r="BB133" s="301"/>
      <c r="BC133" s="301"/>
      <c r="BD133" s="301"/>
      <c r="BE133" s="301"/>
      <c r="BF133" s="301"/>
      <c r="BG133" s="301"/>
      <c r="BH133" s="301"/>
      <c r="BI133" s="301"/>
      <c r="BJ133" s="317"/>
      <c r="BK133" s="21"/>
    </row>
    <row r="134" spans="2:63" ht="46.5" customHeight="1" thickBot="1" x14ac:dyDescent="0.5">
      <c r="B134" s="321"/>
      <c r="C134" s="279"/>
      <c r="D134" s="279"/>
      <c r="E134" s="279"/>
      <c r="F134" s="279"/>
      <c r="G134" s="279"/>
      <c r="H134" s="322"/>
      <c r="I134" s="315"/>
      <c r="J134" s="306"/>
      <c r="K134" s="314"/>
      <c r="L134" s="315"/>
      <c r="M134" s="306"/>
      <c r="N134" s="314"/>
      <c r="O134" s="315"/>
      <c r="P134" s="306"/>
      <c r="Q134" s="316"/>
      <c r="R134" s="368" t="s">
        <v>171</v>
      </c>
      <c r="S134" s="189"/>
      <c r="T134" s="189"/>
      <c r="U134" s="189"/>
      <c r="V134" s="189"/>
      <c r="W134" s="190"/>
      <c r="X134" s="213">
        <v>8</v>
      </c>
      <c r="Y134" s="216"/>
      <c r="Z134" s="215"/>
      <c r="AA134" s="213">
        <v>10</v>
      </c>
      <c r="AB134" s="216"/>
      <c r="AC134" s="215"/>
      <c r="AD134" s="213">
        <v>15</v>
      </c>
      <c r="AE134" s="216"/>
      <c r="AF134" s="214"/>
      <c r="AG134" s="313"/>
      <c r="AH134" s="306"/>
      <c r="AI134" s="306"/>
      <c r="AJ134" s="306"/>
      <c r="AK134" s="314"/>
      <c r="AL134" s="315"/>
      <c r="AM134" s="306"/>
      <c r="AN134" s="306"/>
      <c r="AO134" s="306"/>
      <c r="AP134" s="314"/>
      <c r="AQ134" s="315"/>
      <c r="AR134" s="306"/>
      <c r="AS134" s="306"/>
      <c r="AT134" s="306"/>
      <c r="AU134" s="316"/>
      <c r="AV134" s="301"/>
      <c r="AW134" s="301"/>
      <c r="AX134" s="301"/>
      <c r="AY134" s="301"/>
      <c r="AZ134" s="301"/>
      <c r="BA134" s="301"/>
      <c r="BB134" s="301"/>
      <c r="BC134" s="301"/>
      <c r="BD134" s="301"/>
      <c r="BE134" s="301"/>
      <c r="BF134" s="301"/>
      <c r="BG134" s="301"/>
      <c r="BH134" s="301"/>
      <c r="BI134" s="301"/>
      <c r="BJ134" s="317"/>
      <c r="BK134" s="21"/>
    </row>
    <row r="135" spans="2:63" ht="21" customHeight="1" x14ac:dyDescent="0.45">
      <c r="B135" s="58"/>
      <c r="C135" s="58"/>
      <c r="D135" s="58"/>
      <c r="E135" s="58"/>
      <c r="F135" s="58"/>
      <c r="G135" s="58"/>
      <c r="H135" s="58"/>
      <c r="I135" s="59"/>
      <c r="J135" s="59"/>
      <c r="K135" s="59"/>
      <c r="L135" s="59"/>
      <c r="M135" s="59"/>
      <c r="N135" s="59"/>
      <c r="O135" s="59"/>
      <c r="P135" s="59"/>
      <c r="Q135" s="59"/>
      <c r="R135" s="60"/>
      <c r="S135" s="60"/>
      <c r="T135" s="60"/>
      <c r="U135" s="60"/>
      <c r="V135" s="60"/>
      <c r="W135" s="60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21"/>
    </row>
    <row r="136" spans="2:63" ht="36.75" customHeight="1" thickBot="1" x14ac:dyDescent="0.5">
      <c r="B136" s="366" t="s">
        <v>118</v>
      </c>
      <c r="C136" s="366"/>
      <c r="D136" s="366"/>
      <c r="E136" s="366"/>
      <c r="F136" s="366"/>
      <c r="G136" s="366"/>
      <c r="H136" s="366"/>
      <c r="I136" s="366"/>
      <c r="J136" s="366"/>
      <c r="K136" s="366"/>
      <c r="L136" s="366"/>
      <c r="M136" s="366"/>
      <c r="N136" s="366"/>
      <c r="O136" s="366"/>
      <c r="P136" s="366"/>
      <c r="Q136" s="366"/>
      <c r="R136" s="366"/>
      <c r="S136" s="366"/>
      <c r="T136" s="366"/>
      <c r="U136" s="366"/>
      <c r="V136" s="366"/>
      <c r="W136" s="366"/>
      <c r="X136" s="366"/>
      <c r="Y136" s="366"/>
      <c r="Z136" s="366"/>
      <c r="AA136" s="366"/>
      <c r="AB136" s="366"/>
      <c r="AC136" s="366"/>
      <c r="AD136" s="366"/>
      <c r="AE136" s="366"/>
      <c r="AF136" s="366"/>
      <c r="AG136" s="366"/>
      <c r="AH136" s="366"/>
      <c r="AI136" s="366"/>
      <c r="AJ136" s="366"/>
      <c r="AK136" s="366"/>
      <c r="AL136" s="366"/>
      <c r="AM136" s="366"/>
      <c r="AN136" s="366"/>
      <c r="AO136" s="366"/>
      <c r="AP136" s="366"/>
      <c r="AQ136" s="366"/>
      <c r="AR136" s="366"/>
      <c r="AS136" s="366"/>
      <c r="AT136" s="366"/>
      <c r="AU136" s="366"/>
      <c r="AV136" s="366"/>
      <c r="AW136" s="366"/>
      <c r="AX136" s="366"/>
      <c r="AY136" s="366"/>
      <c r="AZ136" s="366"/>
      <c r="BA136" s="366"/>
      <c r="BB136" s="366"/>
      <c r="BC136" s="366"/>
      <c r="BD136" s="366"/>
      <c r="BE136" s="366"/>
      <c r="BF136" s="366"/>
      <c r="BG136" s="366"/>
      <c r="BH136" s="366"/>
      <c r="BI136" s="366"/>
      <c r="BJ136" s="366"/>
      <c r="BK136" s="21"/>
    </row>
    <row r="137" spans="2:63" ht="131.25" customHeight="1" thickBot="1" x14ac:dyDescent="0.5">
      <c r="B137" s="334" t="s">
        <v>107</v>
      </c>
      <c r="C137" s="335"/>
      <c r="D137" s="335"/>
      <c r="E137" s="336"/>
      <c r="F137" s="239" t="s">
        <v>108</v>
      </c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37"/>
      <c r="AV137" s="237"/>
      <c r="AW137" s="237"/>
      <c r="AX137" s="237"/>
      <c r="AY137" s="237"/>
      <c r="AZ137" s="237"/>
      <c r="BA137" s="237"/>
      <c r="BB137" s="237"/>
      <c r="BC137" s="237"/>
      <c r="BD137" s="237"/>
      <c r="BE137" s="237"/>
      <c r="BF137" s="238"/>
      <c r="BG137" s="335" t="s">
        <v>420</v>
      </c>
      <c r="BH137" s="335"/>
      <c r="BI137" s="335"/>
      <c r="BJ137" s="337"/>
      <c r="BK137" s="21"/>
    </row>
    <row r="138" spans="2:63" ht="117" customHeight="1" x14ac:dyDescent="0.45">
      <c r="B138" s="350" t="s">
        <v>119</v>
      </c>
      <c r="C138" s="351"/>
      <c r="D138" s="351"/>
      <c r="E138" s="351"/>
      <c r="F138" s="188" t="s">
        <v>224</v>
      </c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90"/>
      <c r="BG138" s="367" t="s">
        <v>407</v>
      </c>
      <c r="BH138" s="356"/>
      <c r="BI138" s="356"/>
      <c r="BJ138" s="357"/>
      <c r="BK138" s="21"/>
    </row>
    <row r="139" spans="2:63" ht="49.5" customHeight="1" x14ac:dyDescent="0.45">
      <c r="B139" s="185" t="s">
        <v>120</v>
      </c>
      <c r="C139" s="216"/>
      <c r="D139" s="216"/>
      <c r="E139" s="216"/>
      <c r="F139" s="195" t="s">
        <v>223</v>
      </c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195"/>
      <c r="AQ139" s="195"/>
      <c r="AR139" s="195"/>
      <c r="AS139" s="195"/>
      <c r="AT139" s="195"/>
      <c r="AU139" s="195"/>
      <c r="AV139" s="195"/>
      <c r="AW139" s="195"/>
      <c r="AX139" s="195"/>
      <c r="AY139" s="195"/>
      <c r="AZ139" s="195"/>
      <c r="BA139" s="195"/>
      <c r="BB139" s="195"/>
      <c r="BC139" s="195"/>
      <c r="BD139" s="195"/>
      <c r="BE139" s="195"/>
      <c r="BF139" s="195"/>
      <c r="BG139" s="347" t="s">
        <v>112</v>
      </c>
      <c r="BH139" s="191"/>
      <c r="BI139" s="191"/>
      <c r="BJ139" s="192"/>
      <c r="BK139" s="21"/>
    </row>
    <row r="140" spans="2:63" ht="55.5" customHeight="1" x14ac:dyDescent="0.45">
      <c r="B140" s="185" t="s">
        <v>128</v>
      </c>
      <c r="C140" s="216"/>
      <c r="D140" s="216"/>
      <c r="E140" s="216"/>
      <c r="F140" s="363" t="s">
        <v>369</v>
      </c>
      <c r="G140" s="364"/>
      <c r="H140" s="364"/>
      <c r="I140" s="364"/>
      <c r="J140" s="364"/>
      <c r="K140" s="364"/>
      <c r="L140" s="364"/>
      <c r="M140" s="364"/>
      <c r="N140" s="364"/>
      <c r="O140" s="364"/>
      <c r="P140" s="364"/>
      <c r="Q140" s="364"/>
      <c r="R140" s="364"/>
      <c r="S140" s="364"/>
      <c r="T140" s="364"/>
      <c r="U140" s="364"/>
      <c r="V140" s="364"/>
      <c r="W140" s="364"/>
      <c r="X140" s="364"/>
      <c r="Y140" s="364"/>
      <c r="Z140" s="364"/>
      <c r="AA140" s="364"/>
      <c r="AB140" s="364"/>
      <c r="AC140" s="364"/>
      <c r="AD140" s="364"/>
      <c r="AE140" s="364"/>
      <c r="AF140" s="364"/>
      <c r="AG140" s="364"/>
      <c r="AH140" s="364"/>
      <c r="AI140" s="364"/>
      <c r="AJ140" s="364"/>
      <c r="AK140" s="364"/>
      <c r="AL140" s="364"/>
      <c r="AM140" s="364"/>
      <c r="AN140" s="364"/>
      <c r="AO140" s="364"/>
      <c r="AP140" s="364"/>
      <c r="AQ140" s="364"/>
      <c r="AR140" s="364"/>
      <c r="AS140" s="364"/>
      <c r="AT140" s="364"/>
      <c r="AU140" s="364"/>
      <c r="AV140" s="364"/>
      <c r="AW140" s="364"/>
      <c r="AX140" s="364"/>
      <c r="AY140" s="364"/>
      <c r="AZ140" s="364"/>
      <c r="BA140" s="364"/>
      <c r="BB140" s="364"/>
      <c r="BC140" s="364"/>
      <c r="BD140" s="364"/>
      <c r="BE140" s="364"/>
      <c r="BF140" s="365"/>
      <c r="BG140" s="347" t="s">
        <v>111</v>
      </c>
      <c r="BH140" s="191"/>
      <c r="BI140" s="191"/>
      <c r="BJ140" s="192"/>
      <c r="BK140" s="21"/>
    </row>
    <row r="141" spans="2:63" ht="45" customHeight="1" x14ac:dyDescent="0.45">
      <c r="B141" s="185" t="s">
        <v>129</v>
      </c>
      <c r="C141" s="186"/>
      <c r="D141" s="186"/>
      <c r="E141" s="186"/>
      <c r="F141" s="188" t="s">
        <v>222</v>
      </c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90"/>
      <c r="BG141" s="347" t="s">
        <v>114</v>
      </c>
      <c r="BH141" s="191"/>
      <c r="BI141" s="191"/>
      <c r="BJ141" s="192"/>
      <c r="BK141" s="21"/>
    </row>
    <row r="142" spans="2:63" ht="90.75" customHeight="1" x14ac:dyDescent="0.45">
      <c r="B142" s="185" t="s">
        <v>136</v>
      </c>
      <c r="C142" s="186"/>
      <c r="D142" s="186"/>
      <c r="E142" s="186"/>
      <c r="F142" s="188" t="s">
        <v>225</v>
      </c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B142" s="189"/>
      <c r="BC142" s="189"/>
      <c r="BD142" s="189"/>
      <c r="BE142" s="189"/>
      <c r="BF142" s="190"/>
      <c r="BG142" s="347" t="s">
        <v>365</v>
      </c>
      <c r="BH142" s="191"/>
      <c r="BI142" s="191"/>
      <c r="BJ142" s="192"/>
      <c r="BK142" s="21"/>
    </row>
    <row r="143" spans="2:63" ht="78" customHeight="1" x14ac:dyDescent="0.45">
      <c r="B143" s="185" t="s">
        <v>137</v>
      </c>
      <c r="C143" s="186"/>
      <c r="D143" s="186"/>
      <c r="E143" s="186"/>
      <c r="F143" s="195" t="s">
        <v>268</v>
      </c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5"/>
      <c r="Z143" s="195"/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195"/>
      <c r="AK143" s="195"/>
      <c r="AL143" s="195"/>
      <c r="AM143" s="195"/>
      <c r="AN143" s="195"/>
      <c r="AO143" s="195"/>
      <c r="AP143" s="195"/>
      <c r="AQ143" s="195"/>
      <c r="AR143" s="195"/>
      <c r="AS143" s="195"/>
      <c r="AT143" s="195"/>
      <c r="AU143" s="195"/>
      <c r="AV143" s="195"/>
      <c r="AW143" s="195"/>
      <c r="AX143" s="195"/>
      <c r="AY143" s="195"/>
      <c r="AZ143" s="195"/>
      <c r="BA143" s="195"/>
      <c r="BB143" s="195"/>
      <c r="BC143" s="195"/>
      <c r="BD143" s="195"/>
      <c r="BE143" s="195"/>
      <c r="BF143" s="195"/>
      <c r="BG143" s="347" t="s">
        <v>456</v>
      </c>
      <c r="BH143" s="191"/>
      <c r="BI143" s="191"/>
      <c r="BJ143" s="192"/>
      <c r="BK143" s="21"/>
    </row>
    <row r="144" spans="2:63" ht="126.75" customHeight="1" x14ac:dyDescent="0.45">
      <c r="B144" s="185" t="s">
        <v>182</v>
      </c>
      <c r="C144" s="186"/>
      <c r="D144" s="186"/>
      <c r="E144" s="186"/>
      <c r="F144" s="195" t="s">
        <v>458</v>
      </c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  <c r="W144" s="195"/>
      <c r="X144" s="195"/>
      <c r="Y144" s="195"/>
      <c r="Z144" s="195"/>
      <c r="AA144" s="195"/>
      <c r="AB144" s="195"/>
      <c r="AC144" s="195"/>
      <c r="AD144" s="195"/>
      <c r="AE144" s="195"/>
      <c r="AF144" s="195"/>
      <c r="AG144" s="195"/>
      <c r="AH144" s="195"/>
      <c r="AI144" s="195"/>
      <c r="AJ144" s="195"/>
      <c r="AK144" s="195"/>
      <c r="AL144" s="195"/>
      <c r="AM144" s="195"/>
      <c r="AN144" s="195"/>
      <c r="AO144" s="195"/>
      <c r="AP144" s="195"/>
      <c r="AQ144" s="195"/>
      <c r="AR144" s="195"/>
      <c r="AS144" s="195"/>
      <c r="AT144" s="195"/>
      <c r="AU144" s="195"/>
      <c r="AV144" s="195"/>
      <c r="AW144" s="195"/>
      <c r="AX144" s="195"/>
      <c r="AY144" s="195"/>
      <c r="AZ144" s="195"/>
      <c r="BA144" s="195"/>
      <c r="BB144" s="195"/>
      <c r="BC144" s="195"/>
      <c r="BD144" s="195"/>
      <c r="BE144" s="195"/>
      <c r="BF144" s="195"/>
      <c r="BG144" s="347" t="s">
        <v>113</v>
      </c>
      <c r="BH144" s="191"/>
      <c r="BI144" s="191"/>
      <c r="BJ144" s="192"/>
      <c r="BK144" s="21"/>
    </row>
    <row r="145" spans="2:128" ht="105.75" customHeight="1" x14ac:dyDescent="0.45">
      <c r="B145" s="185" t="s">
        <v>183</v>
      </c>
      <c r="C145" s="186"/>
      <c r="D145" s="186"/>
      <c r="E145" s="186"/>
      <c r="F145" s="188" t="s">
        <v>457</v>
      </c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89"/>
      <c r="AS145" s="189"/>
      <c r="AT145" s="189"/>
      <c r="AU145" s="189"/>
      <c r="AV145" s="189"/>
      <c r="AW145" s="189"/>
      <c r="AX145" s="189"/>
      <c r="AY145" s="189"/>
      <c r="AZ145" s="189"/>
      <c r="BA145" s="189"/>
      <c r="BB145" s="189"/>
      <c r="BC145" s="189"/>
      <c r="BD145" s="189"/>
      <c r="BE145" s="189"/>
      <c r="BF145" s="190"/>
      <c r="BG145" s="347" t="s">
        <v>114</v>
      </c>
      <c r="BH145" s="191"/>
      <c r="BI145" s="191"/>
      <c r="BJ145" s="192"/>
      <c r="BK145" s="21"/>
    </row>
    <row r="146" spans="2:128" ht="57" customHeight="1" x14ac:dyDescent="0.45">
      <c r="B146" s="185" t="s">
        <v>267</v>
      </c>
      <c r="C146" s="186"/>
      <c r="D146" s="186"/>
      <c r="E146" s="186"/>
      <c r="F146" s="188" t="s">
        <v>373</v>
      </c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89"/>
      <c r="AT146" s="189"/>
      <c r="AU146" s="189"/>
      <c r="AV146" s="189"/>
      <c r="AW146" s="189"/>
      <c r="AX146" s="189"/>
      <c r="AY146" s="189"/>
      <c r="AZ146" s="189"/>
      <c r="BA146" s="189"/>
      <c r="BB146" s="189"/>
      <c r="BC146" s="189"/>
      <c r="BD146" s="189"/>
      <c r="BE146" s="189"/>
      <c r="BF146" s="190"/>
      <c r="BG146" s="347" t="s">
        <v>439</v>
      </c>
      <c r="BH146" s="191"/>
      <c r="BI146" s="191"/>
      <c r="BJ146" s="192"/>
      <c r="BK146" s="21"/>
    </row>
    <row r="147" spans="2:128" ht="127.5" customHeight="1" x14ac:dyDescent="0.45">
      <c r="B147" s="185" t="s">
        <v>294</v>
      </c>
      <c r="C147" s="216"/>
      <c r="D147" s="216"/>
      <c r="E147" s="216"/>
      <c r="F147" s="195" t="s">
        <v>501</v>
      </c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  <c r="W147" s="195"/>
      <c r="X147" s="195"/>
      <c r="Y147" s="195"/>
      <c r="Z147" s="195"/>
      <c r="AA147" s="195"/>
      <c r="AB147" s="195"/>
      <c r="AC147" s="195"/>
      <c r="AD147" s="195"/>
      <c r="AE147" s="195"/>
      <c r="AF147" s="195"/>
      <c r="AG147" s="195"/>
      <c r="AH147" s="195"/>
      <c r="AI147" s="195"/>
      <c r="AJ147" s="195"/>
      <c r="AK147" s="195"/>
      <c r="AL147" s="195"/>
      <c r="AM147" s="195"/>
      <c r="AN147" s="195"/>
      <c r="AO147" s="195"/>
      <c r="AP147" s="195"/>
      <c r="AQ147" s="195"/>
      <c r="AR147" s="195"/>
      <c r="AS147" s="195"/>
      <c r="AT147" s="195"/>
      <c r="AU147" s="195"/>
      <c r="AV147" s="195"/>
      <c r="AW147" s="195"/>
      <c r="AX147" s="195"/>
      <c r="AY147" s="195"/>
      <c r="AZ147" s="195"/>
      <c r="BA147" s="195"/>
      <c r="BB147" s="195"/>
      <c r="BC147" s="195"/>
      <c r="BD147" s="195"/>
      <c r="BE147" s="195"/>
      <c r="BF147" s="195"/>
      <c r="BG147" s="347" t="s">
        <v>357</v>
      </c>
      <c r="BH147" s="191"/>
      <c r="BI147" s="191"/>
      <c r="BJ147" s="192"/>
      <c r="BK147" s="21"/>
    </row>
    <row r="148" spans="2:128" s="30" customFormat="1" ht="87" customHeight="1" x14ac:dyDescent="0.45">
      <c r="B148" s="221" t="s">
        <v>370</v>
      </c>
      <c r="C148" s="361"/>
      <c r="D148" s="361"/>
      <c r="E148" s="362"/>
      <c r="F148" s="195" t="s">
        <v>459</v>
      </c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  <c r="W148" s="195"/>
      <c r="X148" s="195"/>
      <c r="Y148" s="195"/>
      <c r="Z148" s="195"/>
      <c r="AA148" s="195"/>
      <c r="AB148" s="195"/>
      <c r="AC148" s="195"/>
      <c r="AD148" s="195"/>
      <c r="AE148" s="195"/>
      <c r="AF148" s="195"/>
      <c r="AG148" s="195"/>
      <c r="AH148" s="195"/>
      <c r="AI148" s="195"/>
      <c r="AJ148" s="195"/>
      <c r="AK148" s="195"/>
      <c r="AL148" s="195"/>
      <c r="AM148" s="195"/>
      <c r="AN148" s="195"/>
      <c r="AO148" s="195"/>
      <c r="AP148" s="195"/>
      <c r="AQ148" s="195"/>
      <c r="AR148" s="195"/>
      <c r="AS148" s="195"/>
      <c r="AT148" s="195"/>
      <c r="AU148" s="195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1" t="s">
        <v>115</v>
      </c>
      <c r="BH148" s="191"/>
      <c r="BI148" s="191"/>
      <c r="BJ148" s="192"/>
      <c r="BK148" s="80"/>
      <c r="BL148" s="31"/>
      <c r="BM148" s="31"/>
      <c r="BN148" s="31"/>
      <c r="BO148" s="32"/>
      <c r="BP148" s="33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</row>
    <row r="149" spans="2:128" s="30" customFormat="1" ht="87" customHeight="1" x14ac:dyDescent="0.45">
      <c r="B149" s="221" t="s">
        <v>374</v>
      </c>
      <c r="C149" s="361"/>
      <c r="D149" s="361"/>
      <c r="E149" s="362"/>
      <c r="F149" s="195" t="s">
        <v>460</v>
      </c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  <c r="AB149" s="195"/>
      <c r="AC149" s="195"/>
      <c r="AD149" s="195"/>
      <c r="AE149" s="195"/>
      <c r="AF149" s="195"/>
      <c r="AG149" s="195"/>
      <c r="AH149" s="195"/>
      <c r="AI149" s="195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1" t="s">
        <v>146</v>
      </c>
      <c r="BH149" s="191"/>
      <c r="BI149" s="191"/>
      <c r="BJ149" s="192"/>
      <c r="BK149" s="80"/>
      <c r="BL149" s="31"/>
      <c r="BM149" s="31"/>
      <c r="BN149" s="31"/>
      <c r="BO149" s="32"/>
      <c r="BP149" s="33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</row>
    <row r="150" spans="2:128" s="30" customFormat="1" ht="59.25" customHeight="1" x14ac:dyDescent="0.45">
      <c r="B150" s="221" t="s">
        <v>375</v>
      </c>
      <c r="C150" s="361"/>
      <c r="D150" s="361"/>
      <c r="E150" s="362"/>
      <c r="F150" s="188" t="s">
        <v>461</v>
      </c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89"/>
      <c r="AT150" s="189"/>
      <c r="AU150" s="189"/>
      <c r="AV150" s="189"/>
      <c r="AW150" s="189"/>
      <c r="AX150" s="189"/>
      <c r="AY150" s="189"/>
      <c r="AZ150" s="189"/>
      <c r="BA150" s="189"/>
      <c r="BB150" s="189"/>
      <c r="BC150" s="189"/>
      <c r="BD150" s="189"/>
      <c r="BE150" s="189"/>
      <c r="BF150" s="190"/>
      <c r="BG150" s="191" t="s">
        <v>428</v>
      </c>
      <c r="BH150" s="191"/>
      <c r="BI150" s="191"/>
      <c r="BJ150" s="192"/>
      <c r="BK150" s="80"/>
      <c r="BL150" s="31"/>
      <c r="BM150" s="31"/>
      <c r="BN150" s="31"/>
      <c r="BO150" s="32"/>
      <c r="BP150" s="33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</row>
    <row r="151" spans="2:128" s="30" customFormat="1" ht="54.75" customHeight="1" x14ac:dyDescent="0.45">
      <c r="B151" s="185" t="s">
        <v>378</v>
      </c>
      <c r="C151" s="186"/>
      <c r="D151" s="186"/>
      <c r="E151" s="187"/>
      <c r="F151" s="188" t="s">
        <v>502</v>
      </c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89"/>
      <c r="AT151" s="189"/>
      <c r="AU151" s="189"/>
      <c r="AV151" s="189"/>
      <c r="AW151" s="189"/>
      <c r="AX151" s="189"/>
      <c r="AY151" s="189"/>
      <c r="AZ151" s="189"/>
      <c r="BA151" s="189"/>
      <c r="BB151" s="189"/>
      <c r="BC151" s="189"/>
      <c r="BD151" s="189"/>
      <c r="BE151" s="189"/>
      <c r="BF151" s="190"/>
      <c r="BG151" s="191" t="s">
        <v>431</v>
      </c>
      <c r="BH151" s="191"/>
      <c r="BI151" s="191"/>
      <c r="BJ151" s="192"/>
      <c r="BK151" s="80"/>
      <c r="BL151" s="31"/>
      <c r="BM151" s="31"/>
      <c r="BN151" s="31"/>
      <c r="BO151" s="32"/>
      <c r="BP151" s="33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</row>
    <row r="152" spans="2:128" s="30" customFormat="1" ht="57" customHeight="1" x14ac:dyDescent="0.45">
      <c r="B152" s="185" t="s">
        <v>379</v>
      </c>
      <c r="C152" s="186"/>
      <c r="D152" s="186"/>
      <c r="E152" s="187"/>
      <c r="F152" s="188" t="s">
        <v>406</v>
      </c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89"/>
      <c r="AT152" s="189"/>
      <c r="AU152" s="189"/>
      <c r="AV152" s="189"/>
      <c r="AW152" s="189"/>
      <c r="AX152" s="189"/>
      <c r="AY152" s="189"/>
      <c r="AZ152" s="189"/>
      <c r="BA152" s="189"/>
      <c r="BB152" s="189"/>
      <c r="BC152" s="189"/>
      <c r="BD152" s="189"/>
      <c r="BE152" s="189"/>
      <c r="BF152" s="190"/>
      <c r="BG152" s="191" t="s">
        <v>431</v>
      </c>
      <c r="BH152" s="191"/>
      <c r="BI152" s="191"/>
      <c r="BJ152" s="192"/>
      <c r="BK152" s="80"/>
      <c r="BL152" s="31"/>
      <c r="BM152" s="31"/>
      <c r="BN152" s="31"/>
      <c r="BO152" s="32"/>
      <c r="BP152" s="33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</row>
    <row r="153" spans="2:128" s="69" customFormat="1" ht="52.5" customHeight="1" thickBot="1" x14ac:dyDescent="0.6">
      <c r="B153" s="326" t="s">
        <v>455</v>
      </c>
      <c r="C153" s="327"/>
      <c r="D153" s="327"/>
      <c r="E153" s="328"/>
      <c r="F153" s="329" t="s">
        <v>371</v>
      </c>
      <c r="G153" s="330"/>
      <c r="H153" s="330"/>
      <c r="I153" s="330"/>
      <c r="J153" s="330"/>
      <c r="K153" s="330"/>
      <c r="L153" s="330"/>
      <c r="M153" s="330"/>
      <c r="N153" s="330"/>
      <c r="O153" s="330"/>
      <c r="P153" s="330"/>
      <c r="Q153" s="330"/>
      <c r="R153" s="330"/>
      <c r="S153" s="330"/>
      <c r="T153" s="330"/>
      <c r="U153" s="330"/>
      <c r="V153" s="330"/>
      <c r="W153" s="330"/>
      <c r="X153" s="330"/>
      <c r="Y153" s="330"/>
      <c r="Z153" s="330"/>
      <c r="AA153" s="330"/>
      <c r="AB153" s="330"/>
      <c r="AC153" s="330"/>
      <c r="AD153" s="330"/>
      <c r="AE153" s="330"/>
      <c r="AF153" s="330"/>
      <c r="AG153" s="330"/>
      <c r="AH153" s="330"/>
      <c r="AI153" s="330"/>
      <c r="AJ153" s="330"/>
      <c r="AK153" s="330"/>
      <c r="AL153" s="330"/>
      <c r="AM153" s="330"/>
      <c r="AN153" s="330"/>
      <c r="AO153" s="330"/>
      <c r="AP153" s="330"/>
      <c r="AQ153" s="330"/>
      <c r="AR153" s="330"/>
      <c r="AS153" s="330"/>
      <c r="AT153" s="330"/>
      <c r="AU153" s="330"/>
      <c r="AV153" s="330"/>
      <c r="AW153" s="330"/>
      <c r="AX153" s="330"/>
      <c r="AY153" s="330"/>
      <c r="AZ153" s="330"/>
      <c r="BA153" s="330"/>
      <c r="BB153" s="330"/>
      <c r="BC153" s="330"/>
      <c r="BD153" s="330"/>
      <c r="BE153" s="330"/>
      <c r="BF153" s="331"/>
      <c r="BG153" s="360" t="s">
        <v>438</v>
      </c>
      <c r="BH153" s="332"/>
      <c r="BI153" s="332"/>
      <c r="BJ153" s="333"/>
    </row>
    <row r="154" spans="2:128" s="4" customFormat="1" ht="57" customHeight="1" x14ac:dyDescent="0.45">
      <c r="B154" s="350" t="s">
        <v>121</v>
      </c>
      <c r="C154" s="351"/>
      <c r="D154" s="351"/>
      <c r="E154" s="352"/>
      <c r="F154" s="353" t="s">
        <v>190</v>
      </c>
      <c r="G154" s="354"/>
      <c r="H154" s="354"/>
      <c r="I154" s="354"/>
      <c r="J154" s="354"/>
      <c r="K154" s="354"/>
      <c r="L154" s="354"/>
      <c r="M154" s="354"/>
      <c r="N154" s="354"/>
      <c r="O154" s="354"/>
      <c r="P154" s="354"/>
      <c r="Q154" s="354"/>
      <c r="R154" s="354"/>
      <c r="S154" s="354"/>
      <c r="T154" s="354"/>
      <c r="U154" s="354"/>
      <c r="V154" s="354"/>
      <c r="W154" s="354"/>
      <c r="X154" s="354"/>
      <c r="Y154" s="354"/>
      <c r="Z154" s="354"/>
      <c r="AA154" s="354"/>
      <c r="AB154" s="354"/>
      <c r="AC154" s="354"/>
      <c r="AD154" s="354"/>
      <c r="AE154" s="354"/>
      <c r="AF154" s="354"/>
      <c r="AG154" s="354"/>
      <c r="AH154" s="354"/>
      <c r="AI154" s="354"/>
      <c r="AJ154" s="354"/>
      <c r="AK154" s="354"/>
      <c r="AL154" s="354"/>
      <c r="AM154" s="354"/>
      <c r="AN154" s="354"/>
      <c r="AO154" s="354"/>
      <c r="AP154" s="354"/>
      <c r="AQ154" s="354"/>
      <c r="AR154" s="354"/>
      <c r="AS154" s="354"/>
      <c r="AT154" s="354"/>
      <c r="AU154" s="354"/>
      <c r="AV154" s="354"/>
      <c r="AW154" s="354"/>
      <c r="AX154" s="354"/>
      <c r="AY154" s="354"/>
      <c r="AZ154" s="354"/>
      <c r="BA154" s="354"/>
      <c r="BB154" s="354"/>
      <c r="BC154" s="354"/>
      <c r="BD154" s="354"/>
      <c r="BE154" s="354"/>
      <c r="BF154" s="355"/>
      <c r="BG154" s="356" t="s">
        <v>125</v>
      </c>
      <c r="BH154" s="356"/>
      <c r="BI154" s="356"/>
      <c r="BJ154" s="357"/>
      <c r="BK154" s="21"/>
      <c r="BL154" s="26"/>
      <c r="BM154" s="26"/>
      <c r="BN154" s="26"/>
      <c r="BO154" s="1"/>
      <c r="BP154" s="24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</row>
    <row r="155" spans="2:128" s="4" customFormat="1" ht="101.25" customHeight="1" x14ac:dyDescent="0.45">
      <c r="B155" s="185" t="s">
        <v>122</v>
      </c>
      <c r="C155" s="186"/>
      <c r="D155" s="186"/>
      <c r="E155" s="187"/>
      <c r="F155" s="188" t="s">
        <v>220</v>
      </c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89"/>
      <c r="AT155" s="189"/>
      <c r="AU155" s="189"/>
      <c r="AV155" s="189"/>
      <c r="AW155" s="189"/>
      <c r="AX155" s="189"/>
      <c r="AY155" s="189"/>
      <c r="AZ155" s="189"/>
      <c r="BA155" s="189"/>
      <c r="BB155" s="189"/>
      <c r="BC155" s="189"/>
      <c r="BD155" s="189"/>
      <c r="BE155" s="189"/>
      <c r="BF155" s="190"/>
      <c r="BG155" s="193" t="s">
        <v>196</v>
      </c>
      <c r="BH155" s="193"/>
      <c r="BI155" s="193"/>
      <c r="BJ155" s="194"/>
      <c r="BK155" s="21"/>
      <c r="BL155" s="26"/>
      <c r="BM155" s="26"/>
      <c r="BN155" s="26"/>
      <c r="BO155" s="1"/>
      <c r="BP155" s="24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</row>
    <row r="156" spans="2:128" s="4" customFormat="1" ht="65.25" customHeight="1" x14ac:dyDescent="0.45">
      <c r="B156" s="221" t="s">
        <v>130</v>
      </c>
      <c r="C156" s="233"/>
      <c r="D156" s="233"/>
      <c r="E156" s="248"/>
      <c r="F156" s="188" t="s">
        <v>191</v>
      </c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89"/>
      <c r="AT156" s="189"/>
      <c r="AU156" s="189"/>
      <c r="AV156" s="189"/>
      <c r="AW156" s="189"/>
      <c r="AX156" s="189"/>
      <c r="AY156" s="189"/>
      <c r="AZ156" s="189"/>
      <c r="BA156" s="189"/>
      <c r="BB156" s="189"/>
      <c r="BC156" s="189"/>
      <c r="BD156" s="189"/>
      <c r="BE156" s="189"/>
      <c r="BF156" s="190"/>
      <c r="BG156" s="191" t="s">
        <v>197</v>
      </c>
      <c r="BH156" s="191"/>
      <c r="BI156" s="191"/>
      <c r="BJ156" s="192"/>
      <c r="BK156" s="21"/>
      <c r="BL156" s="26"/>
      <c r="BM156" s="26"/>
      <c r="BN156" s="26"/>
      <c r="BO156" s="1"/>
      <c r="BP156" s="24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</row>
    <row r="157" spans="2:128" s="4" customFormat="1" ht="99.75" customHeight="1" thickBot="1" x14ac:dyDescent="0.5">
      <c r="B157" s="326" t="s">
        <v>131</v>
      </c>
      <c r="C157" s="358"/>
      <c r="D157" s="358"/>
      <c r="E157" s="359"/>
      <c r="F157" s="329" t="s">
        <v>219</v>
      </c>
      <c r="G157" s="330"/>
      <c r="H157" s="330"/>
      <c r="I157" s="330"/>
      <c r="J157" s="330"/>
      <c r="K157" s="330"/>
      <c r="L157" s="330"/>
      <c r="M157" s="330"/>
      <c r="N157" s="330"/>
      <c r="O157" s="330"/>
      <c r="P157" s="330"/>
      <c r="Q157" s="330"/>
      <c r="R157" s="330"/>
      <c r="S157" s="330"/>
      <c r="T157" s="330"/>
      <c r="U157" s="330"/>
      <c r="V157" s="330"/>
      <c r="W157" s="330"/>
      <c r="X157" s="330"/>
      <c r="Y157" s="330"/>
      <c r="Z157" s="330"/>
      <c r="AA157" s="330"/>
      <c r="AB157" s="330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0"/>
      <c r="AU157" s="330"/>
      <c r="AV157" s="330"/>
      <c r="AW157" s="330"/>
      <c r="AX157" s="330"/>
      <c r="AY157" s="330"/>
      <c r="AZ157" s="330"/>
      <c r="BA157" s="330"/>
      <c r="BB157" s="330"/>
      <c r="BC157" s="330"/>
      <c r="BD157" s="330"/>
      <c r="BE157" s="330"/>
      <c r="BF157" s="331"/>
      <c r="BG157" s="332" t="s">
        <v>177</v>
      </c>
      <c r="BH157" s="332"/>
      <c r="BI157" s="332"/>
      <c r="BJ157" s="333"/>
      <c r="BK157" s="21"/>
      <c r="BL157" s="26"/>
      <c r="BM157" s="26"/>
      <c r="BN157" s="26"/>
      <c r="BO157" s="1"/>
      <c r="BP157" s="24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</row>
    <row r="158" spans="2:128" s="64" customFormat="1" ht="34.5" customHeight="1" x14ac:dyDescent="0.45">
      <c r="B158" s="348" t="s">
        <v>462</v>
      </c>
      <c r="C158" s="348"/>
      <c r="D158" s="348"/>
      <c r="E158" s="348"/>
      <c r="F158" s="348"/>
      <c r="G158" s="348"/>
      <c r="H158" s="348"/>
      <c r="I158" s="348"/>
      <c r="J158" s="348"/>
      <c r="K158" s="348"/>
      <c r="L158" s="348"/>
      <c r="M158" s="348"/>
      <c r="N158" s="348"/>
      <c r="O158" s="348"/>
      <c r="P158" s="348"/>
      <c r="Q158" s="348"/>
      <c r="R158" s="348"/>
      <c r="S158" s="348"/>
      <c r="T158" s="348"/>
      <c r="U158" s="348"/>
      <c r="V158" s="348"/>
      <c r="W158" s="348"/>
      <c r="X158" s="348"/>
      <c r="Y158" s="348"/>
      <c r="Z158" s="348"/>
      <c r="AA158" s="348"/>
      <c r="AB158" s="348"/>
      <c r="AC158" s="348"/>
      <c r="AD158" s="348"/>
      <c r="AE158" s="348"/>
      <c r="AF158" s="348"/>
      <c r="AG158" s="165"/>
      <c r="AH158" s="165"/>
      <c r="AI158" s="165"/>
      <c r="AJ158" s="165"/>
      <c r="AK158" s="165"/>
      <c r="AL158" s="165"/>
      <c r="AM158" s="165"/>
      <c r="AN158" s="348" t="s">
        <v>495</v>
      </c>
      <c r="AO158" s="348"/>
      <c r="AP158" s="348"/>
      <c r="AQ158" s="348"/>
      <c r="AR158" s="348"/>
      <c r="AS158" s="348"/>
      <c r="AT158" s="348"/>
      <c r="AU158" s="348"/>
      <c r="AV158" s="348"/>
      <c r="AW158" s="348"/>
      <c r="AX158" s="348"/>
      <c r="AY158" s="348"/>
      <c r="AZ158" s="348"/>
      <c r="BA158" s="348"/>
      <c r="BB158" s="348"/>
      <c r="BC158" s="348"/>
      <c r="BD158" s="348"/>
      <c r="BE158" s="348"/>
      <c r="BF158" s="348"/>
      <c r="BG158" s="348"/>
      <c r="BH158" s="165"/>
      <c r="BI158" s="165"/>
      <c r="BJ158" s="165"/>
      <c r="BK158" s="78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  <c r="DQ158" s="65"/>
      <c r="DR158" s="65"/>
      <c r="DS158" s="65"/>
      <c r="DT158" s="65"/>
      <c r="DU158" s="65"/>
      <c r="DV158" s="65"/>
      <c r="DW158" s="65"/>
      <c r="DX158" s="65"/>
    </row>
    <row r="159" spans="2:128" s="64" customFormat="1" ht="78.75" customHeight="1" x14ac:dyDescent="0.45">
      <c r="B159" s="348"/>
      <c r="C159" s="348"/>
      <c r="D159" s="348"/>
      <c r="E159" s="348"/>
      <c r="F159" s="348"/>
      <c r="G159" s="348"/>
      <c r="H159" s="348"/>
      <c r="I159" s="348"/>
      <c r="J159" s="348"/>
      <c r="K159" s="348"/>
      <c r="L159" s="348"/>
      <c r="M159" s="348"/>
      <c r="N159" s="348"/>
      <c r="O159" s="348"/>
      <c r="P159" s="348"/>
      <c r="Q159" s="348"/>
      <c r="R159" s="348"/>
      <c r="S159" s="348"/>
      <c r="T159" s="348"/>
      <c r="U159" s="348"/>
      <c r="V159" s="348"/>
      <c r="W159" s="348"/>
      <c r="X159" s="348"/>
      <c r="Y159" s="348"/>
      <c r="Z159" s="348"/>
      <c r="AA159" s="348"/>
      <c r="AB159" s="348"/>
      <c r="AC159" s="348"/>
      <c r="AD159" s="348"/>
      <c r="AE159" s="348"/>
      <c r="AF159" s="348"/>
      <c r="AG159" s="165"/>
      <c r="AH159" s="165"/>
      <c r="AI159" s="165"/>
      <c r="AJ159" s="165"/>
      <c r="AK159" s="165"/>
      <c r="AL159" s="165"/>
      <c r="AM159" s="165"/>
      <c r="AN159" s="348"/>
      <c r="AO159" s="348"/>
      <c r="AP159" s="348"/>
      <c r="AQ159" s="348"/>
      <c r="AR159" s="348"/>
      <c r="AS159" s="348"/>
      <c r="AT159" s="348"/>
      <c r="AU159" s="348"/>
      <c r="AV159" s="348"/>
      <c r="AW159" s="348"/>
      <c r="AX159" s="348"/>
      <c r="AY159" s="348"/>
      <c r="AZ159" s="348"/>
      <c r="BA159" s="348"/>
      <c r="BB159" s="348"/>
      <c r="BC159" s="348"/>
      <c r="BD159" s="348"/>
      <c r="BE159" s="348"/>
      <c r="BF159" s="348"/>
      <c r="BG159" s="348"/>
      <c r="BH159" s="165"/>
      <c r="BI159" s="165"/>
      <c r="BJ159" s="165"/>
      <c r="BK159" s="78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  <c r="DQ159" s="65"/>
      <c r="DR159" s="65"/>
      <c r="DS159" s="65"/>
      <c r="DT159" s="65"/>
      <c r="DU159" s="65"/>
      <c r="DV159" s="65"/>
      <c r="DW159" s="65"/>
      <c r="DX159" s="65"/>
    </row>
    <row r="160" spans="2:128" ht="45" customHeight="1" x14ac:dyDescent="0.45">
      <c r="B160" s="348"/>
      <c r="C160" s="348"/>
      <c r="D160" s="348"/>
      <c r="E160" s="348"/>
      <c r="F160" s="348"/>
      <c r="G160" s="348"/>
      <c r="H160" s="348"/>
      <c r="I160" s="348"/>
      <c r="J160" s="348"/>
      <c r="K160" s="348"/>
      <c r="L160" s="348"/>
      <c r="M160" s="348"/>
      <c r="N160" s="348"/>
      <c r="O160" s="348"/>
      <c r="P160" s="348"/>
      <c r="Q160" s="348"/>
      <c r="R160" s="348"/>
      <c r="S160" s="348"/>
      <c r="T160" s="348"/>
      <c r="U160" s="348"/>
      <c r="V160" s="348"/>
      <c r="W160" s="348"/>
      <c r="X160" s="348"/>
      <c r="Y160" s="348"/>
      <c r="Z160" s="348"/>
      <c r="AA160" s="348"/>
      <c r="AB160" s="348"/>
      <c r="AC160" s="348"/>
      <c r="AD160" s="348"/>
      <c r="AE160" s="348"/>
      <c r="AF160" s="348"/>
      <c r="AG160" s="165"/>
      <c r="AH160" s="165"/>
      <c r="AI160" s="165"/>
      <c r="AJ160" s="165"/>
      <c r="AK160" s="165"/>
      <c r="AL160" s="165"/>
      <c r="AM160" s="165"/>
      <c r="AN160" s="348"/>
      <c r="AO160" s="348"/>
      <c r="AP160" s="348"/>
      <c r="AQ160" s="348"/>
      <c r="AR160" s="348"/>
      <c r="AS160" s="348"/>
      <c r="AT160" s="348"/>
      <c r="AU160" s="348"/>
      <c r="AV160" s="348"/>
      <c r="AW160" s="348"/>
      <c r="AX160" s="348"/>
      <c r="AY160" s="348"/>
      <c r="AZ160" s="348"/>
      <c r="BA160" s="348"/>
      <c r="BB160" s="348"/>
      <c r="BC160" s="348"/>
      <c r="BD160" s="348"/>
      <c r="BE160" s="348"/>
      <c r="BF160" s="348"/>
      <c r="BG160" s="348"/>
      <c r="BH160" s="165"/>
      <c r="BI160" s="165"/>
      <c r="BJ160" s="165"/>
      <c r="BK160" s="63"/>
      <c r="BL160" s="6"/>
      <c r="BM160" s="8"/>
      <c r="BN160" s="6"/>
    </row>
    <row r="161" spans="2:128" ht="45" customHeight="1" x14ac:dyDescent="0.45">
      <c r="B161" s="348"/>
      <c r="C161" s="348"/>
      <c r="D161" s="348"/>
      <c r="E161" s="348"/>
      <c r="F161" s="348"/>
      <c r="G161" s="348"/>
      <c r="H161" s="348"/>
      <c r="I161" s="348"/>
      <c r="J161" s="348"/>
      <c r="K161" s="348"/>
      <c r="L161" s="348"/>
      <c r="M161" s="348"/>
      <c r="N161" s="348"/>
      <c r="O161" s="348"/>
      <c r="P161" s="348"/>
      <c r="Q161" s="348"/>
      <c r="R161" s="348"/>
      <c r="S161" s="348"/>
      <c r="T161" s="348"/>
      <c r="U161" s="348"/>
      <c r="V161" s="348"/>
      <c r="W161" s="348"/>
      <c r="X161" s="348"/>
      <c r="Y161" s="348"/>
      <c r="Z161" s="348"/>
      <c r="AA161" s="348"/>
      <c r="AB161" s="348"/>
      <c r="AC161" s="348"/>
      <c r="AD161" s="348"/>
      <c r="AE161" s="348"/>
      <c r="AF161" s="348"/>
      <c r="AG161" s="165"/>
      <c r="AH161" s="165"/>
      <c r="AI161" s="165"/>
      <c r="AJ161" s="165"/>
      <c r="AK161" s="165" t="s">
        <v>366</v>
      </c>
      <c r="AL161" s="165"/>
      <c r="AM161" s="165"/>
      <c r="AN161" s="348"/>
      <c r="AO161" s="348"/>
      <c r="AP161" s="348"/>
      <c r="AQ161" s="348"/>
      <c r="AR161" s="348"/>
      <c r="AS161" s="348"/>
      <c r="AT161" s="348"/>
      <c r="AU161" s="348"/>
      <c r="AV161" s="348"/>
      <c r="AW161" s="348"/>
      <c r="AX161" s="348"/>
      <c r="AY161" s="348"/>
      <c r="AZ161" s="348"/>
      <c r="BA161" s="348"/>
      <c r="BB161" s="348"/>
      <c r="BC161" s="348"/>
      <c r="BD161" s="348"/>
      <c r="BE161" s="348"/>
      <c r="BF161" s="348"/>
      <c r="BG161" s="348"/>
      <c r="BH161" s="165"/>
      <c r="BI161" s="165"/>
      <c r="BJ161" s="165"/>
      <c r="BK161" s="63"/>
      <c r="BL161" s="6"/>
      <c r="BM161" s="8"/>
      <c r="BN161" s="6"/>
    </row>
    <row r="162" spans="2:128" ht="45" customHeight="1" thickBot="1" x14ac:dyDescent="0.5">
      <c r="B162" s="349" t="s">
        <v>491</v>
      </c>
      <c r="C162" s="349"/>
      <c r="D162" s="349"/>
      <c r="E162" s="349"/>
      <c r="F162" s="349"/>
      <c r="G162" s="349"/>
      <c r="H162" s="349"/>
      <c r="I162" s="349"/>
      <c r="J162" s="349"/>
      <c r="K162" s="349"/>
      <c r="L162" s="349"/>
      <c r="M162" s="349"/>
      <c r="N162" s="349"/>
      <c r="O162" s="349"/>
      <c r="P162" s="349"/>
      <c r="Q162" s="349"/>
      <c r="R162" s="349"/>
      <c r="S162" s="349"/>
      <c r="T162" s="349"/>
      <c r="U162" s="349"/>
      <c r="V162" s="349"/>
      <c r="W162" s="349"/>
      <c r="X162" s="349"/>
      <c r="Y162" s="349"/>
      <c r="Z162" s="349"/>
      <c r="AA162" s="349"/>
      <c r="AB162" s="349"/>
      <c r="AC162" s="349"/>
      <c r="AD162" s="349"/>
      <c r="AE162" s="349"/>
      <c r="AF162" s="349"/>
      <c r="AG162" s="349"/>
      <c r="AH162" s="349"/>
      <c r="AI162" s="349"/>
      <c r="AJ162" s="349"/>
      <c r="AK162" s="349"/>
      <c r="AL162" s="349"/>
      <c r="AM162" s="349"/>
      <c r="AN162" s="349"/>
      <c r="AO162" s="349"/>
      <c r="AP162" s="349"/>
      <c r="AQ162" s="349"/>
      <c r="AR162" s="349"/>
      <c r="AS162" s="349"/>
      <c r="AT162" s="349"/>
      <c r="AU162" s="349"/>
      <c r="AV162" s="349"/>
      <c r="AW162" s="349"/>
      <c r="AX162" s="349"/>
      <c r="AY162" s="349"/>
      <c r="AZ162" s="349"/>
      <c r="BA162" s="349"/>
      <c r="BB162" s="349"/>
      <c r="BC162" s="349"/>
      <c r="BD162" s="349"/>
      <c r="BE162" s="349"/>
      <c r="BF162" s="349"/>
      <c r="BG162" s="349"/>
      <c r="BH162" s="349"/>
      <c r="BI162" s="349"/>
      <c r="BJ162" s="349"/>
      <c r="BK162" s="63"/>
      <c r="BL162" s="6"/>
      <c r="BM162" s="8"/>
      <c r="BN162" s="6"/>
    </row>
    <row r="163" spans="2:128" ht="124.5" customHeight="1" thickBot="1" x14ac:dyDescent="0.5">
      <c r="B163" s="334" t="s">
        <v>107</v>
      </c>
      <c r="C163" s="335"/>
      <c r="D163" s="335"/>
      <c r="E163" s="336"/>
      <c r="F163" s="239" t="s">
        <v>108</v>
      </c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  <c r="AD163" s="237"/>
      <c r="AE163" s="237"/>
      <c r="AF163" s="237"/>
      <c r="AG163" s="237"/>
      <c r="AH163" s="237"/>
      <c r="AI163" s="237"/>
      <c r="AJ163" s="237"/>
      <c r="AK163" s="237"/>
      <c r="AL163" s="237"/>
      <c r="AM163" s="237"/>
      <c r="AN163" s="237"/>
      <c r="AO163" s="237"/>
      <c r="AP163" s="237"/>
      <c r="AQ163" s="237"/>
      <c r="AR163" s="237"/>
      <c r="AS163" s="237"/>
      <c r="AT163" s="237"/>
      <c r="AU163" s="237"/>
      <c r="AV163" s="237"/>
      <c r="AW163" s="237"/>
      <c r="AX163" s="237"/>
      <c r="AY163" s="237"/>
      <c r="AZ163" s="237"/>
      <c r="BA163" s="237"/>
      <c r="BB163" s="237"/>
      <c r="BC163" s="237"/>
      <c r="BD163" s="237"/>
      <c r="BE163" s="237"/>
      <c r="BF163" s="238"/>
      <c r="BG163" s="335" t="s">
        <v>420</v>
      </c>
      <c r="BH163" s="335"/>
      <c r="BI163" s="335"/>
      <c r="BJ163" s="337"/>
      <c r="BK163" s="21"/>
    </row>
    <row r="164" spans="2:128" ht="76.5" customHeight="1" x14ac:dyDescent="0.45">
      <c r="B164" s="185" t="s">
        <v>132</v>
      </c>
      <c r="C164" s="186"/>
      <c r="D164" s="186"/>
      <c r="E164" s="187"/>
      <c r="F164" s="188" t="s">
        <v>328</v>
      </c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89"/>
      <c r="AT164" s="189"/>
      <c r="AU164" s="189"/>
      <c r="AV164" s="189"/>
      <c r="AW164" s="189"/>
      <c r="AX164" s="189"/>
      <c r="AY164" s="189"/>
      <c r="AZ164" s="189"/>
      <c r="BA164" s="189"/>
      <c r="BB164" s="189"/>
      <c r="BC164" s="189"/>
      <c r="BD164" s="189"/>
      <c r="BE164" s="189"/>
      <c r="BF164" s="190"/>
      <c r="BG164" s="193" t="s">
        <v>178</v>
      </c>
      <c r="BH164" s="193"/>
      <c r="BI164" s="193"/>
      <c r="BJ164" s="194"/>
      <c r="BK164" s="21"/>
    </row>
    <row r="165" spans="2:128" ht="95.25" customHeight="1" x14ac:dyDescent="0.45">
      <c r="B165" s="185" t="s">
        <v>133</v>
      </c>
      <c r="C165" s="186"/>
      <c r="D165" s="186"/>
      <c r="E165" s="187"/>
      <c r="F165" s="188" t="s">
        <v>329</v>
      </c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9"/>
      <c r="AN165" s="189"/>
      <c r="AO165" s="189"/>
      <c r="AP165" s="189"/>
      <c r="AQ165" s="189"/>
      <c r="AR165" s="189"/>
      <c r="AS165" s="189"/>
      <c r="AT165" s="189"/>
      <c r="AU165" s="189"/>
      <c r="AV165" s="189"/>
      <c r="AW165" s="189"/>
      <c r="AX165" s="189"/>
      <c r="AY165" s="189"/>
      <c r="AZ165" s="189"/>
      <c r="BA165" s="189"/>
      <c r="BB165" s="189"/>
      <c r="BC165" s="189"/>
      <c r="BD165" s="189"/>
      <c r="BE165" s="189"/>
      <c r="BF165" s="190"/>
      <c r="BG165" s="193" t="s">
        <v>347</v>
      </c>
      <c r="BH165" s="193"/>
      <c r="BI165" s="193"/>
      <c r="BJ165" s="194"/>
      <c r="BK165" s="21"/>
    </row>
    <row r="166" spans="2:128" ht="69.75" customHeight="1" x14ac:dyDescent="0.45">
      <c r="B166" s="185" t="s">
        <v>192</v>
      </c>
      <c r="C166" s="186"/>
      <c r="D166" s="186"/>
      <c r="E166" s="187"/>
      <c r="F166" s="195" t="s">
        <v>397</v>
      </c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95"/>
      <c r="AE166" s="195"/>
      <c r="AF166" s="195"/>
      <c r="AG166" s="195"/>
      <c r="AH166" s="195"/>
      <c r="AI166" s="195"/>
      <c r="AJ166" s="195"/>
      <c r="AK166" s="195"/>
      <c r="AL166" s="195"/>
      <c r="AM166" s="195"/>
      <c r="AN166" s="195"/>
      <c r="AO166" s="195"/>
      <c r="AP166" s="195"/>
      <c r="AQ166" s="195"/>
      <c r="AR166" s="195"/>
      <c r="AS166" s="195"/>
      <c r="AT166" s="195"/>
      <c r="AU166" s="195"/>
      <c r="AV166" s="195"/>
      <c r="AW166" s="195"/>
      <c r="AX166" s="195"/>
      <c r="AY166" s="195"/>
      <c r="AZ166" s="195"/>
      <c r="BA166" s="195"/>
      <c r="BB166" s="195"/>
      <c r="BC166" s="195"/>
      <c r="BD166" s="195"/>
      <c r="BE166" s="195"/>
      <c r="BF166" s="195"/>
      <c r="BG166" s="193" t="s">
        <v>346</v>
      </c>
      <c r="BH166" s="193"/>
      <c r="BI166" s="193"/>
      <c r="BJ166" s="194"/>
      <c r="BK166" s="21"/>
    </row>
    <row r="167" spans="2:128" ht="111" customHeight="1" x14ac:dyDescent="0.45">
      <c r="B167" s="185" t="s">
        <v>238</v>
      </c>
      <c r="C167" s="186"/>
      <c r="D167" s="186"/>
      <c r="E167" s="187"/>
      <c r="F167" s="188" t="s">
        <v>497</v>
      </c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J167" s="189"/>
      <c r="AK167" s="189"/>
      <c r="AL167" s="189"/>
      <c r="AM167" s="189"/>
      <c r="AN167" s="189"/>
      <c r="AO167" s="189"/>
      <c r="AP167" s="189"/>
      <c r="AQ167" s="189"/>
      <c r="AR167" s="189"/>
      <c r="AS167" s="189"/>
      <c r="AT167" s="189"/>
      <c r="AU167" s="189"/>
      <c r="AV167" s="189"/>
      <c r="AW167" s="189"/>
      <c r="AX167" s="189"/>
      <c r="AY167" s="189"/>
      <c r="AZ167" s="189"/>
      <c r="BA167" s="189"/>
      <c r="BB167" s="189"/>
      <c r="BC167" s="189"/>
      <c r="BD167" s="189"/>
      <c r="BE167" s="189"/>
      <c r="BF167" s="190"/>
      <c r="BG167" s="191" t="s">
        <v>180</v>
      </c>
      <c r="BH167" s="191"/>
      <c r="BI167" s="191"/>
      <c r="BJ167" s="192"/>
      <c r="BK167" s="21"/>
    </row>
    <row r="168" spans="2:128" s="11" customFormat="1" ht="77.25" customHeight="1" x14ac:dyDescent="0.45">
      <c r="B168" s="185" t="s">
        <v>239</v>
      </c>
      <c r="C168" s="186"/>
      <c r="D168" s="186"/>
      <c r="E168" s="187"/>
      <c r="F168" s="195" t="s">
        <v>498</v>
      </c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5"/>
      <c r="AT168" s="195"/>
      <c r="AU168" s="195"/>
      <c r="AV168" s="195"/>
      <c r="AW168" s="195"/>
      <c r="AX168" s="195"/>
      <c r="AY168" s="195"/>
      <c r="AZ168" s="195"/>
      <c r="BA168" s="195"/>
      <c r="BB168" s="195"/>
      <c r="BC168" s="195"/>
      <c r="BD168" s="195"/>
      <c r="BE168" s="195"/>
      <c r="BF168" s="195"/>
      <c r="BG168" s="193" t="s">
        <v>354</v>
      </c>
      <c r="BH168" s="193"/>
      <c r="BI168" s="193"/>
      <c r="BJ168" s="194"/>
      <c r="BK168" s="79"/>
      <c r="BL168" s="28"/>
      <c r="BM168" s="28"/>
      <c r="BN168" s="28"/>
      <c r="BO168" s="12"/>
      <c r="BP168" s="25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</row>
    <row r="169" spans="2:128" s="11" customFormat="1" ht="81" customHeight="1" x14ac:dyDescent="0.45">
      <c r="B169" s="185" t="s">
        <v>240</v>
      </c>
      <c r="C169" s="186"/>
      <c r="D169" s="186"/>
      <c r="E169" s="187"/>
      <c r="F169" s="195" t="s">
        <v>385</v>
      </c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5"/>
      <c r="AT169" s="195"/>
      <c r="AU169" s="195"/>
      <c r="AV169" s="195"/>
      <c r="AW169" s="195"/>
      <c r="AX169" s="195"/>
      <c r="AY169" s="195"/>
      <c r="AZ169" s="195"/>
      <c r="BA169" s="195"/>
      <c r="BB169" s="195"/>
      <c r="BC169" s="195"/>
      <c r="BD169" s="195"/>
      <c r="BE169" s="195"/>
      <c r="BF169" s="195"/>
      <c r="BG169" s="347" t="s">
        <v>349</v>
      </c>
      <c r="BH169" s="191"/>
      <c r="BI169" s="191"/>
      <c r="BJ169" s="192"/>
      <c r="BK169" s="79"/>
      <c r="BL169" s="28"/>
      <c r="BM169" s="28"/>
      <c r="BN169" s="28"/>
      <c r="BO169" s="12"/>
      <c r="BP169" s="25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</row>
    <row r="170" spans="2:128" s="11" customFormat="1" ht="78" customHeight="1" x14ac:dyDescent="0.45">
      <c r="B170" s="185" t="s">
        <v>241</v>
      </c>
      <c r="C170" s="186"/>
      <c r="D170" s="186"/>
      <c r="E170" s="187"/>
      <c r="F170" s="195" t="s">
        <v>418</v>
      </c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5"/>
      <c r="AT170" s="195"/>
      <c r="AU170" s="195"/>
      <c r="AV170" s="195"/>
      <c r="AW170" s="195"/>
      <c r="AX170" s="195"/>
      <c r="AY170" s="195"/>
      <c r="AZ170" s="195"/>
      <c r="BA170" s="195"/>
      <c r="BB170" s="195"/>
      <c r="BC170" s="195"/>
      <c r="BD170" s="195"/>
      <c r="BE170" s="195"/>
      <c r="BF170" s="195"/>
      <c r="BG170" s="193" t="s">
        <v>350</v>
      </c>
      <c r="BH170" s="193"/>
      <c r="BI170" s="193"/>
      <c r="BJ170" s="194"/>
      <c r="BK170" s="79"/>
      <c r="BL170" s="28"/>
      <c r="BM170" s="28"/>
      <c r="BN170" s="28"/>
      <c r="BO170" s="12"/>
      <c r="BP170" s="25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</row>
    <row r="171" spans="2:128" s="4" customFormat="1" ht="56.25" customHeight="1" x14ac:dyDescent="0.45">
      <c r="B171" s="185" t="s">
        <v>242</v>
      </c>
      <c r="C171" s="186"/>
      <c r="D171" s="186"/>
      <c r="E171" s="187"/>
      <c r="F171" s="188" t="s">
        <v>408</v>
      </c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90"/>
      <c r="BG171" s="347" t="s">
        <v>352</v>
      </c>
      <c r="BH171" s="191"/>
      <c r="BI171" s="191"/>
      <c r="BJ171" s="192"/>
      <c r="BK171" s="21"/>
      <c r="BL171" s="26"/>
      <c r="BM171" s="26"/>
      <c r="BN171" s="26"/>
      <c r="BO171" s="1"/>
      <c r="BP171" s="24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</row>
    <row r="172" spans="2:128" s="4" customFormat="1" ht="80.25" customHeight="1" x14ac:dyDescent="0.45">
      <c r="B172" s="185" t="s">
        <v>243</v>
      </c>
      <c r="C172" s="186"/>
      <c r="D172" s="186"/>
      <c r="E172" s="187"/>
      <c r="F172" s="188" t="s">
        <v>409</v>
      </c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189"/>
      <c r="BD172" s="189"/>
      <c r="BE172" s="189"/>
      <c r="BF172" s="190"/>
      <c r="BG172" s="347" t="s">
        <v>353</v>
      </c>
      <c r="BH172" s="191"/>
      <c r="BI172" s="191"/>
      <c r="BJ172" s="192"/>
      <c r="BK172" s="21"/>
      <c r="BL172" s="26"/>
      <c r="BM172" s="26"/>
      <c r="BN172" s="26"/>
      <c r="BO172" s="1"/>
      <c r="BP172" s="24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</row>
    <row r="173" spans="2:128" s="30" customFormat="1" ht="87" customHeight="1" thickBot="1" x14ac:dyDescent="0.5">
      <c r="B173" s="293" t="s">
        <v>355</v>
      </c>
      <c r="C173" s="294"/>
      <c r="D173" s="294"/>
      <c r="E173" s="295"/>
      <c r="F173" s="329" t="s">
        <v>372</v>
      </c>
      <c r="G173" s="330"/>
      <c r="H173" s="330"/>
      <c r="I173" s="330"/>
      <c r="J173" s="330"/>
      <c r="K173" s="330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0"/>
      <c r="AX173" s="330"/>
      <c r="AY173" s="330"/>
      <c r="AZ173" s="330"/>
      <c r="BA173" s="330"/>
      <c r="BB173" s="330"/>
      <c r="BC173" s="330"/>
      <c r="BD173" s="330"/>
      <c r="BE173" s="330"/>
      <c r="BF173" s="331"/>
      <c r="BG173" s="345" t="s">
        <v>442</v>
      </c>
      <c r="BH173" s="345"/>
      <c r="BI173" s="345"/>
      <c r="BJ173" s="346"/>
      <c r="BK173" s="80"/>
      <c r="BL173" s="31"/>
      <c r="BM173" s="31"/>
      <c r="BN173" s="31"/>
      <c r="BO173" s="32"/>
      <c r="BP173" s="33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</row>
    <row r="174" spans="2:128" s="4" customFormat="1" ht="93.75" customHeight="1" x14ac:dyDescent="0.45">
      <c r="B174" s="307" t="s">
        <v>139</v>
      </c>
      <c r="C174" s="308"/>
      <c r="D174" s="308"/>
      <c r="E174" s="308"/>
      <c r="F174" s="309" t="s">
        <v>386</v>
      </c>
      <c r="G174" s="309"/>
      <c r="H174" s="309"/>
      <c r="I174" s="309"/>
      <c r="J174" s="309"/>
      <c r="K174" s="309"/>
      <c r="L174" s="309"/>
      <c r="M174" s="309"/>
      <c r="N174" s="309"/>
      <c r="O174" s="309"/>
      <c r="P174" s="309"/>
      <c r="Q174" s="309"/>
      <c r="R174" s="309"/>
      <c r="S174" s="309"/>
      <c r="T174" s="309"/>
      <c r="U174" s="309"/>
      <c r="V174" s="309"/>
      <c r="W174" s="309"/>
      <c r="X174" s="309"/>
      <c r="Y174" s="309"/>
      <c r="Z174" s="309"/>
      <c r="AA174" s="309"/>
      <c r="AB174" s="309"/>
      <c r="AC174" s="309"/>
      <c r="AD174" s="309"/>
      <c r="AE174" s="309"/>
      <c r="AF174" s="309"/>
      <c r="AG174" s="309"/>
      <c r="AH174" s="309"/>
      <c r="AI174" s="309"/>
      <c r="AJ174" s="309"/>
      <c r="AK174" s="309"/>
      <c r="AL174" s="309"/>
      <c r="AM174" s="309"/>
      <c r="AN174" s="309"/>
      <c r="AO174" s="309"/>
      <c r="AP174" s="309"/>
      <c r="AQ174" s="309"/>
      <c r="AR174" s="309"/>
      <c r="AS174" s="309"/>
      <c r="AT174" s="309"/>
      <c r="AU174" s="309"/>
      <c r="AV174" s="309"/>
      <c r="AW174" s="309"/>
      <c r="AX174" s="309"/>
      <c r="AY174" s="309"/>
      <c r="AZ174" s="309"/>
      <c r="BA174" s="309"/>
      <c r="BB174" s="309"/>
      <c r="BC174" s="309"/>
      <c r="BD174" s="309"/>
      <c r="BE174" s="309"/>
      <c r="BF174" s="309"/>
      <c r="BG174" s="338" t="s">
        <v>117</v>
      </c>
      <c r="BH174" s="338"/>
      <c r="BI174" s="338"/>
      <c r="BJ174" s="339"/>
      <c r="BK174" s="21"/>
      <c r="BL174" s="26"/>
      <c r="BM174" s="26"/>
      <c r="BN174" s="26"/>
      <c r="BO174" s="1"/>
      <c r="BP174" s="24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</row>
    <row r="175" spans="2:128" s="4" customFormat="1" ht="58.5" customHeight="1" x14ac:dyDescent="0.45">
      <c r="B175" s="340" t="s">
        <v>140</v>
      </c>
      <c r="C175" s="341"/>
      <c r="D175" s="341"/>
      <c r="E175" s="341"/>
      <c r="F175" s="342" t="s">
        <v>348</v>
      </c>
      <c r="G175" s="343"/>
      <c r="H175" s="343"/>
      <c r="I175" s="343"/>
      <c r="J175" s="343"/>
      <c r="K175" s="343"/>
      <c r="L175" s="343"/>
      <c r="M175" s="343"/>
      <c r="N175" s="343"/>
      <c r="O175" s="343"/>
      <c r="P175" s="343"/>
      <c r="Q175" s="343"/>
      <c r="R175" s="343"/>
      <c r="S175" s="343"/>
      <c r="T175" s="343"/>
      <c r="U175" s="343"/>
      <c r="V175" s="343"/>
      <c r="W175" s="343"/>
      <c r="X175" s="343"/>
      <c r="Y175" s="343"/>
      <c r="Z175" s="343"/>
      <c r="AA175" s="343"/>
      <c r="AB175" s="343"/>
      <c r="AC175" s="343"/>
      <c r="AD175" s="343"/>
      <c r="AE175" s="343"/>
      <c r="AF175" s="343"/>
      <c r="AG175" s="343"/>
      <c r="AH175" s="343"/>
      <c r="AI175" s="343"/>
      <c r="AJ175" s="343"/>
      <c r="AK175" s="343"/>
      <c r="AL175" s="343"/>
      <c r="AM175" s="343"/>
      <c r="AN175" s="343"/>
      <c r="AO175" s="343"/>
      <c r="AP175" s="343"/>
      <c r="AQ175" s="343"/>
      <c r="AR175" s="343"/>
      <c r="AS175" s="343"/>
      <c r="AT175" s="343"/>
      <c r="AU175" s="343"/>
      <c r="AV175" s="343"/>
      <c r="AW175" s="343"/>
      <c r="AX175" s="343"/>
      <c r="AY175" s="343"/>
      <c r="AZ175" s="343"/>
      <c r="BA175" s="343"/>
      <c r="BB175" s="343"/>
      <c r="BC175" s="343"/>
      <c r="BD175" s="343"/>
      <c r="BE175" s="343"/>
      <c r="BF175" s="344"/>
      <c r="BG175" s="193" t="s">
        <v>134</v>
      </c>
      <c r="BH175" s="193"/>
      <c r="BI175" s="193"/>
      <c r="BJ175" s="194"/>
      <c r="BK175" s="21"/>
      <c r="BL175" s="26"/>
      <c r="BM175" s="26"/>
      <c r="BN175" s="26"/>
      <c r="BO175" s="1"/>
      <c r="BP175" s="24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</row>
    <row r="176" spans="2:128" s="4" customFormat="1" ht="78" customHeight="1" x14ac:dyDescent="0.45">
      <c r="B176" s="283" t="s">
        <v>141</v>
      </c>
      <c r="C176" s="292"/>
      <c r="D176" s="292"/>
      <c r="E176" s="292"/>
      <c r="F176" s="188" t="s">
        <v>331</v>
      </c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90"/>
      <c r="BG176" s="193" t="s">
        <v>297</v>
      </c>
      <c r="BH176" s="193"/>
      <c r="BI176" s="193"/>
      <c r="BJ176" s="194"/>
      <c r="BK176" s="21"/>
      <c r="BL176" s="26"/>
      <c r="BM176" s="26"/>
      <c r="BN176" s="26"/>
      <c r="BO176" s="1"/>
      <c r="BP176" s="24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</row>
    <row r="177" spans="2:128" s="11" customFormat="1" ht="84.75" customHeight="1" x14ac:dyDescent="0.45">
      <c r="B177" s="283" t="s">
        <v>142</v>
      </c>
      <c r="C177" s="292"/>
      <c r="D177" s="292"/>
      <c r="E177" s="292"/>
      <c r="F177" s="195" t="s">
        <v>410</v>
      </c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  <c r="X177" s="195"/>
      <c r="Y177" s="195"/>
      <c r="Z177" s="195"/>
      <c r="AA177" s="195"/>
      <c r="AB177" s="195"/>
      <c r="AC177" s="195"/>
      <c r="AD177" s="195"/>
      <c r="AE177" s="195"/>
      <c r="AF177" s="195"/>
      <c r="AG177" s="195"/>
      <c r="AH177" s="195"/>
      <c r="AI177" s="195"/>
      <c r="AJ177" s="195"/>
      <c r="AK177" s="195"/>
      <c r="AL177" s="195"/>
      <c r="AM177" s="195"/>
      <c r="AN177" s="195"/>
      <c r="AO177" s="195"/>
      <c r="AP177" s="195"/>
      <c r="AQ177" s="195"/>
      <c r="AR177" s="195"/>
      <c r="AS177" s="195"/>
      <c r="AT177" s="195"/>
      <c r="AU177" s="195"/>
      <c r="AV177" s="195"/>
      <c r="AW177" s="195"/>
      <c r="AX177" s="195"/>
      <c r="AY177" s="195"/>
      <c r="AZ177" s="195"/>
      <c r="BA177" s="195"/>
      <c r="BB177" s="195"/>
      <c r="BC177" s="195"/>
      <c r="BD177" s="195"/>
      <c r="BE177" s="195"/>
      <c r="BF177" s="195"/>
      <c r="BG177" s="191" t="s">
        <v>298</v>
      </c>
      <c r="BH177" s="191"/>
      <c r="BI177" s="191"/>
      <c r="BJ177" s="192"/>
      <c r="BK177" s="79"/>
      <c r="BL177" s="28"/>
      <c r="BM177" s="28"/>
      <c r="BN177" s="28"/>
      <c r="BO177" s="12"/>
      <c r="BP177" s="25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</row>
    <row r="178" spans="2:128" s="4" customFormat="1" ht="80.25" customHeight="1" x14ac:dyDescent="0.45">
      <c r="B178" s="283" t="s">
        <v>143</v>
      </c>
      <c r="C178" s="292"/>
      <c r="D178" s="292"/>
      <c r="E178" s="292"/>
      <c r="F178" s="195" t="s">
        <v>332</v>
      </c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  <c r="AJ178" s="195"/>
      <c r="AK178" s="195"/>
      <c r="AL178" s="195"/>
      <c r="AM178" s="195"/>
      <c r="AN178" s="195"/>
      <c r="AO178" s="195"/>
      <c r="AP178" s="195"/>
      <c r="AQ178" s="195"/>
      <c r="AR178" s="195"/>
      <c r="AS178" s="195"/>
      <c r="AT178" s="195"/>
      <c r="AU178" s="195"/>
      <c r="AV178" s="195"/>
      <c r="AW178" s="195"/>
      <c r="AX178" s="195"/>
      <c r="AY178" s="195"/>
      <c r="AZ178" s="195"/>
      <c r="BA178" s="195"/>
      <c r="BB178" s="195"/>
      <c r="BC178" s="195"/>
      <c r="BD178" s="195"/>
      <c r="BE178" s="195"/>
      <c r="BF178" s="195"/>
      <c r="BG178" s="191" t="s">
        <v>298</v>
      </c>
      <c r="BH178" s="191"/>
      <c r="BI178" s="191"/>
      <c r="BJ178" s="192"/>
      <c r="BK178" s="21"/>
      <c r="BL178" s="26"/>
      <c r="BM178" s="26"/>
      <c r="BN178" s="26"/>
      <c r="BO178" s="1"/>
      <c r="BP178" s="24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</row>
    <row r="179" spans="2:128" s="4" customFormat="1" ht="85.5" customHeight="1" x14ac:dyDescent="0.45">
      <c r="B179" s="283" t="s">
        <v>144</v>
      </c>
      <c r="C179" s="292"/>
      <c r="D179" s="292"/>
      <c r="E179" s="292"/>
      <c r="F179" s="195" t="s">
        <v>333</v>
      </c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195"/>
      <c r="AN179" s="195"/>
      <c r="AO179" s="195"/>
      <c r="AP179" s="195"/>
      <c r="AQ179" s="195"/>
      <c r="AR179" s="195"/>
      <c r="AS179" s="195"/>
      <c r="AT179" s="195"/>
      <c r="AU179" s="195"/>
      <c r="AV179" s="195"/>
      <c r="AW179" s="195"/>
      <c r="AX179" s="195"/>
      <c r="AY179" s="195"/>
      <c r="AZ179" s="195"/>
      <c r="BA179" s="195"/>
      <c r="BB179" s="195"/>
      <c r="BC179" s="195"/>
      <c r="BD179" s="195"/>
      <c r="BE179" s="195"/>
      <c r="BF179" s="195"/>
      <c r="BG179" s="191" t="s">
        <v>299</v>
      </c>
      <c r="BH179" s="191"/>
      <c r="BI179" s="191"/>
      <c r="BJ179" s="192"/>
      <c r="BK179" s="21"/>
      <c r="BL179" s="26"/>
      <c r="BM179" s="26"/>
      <c r="BN179" s="26"/>
      <c r="BO179" s="1"/>
      <c r="BP179" s="24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</row>
    <row r="180" spans="2:128" s="11" customFormat="1" ht="80.25" customHeight="1" x14ac:dyDescent="0.45">
      <c r="B180" s="283" t="s">
        <v>244</v>
      </c>
      <c r="C180" s="292"/>
      <c r="D180" s="292"/>
      <c r="E180" s="292"/>
      <c r="F180" s="195" t="s">
        <v>417</v>
      </c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  <c r="AJ180" s="195"/>
      <c r="AK180" s="195"/>
      <c r="AL180" s="195"/>
      <c r="AM180" s="195"/>
      <c r="AN180" s="195"/>
      <c r="AO180" s="195"/>
      <c r="AP180" s="195"/>
      <c r="AQ180" s="195"/>
      <c r="AR180" s="195"/>
      <c r="AS180" s="195"/>
      <c r="AT180" s="195"/>
      <c r="AU180" s="195"/>
      <c r="AV180" s="195"/>
      <c r="AW180" s="195"/>
      <c r="AX180" s="195"/>
      <c r="AY180" s="195"/>
      <c r="AZ180" s="195"/>
      <c r="BA180" s="195"/>
      <c r="BB180" s="195"/>
      <c r="BC180" s="195"/>
      <c r="BD180" s="195"/>
      <c r="BE180" s="195"/>
      <c r="BF180" s="195"/>
      <c r="BG180" s="338" t="s">
        <v>232</v>
      </c>
      <c r="BH180" s="338"/>
      <c r="BI180" s="338"/>
      <c r="BJ180" s="339"/>
      <c r="BK180" s="79"/>
      <c r="BL180" s="28"/>
      <c r="BM180" s="28"/>
      <c r="BN180" s="28"/>
      <c r="BO180" s="12"/>
      <c r="BP180" s="25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</row>
    <row r="181" spans="2:128" s="4" customFormat="1" ht="68.25" customHeight="1" x14ac:dyDescent="0.45">
      <c r="B181" s="185" t="s">
        <v>253</v>
      </c>
      <c r="C181" s="216"/>
      <c r="D181" s="216"/>
      <c r="E181" s="215"/>
      <c r="F181" s="188" t="s">
        <v>334</v>
      </c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C181" s="189"/>
      <c r="AD181" s="189"/>
      <c r="AE181" s="189"/>
      <c r="AF181" s="189"/>
      <c r="AG181" s="189"/>
      <c r="AH181" s="189"/>
      <c r="AI181" s="189"/>
      <c r="AJ181" s="189"/>
      <c r="AK181" s="189"/>
      <c r="AL181" s="189"/>
      <c r="AM181" s="189"/>
      <c r="AN181" s="189"/>
      <c r="AO181" s="189"/>
      <c r="AP181" s="189"/>
      <c r="AQ181" s="189"/>
      <c r="AR181" s="189"/>
      <c r="AS181" s="189"/>
      <c r="AT181" s="189"/>
      <c r="AU181" s="189"/>
      <c r="AV181" s="189"/>
      <c r="AW181" s="189"/>
      <c r="AX181" s="189"/>
      <c r="AY181" s="189"/>
      <c r="AZ181" s="189"/>
      <c r="BA181" s="189"/>
      <c r="BB181" s="189"/>
      <c r="BC181" s="189"/>
      <c r="BD181" s="189"/>
      <c r="BE181" s="189"/>
      <c r="BF181" s="190"/>
      <c r="BG181" s="191" t="s">
        <v>233</v>
      </c>
      <c r="BH181" s="191"/>
      <c r="BI181" s="191"/>
      <c r="BJ181" s="192"/>
      <c r="BK181" s="21"/>
      <c r="BL181" s="26"/>
      <c r="BM181" s="26"/>
      <c r="BN181" s="26"/>
      <c r="BO181" s="1"/>
      <c r="BP181" s="24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</row>
    <row r="182" spans="2:128" s="4" customFormat="1" ht="66" customHeight="1" x14ac:dyDescent="0.45">
      <c r="B182" s="283" t="s">
        <v>270</v>
      </c>
      <c r="C182" s="292"/>
      <c r="D182" s="292"/>
      <c r="E182" s="292"/>
      <c r="F182" s="195" t="s">
        <v>387</v>
      </c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  <c r="W182" s="195"/>
      <c r="X182" s="195"/>
      <c r="Y182" s="195"/>
      <c r="Z182" s="195"/>
      <c r="AA182" s="195"/>
      <c r="AB182" s="195"/>
      <c r="AC182" s="195"/>
      <c r="AD182" s="195"/>
      <c r="AE182" s="195"/>
      <c r="AF182" s="195"/>
      <c r="AG182" s="195"/>
      <c r="AH182" s="195"/>
      <c r="AI182" s="195"/>
      <c r="AJ182" s="195"/>
      <c r="AK182" s="195"/>
      <c r="AL182" s="195"/>
      <c r="AM182" s="195"/>
      <c r="AN182" s="195"/>
      <c r="AO182" s="195"/>
      <c r="AP182" s="195"/>
      <c r="AQ182" s="195"/>
      <c r="AR182" s="195"/>
      <c r="AS182" s="195"/>
      <c r="AT182" s="195"/>
      <c r="AU182" s="195"/>
      <c r="AV182" s="195"/>
      <c r="AW182" s="195"/>
      <c r="AX182" s="195"/>
      <c r="AY182" s="195"/>
      <c r="AZ182" s="195"/>
      <c r="BA182" s="195"/>
      <c r="BB182" s="195"/>
      <c r="BC182" s="195"/>
      <c r="BD182" s="195"/>
      <c r="BE182" s="195"/>
      <c r="BF182" s="195"/>
      <c r="BG182" s="193" t="s">
        <v>303</v>
      </c>
      <c r="BH182" s="193"/>
      <c r="BI182" s="193"/>
      <c r="BJ182" s="194"/>
      <c r="BK182" s="21"/>
      <c r="BL182" s="26"/>
      <c r="BM182" s="26"/>
      <c r="BN182" s="26"/>
      <c r="BO182" s="1"/>
      <c r="BP182" s="24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</row>
    <row r="183" spans="2:128" s="11" customFormat="1" ht="100.5" customHeight="1" x14ac:dyDescent="0.45">
      <c r="B183" s="283" t="s">
        <v>271</v>
      </c>
      <c r="C183" s="292"/>
      <c r="D183" s="292"/>
      <c r="E183" s="292"/>
      <c r="F183" s="195" t="s">
        <v>413</v>
      </c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  <c r="W183" s="195"/>
      <c r="X183" s="195"/>
      <c r="Y183" s="195"/>
      <c r="Z183" s="195"/>
      <c r="AA183" s="195"/>
      <c r="AB183" s="195"/>
      <c r="AC183" s="195"/>
      <c r="AD183" s="195"/>
      <c r="AE183" s="195"/>
      <c r="AF183" s="195"/>
      <c r="AG183" s="195"/>
      <c r="AH183" s="195"/>
      <c r="AI183" s="195"/>
      <c r="AJ183" s="195"/>
      <c r="AK183" s="195"/>
      <c r="AL183" s="195"/>
      <c r="AM183" s="195"/>
      <c r="AN183" s="195"/>
      <c r="AO183" s="195"/>
      <c r="AP183" s="195"/>
      <c r="AQ183" s="195"/>
      <c r="AR183" s="195"/>
      <c r="AS183" s="195"/>
      <c r="AT183" s="195"/>
      <c r="AU183" s="195"/>
      <c r="AV183" s="195"/>
      <c r="AW183" s="195"/>
      <c r="AX183" s="195"/>
      <c r="AY183" s="195"/>
      <c r="AZ183" s="195"/>
      <c r="BA183" s="195"/>
      <c r="BB183" s="195"/>
      <c r="BC183" s="195"/>
      <c r="BD183" s="195"/>
      <c r="BE183" s="195"/>
      <c r="BF183" s="195"/>
      <c r="BG183" s="193" t="s">
        <v>304</v>
      </c>
      <c r="BH183" s="193"/>
      <c r="BI183" s="193"/>
      <c r="BJ183" s="194"/>
      <c r="BK183" s="79"/>
      <c r="BL183" s="28"/>
      <c r="BM183" s="28"/>
      <c r="BN183" s="28"/>
      <c r="BO183" s="12"/>
      <c r="BP183" s="25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</row>
    <row r="184" spans="2:128" s="11" customFormat="1" ht="96.75" customHeight="1" x14ac:dyDescent="0.45">
      <c r="B184" s="283" t="s">
        <v>282</v>
      </c>
      <c r="C184" s="292"/>
      <c r="D184" s="292"/>
      <c r="E184" s="292"/>
      <c r="F184" s="195" t="s">
        <v>503</v>
      </c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  <c r="W184" s="195"/>
      <c r="X184" s="195"/>
      <c r="Y184" s="195"/>
      <c r="Z184" s="195"/>
      <c r="AA184" s="195"/>
      <c r="AB184" s="195"/>
      <c r="AC184" s="195"/>
      <c r="AD184" s="195"/>
      <c r="AE184" s="195"/>
      <c r="AF184" s="195"/>
      <c r="AG184" s="195"/>
      <c r="AH184" s="195"/>
      <c r="AI184" s="195"/>
      <c r="AJ184" s="195"/>
      <c r="AK184" s="195"/>
      <c r="AL184" s="195"/>
      <c r="AM184" s="195"/>
      <c r="AN184" s="195"/>
      <c r="AO184" s="195"/>
      <c r="AP184" s="195"/>
      <c r="AQ184" s="195"/>
      <c r="AR184" s="195"/>
      <c r="AS184" s="195"/>
      <c r="AT184" s="195"/>
      <c r="AU184" s="195"/>
      <c r="AV184" s="195"/>
      <c r="AW184" s="195"/>
      <c r="AX184" s="195"/>
      <c r="AY184" s="195"/>
      <c r="AZ184" s="195"/>
      <c r="BA184" s="195"/>
      <c r="BB184" s="195"/>
      <c r="BC184" s="195"/>
      <c r="BD184" s="195"/>
      <c r="BE184" s="195"/>
      <c r="BF184" s="195"/>
      <c r="BG184" s="193" t="s">
        <v>305</v>
      </c>
      <c r="BH184" s="193"/>
      <c r="BI184" s="193"/>
      <c r="BJ184" s="194"/>
      <c r="BK184" s="79"/>
      <c r="BL184" s="28"/>
      <c r="BM184" s="28"/>
      <c r="BN184" s="28"/>
      <c r="BO184" s="12"/>
      <c r="BP184" s="25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12"/>
      <c r="DF184" s="12"/>
      <c r="DG184" s="12"/>
      <c r="DH184" s="12"/>
      <c r="DI184" s="12"/>
      <c r="DJ184" s="12"/>
      <c r="DK184" s="12"/>
      <c r="DL184" s="12"/>
      <c r="DM184" s="12"/>
      <c r="DN184" s="12"/>
      <c r="DO184" s="12"/>
      <c r="DP184" s="12"/>
      <c r="DQ184" s="12"/>
      <c r="DR184" s="12"/>
      <c r="DS184" s="12"/>
      <c r="DT184" s="12"/>
      <c r="DU184" s="12"/>
      <c r="DV184" s="12"/>
      <c r="DW184" s="12"/>
      <c r="DX184" s="12"/>
    </row>
    <row r="185" spans="2:128" s="11" customFormat="1" ht="68.25" customHeight="1" x14ac:dyDescent="0.45">
      <c r="B185" s="283" t="s">
        <v>283</v>
      </c>
      <c r="C185" s="292"/>
      <c r="D185" s="292"/>
      <c r="E185" s="292"/>
      <c r="F185" s="195" t="s">
        <v>335</v>
      </c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  <c r="T185" s="195"/>
      <c r="U185" s="195"/>
      <c r="V185" s="195"/>
      <c r="W185" s="195"/>
      <c r="X185" s="195"/>
      <c r="Y185" s="195"/>
      <c r="Z185" s="195"/>
      <c r="AA185" s="195"/>
      <c r="AB185" s="195"/>
      <c r="AC185" s="195"/>
      <c r="AD185" s="195"/>
      <c r="AE185" s="195"/>
      <c r="AF185" s="195"/>
      <c r="AG185" s="195"/>
      <c r="AH185" s="195"/>
      <c r="AI185" s="195"/>
      <c r="AJ185" s="195"/>
      <c r="AK185" s="195"/>
      <c r="AL185" s="195"/>
      <c r="AM185" s="195"/>
      <c r="AN185" s="195"/>
      <c r="AO185" s="195"/>
      <c r="AP185" s="195"/>
      <c r="AQ185" s="195"/>
      <c r="AR185" s="195"/>
      <c r="AS185" s="195"/>
      <c r="AT185" s="195"/>
      <c r="AU185" s="195"/>
      <c r="AV185" s="195"/>
      <c r="AW185" s="195"/>
      <c r="AX185" s="195"/>
      <c r="AY185" s="195"/>
      <c r="AZ185" s="195"/>
      <c r="BA185" s="195"/>
      <c r="BB185" s="195"/>
      <c r="BC185" s="195"/>
      <c r="BD185" s="195"/>
      <c r="BE185" s="195"/>
      <c r="BF185" s="195"/>
      <c r="BG185" s="193" t="s">
        <v>306</v>
      </c>
      <c r="BH185" s="193"/>
      <c r="BI185" s="193"/>
      <c r="BJ185" s="194"/>
      <c r="BK185" s="79"/>
      <c r="BL185" s="28"/>
      <c r="BM185" s="28"/>
      <c r="BN185" s="28"/>
      <c r="BO185" s="12"/>
      <c r="BP185" s="25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12"/>
      <c r="DF185" s="12"/>
      <c r="DG185" s="12"/>
      <c r="DH185" s="12"/>
      <c r="DI185" s="12"/>
      <c r="DJ185" s="12"/>
      <c r="DK185" s="12"/>
      <c r="DL185" s="12"/>
      <c r="DM185" s="12"/>
      <c r="DN185" s="12"/>
      <c r="DO185" s="12"/>
      <c r="DP185" s="12"/>
      <c r="DQ185" s="12"/>
      <c r="DR185" s="12"/>
      <c r="DS185" s="12"/>
      <c r="DT185" s="12"/>
      <c r="DU185" s="12"/>
      <c r="DV185" s="12"/>
      <c r="DW185" s="12"/>
      <c r="DX185" s="12"/>
    </row>
    <row r="186" spans="2:128" s="11" customFormat="1" ht="85.5" customHeight="1" x14ac:dyDescent="0.45">
      <c r="B186" s="283" t="s">
        <v>284</v>
      </c>
      <c r="C186" s="292"/>
      <c r="D186" s="292"/>
      <c r="E186" s="292"/>
      <c r="F186" s="195" t="s">
        <v>392</v>
      </c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5"/>
      <c r="AT186" s="195"/>
      <c r="AU186" s="195"/>
      <c r="AV186" s="195"/>
      <c r="AW186" s="195"/>
      <c r="AX186" s="195"/>
      <c r="AY186" s="195"/>
      <c r="AZ186" s="195"/>
      <c r="BA186" s="195"/>
      <c r="BB186" s="195"/>
      <c r="BC186" s="195"/>
      <c r="BD186" s="195"/>
      <c r="BE186" s="195"/>
      <c r="BF186" s="195"/>
      <c r="BG186" s="193" t="s">
        <v>307</v>
      </c>
      <c r="BH186" s="193"/>
      <c r="BI186" s="193"/>
      <c r="BJ186" s="194"/>
      <c r="BK186" s="79"/>
      <c r="BL186" s="28"/>
      <c r="BM186" s="28"/>
      <c r="BN186" s="28"/>
      <c r="BO186" s="12"/>
      <c r="BP186" s="25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12"/>
      <c r="DF186" s="12"/>
      <c r="DG186" s="12"/>
      <c r="DH186" s="12"/>
      <c r="DI186" s="12"/>
      <c r="DJ186" s="12"/>
      <c r="DK186" s="12"/>
      <c r="DL186" s="12"/>
      <c r="DM186" s="12"/>
      <c r="DN186" s="12"/>
      <c r="DO186" s="12"/>
      <c r="DP186" s="12"/>
      <c r="DQ186" s="12"/>
      <c r="DR186" s="12"/>
      <c r="DS186" s="12"/>
      <c r="DT186" s="12"/>
      <c r="DU186" s="12"/>
      <c r="DV186" s="12"/>
      <c r="DW186" s="12"/>
      <c r="DX186" s="12"/>
    </row>
    <row r="187" spans="2:128" s="11" customFormat="1" ht="85.5" customHeight="1" x14ac:dyDescent="0.45">
      <c r="B187" s="283" t="s">
        <v>300</v>
      </c>
      <c r="C187" s="292"/>
      <c r="D187" s="292"/>
      <c r="E187" s="292"/>
      <c r="F187" s="188" t="s">
        <v>463</v>
      </c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89"/>
      <c r="AT187" s="189"/>
      <c r="AU187" s="189"/>
      <c r="AV187" s="189"/>
      <c r="AW187" s="189"/>
      <c r="AX187" s="189"/>
      <c r="AY187" s="189"/>
      <c r="AZ187" s="189"/>
      <c r="BA187" s="189"/>
      <c r="BB187" s="189"/>
      <c r="BC187" s="189"/>
      <c r="BD187" s="189"/>
      <c r="BE187" s="189"/>
      <c r="BF187" s="190"/>
      <c r="BG187" s="193" t="s">
        <v>175</v>
      </c>
      <c r="BH187" s="193"/>
      <c r="BI187" s="193"/>
      <c r="BJ187" s="194"/>
      <c r="BK187" s="79"/>
      <c r="BL187" s="28"/>
      <c r="BM187" s="28"/>
      <c r="BN187" s="28"/>
      <c r="BO187" s="12"/>
      <c r="BP187" s="25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</row>
    <row r="188" spans="2:128" s="11" customFormat="1" ht="90" customHeight="1" x14ac:dyDescent="0.45">
      <c r="B188" s="283" t="s">
        <v>285</v>
      </c>
      <c r="C188" s="292"/>
      <c r="D188" s="292"/>
      <c r="E188" s="292"/>
      <c r="F188" s="188" t="s">
        <v>411</v>
      </c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89"/>
      <c r="AT188" s="189"/>
      <c r="AU188" s="189"/>
      <c r="AV188" s="189"/>
      <c r="AW188" s="189"/>
      <c r="AX188" s="189"/>
      <c r="AY188" s="189"/>
      <c r="AZ188" s="189"/>
      <c r="BA188" s="189"/>
      <c r="BB188" s="189"/>
      <c r="BC188" s="189"/>
      <c r="BD188" s="189"/>
      <c r="BE188" s="189"/>
      <c r="BF188" s="190"/>
      <c r="BG188" s="193" t="s">
        <v>310</v>
      </c>
      <c r="BH188" s="193"/>
      <c r="BI188" s="193"/>
      <c r="BJ188" s="194"/>
      <c r="BK188" s="79"/>
      <c r="BL188" s="28"/>
      <c r="BM188" s="28"/>
      <c r="BN188" s="28"/>
      <c r="BO188" s="12"/>
      <c r="BP188" s="25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12"/>
      <c r="DF188" s="12"/>
      <c r="DG188" s="12"/>
      <c r="DH188" s="12"/>
      <c r="DI188" s="12"/>
      <c r="DJ188" s="12"/>
      <c r="DK188" s="12"/>
      <c r="DL188" s="12"/>
      <c r="DM188" s="12"/>
      <c r="DN188" s="12"/>
      <c r="DO188" s="12"/>
      <c r="DP188" s="12"/>
      <c r="DQ188" s="12"/>
      <c r="DR188" s="12"/>
      <c r="DS188" s="12"/>
      <c r="DT188" s="12"/>
      <c r="DU188" s="12"/>
      <c r="DV188" s="12"/>
      <c r="DW188" s="12"/>
      <c r="DX188" s="12"/>
    </row>
    <row r="189" spans="2:128" s="11" customFormat="1" ht="90" customHeight="1" x14ac:dyDescent="0.45">
      <c r="B189" s="283" t="s">
        <v>286</v>
      </c>
      <c r="C189" s="292"/>
      <c r="D189" s="292"/>
      <c r="E189" s="292"/>
      <c r="F189" s="188" t="s">
        <v>388</v>
      </c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89"/>
      <c r="AT189" s="189"/>
      <c r="AU189" s="189"/>
      <c r="AV189" s="189"/>
      <c r="AW189" s="189"/>
      <c r="AX189" s="189"/>
      <c r="AY189" s="189"/>
      <c r="AZ189" s="189"/>
      <c r="BA189" s="189"/>
      <c r="BB189" s="189"/>
      <c r="BC189" s="189"/>
      <c r="BD189" s="189"/>
      <c r="BE189" s="189"/>
      <c r="BF189" s="190"/>
      <c r="BG189" s="193" t="s">
        <v>311</v>
      </c>
      <c r="BH189" s="193"/>
      <c r="BI189" s="193"/>
      <c r="BJ189" s="194"/>
      <c r="BK189" s="79"/>
      <c r="BL189" s="28"/>
      <c r="BM189" s="28"/>
      <c r="BN189" s="28"/>
      <c r="BO189" s="12"/>
      <c r="BP189" s="25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</row>
    <row r="190" spans="2:128" s="11" customFormat="1" ht="87" customHeight="1" thickBot="1" x14ac:dyDescent="0.5">
      <c r="B190" s="283" t="s">
        <v>287</v>
      </c>
      <c r="C190" s="292"/>
      <c r="D190" s="292"/>
      <c r="E190" s="292"/>
      <c r="F190" s="188" t="s">
        <v>389</v>
      </c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89"/>
      <c r="AT190" s="189"/>
      <c r="AU190" s="189"/>
      <c r="AV190" s="189"/>
      <c r="AW190" s="189"/>
      <c r="AX190" s="189"/>
      <c r="AY190" s="189"/>
      <c r="AZ190" s="189"/>
      <c r="BA190" s="189"/>
      <c r="BB190" s="189"/>
      <c r="BC190" s="189"/>
      <c r="BD190" s="189"/>
      <c r="BE190" s="189"/>
      <c r="BF190" s="190"/>
      <c r="BG190" s="193" t="s">
        <v>312</v>
      </c>
      <c r="BH190" s="193"/>
      <c r="BI190" s="193"/>
      <c r="BJ190" s="194"/>
      <c r="BK190" s="79"/>
      <c r="BL190" s="28"/>
      <c r="BM190" s="28"/>
      <c r="BN190" s="28"/>
      <c r="BO190" s="12"/>
      <c r="BP190" s="25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12"/>
      <c r="DF190" s="12"/>
      <c r="DG190" s="12"/>
      <c r="DH190" s="12"/>
      <c r="DI190" s="12"/>
      <c r="DJ190" s="12"/>
      <c r="DK190" s="12"/>
      <c r="DL190" s="12"/>
      <c r="DM190" s="12"/>
      <c r="DN190" s="12"/>
      <c r="DO190" s="12"/>
      <c r="DP190" s="12"/>
      <c r="DQ190" s="12"/>
      <c r="DR190" s="12"/>
      <c r="DS190" s="12"/>
      <c r="DT190" s="12"/>
      <c r="DU190" s="12"/>
      <c r="DV190" s="12"/>
      <c r="DW190" s="12"/>
      <c r="DX190" s="12"/>
    </row>
    <row r="191" spans="2:128" ht="129" customHeight="1" thickBot="1" x14ac:dyDescent="0.5">
      <c r="B191" s="334" t="s">
        <v>107</v>
      </c>
      <c r="C191" s="335"/>
      <c r="D191" s="335"/>
      <c r="E191" s="336"/>
      <c r="F191" s="239" t="s">
        <v>108</v>
      </c>
      <c r="G191" s="237"/>
      <c r="H191" s="23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237"/>
      <c r="V191" s="237"/>
      <c r="W191" s="237"/>
      <c r="X191" s="237"/>
      <c r="Y191" s="237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37"/>
      <c r="AV191" s="237"/>
      <c r="AW191" s="237"/>
      <c r="AX191" s="237"/>
      <c r="AY191" s="237"/>
      <c r="AZ191" s="237"/>
      <c r="BA191" s="237"/>
      <c r="BB191" s="237"/>
      <c r="BC191" s="237"/>
      <c r="BD191" s="237"/>
      <c r="BE191" s="237"/>
      <c r="BF191" s="238"/>
      <c r="BG191" s="335" t="s">
        <v>420</v>
      </c>
      <c r="BH191" s="335"/>
      <c r="BI191" s="335"/>
      <c r="BJ191" s="337"/>
      <c r="BK191" s="21"/>
    </row>
    <row r="192" spans="2:128" ht="87.75" customHeight="1" x14ac:dyDescent="0.45">
      <c r="B192" s="283" t="s">
        <v>278</v>
      </c>
      <c r="C192" s="292"/>
      <c r="D192" s="292"/>
      <c r="E192" s="292"/>
      <c r="F192" s="188" t="s">
        <v>412</v>
      </c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189"/>
      <c r="BE192" s="189"/>
      <c r="BF192" s="190"/>
      <c r="BG192" s="193" t="s">
        <v>384</v>
      </c>
      <c r="BH192" s="193"/>
      <c r="BI192" s="193"/>
      <c r="BJ192" s="194"/>
      <c r="BK192" s="21"/>
    </row>
    <row r="193" spans="2:128" ht="93" customHeight="1" x14ac:dyDescent="0.45">
      <c r="B193" s="283" t="s">
        <v>279</v>
      </c>
      <c r="C193" s="284"/>
      <c r="D193" s="284"/>
      <c r="E193" s="284"/>
      <c r="F193" s="195" t="s">
        <v>414</v>
      </c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195"/>
      <c r="AT193" s="195"/>
      <c r="AU193" s="195"/>
      <c r="AV193" s="195"/>
      <c r="AW193" s="195"/>
      <c r="AX193" s="195"/>
      <c r="AY193" s="195"/>
      <c r="AZ193" s="195"/>
      <c r="BA193" s="195"/>
      <c r="BB193" s="195"/>
      <c r="BC193" s="195"/>
      <c r="BD193" s="195"/>
      <c r="BE193" s="195"/>
      <c r="BF193" s="195"/>
      <c r="BG193" s="193" t="s">
        <v>440</v>
      </c>
      <c r="BH193" s="193"/>
      <c r="BI193" s="193"/>
      <c r="BJ193" s="194"/>
      <c r="BK193" s="21"/>
    </row>
    <row r="194" spans="2:128" ht="87.75" customHeight="1" x14ac:dyDescent="0.45">
      <c r="B194" s="283" t="s">
        <v>280</v>
      </c>
      <c r="C194" s="284"/>
      <c r="D194" s="284"/>
      <c r="E194" s="284"/>
      <c r="F194" s="188" t="s">
        <v>390</v>
      </c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9"/>
      <c r="AQ194" s="189"/>
      <c r="AR194" s="189"/>
      <c r="AS194" s="189"/>
      <c r="AT194" s="189"/>
      <c r="AU194" s="189"/>
      <c r="AV194" s="189"/>
      <c r="AW194" s="189"/>
      <c r="AX194" s="189"/>
      <c r="AY194" s="189"/>
      <c r="AZ194" s="189"/>
      <c r="BA194" s="189"/>
      <c r="BB194" s="189"/>
      <c r="BC194" s="189"/>
      <c r="BD194" s="189"/>
      <c r="BE194" s="189"/>
      <c r="BF194" s="190"/>
      <c r="BG194" s="193" t="s">
        <v>464</v>
      </c>
      <c r="BH194" s="193"/>
      <c r="BI194" s="193"/>
      <c r="BJ194" s="194"/>
      <c r="BK194" s="21"/>
    </row>
    <row r="195" spans="2:128" s="4" customFormat="1" ht="84" customHeight="1" x14ac:dyDescent="0.45">
      <c r="B195" s="283" t="s">
        <v>288</v>
      </c>
      <c r="C195" s="284"/>
      <c r="D195" s="284"/>
      <c r="E195" s="284"/>
      <c r="F195" s="188" t="s">
        <v>405</v>
      </c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9"/>
      <c r="AQ195" s="189"/>
      <c r="AR195" s="189"/>
      <c r="AS195" s="189"/>
      <c r="AT195" s="189"/>
      <c r="AU195" s="189"/>
      <c r="AV195" s="189"/>
      <c r="AW195" s="189"/>
      <c r="AX195" s="189"/>
      <c r="AY195" s="189"/>
      <c r="AZ195" s="189"/>
      <c r="BA195" s="189"/>
      <c r="BB195" s="189"/>
      <c r="BC195" s="189"/>
      <c r="BD195" s="189"/>
      <c r="BE195" s="189"/>
      <c r="BF195" s="190"/>
      <c r="BG195" s="193" t="s">
        <v>465</v>
      </c>
      <c r="BH195" s="193"/>
      <c r="BI195" s="193"/>
      <c r="BJ195" s="194"/>
      <c r="BK195" s="21"/>
      <c r="BL195" s="26"/>
      <c r="BM195" s="26"/>
      <c r="BN195" s="26"/>
      <c r="BO195" s="1"/>
      <c r="BP195" s="24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</row>
    <row r="196" spans="2:128" s="4" customFormat="1" ht="75" customHeight="1" x14ac:dyDescent="0.45">
      <c r="B196" s="283" t="s">
        <v>289</v>
      </c>
      <c r="C196" s="284"/>
      <c r="D196" s="284"/>
      <c r="E196" s="284"/>
      <c r="F196" s="188" t="s">
        <v>330</v>
      </c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9"/>
      <c r="AQ196" s="189"/>
      <c r="AR196" s="189"/>
      <c r="AS196" s="189"/>
      <c r="AT196" s="189"/>
      <c r="AU196" s="189"/>
      <c r="AV196" s="189"/>
      <c r="AW196" s="189"/>
      <c r="AX196" s="189"/>
      <c r="AY196" s="189"/>
      <c r="AZ196" s="189"/>
      <c r="BA196" s="189"/>
      <c r="BB196" s="189"/>
      <c r="BC196" s="189"/>
      <c r="BD196" s="189"/>
      <c r="BE196" s="189"/>
      <c r="BF196" s="190"/>
      <c r="BG196" s="193" t="s">
        <v>465</v>
      </c>
      <c r="BH196" s="193"/>
      <c r="BI196" s="193"/>
      <c r="BJ196" s="194"/>
      <c r="BK196" s="21"/>
      <c r="BL196" s="26"/>
      <c r="BM196" s="26"/>
      <c r="BN196" s="26"/>
      <c r="BO196" s="1"/>
      <c r="BP196" s="24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</row>
    <row r="197" spans="2:128" s="4" customFormat="1" ht="76.900000000000006" customHeight="1" x14ac:dyDescent="0.45">
      <c r="B197" s="283" t="s">
        <v>290</v>
      </c>
      <c r="C197" s="284"/>
      <c r="D197" s="284"/>
      <c r="E197" s="284"/>
      <c r="F197" s="188" t="s">
        <v>391</v>
      </c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9"/>
      <c r="AQ197" s="189"/>
      <c r="AR197" s="189"/>
      <c r="AS197" s="189"/>
      <c r="AT197" s="189"/>
      <c r="AU197" s="189"/>
      <c r="AV197" s="189"/>
      <c r="AW197" s="189"/>
      <c r="AX197" s="189"/>
      <c r="AY197" s="189"/>
      <c r="AZ197" s="189"/>
      <c r="BA197" s="189"/>
      <c r="BB197" s="189"/>
      <c r="BC197" s="189"/>
      <c r="BD197" s="189"/>
      <c r="BE197" s="189"/>
      <c r="BF197" s="190"/>
      <c r="BG197" s="193" t="s">
        <v>313</v>
      </c>
      <c r="BH197" s="193"/>
      <c r="BI197" s="193"/>
      <c r="BJ197" s="194"/>
      <c r="BK197" s="21"/>
      <c r="BL197" s="26"/>
      <c r="BM197" s="26"/>
      <c r="BN197" s="26"/>
      <c r="BO197" s="1"/>
      <c r="BP197" s="24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</row>
    <row r="198" spans="2:128" s="4" customFormat="1" ht="57.75" customHeight="1" x14ac:dyDescent="0.45">
      <c r="B198" s="283" t="s">
        <v>291</v>
      </c>
      <c r="C198" s="284"/>
      <c r="D198" s="284"/>
      <c r="E198" s="284"/>
      <c r="F198" s="188" t="s">
        <v>466</v>
      </c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9"/>
      <c r="AQ198" s="189"/>
      <c r="AR198" s="189"/>
      <c r="AS198" s="189"/>
      <c r="AT198" s="189"/>
      <c r="AU198" s="189"/>
      <c r="AV198" s="189"/>
      <c r="AW198" s="189"/>
      <c r="AX198" s="189"/>
      <c r="AY198" s="189"/>
      <c r="AZ198" s="189"/>
      <c r="BA198" s="189"/>
      <c r="BB198" s="189"/>
      <c r="BC198" s="189"/>
      <c r="BD198" s="189"/>
      <c r="BE198" s="189"/>
      <c r="BF198" s="190"/>
      <c r="BG198" s="193" t="s">
        <v>314</v>
      </c>
      <c r="BH198" s="193"/>
      <c r="BI198" s="193"/>
      <c r="BJ198" s="194"/>
      <c r="BK198" s="21"/>
      <c r="BL198" s="26"/>
      <c r="BM198" s="26"/>
      <c r="BN198" s="26"/>
      <c r="BO198" s="1"/>
      <c r="BP198" s="24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</row>
    <row r="199" spans="2:128" s="4" customFormat="1" ht="45" customHeight="1" x14ac:dyDescent="0.45">
      <c r="B199" s="283" t="s">
        <v>277</v>
      </c>
      <c r="C199" s="284"/>
      <c r="D199" s="284"/>
      <c r="E199" s="284"/>
      <c r="F199" s="195" t="s">
        <v>382</v>
      </c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  <c r="T199" s="195"/>
      <c r="U199" s="195"/>
      <c r="V199" s="195"/>
      <c r="W199" s="195"/>
      <c r="X199" s="195"/>
      <c r="Y199" s="195"/>
      <c r="Z199" s="195"/>
      <c r="AA199" s="195"/>
      <c r="AB199" s="195"/>
      <c r="AC199" s="195"/>
      <c r="AD199" s="195"/>
      <c r="AE199" s="195"/>
      <c r="AF199" s="195"/>
      <c r="AG199" s="195"/>
      <c r="AH199" s="195"/>
      <c r="AI199" s="195"/>
      <c r="AJ199" s="195"/>
      <c r="AK199" s="195"/>
      <c r="AL199" s="195"/>
      <c r="AM199" s="195"/>
      <c r="AN199" s="195"/>
      <c r="AO199" s="195"/>
      <c r="AP199" s="195"/>
      <c r="AQ199" s="195"/>
      <c r="AR199" s="195"/>
      <c r="AS199" s="195"/>
      <c r="AT199" s="195"/>
      <c r="AU199" s="195"/>
      <c r="AV199" s="195"/>
      <c r="AW199" s="195"/>
      <c r="AX199" s="195"/>
      <c r="AY199" s="195"/>
      <c r="AZ199" s="195"/>
      <c r="BA199" s="195"/>
      <c r="BB199" s="195"/>
      <c r="BC199" s="195"/>
      <c r="BD199" s="195"/>
      <c r="BE199" s="195"/>
      <c r="BF199" s="195"/>
      <c r="BG199" s="193" t="s">
        <v>467</v>
      </c>
      <c r="BH199" s="193"/>
      <c r="BI199" s="193"/>
      <c r="BJ199" s="194"/>
      <c r="BK199" s="21"/>
      <c r="BL199" s="26"/>
      <c r="BM199" s="26"/>
      <c r="BN199" s="26"/>
      <c r="BO199" s="1"/>
      <c r="BP199" s="24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</row>
    <row r="200" spans="2:128" s="4" customFormat="1" ht="94.5" customHeight="1" x14ac:dyDescent="0.45">
      <c r="B200" s="283" t="s">
        <v>325</v>
      </c>
      <c r="C200" s="284"/>
      <c r="D200" s="284"/>
      <c r="E200" s="284"/>
      <c r="F200" s="195" t="s">
        <v>383</v>
      </c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  <c r="R200" s="195"/>
      <c r="S200" s="195"/>
      <c r="T200" s="195"/>
      <c r="U200" s="195"/>
      <c r="V200" s="195"/>
      <c r="W200" s="195"/>
      <c r="X200" s="195"/>
      <c r="Y200" s="195"/>
      <c r="Z200" s="195"/>
      <c r="AA200" s="195"/>
      <c r="AB200" s="195"/>
      <c r="AC200" s="195"/>
      <c r="AD200" s="195"/>
      <c r="AE200" s="195"/>
      <c r="AF200" s="195"/>
      <c r="AG200" s="195"/>
      <c r="AH200" s="195"/>
      <c r="AI200" s="195"/>
      <c r="AJ200" s="195"/>
      <c r="AK200" s="195"/>
      <c r="AL200" s="195"/>
      <c r="AM200" s="195"/>
      <c r="AN200" s="195"/>
      <c r="AO200" s="195"/>
      <c r="AP200" s="195"/>
      <c r="AQ200" s="195"/>
      <c r="AR200" s="195"/>
      <c r="AS200" s="195"/>
      <c r="AT200" s="195"/>
      <c r="AU200" s="195"/>
      <c r="AV200" s="195"/>
      <c r="AW200" s="195"/>
      <c r="AX200" s="195"/>
      <c r="AY200" s="195"/>
      <c r="AZ200" s="195"/>
      <c r="BA200" s="195"/>
      <c r="BB200" s="195"/>
      <c r="BC200" s="195"/>
      <c r="BD200" s="195"/>
      <c r="BE200" s="195"/>
      <c r="BF200" s="195"/>
      <c r="BG200" s="323" t="s">
        <v>467</v>
      </c>
      <c r="BH200" s="324"/>
      <c r="BI200" s="324"/>
      <c r="BJ200" s="325"/>
      <c r="BK200" s="21"/>
      <c r="BL200" s="26"/>
      <c r="BM200" s="26"/>
      <c r="BN200" s="26"/>
      <c r="BO200" s="1"/>
      <c r="BP200" s="24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</row>
    <row r="201" spans="2:128" s="4" customFormat="1" ht="64.5" customHeight="1" thickBot="1" x14ac:dyDescent="0.5">
      <c r="B201" s="326" t="s">
        <v>336</v>
      </c>
      <c r="C201" s="327"/>
      <c r="D201" s="327"/>
      <c r="E201" s="328"/>
      <c r="F201" s="329" t="s">
        <v>422</v>
      </c>
      <c r="G201" s="330"/>
      <c r="H201" s="330"/>
      <c r="I201" s="330"/>
      <c r="J201" s="330"/>
      <c r="K201" s="330"/>
      <c r="L201" s="330"/>
      <c r="M201" s="330"/>
      <c r="N201" s="330"/>
      <c r="O201" s="330"/>
      <c r="P201" s="330"/>
      <c r="Q201" s="330"/>
      <c r="R201" s="330"/>
      <c r="S201" s="330"/>
      <c r="T201" s="330"/>
      <c r="U201" s="330"/>
      <c r="V201" s="330"/>
      <c r="W201" s="330"/>
      <c r="X201" s="330"/>
      <c r="Y201" s="330"/>
      <c r="Z201" s="330"/>
      <c r="AA201" s="330"/>
      <c r="AB201" s="330"/>
      <c r="AC201" s="330"/>
      <c r="AD201" s="330"/>
      <c r="AE201" s="330"/>
      <c r="AF201" s="330"/>
      <c r="AG201" s="330"/>
      <c r="AH201" s="330"/>
      <c r="AI201" s="330"/>
      <c r="AJ201" s="330"/>
      <c r="AK201" s="330"/>
      <c r="AL201" s="330"/>
      <c r="AM201" s="330"/>
      <c r="AN201" s="330"/>
      <c r="AO201" s="330"/>
      <c r="AP201" s="330"/>
      <c r="AQ201" s="330"/>
      <c r="AR201" s="330"/>
      <c r="AS201" s="330"/>
      <c r="AT201" s="330"/>
      <c r="AU201" s="330"/>
      <c r="AV201" s="330"/>
      <c r="AW201" s="330"/>
      <c r="AX201" s="330"/>
      <c r="AY201" s="330"/>
      <c r="AZ201" s="330"/>
      <c r="BA201" s="330"/>
      <c r="BB201" s="330"/>
      <c r="BC201" s="330"/>
      <c r="BD201" s="330"/>
      <c r="BE201" s="330"/>
      <c r="BF201" s="331"/>
      <c r="BG201" s="332" t="s">
        <v>441</v>
      </c>
      <c r="BH201" s="332"/>
      <c r="BI201" s="332"/>
      <c r="BJ201" s="333"/>
      <c r="BK201" s="21"/>
      <c r="BL201" s="26"/>
      <c r="BM201" s="26"/>
      <c r="BN201" s="26"/>
      <c r="BO201" s="1"/>
      <c r="BP201" s="24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</row>
    <row r="202" spans="2:128" s="4" customFormat="1" ht="49.5" customHeight="1" x14ac:dyDescent="0.45">
      <c r="B202" s="300" t="s">
        <v>492</v>
      </c>
      <c r="C202" s="300"/>
      <c r="D202" s="300"/>
      <c r="E202" s="300"/>
      <c r="F202" s="300"/>
      <c r="G202" s="300"/>
      <c r="H202" s="300"/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0"/>
      <c r="Y202" s="300"/>
      <c r="Z202" s="300"/>
      <c r="AA202" s="300"/>
      <c r="AB202" s="300"/>
      <c r="AC202" s="300"/>
      <c r="AD202" s="300"/>
      <c r="AE202" s="300"/>
      <c r="AF202" s="300"/>
      <c r="AG202" s="300"/>
      <c r="AH202" s="300"/>
      <c r="AI202" s="300"/>
      <c r="AJ202" s="300"/>
      <c r="AK202" s="300"/>
      <c r="AL202" s="300"/>
      <c r="AM202" s="300"/>
      <c r="AN202" s="300"/>
      <c r="AO202" s="300"/>
      <c r="AP202" s="300"/>
      <c r="AQ202" s="300"/>
      <c r="AR202" s="300"/>
      <c r="AS202" s="300"/>
      <c r="AT202" s="300"/>
      <c r="AU202" s="300"/>
      <c r="AV202" s="300"/>
      <c r="AW202" s="300"/>
      <c r="AX202" s="300"/>
      <c r="AY202" s="300"/>
      <c r="AZ202" s="300"/>
      <c r="BA202" s="300"/>
      <c r="BB202" s="300"/>
      <c r="BC202" s="300"/>
      <c r="BD202" s="300"/>
      <c r="BE202" s="300"/>
      <c r="BF202" s="300"/>
      <c r="BG202" s="300"/>
      <c r="BH202" s="300"/>
      <c r="BI202" s="300"/>
      <c r="BJ202" s="300"/>
      <c r="BK202" s="21"/>
      <c r="BL202" s="26"/>
      <c r="BM202" s="26"/>
      <c r="BN202" s="26"/>
      <c r="BO202" s="1"/>
      <c r="BP202" s="24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</row>
    <row r="203" spans="2:128" s="4" customFormat="1" ht="40.5" customHeight="1" x14ac:dyDescent="0.45">
      <c r="B203" s="301" t="s">
        <v>468</v>
      </c>
      <c r="C203" s="301"/>
      <c r="D203" s="301"/>
      <c r="E203" s="301"/>
      <c r="F203" s="301"/>
      <c r="G203" s="301"/>
      <c r="H203" s="301"/>
      <c r="I203" s="301"/>
      <c r="J203" s="301"/>
      <c r="K203" s="301"/>
      <c r="L203" s="301"/>
      <c r="M203" s="301"/>
      <c r="N203" s="301"/>
      <c r="O203" s="301"/>
      <c r="P203" s="301"/>
      <c r="Q203" s="301"/>
      <c r="R203" s="301"/>
      <c r="S203" s="301"/>
      <c r="T203" s="301"/>
      <c r="U203" s="301"/>
      <c r="V203" s="301"/>
      <c r="W203" s="301"/>
      <c r="X203" s="301"/>
      <c r="Y203" s="301"/>
      <c r="Z203" s="301"/>
      <c r="AA203" s="301"/>
      <c r="AB203" s="301"/>
      <c r="AC203" s="301"/>
      <c r="AD203" s="301"/>
      <c r="AE203" s="301"/>
      <c r="AF203" s="301"/>
      <c r="AG203" s="301"/>
      <c r="AH203" s="301"/>
      <c r="AI203" s="301"/>
      <c r="AJ203" s="301"/>
      <c r="AK203" s="301"/>
      <c r="AL203" s="301"/>
      <c r="AM203" s="301"/>
      <c r="AN203" s="301"/>
      <c r="AO203" s="301"/>
      <c r="AP203" s="301"/>
      <c r="AQ203" s="301"/>
      <c r="AR203" s="301"/>
      <c r="AS203" s="301"/>
      <c r="AT203" s="301"/>
      <c r="AU203" s="301"/>
      <c r="AV203" s="301"/>
      <c r="AW203" s="301"/>
      <c r="AX203" s="301"/>
      <c r="AY203" s="301"/>
      <c r="AZ203" s="301"/>
      <c r="BA203" s="301"/>
      <c r="BB203" s="301"/>
      <c r="BC203" s="301"/>
      <c r="BD203" s="301"/>
      <c r="BE203" s="301"/>
      <c r="BF203" s="301"/>
      <c r="BG203" s="301"/>
      <c r="BH203" s="301"/>
      <c r="BI203" s="301"/>
      <c r="BJ203" s="301"/>
      <c r="BK203" s="21"/>
      <c r="BL203" s="26"/>
      <c r="BM203" s="26"/>
      <c r="BN203" s="26"/>
      <c r="BO203" s="1"/>
      <c r="BP203" s="24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</row>
    <row r="204" spans="2:128" s="4" customFormat="1" ht="40.5" customHeight="1" x14ac:dyDescent="0.45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  <c r="BE204" s="63"/>
      <c r="BF204" s="63"/>
      <c r="BG204" s="63"/>
      <c r="BH204" s="63"/>
      <c r="BI204" s="63"/>
      <c r="BJ204" s="63"/>
      <c r="BK204" s="21"/>
      <c r="BL204" s="26"/>
      <c r="BM204" s="26"/>
      <c r="BN204" s="26"/>
      <c r="BO204" s="1"/>
      <c r="BP204" s="24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</row>
    <row r="205" spans="2:128" s="4" customFormat="1" ht="30.6" customHeight="1" x14ac:dyDescent="0.45">
      <c r="B205" s="61" t="s">
        <v>123</v>
      </c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62"/>
      <c r="T205" s="62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03"/>
      <c r="AG205" s="63"/>
      <c r="AH205" s="163"/>
      <c r="AI205" s="163"/>
      <c r="AJ205" s="163"/>
      <c r="AK205" s="61" t="s">
        <v>123</v>
      </c>
      <c r="AL205" s="163"/>
      <c r="AM205" s="163"/>
      <c r="AN205" s="163"/>
      <c r="AO205" s="163"/>
      <c r="AP205" s="163"/>
      <c r="AQ205" s="163"/>
      <c r="AR205" s="163"/>
      <c r="AS205" s="163"/>
      <c r="AT205" s="163"/>
      <c r="AU205" s="163"/>
      <c r="AV205" s="163"/>
      <c r="AW205" s="163"/>
      <c r="AX205" s="163"/>
      <c r="AY205" s="163"/>
      <c r="AZ205" s="163"/>
      <c r="BA205" s="163"/>
      <c r="BB205" s="163"/>
      <c r="BC205" s="163"/>
      <c r="BD205" s="163"/>
      <c r="BE205" s="163"/>
      <c r="BF205" s="163"/>
      <c r="BG205" s="163"/>
      <c r="BH205" s="163"/>
      <c r="BI205" s="163"/>
      <c r="BJ205" s="163"/>
      <c r="BK205" s="21"/>
      <c r="BL205" s="26"/>
      <c r="BM205" s="26"/>
      <c r="BN205" s="26"/>
      <c r="BO205" s="1"/>
      <c r="BP205" s="24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</row>
    <row r="206" spans="2:128" s="4" customFormat="1" ht="37.9" customHeight="1" x14ac:dyDescent="0.45">
      <c r="B206" s="300" t="s">
        <v>500</v>
      </c>
      <c r="C206" s="300"/>
      <c r="D206" s="300"/>
      <c r="E206" s="300"/>
      <c r="F206" s="300"/>
      <c r="G206" s="300"/>
      <c r="H206" s="300"/>
      <c r="I206" s="300"/>
      <c r="J206" s="300"/>
      <c r="K206" s="300"/>
      <c r="L206" s="300"/>
      <c r="M206" s="300"/>
      <c r="N206" s="300"/>
      <c r="O206" s="300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  <c r="AA206" s="166"/>
      <c r="AB206" s="166"/>
      <c r="AC206" s="166"/>
      <c r="AD206" s="166"/>
      <c r="AE206" s="163"/>
      <c r="AF206" s="103"/>
      <c r="AG206" s="163"/>
      <c r="AH206" s="163"/>
      <c r="AI206" s="163"/>
      <c r="AJ206" s="163"/>
      <c r="AK206" s="301" t="s">
        <v>154</v>
      </c>
      <c r="AL206" s="301"/>
      <c r="AM206" s="301"/>
      <c r="AN206" s="301"/>
      <c r="AO206" s="301"/>
      <c r="AP206" s="301"/>
      <c r="AQ206" s="301"/>
      <c r="AR206" s="301"/>
      <c r="AS206" s="301"/>
      <c r="AT206" s="301"/>
      <c r="AU206" s="301"/>
      <c r="AV206" s="301"/>
      <c r="AW206" s="301"/>
      <c r="AX206" s="301"/>
      <c r="AY206" s="301"/>
      <c r="AZ206" s="301"/>
      <c r="BA206" s="301"/>
      <c r="BB206" s="301"/>
      <c r="BC206" s="301"/>
      <c r="BD206" s="301"/>
      <c r="BE206" s="301"/>
      <c r="BF206" s="301"/>
      <c r="BG206" s="301"/>
      <c r="BH206" s="163"/>
      <c r="BI206" s="163"/>
      <c r="BJ206" s="163"/>
      <c r="BK206" s="21"/>
      <c r="BL206" s="26"/>
      <c r="BM206" s="26"/>
      <c r="BN206" s="26"/>
      <c r="BO206" s="1"/>
      <c r="BP206" s="24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</row>
    <row r="207" spans="2:128" s="4" customFormat="1" ht="48" customHeight="1" x14ac:dyDescent="0.45">
      <c r="B207" s="302" t="s">
        <v>95</v>
      </c>
      <c r="C207" s="302"/>
      <c r="D207" s="302"/>
      <c r="E207" s="302"/>
      <c r="F207" s="302"/>
      <c r="G207" s="302"/>
      <c r="H207" s="302"/>
      <c r="I207" s="302"/>
      <c r="J207" s="302"/>
      <c r="K207" s="302"/>
      <c r="L207" s="302"/>
      <c r="M207" s="302"/>
      <c r="N207" s="302"/>
      <c r="O207" s="302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3"/>
      <c r="AF207" s="103"/>
      <c r="AG207" s="163"/>
      <c r="AH207" s="163"/>
      <c r="AI207" s="163"/>
      <c r="AJ207" s="163"/>
      <c r="AK207" s="301"/>
      <c r="AL207" s="301"/>
      <c r="AM207" s="301"/>
      <c r="AN207" s="301"/>
      <c r="AO207" s="301"/>
      <c r="AP207" s="301"/>
      <c r="AQ207" s="301"/>
      <c r="AR207" s="301"/>
      <c r="AS207" s="301"/>
      <c r="AT207" s="301"/>
      <c r="AU207" s="301"/>
      <c r="AV207" s="301"/>
      <c r="AW207" s="301"/>
      <c r="AX207" s="301"/>
      <c r="AY207" s="301"/>
      <c r="AZ207" s="301"/>
      <c r="BA207" s="301"/>
      <c r="BB207" s="301"/>
      <c r="BC207" s="301"/>
      <c r="BD207" s="301"/>
      <c r="BE207" s="301"/>
      <c r="BF207" s="301"/>
      <c r="BG207" s="301"/>
      <c r="BH207" s="163"/>
      <c r="BI207" s="163"/>
      <c r="BJ207" s="163"/>
      <c r="BK207" s="21"/>
      <c r="BL207" s="26"/>
      <c r="BM207" s="26"/>
      <c r="BN207" s="26"/>
      <c r="BO207" s="1"/>
      <c r="BP207" s="24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</row>
    <row r="208" spans="2:128" s="4" customFormat="1" ht="35.25" customHeight="1" x14ac:dyDescent="0.45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163"/>
      <c r="Q208" s="163"/>
      <c r="R208" s="163"/>
      <c r="S208" s="62"/>
      <c r="T208" s="62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03"/>
      <c r="AG208" s="163"/>
      <c r="AH208" s="163"/>
      <c r="AI208" s="163"/>
      <c r="AJ208" s="163"/>
      <c r="AK208" s="291"/>
      <c r="AL208" s="291"/>
      <c r="AM208" s="291"/>
      <c r="AN208" s="291"/>
      <c r="AO208" s="291"/>
      <c r="AP208" s="291"/>
      <c r="AQ208" s="167"/>
      <c r="AR208" s="167"/>
      <c r="AS208" s="167"/>
      <c r="AT208" s="167"/>
      <c r="AU208" s="167"/>
      <c r="AV208" s="167"/>
      <c r="AW208" s="167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3"/>
      <c r="BH208" s="163"/>
      <c r="BI208" s="163"/>
      <c r="BJ208" s="163"/>
      <c r="BK208" s="21"/>
      <c r="BL208" s="26"/>
      <c r="BM208" s="26"/>
      <c r="BN208" s="26"/>
      <c r="BO208" s="1"/>
      <c r="BP208" s="24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</row>
    <row r="209" spans="2:128" s="4" customFormat="1" ht="46.5" customHeight="1" x14ac:dyDescent="0.45">
      <c r="B209" s="302" t="s">
        <v>396</v>
      </c>
      <c r="C209" s="302"/>
      <c r="D209" s="302"/>
      <c r="E209" s="302"/>
      <c r="F209" s="302"/>
      <c r="G209" s="302"/>
      <c r="H209" s="302"/>
      <c r="I209" s="302"/>
      <c r="J209" s="302"/>
      <c r="K209" s="302"/>
      <c r="L209" s="302"/>
      <c r="M209" s="302"/>
      <c r="N209" s="302"/>
      <c r="O209" s="302"/>
      <c r="P209" s="163"/>
      <c r="Q209" s="163"/>
      <c r="R209" s="163"/>
      <c r="S209" s="62"/>
      <c r="T209" s="62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03"/>
      <c r="AG209" s="163"/>
      <c r="AH209" s="163"/>
      <c r="AI209" s="163"/>
      <c r="AJ209" s="163"/>
      <c r="AK209" s="291" t="s">
        <v>415</v>
      </c>
      <c r="AL209" s="291"/>
      <c r="AM209" s="291"/>
      <c r="AN209" s="291"/>
      <c r="AO209" s="291"/>
      <c r="AP209" s="291"/>
      <c r="AQ209" s="300" t="s">
        <v>229</v>
      </c>
      <c r="AR209" s="300"/>
      <c r="AS209" s="300"/>
      <c r="AT209" s="300"/>
      <c r="AU209" s="300"/>
      <c r="AV209" s="300"/>
      <c r="AW209" s="300"/>
      <c r="AX209" s="163"/>
      <c r="AY209" s="163"/>
      <c r="AZ209" s="163"/>
      <c r="BA209" s="163"/>
      <c r="BB209" s="163"/>
      <c r="BC209" s="163"/>
      <c r="BD209" s="163"/>
      <c r="BE209" s="163"/>
      <c r="BF209" s="163"/>
      <c r="BG209" s="163"/>
      <c r="BH209" s="163"/>
      <c r="BI209" s="163"/>
      <c r="BJ209" s="163"/>
      <c r="BK209" s="21"/>
      <c r="BL209" s="26"/>
      <c r="BM209" s="26"/>
      <c r="BN209" s="26"/>
      <c r="BO209" s="1"/>
      <c r="BP209" s="24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</row>
    <row r="210" spans="2:128" s="4" customFormat="1" ht="52.5" customHeight="1" x14ac:dyDescent="0.45">
      <c r="B210" s="169" t="s">
        <v>404</v>
      </c>
      <c r="C210" s="169"/>
      <c r="D210" s="169"/>
      <c r="E210" s="169"/>
      <c r="F210" s="169"/>
      <c r="G210" s="169"/>
      <c r="H210" s="176"/>
      <c r="I210" s="177"/>
      <c r="J210" s="177"/>
      <c r="K210" s="177"/>
      <c r="L210" s="177"/>
      <c r="M210" s="177"/>
      <c r="N210" s="177"/>
      <c r="O210" s="177"/>
      <c r="P210" s="163"/>
      <c r="Q210" s="163"/>
      <c r="R210" s="163"/>
      <c r="S210" s="62"/>
      <c r="T210" s="62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03"/>
      <c r="AG210" s="163"/>
      <c r="AH210" s="163"/>
      <c r="AI210" s="163"/>
      <c r="AJ210" s="163"/>
      <c r="AK210" s="296"/>
      <c r="AL210" s="296"/>
      <c r="AM210" s="296"/>
      <c r="AN210" s="296"/>
      <c r="AO210" s="296"/>
      <c r="AP210" s="296"/>
      <c r="AQ210" s="163"/>
      <c r="AR210" s="169"/>
      <c r="AS210" s="169"/>
      <c r="AT210" s="169"/>
      <c r="AU210" s="169"/>
      <c r="AV210" s="169"/>
      <c r="AW210" s="169"/>
      <c r="AX210" s="163"/>
      <c r="AY210" s="163"/>
      <c r="AZ210" s="163"/>
      <c r="BA210" s="163"/>
      <c r="BB210" s="163"/>
      <c r="BC210" s="163"/>
      <c r="BD210" s="163"/>
      <c r="BE210" s="163"/>
      <c r="BF210" s="163"/>
      <c r="BG210" s="163"/>
      <c r="BH210" s="163"/>
      <c r="BI210" s="163"/>
      <c r="BJ210" s="163"/>
      <c r="BK210" s="21"/>
      <c r="BL210" s="26"/>
      <c r="BM210" s="26"/>
      <c r="BN210" s="26"/>
      <c r="BO210" s="1"/>
      <c r="BP210" s="24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</row>
    <row r="211" spans="2:128" s="4" customFormat="1" ht="45.75" customHeight="1" x14ac:dyDescent="0.45">
      <c r="B211" s="301" t="s">
        <v>469</v>
      </c>
      <c r="C211" s="301"/>
      <c r="D211" s="301"/>
      <c r="E211" s="301"/>
      <c r="F211" s="301"/>
      <c r="G211" s="301"/>
      <c r="H211" s="301"/>
      <c r="I211" s="301"/>
      <c r="J211" s="301"/>
      <c r="K211" s="301"/>
      <c r="L211" s="301"/>
      <c r="M211" s="301"/>
      <c r="N211" s="301"/>
      <c r="O211" s="301"/>
      <c r="P211" s="163"/>
      <c r="Q211" s="163"/>
      <c r="R211" s="163"/>
      <c r="S211" s="62"/>
      <c r="T211" s="62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03"/>
      <c r="AG211" s="163"/>
      <c r="AH211" s="163"/>
      <c r="AI211" s="163"/>
      <c r="AJ211" s="163"/>
      <c r="AK211" s="291" t="s">
        <v>416</v>
      </c>
      <c r="AL211" s="291"/>
      <c r="AM211" s="291"/>
      <c r="AN211" s="291"/>
      <c r="AO211" s="291"/>
      <c r="AP211" s="291"/>
      <c r="AQ211" s="299">
        <v>2022</v>
      </c>
      <c r="AR211" s="299"/>
      <c r="AS211" s="299"/>
      <c r="AT211" s="299"/>
      <c r="AU211" s="299"/>
      <c r="AV211" s="299"/>
      <c r="AW211" s="299"/>
      <c r="AX211" s="163"/>
      <c r="AY211" s="163"/>
      <c r="AZ211" s="163"/>
      <c r="BA211" s="163"/>
      <c r="BB211" s="163"/>
      <c r="BC211" s="163"/>
      <c r="BD211" s="163"/>
      <c r="BE211" s="163"/>
      <c r="BF211" s="163"/>
      <c r="BG211" s="163"/>
      <c r="BH211" s="163"/>
      <c r="BI211" s="163"/>
      <c r="BJ211" s="163"/>
      <c r="BK211" s="21"/>
      <c r="BL211" s="26"/>
      <c r="BM211" s="26"/>
      <c r="BN211" s="26"/>
      <c r="BO211" s="1"/>
      <c r="BP211" s="24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</row>
    <row r="212" spans="2:128" s="4" customFormat="1" ht="52.5" customHeight="1" x14ac:dyDescent="0.45">
      <c r="B212" s="170"/>
      <c r="C212" s="170"/>
      <c r="D212" s="170"/>
      <c r="E212" s="170"/>
      <c r="F212" s="170"/>
      <c r="G212" s="170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62"/>
      <c r="T212" s="62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03"/>
      <c r="AG212" s="163"/>
      <c r="AH212" s="163"/>
      <c r="AI212" s="163"/>
      <c r="AJ212" s="163"/>
      <c r="AK212" s="306"/>
      <c r="AL212" s="306"/>
      <c r="AM212" s="306"/>
      <c r="AN212" s="306"/>
      <c r="AO212" s="306"/>
      <c r="AP212" s="306"/>
      <c r="AQ212" s="299"/>
      <c r="AR212" s="299"/>
      <c r="AS212" s="299"/>
      <c r="AT212" s="299"/>
      <c r="AU212" s="299"/>
      <c r="AV212" s="299"/>
      <c r="AW212" s="299"/>
      <c r="AX212" s="163"/>
      <c r="AY212" s="163"/>
      <c r="AZ212" s="163"/>
      <c r="BA212" s="163"/>
      <c r="BB212" s="163"/>
      <c r="BC212" s="163"/>
      <c r="BD212" s="163"/>
      <c r="BE212" s="163"/>
      <c r="BF212" s="163"/>
      <c r="BG212" s="163"/>
      <c r="BH212" s="163"/>
      <c r="BI212" s="163"/>
      <c r="BJ212" s="163"/>
      <c r="BK212" s="21"/>
      <c r="BL212" s="26"/>
      <c r="BM212" s="26"/>
      <c r="BN212" s="26"/>
      <c r="BO212" s="1"/>
      <c r="BP212" s="24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</row>
    <row r="213" spans="2:128" s="4" customFormat="1" ht="87" customHeight="1" x14ac:dyDescent="0.45">
      <c r="B213" s="305" t="s">
        <v>149</v>
      </c>
      <c r="C213" s="305"/>
      <c r="D213" s="305"/>
      <c r="E213" s="305"/>
      <c r="F213" s="305"/>
      <c r="G213" s="305"/>
      <c r="H213" s="305"/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163"/>
      <c r="AF213" s="163"/>
      <c r="AG213" s="163"/>
      <c r="AH213" s="163"/>
      <c r="AI213" s="163"/>
      <c r="AJ213" s="163"/>
      <c r="AK213" s="301" t="s">
        <v>421</v>
      </c>
      <c r="AL213" s="301"/>
      <c r="AM213" s="301"/>
      <c r="AN213" s="301"/>
      <c r="AO213" s="301"/>
      <c r="AP213" s="301"/>
      <c r="AQ213" s="301"/>
      <c r="AR213" s="301"/>
      <c r="AS213" s="301"/>
      <c r="AT213" s="301"/>
      <c r="AU213" s="301"/>
      <c r="AV213" s="301"/>
      <c r="AW213" s="301"/>
      <c r="AX213" s="301"/>
      <c r="AY213" s="301"/>
      <c r="AZ213" s="301"/>
      <c r="BA213" s="301"/>
      <c r="BB213" s="301"/>
      <c r="BC213" s="103"/>
      <c r="BD213" s="103"/>
      <c r="BE213" s="168"/>
      <c r="BF213" s="168"/>
      <c r="BG213" s="163"/>
      <c r="BH213" s="163"/>
      <c r="BI213" s="163"/>
      <c r="BJ213" s="163"/>
      <c r="BK213" s="21"/>
      <c r="BL213" s="26"/>
      <c r="BM213" s="26"/>
      <c r="BN213" s="26"/>
      <c r="BO213" s="1"/>
      <c r="BP213" s="24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</row>
    <row r="214" spans="2:128" s="4" customFormat="1" ht="59.25" customHeight="1" x14ac:dyDescent="0.5">
      <c r="B214" s="285" t="s">
        <v>470</v>
      </c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163"/>
      <c r="Q214" s="163"/>
      <c r="R214" s="163"/>
      <c r="S214" s="62"/>
      <c r="T214" s="62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3"/>
      <c r="AG214" s="163"/>
      <c r="AH214" s="163"/>
      <c r="AI214" s="163"/>
      <c r="AJ214" s="163"/>
      <c r="AK214" s="171"/>
      <c r="AL214" s="171"/>
      <c r="AM214" s="171"/>
      <c r="AN214" s="171"/>
      <c r="AO214" s="171"/>
      <c r="AP214" s="171"/>
      <c r="AQ214" s="303" t="s">
        <v>230</v>
      </c>
      <c r="AR214" s="303"/>
      <c r="AS214" s="303"/>
      <c r="AT214" s="303"/>
      <c r="AU214" s="303"/>
      <c r="AV214" s="303"/>
      <c r="AW214" s="303"/>
      <c r="AX214" s="163"/>
      <c r="AY214" s="163"/>
      <c r="AZ214" s="163"/>
      <c r="BA214" s="163"/>
      <c r="BB214" s="163"/>
      <c r="BC214" s="103"/>
      <c r="BD214" s="103"/>
      <c r="BE214" s="168"/>
      <c r="BF214" s="168"/>
      <c r="BG214" s="163"/>
      <c r="BH214" s="163"/>
      <c r="BI214" s="163"/>
      <c r="BJ214" s="163"/>
      <c r="BK214" s="21"/>
      <c r="BL214" s="26"/>
      <c r="BM214" s="26"/>
      <c r="BN214" s="26"/>
      <c r="BO214" s="1"/>
      <c r="BP214" s="24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</row>
    <row r="215" spans="2:128" s="4" customFormat="1" ht="34.5" customHeight="1" x14ac:dyDescent="0.45">
      <c r="B215" s="305" t="s">
        <v>399</v>
      </c>
      <c r="C215" s="305"/>
      <c r="D215" s="305"/>
      <c r="E215" s="305"/>
      <c r="F215" s="305"/>
      <c r="G215" s="305"/>
      <c r="H215" s="305"/>
      <c r="I215" s="164" t="s">
        <v>400</v>
      </c>
      <c r="J215" s="163"/>
      <c r="K215" s="163"/>
      <c r="L215" s="163"/>
      <c r="M215" s="163"/>
      <c r="N215" s="163"/>
      <c r="O215" s="163"/>
      <c r="P215" s="163"/>
      <c r="Q215" s="163"/>
      <c r="R215" s="163"/>
      <c r="S215" s="62"/>
      <c r="T215" s="62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  <c r="AH215" s="163"/>
      <c r="AI215" s="163"/>
      <c r="AJ215" s="163"/>
      <c r="AK215" s="164" t="s">
        <v>401</v>
      </c>
      <c r="AL215" s="163"/>
      <c r="AM215" s="163"/>
      <c r="AN215" s="163"/>
      <c r="AO215" s="163"/>
      <c r="AP215" s="163"/>
      <c r="AQ215" s="163"/>
      <c r="AR215" s="169" t="s">
        <v>402</v>
      </c>
      <c r="AS215" s="169"/>
      <c r="AT215" s="169"/>
      <c r="AU215" s="169"/>
      <c r="AV215" s="169"/>
      <c r="AW215" s="169"/>
      <c r="AX215" s="163"/>
      <c r="AY215" s="163"/>
      <c r="AZ215" s="163"/>
      <c r="BA215" s="163"/>
      <c r="BB215" s="163"/>
      <c r="BC215" s="103"/>
      <c r="BD215" s="103"/>
      <c r="BE215" s="163"/>
      <c r="BF215" s="163"/>
      <c r="BG215" s="163"/>
      <c r="BH215" s="163"/>
      <c r="BI215" s="163"/>
      <c r="BJ215" s="163"/>
      <c r="BK215" s="21"/>
      <c r="BL215" s="26"/>
      <c r="BM215" s="26"/>
      <c r="BN215" s="26"/>
      <c r="BO215" s="1"/>
      <c r="BP215" s="24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</row>
    <row r="216" spans="2:128" s="4" customFormat="1" ht="40.5" customHeight="1" x14ac:dyDescent="0.45">
      <c r="B216" s="301" t="s">
        <v>471</v>
      </c>
      <c r="C216" s="301"/>
      <c r="D216" s="301"/>
      <c r="E216" s="301"/>
      <c r="F216" s="301"/>
      <c r="G216" s="301"/>
      <c r="H216" s="301"/>
      <c r="I216" s="301"/>
      <c r="J216" s="301"/>
      <c r="K216" s="301"/>
      <c r="L216" s="301"/>
      <c r="M216" s="301"/>
      <c r="N216" s="301"/>
      <c r="O216" s="301"/>
      <c r="P216" s="163"/>
      <c r="Q216" s="163"/>
      <c r="R216" s="163"/>
      <c r="S216" s="62"/>
      <c r="T216" s="62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63"/>
      <c r="AJ216" s="163"/>
      <c r="AK216" s="289"/>
      <c r="AL216" s="289"/>
      <c r="AM216" s="289"/>
      <c r="AN216" s="289"/>
      <c r="AO216" s="289"/>
      <c r="AP216" s="289"/>
      <c r="AQ216" s="299">
        <v>2022</v>
      </c>
      <c r="AR216" s="299"/>
      <c r="AS216" s="299"/>
      <c r="AT216" s="299"/>
      <c r="AU216" s="163"/>
      <c r="AV216" s="163"/>
      <c r="AW216" s="163"/>
      <c r="AX216" s="163"/>
      <c r="AY216" s="163"/>
      <c r="AZ216" s="163"/>
      <c r="BA216" s="163"/>
      <c r="BB216" s="163"/>
      <c r="BC216" s="103"/>
      <c r="BD216" s="103"/>
      <c r="BE216" s="163"/>
      <c r="BF216" s="163"/>
      <c r="BG216" s="163"/>
      <c r="BH216" s="163"/>
      <c r="BI216" s="163"/>
      <c r="BJ216" s="163"/>
      <c r="BK216" s="21"/>
      <c r="BL216" s="26"/>
      <c r="BM216" s="26"/>
      <c r="BN216" s="26"/>
      <c r="BO216" s="1"/>
      <c r="BP216" s="24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</row>
    <row r="217" spans="2:128" s="4" customFormat="1" ht="51.75" customHeight="1" x14ac:dyDescent="0.45">
      <c r="B217" s="170"/>
      <c r="C217" s="170"/>
      <c r="D217" s="170"/>
      <c r="E217" s="170"/>
      <c r="F217" s="170"/>
      <c r="G217" s="170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66"/>
      <c r="T217" s="166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69"/>
      <c r="AL217" s="103"/>
      <c r="AM217" s="103"/>
      <c r="AN217" s="103"/>
      <c r="AO217" s="103"/>
      <c r="AP217" s="103"/>
      <c r="AQ217" s="103"/>
      <c r="AR217" s="169"/>
      <c r="AS217" s="169"/>
      <c r="AT217" s="169"/>
      <c r="AU217" s="169"/>
      <c r="AV217" s="169"/>
      <c r="AW217" s="169"/>
      <c r="AX217" s="103"/>
      <c r="AY217" s="103"/>
      <c r="AZ217" s="103"/>
      <c r="BA217" s="103"/>
      <c r="BB217" s="103"/>
      <c r="BC217" s="103"/>
      <c r="BD217" s="103"/>
      <c r="BE217" s="163"/>
      <c r="BF217" s="163"/>
      <c r="BG217" s="163"/>
      <c r="BH217" s="163"/>
      <c r="BI217" s="163"/>
      <c r="BJ217" s="163"/>
      <c r="BK217" s="21"/>
      <c r="BL217" s="26"/>
      <c r="BM217" s="26"/>
      <c r="BN217" s="26"/>
      <c r="BO217" s="1"/>
      <c r="BP217" s="24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</row>
    <row r="218" spans="2:128" s="4" customFormat="1" ht="25.5" customHeight="1" x14ac:dyDescent="0.45">
      <c r="B218" s="172"/>
      <c r="C218" s="172"/>
      <c r="D218" s="172"/>
      <c r="E218" s="172"/>
      <c r="F218" s="172"/>
      <c r="G218" s="172"/>
      <c r="H218" s="172"/>
      <c r="I218" s="172"/>
      <c r="J218" s="172"/>
      <c r="K218" s="172"/>
      <c r="L218" s="172"/>
      <c r="M218" s="172"/>
      <c r="N218" s="172"/>
      <c r="O218" s="172"/>
      <c r="P218" s="172"/>
      <c r="Q218" s="172"/>
      <c r="R218" s="172"/>
      <c r="S218" s="173"/>
      <c r="T218" s="173"/>
      <c r="U218" s="172"/>
      <c r="V218" s="172"/>
      <c r="W218" s="172"/>
      <c r="X218" s="172"/>
      <c r="Y218" s="172"/>
      <c r="Z218" s="172"/>
      <c r="AA218" s="172"/>
      <c r="AB218" s="172"/>
      <c r="AC218" s="172"/>
      <c r="AD218" s="172"/>
      <c r="AE218" s="103"/>
      <c r="AF218" s="103"/>
      <c r="AG218" s="103"/>
      <c r="AH218" s="103"/>
      <c r="AI218" s="103"/>
      <c r="AJ218" s="103"/>
      <c r="AK218" s="291"/>
      <c r="AL218" s="291"/>
      <c r="AM218" s="291"/>
      <c r="AN218" s="291"/>
      <c r="AO218" s="291"/>
      <c r="AP218" s="291"/>
      <c r="AQ218" s="300"/>
      <c r="AR218" s="300"/>
      <c r="AS218" s="300"/>
      <c r="AT218" s="300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63"/>
      <c r="BF218" s="163"/>
      <c r="BG218" s="163"/>
      <c r="BH218" s="163"/>
      <c r="BI218" s="163"/>
      <c r="BJ218" s="163"/>
      <c r="BK218" s="21"/>
      <c r="BL218" s="26"/>
      <c r="BM218" s="26"/>
      <c r="BN218" s="26"/>
      <c r="BO218" s="1"/>
      <c r="BP218" s="24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</row>
    <row r="219" spans="2:128" s="4" customFormat="1" ht="52.5" customHeight="1" x14ac:dyDescent="0.45">
      <c r="B219" s="301" t="s">
        <v>493</v>
      </c>
      <c r="C219" s="301"/>
      <c r="D219" s="301"/>
      <c r="E219" s="301"/>
      <c r="F219" s="301"/>
      <c r="G219" s="301"/>
      <c r="H219" s="301"/>
      <c r="I219" s="301"/>
      <c r="J219" s="301"/>
      <c r="K219" s="301"/>
      <c r="L219" s="301"/>
      <c r="M219" s="301"/>
      <c r="N219" s="301"/>
      <c r="O219" s="301"/>
      <c r="P219" s="301"/>
      <c r="Q219" s="301"/>
      <c r="R219" s="301"/>
      <c r="S219" s="301"/>
      <c r="T219" s="301"/>
      <c r="U219" s="301"/>
      <c r="V219" s="301"/>
      <c r="W219" s="166"/>
      <c r="X219" s="166"/>
      <c r="Y219" s="166"/>
      <c r="Z219" s="166"/>
      <c r="AA219" s="166"/>
      <c r="AB219" s="166"/>
      <c r="AC219" s="166"/>
      <c r="AD219" s="166"/>
      <c r="AE219" s="163"/>
      <c r="AF219" s="103"/>
      <c r="AG219" s="163"/>
      <c r="AH219" s="163"/>
      <c r="AI219" s="163"/>
      <c r="AJ219" s="163"/>
      <c r="AK219" s="287" t="s">
        <v>124</v>
      </c>
      <c r="AL219" s="287"/>
      <c r="AM219" s="287"/>
      <c r="AN219" s="287"/>
      <c r="AO219" s="287"/>
      <c r="AP219" s="287"/>
      <c r="AQ219" s="287"/>
      <c r="AR219" s="287"/>
      <c r="AS219" s="287"/>
      <c r="AT219" s="287"/>
      <c r="AU219" s="287"/>
      <c r="AV219" s="287"/>
      <c r="AW219" s="287"/>
      <c r="AX219" s="287"/>
      <c r="AY219" s="287"/>
      <c r="AZ219" s="287"/>
      <c r="BA219" s="287"/>
      <c r="BB219" s="287"/>
      <c r="BC219" s="287"/>
      <c r="BD219" s="287"/>
      <c r="BE219" s="163"/>
      <c r="BF219" s="163"/>
      <c r="BG219" s="163"/>
      <c r="BH219" s="163"/>
      <c r="BI219" s="163"/>
      <c r="BJ219" s="163"/>
      <c r="BK219" s="21"/>
      <c r="BL219" s="26"/>
      <c r="BM219" s="26"/>
      <c r="BN219" s="26"/>
      <c r="BO219" s="1"/>
      <c r="BP219" s="24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</row>
    <row r="220" spans="2:128" s="4" customFormat="1" ht="39.75" customHeight="1" x14ac:dyDescent="0.45">
      <c r="B220" s="285"/>
      <c r="C220" s="285"/>
      <c r="D220" s="285"/>
      <c r="E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285"/>
      <c r="R220" s="285"/>
      <c r="S220" s="285"/>
      <c r="T220" s="285"/>
      <c r="U220" s="285"/>
      <c r="V220" s="285"/>
      <c r="W220" s="285"/>
      <c r="X220" s="285"/>
      <c r="Y220" s="285"/>
      <c r="Z220" s="285"/>
      <c r="AA220" s="285"/>
      <c r="AB220" s="285"/>
      <c r="AC220" s="285"/>
      <c r="AD220" s="285"/>
      <c r="AE220" s="163"/>
      <c r="AF220" s="103"/>
      <c r="AG220" s="163"/>
      <c r="AH220" s="163"/>
      <c r="AI220" s="163"/>
      <c r="AJ220" s="163"/>
      <c r="AK220" s="289"/>
      <c r="AL220" s="289"/>
      <c r="AM220" s="289"/>
      <c r="AN220" s="289"/>
      <c r="AO220" s="289"/>
      <c r="AP220" s="289"/>
      <c r="AQ220" s="285" t="s">
        <v>403</v>
      </c>
      <c r="AR220" s="285"/>
      <c r="AS220" s="285"/>
      <c r="AT220" s="285"/>
      <c r="AU220" s="285"/>
      <c r="AV220" s="285"/>
      <c r="AW220" s="285"/>
      <c r="AX220" s="163"/>
      <c r="AY220" s="163"/>
      <c r="AZ220" s="163"/>
      <c r="BA220" s="163"/>
      <c r="BB220" s="163"/>
      <c r="BC220" s="163"/>
      <c r="BD220" s="163"/>
      <c r="BE220" s="163"/>
      <c r="BF220" s="163"/>
      <c r="BG220" s="163"/>
      <c r="BH220" s="163"/>
      <c r="BI220" s="163"/>
      <c r="BJ220" s="163"/>
      <c r="BK220" s="21"/>
      <c r="BL220" s="26"/>
      <c r="BM220" s="26"/>
      <c r="BN220" s="26"/>
      <c r="BO220" s="1"/>
      <c r="BP220" s="24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</row>
    <row r="221" spans="2:128" s="4" customFormat="1" ht="36" customHeight="1" x14ac:dyDescent="0.45">
      <c r="B221" s="297"/>
      <c r="C221" s="297"/>
      <c r="D221" s="297"/>
      <c r="E221" s="297"/>
      <c r="F221" s="297"/>
      <c r="G221" s="297"/>
      <c r="H221" s="297"/>
      <c r="I221" s="285" t="s">
        <v>269</v>
      </c>
      <c r="J221" s="285"/>
      <c r="K221" s="285"/>
      <c r="L221" s="285"/>
      <c r="M221" s="285"/>
      <c r="N221" s="285"/>
      <c r="O221" s="285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3"/>
      <c r="AF221" s="103"/>
      <c r="AG221" s="163"/>
      <c r="AH221" s="163"/>
      <c r="AI221" s="163"/>
      <c r="AJ221" s="163"/>
      <c r="AK221" s="298"/>
      <c r="AL221" s="298"/>
      <c r="AM221" s="298"/>
      <c r="AN221" s="298"/>
      <c r="AO221" s="298"/>
      <c r="AP221" s="298"/>
      <c r="AQ221" s="163"/>
      <c r="AR221" s="164"/>
      <c r="AS221" s="163"/>
      <c r="AT221" s="163"/>
      <c r="AU221" s="163"/>
      <c r="AV221" s="163"/>
      <c r="AW221" s="163"/>
      <c r="AX221" s="163"/>
      <c r="AY221" s="163"/>
      <c r="AZ221" s="163"/>
      <c r="BA221" s="163"/>
      <c r="BB221" s="163"/>
      <c r="BC221" s="163"/>
      <c r="BD221" s="163"/>
      <c r="BE221" s="163"/>
      <c r="BF221" s="163"/>
      <c r="BG221" s="163"/>
      <c r="BH221" s="163"/>
      <c r="BI221" s="163"/>
      <c r="BJ221" s="163"/>
      <c r="BK221" s="21"/>
      <c r="BL221" s="26"/>
      <c r="BM221" s="26"/>
      <c r="BN221" s="26"/>
      <c r="BO221" s="1"/>
      <c r="BP221" s="24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</row>
    <row r="222" spans="2:128" s="4" customFormat="1" ht="57.75" customHeight="1" x14ac:dyDescent="0.5">
      <c r="B222" s="296"/>
      <c r="C222" s="296"/>
      <c r="D222" s="296"/>
      <c r="E222" s="296"/>
      <c r="F222" s="296"/>
      <c r="G222" s="296"/>
      <c r="H222" s="163"/>
      <c r="I222" s="164"/>
      <c r="J222" s="163"/>
      <c r="K222" s="163"/>
      <c r="L222" s="163"/>
      <c r="M222" s="163"/>
      <c r="N222" s="163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3"/>
      <c r="AF222" s="103"/>
      <c r="AG222" s="163"/>
      <c r="AH222" s="163"/>
      <c r="AI222" s="163"/>
      <c r="AJ222" s="163"/>
      <c r="AK222" s="289"/>
      <c r="AL222" s="289"/>
      <c r="AM222" s="289"/>
      <c r="AN222" s="289"/>
      <c r="AO222" s="289"/>
      <c r="AP222" s="289"/>
      <c r="AQ222" s="304">
        <v>2022</v>
      </c>
      <c r="AR222" s="304"/>
      <c r="AS222" s="304"/>
      <c r="AT222" s="304"/>
      <c r="AU222" s="163"/>
      <c r="AV222" s="163"/>
      <c r="AW222" s="163"/>
      <c r="AX222" s="163"/>
      <c r="AY222" s="163"/>
      <c r="AZ222" s="163"/>
      <c r="BA222" s="163"/>
      <c r="BB222" s="63"/>
      <c r="BC222" s="63"/>
      <c r="BD222" s="63"/>
      <c r="BE222" s="163"/>
      <c r="BF222" s="163"/>
      <c r="BG222" s="163"/>
      <c r="BH222" s="163"/>
      <c r="BI222" s="163"/>
      <c r="BJ222" s="163"/>
      <c r="BK222" s="21"/>
      <c r="BL222" s="26"/>
      <c r="BM222" s="26"/>
      <c r="BN222" s="26"/>
      <c r="BO222" s="1"/>
      <c r="BP222" s="24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</row>
    <row r="223" spans="2:128" s="4" customFormat="1" ht="36" customHeight="1" x14ac:dyDescent="0.5">
      <c r="B223" s="289"/>
      <c r="C223" s="289"/>
      <c r="D223" s="289"/>
      <c r="E223" s="289"/>
      <c r="F223" s="289"/>
      <c r="G223" s="289"/>
      <c r="H223" s="289"/>
      <c r="I223" s="290">
        <v>2022</v>
      </c>
      <c r="J223" s="290"/>
      <c r="K223" s="290"/>
      <c r="L223" s="290"/>
      <c r="M223" s="290"/>
      <c r="N223" s="290"/>
      <c r="O223" s="290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3"/>
      <c r="AF223" s="103"/>
      <c r="AG223" s="163"/>
      <c r="AH223" s="163"/>
      <c r="AI223" s="163"/>
      <c r="AJ223" s="163"/>
      <c r="AK223" s="291"/>
      <c r="AL223" s="291"/>
      <c r="AM223" s="291"/>
      <c r="AN223" s="291"/>
      <c r="AO223" s="291"/>
      <c r="AP223" s="291"/>
      <c r="AQ223" s="285"/>
      <c r="AR223" s="285"/>
      <c r="AS223" s="285"/>
      <c r="AT223" s="285"/>
      <c r="AU223" s="103"/>
      <c r="AV223" s="103"/>
      <c r="AW223" s="103"/>
      <c r="AX223" s="103"/>
      <c r="AY223" s="103"/>
      <c r="AZ223" s="103"/>
      <c r="BA223" s="103"/>
      <c r="BB223" s="172"/>
      <c r="BC223" s="172"/>
      <c r="BD223" s="172"/>
      <c r="BE223" s="63"/>
      <c r="BF223" s="63"/>
      <c r="BG223" s="115"/>
      <c r="BH223" s="115"/>
      <c r="BI223" s="115"/>
      <c r="BJ223" s="115"/>
      <c r="BK223" s="21"/>
      <c r="BL223" s="26"/>
      <c r="BM223" s="26"/>
      <c r="BN223" s="26"/>
      <c r="BO223" s="1"/>
      <c r="BP223" s="24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</row>
    <row r="224" spans="2:128" s="4" customFormat="1" ht="24.6" customHeight="1" x14ac:dyDescent="0.45">
      <c r="B224" s="296"/>
      <c r="C224" s="296"/>
      <c r="D224" s="296"/>
      <c r="E224" s="296"/>
      <c r="F224" s="296"/>
      <c r="G224" s="296"/>
      <c r="H224" s="174"/>
      <c r="I224" s="174"/>
      <c r="J224" s="174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3"/>
      <c r="AF224" s="103"/>
      <c r="AG224" s="163"/>
      <c r="AH224" s="163"/>
      <c r="AI224" s="163"/>
      <c r="AJ224" s="163"/>
      <c r="AK224" s="296"/>
      <c r="AL224" s="296"/>
      <c r="AM224" s="296"/>
      <c r="AN224" s="296"/>
      <c r="AO224" s="296"/>
      <c r="AP224" s="296"/>
      <c r="AQ224" s="163"/>
      <c r="AR224" s="163"/>
      <c r="AS224" s="163"/>
      <c r="AT224" s="163"/>
      <c r="AU224" s="163"/>
      <c r="AV224" s="163"/>
      <c r="AW224" s="163"/>
      <c r="AX224" s="163"/>
      <c r="AY224" s="163"/>
      <c r="AZ224" s="163"/>
      <c r="BA224" s="163"/>
      <c r="BB224" s="63"/>
      <c r="BC224" s="63"/>
      <c r="BD224" s="63"/>
      <c r="BE224" s="63"/>
      <c r="BF224" s="63"/>
      <c r="BG224" s="115"/>
      <c r="BH224" s="115"/>
      <c r="BI224" s="115"/>
      <c r="BJ224" s="115"/>
      <c r="BK224" s="21"/>
      <c r="BL224" s="26"/>
      <c r="BM224" s="26"/>
      <c r="BN224" s="26"/>
      <c r="BO224" s="1"/>
      <c r="BP224" s="24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</row>
    <row r="225" spans="2:128" s="4" customFormat="1" ht="19.5" customHeight="1" x14ac:dyDescent="0.45"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114"/>
      <c r="T225" s="114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103"/>
      <c r="AG225" s="163"/>
      <c r="AH225" s="163"/>
      <c r="AI225" s="163"/>
      <c r="AJ225" s="163"/>
      <c r="AK225" s="163"/>
      <c r="AL225" s="163"/>
      <c r="AM225" s="163"/>
      <c r="AN225" s="163"/>
      <c r="AO225" s="163"/>
      <c r="AP225" s="163"/>
      <c r="AQ225" s="163"/>
      <c r="AR225" s="163"/>
      <c r="AS225" s="163"/>
      <c r="AT225" s="163"/>
      <c r="AU225" s="163"/>
      <c r="AV225" s="163"/>
      <c r="AW225" s="163"/>
      <c r="AX225" s="163"/>
      <c r="AY225" s="163"/>
      <c r="AZ225" s="163"/>
      <c r="BA225" s="163"/>
      <c r="BB225" s="63"/>
      <c r="BC225" s="63"/>
      <c r="BD225" s="63"/>
      <c r="BE225" s="63"/>
      <c r="BF225" s="63"/>
      <c r="BG225" s="115"/>
      <c r="BH225" s="115"/>
      <c r="BI225" s="115"/>
      <c r="BJ225" s="115"/>
      <c r="BK225" s="21"/>
      <c r="BL225" s="26"/>
      <c r="BM225" s="26"/>
      <c r="BN225" s="26"/>
      <c r="BO225" s="1"/>
      <c r="BP225" s="24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</row>
    <row r="226" spans="2:128" s="4" customFormat="1" ht="39.75" customHeight="1" x14ac:dyDescent="0.45">
      <c r="B226" s="285" t="s">
        <v>228</v>
      </c>
      <c r="C226" s="285"/>
      <c r="D226" s="285"/>
      <c r="E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285"/>
      <c r="R226" s="285"/>
      <c r="S226" s="285"/>
      <c r="T226" s="285"/>
      <c r="U226" s="285"/>
      <c r="V226" s="285"/>
      <c r="W226" s="285"/>
      <c r="X226" s="285"/>
      <c r="Y226" s="285"/>
      <c r="Z226" s="285"/>
      <c r="AA226" s="285"/>
      <c r="AB226" s="285"/>
      <c r="AC226" s="285"/>
      <c r="AD226" s="285"/>
      <c r="AE226" s="175"/>
      <c r="AF226" s="175"/>
      <c r="AG226" s="175"/>
      <c r="AH226" s="175"/>
      <c r="AI226" s="175"/>
      <c r="AJ226" s="63"/>
      <c r="AK226" s="63"/>
      <c r="AL226" s="63"/>
      <c r="AM226" s="63"/>
      <c r="AN226" s="63"/>
      <c r="AO226" s="63"/>
      <c r="AP226" s="63"/>
      <c r="AQ226" s="63"/>
      <c r="AR226" s="63"/>
      <c r="AS226" s="63"/>
      <c r="AT226" s="63"/>
      <c r="AU226" s="63"/>
      <c r="AV226" s="63"/>
      <c r="AW226" s="63"/>
      <c r="AX226" s="63"/>
      <c r="AY226" s="63"/>
      <c r="AZ226" s="63"/>
      <c r="BA226" s="63"/>
      <c r="BB226" s="63"/>
      <c r="BC226" s="63"/>
      <c r="BD226" s="63"/>
      <c r="BE226" s="63"/>
      <c r="BF226" s="63"/>
      <c r="BG226" s="115"/>
      <c r="BH226" s="115"/>
      <c r="BI226" s="115"/>
      <c r="BJ226" s="115"/>
      <c r="BK226" s="21"/>
      <c r="BL226" s="26"/>
      <c r="BM226" s="26"/>
      <c r="BN226" s="26"/>
      <c r="BO226" s="1"/>
      <c r="BP226" s="24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</row>
    <row r="227" spans="2:128" s="4" customFormat="1" ht="27" customHeight="1" x14ac:dyDescent="0.45">
      <c r="B227" s="286"/>
      <c r="C227" s="286"/>
      <c r="D227" s="286"/>
      <c r="E227" s="286"/>
      <c r="F227" s="286"/>
      <c r="G227" s="286"/>
      <c r="H227" s="286"/>
      <c r="I227" s="286"/>
      <c r="J227" s="286"/>
      <c r="K227" s="286"/>
      <c r="L227" s="286"/>
      <c r="M227" s="286"/>
      <c r="N227" s="286"/>
      <c r="O227" s="286"/>
      <c r="P227" s="286"/>
      <c r="Q227" s="286"/>
      <c r="R227" s="286"/>
      <c r="S227" s="286"/>
      <c r="T227" s="286"/>
      <c r="U227" s="286"/>
      <c r="V227" s="286"/>
      <c r="W227" s="286"/>
      <c r="X227" s="286"/>
      <c r="Y227" s="286"/>
      <c r="Z227" s="286"/>
      <c r="AA227" s="286"/>
      <c r="AB227" s="286"/>
      <c r="AC227" s="286"/>
      <c r="AD227" s="286"/>
      <c r="AE227" s="175"/>
      <c r="AF227" s="164"/>
      <c r="AG227" s="164"/>
      <c r="AH227" s="164"/>
      <c r="AI227" s="164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115"/>
      <c r="BH227" s="115"/>
      <c r="BI227" s="115"/>
      <c r="BJ227" s="115"/>
      <c r="BK227" s="21"/>
      <c r="BL227" s="26"/>
      <c r="BM227" s="26"/>
      <c r="BN227" s="26"/>
      <c r="BO227" s="1"/>
      <c r="BP227" s="24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</row>
    <row r="228" spans="2:128" s="4" customFormat="1" ht="24.6" customHeight="1" x14ac:dyDescent="0.45"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114"/>
      <c r="T228" s="114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164"/>
      <c r="AF228" s="164"/>
      <c r="AG228" s="164"/>
      <c r="AH228" s="164"/>
      <c r="AI228" s="164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115"/>
      <c r="BH228" s="115"/>
      <c r="BI228" s="115"/>
      <c r="BJ228" s="115"/>
      <c r="BK228" s="21"/>
      <c r="BL228" s="26"/>
      <c r="BM228" s="26"/>
      <c r="BN228" s="26"/>
      <c r="BO228" s="1"/>
      <c r="BP228" s="24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</row>
    <row r="229" spans="2:128" s="4" customFormat="1" ht="52.5" customHeight="1" x14ac:dyDescent="0.45">
      <c r="B229" s="287" t="s">
        <v>499</v>
      </c>
      <c r="C229" s="287"/>
      <c r="D229" s="287"/>
      <c r="E229" s="287"/>
      <c r="F229" s="287"/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  <c r="X229" s="287"/>
      <c r="Y229" s="287"/>
      <c r="Z229" s="287"/>
      <c r="AA229" s="287"/>
      <c r="AB229" s="287"/>
      <c r="AC229" s="287"/>
      <c r="AD229" s="164"/>
      <c r="AE229" s="164"/>
      <c r="AF229" s="164"/>
      <c r="AG229" s="164"/>
      <c r="AH229" s="164"/>
      <c r="AI229" s="164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115"/>
      <c r="BH229" s="115"/>
      <c r="BI229" s="115"/>
      <c r="BJ229" s="115"/>
      <c r="BK229" s="21"/>
      <c r="BL229" s="26"/>
      <c r="BM229" s="26"/>
      <c r="BN229" s="26"/>
      <c r="BO229" s="1"/>
      <c r="BP229" s="24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</row>
    <row r="230" spans="2:128" s="4" customFormat="1" ht="34.5" x14ac:dyDescent="0.45">
      <c r="B230" s="157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114"/>
      <c r="T230" s="114"/>
      <c r="U230" s="63"/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/>
      <c r="AK230" s="63"/>
      <c r="AL230" s="63"/>
      <c r="AM230" s="63"/>
      <c r="AN230" s="63"/>
      <c r="AO230" s="63"/>
      <c r="AP230" s="63"/>
      <c r="AQ230" s="63"/>
      <c r="AR230" s="63"/>
      <c r="AS230" s="63"/>
      <c r="AT230" s="63"/>
      <c r="AU230" s="63"/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  <c r="BG230" s="115"/>
      <c r="BH230" s="115"/>
      <c r="BI230" s="115"/>
      <c r="BJ230" s="115"/>
      <c r="BK230" s="21"/>
      <c r="BL230" s="26"/>
      <c r="BM230" s="26"/>
      <c r="BN230" s="26"/>
      <c r="BO230" s="1"/>
      <c r="BP230" s="24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</row>
    <row r="231" spans="2:128" ht="34.5" x14ac:dyDescent="0.45"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114"/>
      <c r="T231" s="114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115"/>
      <c r="BH231" s="115"/>
      <c r="BI231" s="115"/>
      <c r="BJ231" s="115"/>
      <c r="BK231" s="21"/>
    </row>
    <row r="232" spans="2:128" ht="34.5" x14ac:dyDescent="0.45"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114"/>
      <c r="T232" s="114"/>
      <c r="U232" s="63"/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/>
      <c r="AI232" s="63"/>
      <c r="AJ232" s="63"/>
      <c r="AK232" s="63"/>
      <c r="AL232" s="63"/>
      <c r="AM232" s="63"/>
      <c r="AN232" s="63"/>
      <c r="AO232" s="63"/>
      <c r="AP232" s="63"/>
      <c r="AQ232" s="63"/>
      <c r="AR232" s="63"/>
      <c r="AS232" s="63"/>
      <c r="AT232" s="63"/>
      <c r="AU232" s="63"/>
      <c r="AV232" s="63"/>
      <c r="AW232" s="63"/>
      <c r="AX232" s="63"/>
      <c r="AY232" s="63"/>
      <c r="AZ232" s="63"/>
      <c r="BA232" s="63"/>
      <c r="BB232" s="63"/>
      <c r="BC232" s="63"/>
      <c r="BD232" s="63"/>
      <c r="BE232" s="63"/>
      <c r="BF232" s="63"/>
      <c r="BG232" s="115"/>
      <c r="BH232" s="115"/>
      <c r="BI232" s="115"/>
      <c r="BJ232" s="115"/>
      <c r="BK232" s="21"/>
    </row>
    <row r="233" spans="2:128" ht="34.5" x14ac:dyDescent="0.45"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114"/>
      <c r="T233" s="114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115"/>
      <c r="BH233" s="115"/>
      <c r="BI233" s="115"/>
      <c r="BJ233" s="115"/>
      <c r="BK233" s="21"/>
    </row>
    <row r="234" spans="2:128" ht="34.5" x14ac:dyDescent="0.45"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114"/>
      <c r="T234" s="114"/>
      <c r="U234" s="63"/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/>
      <c r="AK234" s="63"/>
      <c r="AL234" s="63"/>
      <c r="AM234" s="63"/>
      <c r="AN234" s="63"/>
      <c r="AO234" s="63"/>
      <c r="AP234" s="63"/>
      <c r="AQ234" s="63"/>
      <c r="AR234" s="63"/>
      <c r="AS234" s="63"/>
      <c r="AT234" s="63"/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  <c r="BE234" s="63"/>
      <c r="BF234" s="63"/>
      <c r="BG234" s="115"/>
      <c r="BH234" s="115"/>
      <c r="BI234" s="115"/>
      <c r="BJ234" s="115"/>
      <c r="BK234" s="21"/>
    </row>
    <row r="235" spans="2:128" ht="34.5" x14ac:dyDescent="0.45"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114"/>
      <c r="T235" s="114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115"/>
      <c r="BH235" s="115"/>
      <c r="BI235" s="115"/>
      <c r="BJ235" s="115"/>
      <c r="BK235" s="21"/>
    </row>
    <row r="236" spans="2:128" ht="34.5" x14ac:dyDescent="0.45"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114"/>
      <c r="T236" s="114"/>
      <c r="U236" s="63"/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/>
      <c r="AK236" s="63"/>
      <c r="AL236" s="63"/>
      <c r="AM236" s="63"/>
      <c r="AN236" s="63"/>
      <c r="AO236" s="63"/>
      <c r="AP236" s="63"/>
      <c r="AQ236" s="63"/>
      <c r="AR236" s="63"/>
      <c r="AS236" s="63"/>
      <c r="AT236" s="63"/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  <c r="BE236" s="63"/>
      <c r="BF236" s="63"/>
      <c r="BG236" s="115"/>
      <c r="BH236" s="115"/>
      <c r="BI236" s="115"/>
      <c r="BJ236" s="115"/>
      <c r="BK236" s="21"/>
    </row>
    <row r="237" spans="2:128" ht="34.5" x14ac:dyDescent="0.45"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114"/>
      <c r="T237" s="114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115"/>
      <c r="BH237" s="115"/>
      <c r="BI237" s="115"/>
      <c r="BJ237" s="115"/>
      <c r="BK237" s="21"/>
    </row>
    <row r="238" spans="2:128" ht="34.5" x14ac:dyDescent="0.45"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  <c r="T238" s="22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3"/>
      <c r="BH238" s="23"/>
      <c r="BI238" s="23"/>
      <c r="BJ238" s="23"/>
      <c r="BK238" s="21"/>
    </row>
    <row r="239" spans="2:128" ht="34.5" x14ac:dyDescent="0.45"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  <c r="T239" s="22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3"/>
      <c r="BH239" s="23"/>
      <c r="BI239" s="23"/>
      <c r="BJ239" s="23"/>
      <c r="BK239" s="21"/>
    </row>
    <row r="240" spans="2:128" ht="34.5" x14ac:dyDescent="0.45"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  <c r="T240" s="22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3"/>
      <c r="BH240" s="23"/>
      <c r="BI240" s="23"/>
      <c r="BJ240" s="23"/>
      <c r="BK240" s="21"/>
    </row>
    <row r="241" spans="2:63" ht="34.5" x14ac:dyDescent="0.45"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2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3"/>
      <c r="BH241" s="23"/>
      <c r="BI241" s="23"/>
      <c r="BJ241" s="23"/>
      <c r="BK241" s="21"/>
    </row>
    <row r="242" spans="2:63" ht="34.5" x14ac:dyDescent="0.45"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  <c r="T242" s="22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3"/>
      <c r="BH242" s="23"/>
      <c r="BI242" s="23"/>
      <c r="BJ242" s="23"/>
      <c r="BK242" s="21"/>
    </row>
    <row r="243" spans="2:63" ht="34.5" x14ac:dyDescent="0.45"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  <c r="T243" s="22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3"/>
      <c r="BH243" s="23"/>
      <c r="BI243" s="23"/>
      <c r="BJ243" s="23"/>
      <c r="BK243" s="21"/>
    </row>
    <row r="244" spans="2:63" ht="34.5" x14ac:dyDescent="0.45"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2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3"/>
      <c r="BH244" s="23"/>
      <c r="BI244" s="23"/>
      <c r="BJ244" s="23"/>
      <c r="BK244" s="21"/>
    </row>
    <row r="245" spans="2:63" ht="34.5" x14ac:dyDescent="0.45"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2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3"/>
      <c r="BH245" s="23"/>
      <c r="BI245" s="23"/>
      <c r="BJ245" s="23"/>
      <c r="BK245" s="21"/>
    </row>
    <row r="246" spans="2:63" ht="34.5" x14ac:dyDescent="0.45"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  <c r="T246" s="22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3"/>
      <c r="BH246" s="23"/>
      <c r="BI246" s="23"/>
      <c r="BJ246" s="23"/>
      <c r="BK246" s="21"/>
    </row>
    <row r="247" spans="2:63" ht="34.5" x14ac:dyDescent="0.45"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  <c r="T247" s="22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3"/>
      <c r="BH247" s="23"/>
      <c r="BI247" s="23"/>
      <c r="BJ247" s="23"/>
      <c r="BK247" s="21"/>
    </row>
    <row r="248" spans="2:63" ht="34.5" x14ac:dyDescent="0.45"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  <c r="T248" s="22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3"/>
      <c r="BH248" s="23"/>
      <c r="BI248" s="23"/>
      <c r="BJ248" s="23"/>
      <c r="BK248" s="21"/>
    </row>
    <row r="249" spans="2:63" ht="34.5" x14ac:dyDescent="0.45"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  <c r="T249" s="22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3"/>
      <c r="BH249" s="23"/>
      <c r="BI249" s="23"/>
      <c r="BJ249" s="23"/>
      <c r="BK249" s="21"/>
    </row>
  </sheetData>
  <mergeCells count="1300">
    <mergeCell ref="B1:BJ1"/>
    <mergeCell ref="C3:H3"/>
    <mergeCell ref="Z3:AQ3"/>
    <mergeCell ref="BD3:BJ3"/>
    <mergeCell ref="BB5:BI5"/>
    <mergeCell ref="W6:AS6"/>
    <mergeCell ref="P15:S15"/>
    <mergeCell ref="T15:T16"/>
    <mergeCell ref="U15:W15"/>
    <mergeCell ref="X15:X16"/>
    <mergeCell ref="Y15:AA15"/>
    <mergeCell ref="AB15:AB16"/>
    <mergeCell ref="C10:I10"/>
    <mergeCell ref="J10:O10"/>
    <mergeCell ref="BB10:BI10"/>
    <mergeCell ref="AP13:BI13"/>
    <mergeCell ref="B15:B16"/>
    <mergeCell ref="C15:F15"/>
    <mergeCell ref="G15:G16"/>
    <mergeCell ref="H15:J15"/>
    <mergeCell ref="K15:K16"/>
    <mergeCell ref="L15:O15"/>
    <mergeCell ref="C8:I8"/>
    <mergeCell ref="J8:Q8"/>
    <mergeCell ref="BB8:BI8"/>
    <mergeCell ref="C9:J9"/>
    <mergeCell ref="K9:N9"/>
    <mergeCell ref="C13:P13"/>
    <mergeCell ref="BJ15:BJ16"/>
    <mergeCell ref="BB7:BJ7"/>
    <mergeCell ref="BI15:BI16"/>
    <mergeCell ref="AT15:AT16"/>
    <mergeCell ref="AU15:AW15"/>
    <mergeCell ref="AX15:AX16"/>
    <mergeCell ref="AY15:BB15"/>
    <mergeCell ref="BC15:BC16"/>
    <mergeCell ref="BD15:BD16"/>
    <mergeCell ref="AC15:AF15"/>
    <mergeCell ref="AG15:AG16"/>
    <mergeCell ref="AH15:AJ15"/>
    <mergeCell ref="AK15:AK16"/>
    <mergeCell ref="AL15:AO15"/>
    <mergeCell ref="AP15:AS15"/>
    <mergeCell ref="AJ31:AL31"/>
    <mergeCell ref="AM31:AO31"/>
    <mergeCell ref="C33:P33"/>
    <mergeCell ref="Q33:R33"/>
    <mergeCell ref="W7:AT7"/>
    <mergeCell ref="B29:B32"/>
    <mergeCell ref="C29:P32"/>
    <mergeCell ref="Q29:R32"/>
    <mergeCell ref="S29:T32"/>
    <mergeCell ref="U29:AF29"/>
    <mergeCell ref="AG29:BD29"/>
    <mergeCell ref="AA31:AB32"/>
    <mergeCell ref="AC31:AD32"/>
    <mergeCell ref="AE31:AF32"/>
    <mergeCell ref="AG31:AI31"/>
    <mergeCell ref="BB31:BD31"/>
    <mergeCell ref="BE15:BE16"/>
    <mergeCell ref="BF15:BF16"/>
    <mergeCell ref="BG15:BG16"/>
    <mergeCell ref="BH15:BH16"/>
    <mergeCell ref="C36:P36"/>
    <mergeCell ref="Q36:R36"/>
    <mergeCell ref="S36:T36"/>
    <mergeCell ref="U36:V36"/>
    <mergeCell ref="W36:X36"/>
    <mergeCell ref="Y36:Z36"/>
    <mergeCell ref="AP31:AR31"/>
    <mergeCell ref="AS31:AU31"/>
    <mergeCell ref="AV31:AX31"/>
    <mergeCell ref="AY31:BA31"/>
    <mergeCell ref="BG29:BJ32"/>
    <mergeCell ref="Y30:AF30"/>
    <mergeCell ref="AG30:AL30"/>
    <mergeCell ref="AM30:AR30"/>
    <mergeCell ref="AS30:AX30"/>
    <mergeCell ref="AY30:BD30"/>
    <mergeCell ref="Y31:Z32"/>
    <mergeCell ref="BE29:BF32"/>
    <mergeCell ref="BG34:BJ34"/>
    <mergeCell ref="C35:P35"/>
    <mergeCell ref="Q35:R35"/>
    <mergeCell ref="S35:T35"/>
    <mergeCell ref="U35:V35"/>
    <mergeCell ref="W35:X35"/>
    <mergeCell ref="Y35:Z35"/>
    <mergeCell ref="AA35:AB35"/>
    <mergeCell ref="BE33:BF33"/>
    <mergeCell ref="BG33:BJ33"/>
    <mergeCell ref="Q34:R34"/>
    <mergeCell ref="S34:T34"/>
    <mergeCell ref="U34:V34"/>
    <mergeCell ref="S33:T33"/>
    <mergeCell ref="U33:V33"/>
    <mergeCell ref="W33:X33"/>
    <mergeCell ref="Y33:Z33"/>
    <mergeCell ref="AA33:AB33"/>
    <mergeCell ref="AC33:AD33"/>
    <mergeCell ref="AE33:AF33"/>
    <mergeCell ref="AE34:AF34"/>
    <mergeCell ref="BE34:BF34"/>
    <mergeCell ref="U30:V32"/>
    <mergeCell ref="W30:X32"/>
    <mergeCell ref="AA36:AB36"/>
    <mergeCell ref="AC36:AD36"/>
    <mergeCell ref="AE36:AF36"/>
    <mergeCell ref="BE36:BF36"/>
    <mergeCell ref="BG36:BJ36"/>
    <mergeCell ref="AC35:AD35"/>
    <mergeCell ref="AE35:AF35"/>
    <mergeCell ref="BE35:BF35"/>
    <mergeCell ref="BG35:BJ35"/>
    <mergeCell ref="W34:X34"/>
    <mergeCell ref="Y34:Z34"/>
    <mergeCell ref="AA34:AB34"/>
    <mergeCell ref="AC34:AD34"/>
    <mergeCell ref="AA38:AB38"/>
    <mergeCell ref="AC38:AD38"/>
    <mergeCell ref="AE38:AF38"/>
    <mergeCell ref="BE38:BF38"/>
    <mergeCell ref="BG38:BJ38"/>
    <mergeCell ref="C38:P38"/>
    <mergeCell ref="Q38:R38"/>
    <mergeCell ref="S38:T38"/>
    <mergeCell ref="U38:V38"/>
    <mergeCell ref="W38:X38"/>
    <mergeCell ref="Y38:Z38"/>
    <mergeCell ref="Y37:Z37"/>
    <mergeCell ref="AA37:AB37"/>
    <mergeCell ref="AC37:AD37"/>
    <mergeCell ref="AE37:AF37"/>
    <mergeCell ref="BE37:BF37"/>
    <mergeCell ref="BG37:BJ37"/>
    <mergeCell ref="C37:P37"/>
    <mergeCell ref="Q37:R37"/>
    <mergeCell ref="S37:T37"/>
    <mergeCell ref="U37:V37"/>
    <mergeCell ref="W37:X37"/>
    <mergeCell ref="C34:P34"/>
    <mergeCell ref="AA40:AB40"/>
    <mergeCell ref="AC40:AD40"/>
    <mergeCell ref="AE40:AF40"/>
    <mergeCell ref="BE40:BF40"/>
    <mergeCell ref="BG40:BJ40"/>
    <mergeCell ref="C41:P41"/>
    <mergeCell ref="Q41:R41"/>
    <mergeCell ref="S41:T41"/>
    <mergeCell ref="U41:V41"/>
    <mergeCell ref="W41:X41"/>
    <mergeCell ref="C40:P40"/>
    <mergeCell ref="Q40:R40"/>
    <mergeCell ref="S40:T40"/>
    <mergeCell ref="U40:V40"/>
    <mergeCell ref="W40:X40"/>
    <mergeCell ref="Y40:Z40"/>
    <mergeCell ref="Y39:Z39"/>
    <mergeCell ref="AA39:AB39"/>
    <mergeCell ref="AC39:AD39"/>
    <mergeCell ref="AE39:AF39"/>
    <mergeCell ref="BE39:BF39"/>
    <mergeCell ref="BG39:BJ39"/>
    <mergeCell ref="C39:P39"/>
    <mergeCell ref="Q39:R39"/>
    <mergeCell ref="S39:T39"/>
    <mergeCell ref="U39:V39"/>
    <mergeCell ref="W39:X39"/>
    <mergeCell ref="AA42:AB42"/>
    <mergeCell ref="AC42:AD42"/>
    <mergeCell ref="AE42:AF42"/>
    <mergeCell ref="BE42:BF42"/>
    <mergeCell ref="BG42:BJ42"/>
    <mergeCell ref="C43:P43"/>
    <mergeCell ref="Q43:R43"/>
    <mergeCell ref="S43:T43"/>
    <mergeCell ref="U43:V43"/>
    <mergeCell ref="W43:X43"/>
    <mergeCell ref="C42:P42"/>
    <mergeCell ref="Q42:R42"/>
    <mergeCell ref="S42:T42"/>
    <mergeCell ref="U42:V42"/>
    <mergeCell ref="W42:X42"/>
    <mergeCell ref="Y42:Z42"/>
    <mergeCell ref="Y41:Z41"/>
    <mergeCell ref="AA41:AB41"/>
    <mergeCell ref="AC41:AD41"/>
    <mergeCell ref="AE41:AF41"/>
    <mergeCell ref="BE41:BF41"/>
    <mergeCell ref="BG41:BJ41"/>
    <mergeCell ref="AA44:AB44"/>
    <mergeCell ref="AC44:AD44"/>
    <mergeCell ref="AE44:AF44"/>
    <mergeCell ref="BE44:BF44"/>
    <mergeCell ref="BG44:BJ44"/>
    <mergeCell ref="C45:P45"/>
    <mergeCell ref="Q45:R45"/>
    <mergeCell ref="S45:T45"/>
    <mergeCell ref="U45:V45"/>
    <mergeCell ref="W45:X45"/>
    <mergeCell ref="C44:P44"/>
    <mergeCell ref="Q44:R44"/>
    <mergeCell ref="S44:T44"/>
    <mergeCell ref="U44:V44"/>
    <mergeCell ref="W44:X44"/>
    <mergeCell ref="Y44:Z44"/>
    <mergeCell ref="Y43:Z43"/>
    <mergeCell ref="AA43:AB43"/>
    <mergeCell ref="AC43:AD43"/>
    <mergeCell ref="AE43:AF43"/>
    <mergeCell ref="BE43:BF43"/>
    <mergeCell ref="BG43:BJ43"/>
    <mergeCell ref="AA46:AB46"/>
    <mergeCell ref="AC46:AD46"/>
    <mergeCell ref="AE46:AF46"/>
    <mergeCell ref="BE46:BF46"/>
    <mergeCell ref="BG46:BJ46"/>
    <mergeCell ref="C47:P47"/>
    <mergeCell ref="Q47:R47"/>
    <mergeCell ref="S47:T47"/>
    <mergeCell ref="U47:V47"/>
    <mergeCell ref="W47:X47"/>
    <mergeCell ref="C46:P46"/>
    <mergeCell ref="Q46:R46"/>
    <mergeCell ref="S46:T46"/>
    <mergeCell ref="U46:V46"/>
    <mergeCell ref="W46:X46"/>
    <mergeCell ref="Y46:Z46"/>
    <mergeCell ref="Y45:Z45"/>
    <mergeCell ref="AA45:AB45"/>
    <mergeCell ref="AC45:AD45"/>
    <mergeCell ref="AE45:AF45"/>
    <mergeCell ref="BE45:BF45"/>
    <mergeCell ref="BG45:BJ45"/>
    <mergeCell ref="AA48:AB48"/>
    <mergeCell ref="AC48:AD48"/>
    <mergeCell ref="AE48:AF48"/>
    <mergeCell ref="BE48:BF48"/>
    <mergeCell ref="BG48:BJ48"/>
    <mergeCell ref="C49:P49"/>
    <mergeCell ref="Q49:R49"/>
    <mergeCell ref="S49:T49"/>
    <mergeCell ref="U49:V49"/>
    <mergeCell ref="W49:X49"/>
    <mergeCell ref="C48:P48"/>
    <mergeCell ref="Q48:R48"/>
    <mergeCell ref="S48:T48"/>
    <mergeCell ref="U48:V48"/>
    <mergeCell ref="W48:X48"/>
    <mergeCell ref="Y48:Z48"/>
    <mergeCell ref="Y47:Z47"/>
    <mergeCell ref="AA47:AB47"/>
    <mergeCell ref="AC47:AD47"/>
    <mergeCell ref="AE47:AF47"/>
    <mergeCell ref="BE47:BF47"/>
    <mergeCell ref="BG47:BJ47"/>
    <mergeCell ref="Y49:Z49"/>
    <mergeCell ref="AA49:AB49"/>
    <mergeCell ref="AC49:AD49"/>
    <mergeCell ref="AE49:AF49"/>
    <mergeCell ref="BE49:BF49"/>
    <mergeCell ref="BG49:BJ49"/>
    <mergeCell ref="AG50:BD50"/>
    <mergeCell ref="BE50:BF53"/>
    <mergeCell ref="BG50:BJ53"/>
    <mergeCell ref="U51:V53"/>
    <mergeCell ref="W51:X53"/>
    <mergeCell ref="Y51:AF51"/>
    <mergeCell ref="AG51:AL51"/>
    <mergeCell ref="AM51:AR51"/>
    <mergeCell ref="AS51:AX51"/>
    <mergeCell ref="AY51:BD51"/>
    <mergeCell ref="AS52:AU52"/>
    <mergeCell ref="AV52:AX52"/>
    <mergeCell ref="AY52:BA52"/>
    <mergeCell ref="BB52:BD52"/>
    <mergeCell ref="AC52:AD53"/>
    <mergeCell ref="AA56:AB56"/>
    <mergeCell ref="AC56:AD56"/>
    <mergeCell ref="AE56:AF56"/>
    <mergeCell ref="BE56:BF56"/>
    <mergeCell ref="BG56:BJ56"/>
    <mergeCell ref="AE52:AF53"/>
    <mergeCell ref="AG52:AI52"/>
    <mergeCell ref="AJ52:AL52"/>
    <mergeCell ref="AM52:AO52"/>
    <mergeCell ref="AP52:AR52"/>
    <mergeCell ref="BG54:BJ54"/>
    <mergeCell ref="Y54:Z54"/>
    <mergeCell ref="AA54:AB54"/>
    <mergeCell ref="AC54:AD54"/>
    <mergeCell ref="AE54:AF54"/>
    <mergeCell ref="BE54:BF54"/>
    <mergeCell ref="C56:P56"/>
    <mergeCell ref="Q56:R56"/>
    <mergeCell ref="S56:T56"/>
    <mergeCell ref="U56:V56"/>
    <mergeCell ref="W56:X56"/>
    <mergeCell ref="Y56:Z56"/>
    <mergeCell ref="Y55:Z55"/>
    <mergeCell ref="AA55:AB55"/>
    <mergeCell ref="AC55:AD55"/>
    <mergeCell ref="AE55:AF55"/>
    <mergeCell ref="BE55:BF55"/>
    <mergeCell ref="BG55:BJ55"/>
    <mergeCell ref="C55:P55"/>
    <mergeCell ref="Q55:R55"/>
    <mergeCell ref="S55:T55"/>
    <mergeCell ref="U55:V55"/>
    <mergeCell ref="W55:X55"/>
    <mergeCell ref="Y58:Z58"/>
    <mergeCell ref="AA58:AB58"/>
    <mergeCell ref="AC58:AD58"/>
    <mergeCell ref="AE58:AF58"/>
    <mergeCell ref="BE58:BF58"/>
    <mergeCell ref="BG58:BJ58"/>
    <mergeCell ref="AA57:AB57"/>
    <mergeCell ref="AC57:AD57"/>
    <mergeCell ref="AE57:AF57"/>
    <mergeCell ref="BE57:BF57"/>
    <mergeCell ref="BG57:BJ57"/>
    <mergeCell ref="C58:P58"/>
    <mergeCell ref="Q58:R58"/>
    <mergeCell ref="S58:T58"/>
    <mergeCell ref="U58:V58"/>
    <mergeCell ref="W58:X58"/>
    <mergeCell ref="C57:P57"/>
    <mergeCell ref="Q57:R57"/>
    <mergeCell ref="S57:T57"/>
    <mergeCell ref="U57:V57"/>
    <mergeCell ref="W57:X57"/>
    <mergeCell ref="Y57:Z57"/>
    <mergeCell ref="Y60:Z60"/>
    <mergeCell ref="AA60:AB60"/>
    <mergeCell ref="AC60:AD60"/>
    <mergeCell ref="AE60:AF60"/>
    <mergeCell ref="BE60:BF60"/>
    <mergeCell ref="BG60:BJ60"/>
    <mergeCell ref="AA59:AB59"/>
    <mergeCell ref="AC59:AD59"/>
    <mergeCell ref="AE59:AF59"/>
    <mergeCell ref="BE59:BF59"/>
    <mergeCell ref="BG59:BJ59"/>
    <mergeCell ref="C60:P60"/>
    <mergeCell ref="Q60:R60"/>
    <mergeCell ref="S60:T60"/>
    <mergeCell ref="U60:V60"/>
    <mergeCell ref="W60:X60"/>
    <mergeCell ref="C59:P59"/>
    <mergeCell ref="Q59:R59"/>
    <mergeCell ref="S59:T59"/>
    <mergeCell ref="U59:V59"/>
    <mergeCell ref="W59:X59"/>
    <mergeCell ref="Y59:Z59"/>
    <mergeCell ref="Y62:Z62"/>
    <mergeCell ref="AA62:AB62"/>
    <mergeCell ref="AC62:AD62"/>
    <mergeCell ref="AE62:AF62"/>
    <mergeCell ref="BE62:BF62"/>
    <mergeCell ref="BG62:BJ62"/>
    <mergeCell ref="AA61:AB61"/>
    <mergeCell ref="AC61:AD61"/>
    <mergeCell ref="AE61:AF61"/>
    <mergeCell ref="BE61:BF61"/>
    <mergeCell ref="BG61:BJ61"/>
    <mergeCell ref="C62:P62"/>
    <mergeCell ref="Q62:R62"/>
    <mergeCell ref="S62:T62"/>
    <mergeCell ref="U62:V62"/>
    <mergeCell ref="W62:X62"/>
    <mergeCell ref="C61:P61"/>
    <mergeCell ref="Q61:R61"/>
    <mergeCell ref="S61:T61"/>
    <mergeCell ref="U61:V61"/>
    <mergeCell ref="W61:X61"/>
    <mergeCell ref="Y61:Z61"/>
    <mergeCell ref="Y64:Z64"/>
    <mergeCell ref="AA64:AB64"/>
    <mergeCell ref="AC64:AD64"/>
    <mergeCell ref="AE64:AF64"/>
    <mergeCell ref="BE64:BF64"/>
    <mergeCell ref="BG64:BJ64"/>
    <mergeCell ref="AA63:AB63"/>
    <mergeCell ref="AC63:AD63"/>
    <mergeCell ref="AE63:AF63"/>
    <mergeCell ref="BE63:BF63"/>
    <mergeCell ref="BG63:BJ63"/>
    <mergeCell ref="C64:P64"/>
    <mergeCell ref="Q64:R64"/>
    <mergeCell ref="S64:T64"/>
    <mergeCell ref="U64:V64"/>
    <mergeCell ref="W64:X64"/>
    <mergeCell ref="C63:P63"/>
    <mergeCell ref="Q63:R63"/>
    <mergeCell ref="S63:T63"/>
    <mergeCell ref="U63:V63"/>
    <mergeCell ref="W63:X63"/>
    <mergeCell ref="Y63:Z63"/>
    <mergeCell ref="Y66:Z66"/>
    <mergeCell ref="AA66:AB66"/>
    <mergeCell ref="AC66:AD66"/>
    <mergeCell ref="AE66:AF66"/>
    <mergeCell ref="BE66:BF66"/>
    <mergeCell ref="BG66:BJ66"/>
    <mergeCell ref="AA65:AB65"/>
    <mergeCell ref="AC65:AD65"/>
    <mergeCell ref="AE65:AF65"/>
    <mergeCell ref="BE65:BF65"/>
    <mergeCell ref="BG65:BJ65"/>
    <mergeCell ref="C66:P66"/>
    <mergeCell ref="Q66:R66"/>
    <mergeCell ref="S66:T66"/>
    <mergeCell ref="U66:V66"/>
    <mergeCell ref="W66:X66"/>
    <mergeCell ref="C65:P65"/>
    <mergeCell ref="Q65:R65"/>
    <mergeCell ref="S65:T65"/>
    <mergeCell ref="U65:V65"/>
    <mergeCell ref="W65:X65"/>
    <mergeCell ref="Y65:Z65"/>
    <mergeCell ref="AA67:AB67"/>
    <mergeCell ref="AC67:AD67"/>
    <mergeCell ref="AE67:AF67"/>
    <mergeCell ref="BE67:BF67"/>
    <mergeCell ref="BG67:BJ67"/>
    <mergeCell ref="C70:P70"/>
    <mergeCell ref="Q70:R70"/>
    <mergeCell ref="S70:T70"/>
    <mergeCell ref="U70:V70"/>
    <mergeCell ref="W70:X70"/>
    <mergeCell ref="C67:P67"/>
    <mergeCell ref="Q67:R67"/>
    <mergeCell ref="S67:T67"/>
    <mergeCell ref="U67:V67"/>
    <mergeCell ref="W67:X67"/>
    <mergeCell ref="Y67:Z67"/>
    <mergeCell ref="C68:P68"/>
    <mergeCell ref="Q68:R68"/>
    <mergeCell ref="S68:T68"/>
    <mergeCell ref="U68:V68"/>
    <mergeCell ref="W68:X68"/>
    <mergeCell ref="Y68:Z68"/>
    <mergeCell ref="AA68:AB68"/>
    <mergeCell ref="AC68:AD68"/>
    <mergeCell ref="AE68:AF68"/>
    <mergeCell ref="BE68:BF68"/>
    <mergeCell ref="Q69:R69"/>
    <mergeCell ref="S69:T69"/>
    <mergeCell ref="U69:V69"/>
    <mergeCell ref="W69:X69"/>
    <mergeCell ref="Y69:Z69"/>
    <mergeCell ref="AA69:AB69"/>
    <mergeCell ref="BG73:BJ73"/>
    <mergeCell ref="AA71:AB71"/>
    <mergeCell ref="AC71:AD71"/>
    <mergeCell ref="AE71:AF71"/>
    <mergeCell ref="BE71:BF71"/>
    <mergeCell ref="BG71:BJ71"/>
    <mergeCell ref="C71:P71"/>
    <mergeCell ref="Q71:R71"/>
    <mergeCell ref="S71:T71"/>
    <mergeCell ref="U71:V71"/>
    <mergeCell ref="W71:X71"/>
    <mergeCell ref="Y71:Z71"/>
    <mergeCell ref="Y70:Z70"/>
    <mergeCell ref="AA70:AB70"/>
    <mergeCell ref="AC70:AD70"/>
    <mergeCell ref="AE70:AF70"/>
    <mergeCell ref="BE70:BF70"/>
    <mergeCell ref="BG70:BJ70"/>
    <mergeCell ref="Y74:Z74"/>
    <mergeCell ref="AA74:AB74"/>
    <mergeCell ref="AC74:AD74"/>
    <mergeCell ref="AE74:AF74"/>
    <mergeCell ref="BE74:BF74"/>
    <mergeCell ref="BG74:BJ74"/>
    <mergeCell ref="AA72:AB72"/>
    <mergeCell ref="AC72:AD72"/>
    <mergeCell ref="AE72:AF72"/>
    <mergeCell ref="BE72:BF72"/>
    <mergeCell ref="BG72:BJ72"/>
    <mergeCell ref="C74:P74"/>
    <mergeCell ref="Q74:R74"/>
    <mergeCell ref="S74:T74"/>
    <mergeCell ref="U74:V74"/>
    <mergeCell ref="W74:X74"/>
    <mergeCell ref="C72:P72"/>
    <mergeCell ref="Q72:R72"/>
    <mergeCell ref="S72:T72"/>
    <mergeCell ref="U72:V72"/>
    <mergeCell ref="W72:X72"/>
    <mergeCell ref="Y72:Z72"/>
    <mergeCell ref="U73:V73"/>
    <mergeCell ref="W73:X73"/>
    <mergeCell ref="Y73:Z73"/>
    <mergeCell ref="C73:P73"/>
    <mergeCell ref="Q73:R73"/>
    <mergeCell ref="S73:T73"/>
    <mergeCell ref="AA73:AB73"/>
    <mergeCell ref="AC73:AD73"/>
    <mergeCell ref="AE73:AF73"/>
    <mergeCell ref="BE73:BF73"/>
    <mergeCell ref="Y76:Z76"/>
    <mergeCell ref="AA76:AB76"/>
    <mergeCell ref="AC76:AD76"/>
    <mergeCell ref="AE76:AF76"/>
    <mergeCell ref="BE76:BF76"/>
    <mergeCell ref="BG76:BJ76"/>
    <mergeCell ref="AA75:AB75"/>
    <mergeCell ref="AC75:AD75"/>
    <mergeCell ref="AE75:AF75"/>
    <mergeCell ref="BE75:BF75"/>
    <mergeCell ref="BG75:BJ75"/>
    <mergeCell ref="C76:P76"/>
    <mergeCell ref="Q76:R76"/>
    <mergeCell ref="S76:T76"/>
    <mergeCell ref="U76:V76"/>
    <mergeCell ref="W76:X76"/>
    <mergeCell ref="C75:P75"/>
    <mergeCell ref="Q75:R75"/>
    <mergeCell ref="S75:T75"/>
    <mergeCell ref="U75:V75"/>
    <mergeCell ref="W75:X75"/>
    <mergeCell ref="Y75:Z75"/>
    <mergeCell ref="Y78:Z78"/>
    <mergeCell ref="AA78:AB78"/>
    <mergeCell ref="AC78:AD78"/>
    <mergeCell ref="AE78:AF78"/>
    <mergeCell ref="BE78:BF78"/>
    <mergeCell ref="BG78:BJ78"/>
    <mergeCell ref="AA77:AB77"/>
    <mergeCell ref="AC77:AD77"/>
    <mergeCell ref="AE77:AF77"/>
    <mergeCell ref="BE77:BF77"/>
    <mergeCell ref="BG77:BJ77"/>
    <mergeCell ref="C78:P78"/>
    <mergeCell ref="Q78:R78"/>
    <mergeCell ref="S78:T78"/>
    <mergeCell ref="U78:V78"/>
    <mergeCell ref="W78:X78"/>
    <mergeCell ref="C77:P77"/>
    <mergeCell ref="Q77:R77"/>
    <mergeCell ref="S77:T77"/>
    <mergeCell ref="U77:V77"/>
    <mergeCell ref="W77:X77"/>
    <mergeCell ref="Y77:Z77"/>
    <mergeCell ref="U91:V93"/>
    <mergeCell ref="W91:X93"/>
    <mergeCell ref="BG80:BJ80"/>
    <mergeCell ref="BE79:BF79"/>
    <mergeCell ref="BG79:BJ79"/>
    <mergeCell ref="C80:P80"/>
    <mergeCell ref="Q80:R80"/>
    <mergeCell ref="S80:T80"/>
    <mergeCell ref="U80:V80"/>
    <mergeCell ref="W80:X80"/>
    <mergeCell ref="C79:P79"/>
    <mergeCell ref="Q79:R79"/>
    <mergeCell ref="S79:T79"/>
    <mergeCell ref="U79:V79"/>
    <mergeCell ref="W79:X79"/>
    <mergeCell ref="Y79:Z79"/>
    <mergeCell ref="BG81:BJ81"/>
    <mergeCell ref="C81:P81"/>
    <mergeCell ref="Q81:R81"/>
    <mergeCell ref="S81:T81"/>
    <mergeCell ref="U81:V81"/>
    <mergeCell ref="BG82:BJ82"/>
    <mergeCell ref="Y84:Z84"/>
    <mergeCell ref="AA84:AB84"/>
    <mergeCell ref="AC84:AD84"/>
    <mergeCell ref="AE84:AF84"/>
    <mergeCell ref="BE84:BF84"/>
    <mergeCell ref="BG84:BJ84"/>
    <mergeCell ref="W82:X82"/>
    <mergeCell ref="AA83:AB83"/>
    <mergeCell ref="AC83:AD83"/>
    <mergeCell ref="AE83:AF83"/>
    <mergeCell ref="BE83:BF83"/>
    <mergeCell ref="BG83:BJ83"/>
    <mergeCell ref="AG90:BD90"/>
    <mergeCell ref="AA92:AB93"/>
    <mergeCell ref="BG96:BJ96"/>
    <mergeCell ref="AA94:AB94"/>
    <mergeCell ref="W96:X96"/>
    <mergeCell ref="Y96:Z96"/>
    <mergeCell ref="AA96:AB96"/>
    <mergeCell ref="AC96:AD96"/>
    <mergeCell ref="AE96:AF96"/>
    <mergeCell ref="BE96:BF96"/>
    <mergeCell ref="AY91:BD91"/>
    <mergeCell ref="AC92:AD93"/>
    <mergeCell ref="AE92:AF93"/>
    <mergeCell ref="AG92:AI92"/>
    <mergeCell ref="B85:AF88"/>
    <mergeCell ref="AN85:BG88"/>
    <mergeCell ref="BB92:BD92"/>
    <mergeCell ref="B89:BJ89"/>
    <mergeCell ref="AJ92:AL92"/>
    <mergeCell ref="AM92:AO92"/>
    <mergeCell ref="AP92:AR92"/>
    <mergeCell ref="Y98:Z98"/>
    <mergeCell ref="AA98:AB98"/>
    <mergeCell ref="AC98:AD98"/>
    <mergeCell ref="AE98:AF98"/>
    <mergeCell ref="BE98:BF98"/>
    <mergeCell ref="BG98:BJ98"/>
    <mergeCell ref="C98:P98"/>
    <mergeCell ref="Q98:R98"/>
    <mergeCell ref="S98:T98"/>
    <mergeCell ref="U98:V98"/>
    <mergeCell ref="W98:X98"/>
    <mergeCell ref="Y97:Z97"/>
    <mergeCell ref="AA97:AB97"/>
    <mergeCell ref="AC97:AD97"/>
    <mergeCell ref="AE97:AF97"/>
    <mergeCell ref="BE97:BF97"/>
    <mergeCell ref="BG97:BJ97"/>
    <mergeCell ref="C97:P97"/>
    <mergeCell ref="Q97:R97"/>
    <mergeCell ref="S97:T97"/>
    <mergeCell ref="U97:V97"/>
    <mergeCell ref="W97:X97"/>
    <mergeCell ref="Y100:Z100"/>
    <mergeCell ref="AA100:AB100"/>
    <mergeCell ref="AC100:AD100"/>
    <mergeCell ref="AE100:AF100"/>
    <mergeCell ref="BE100:BF100"/>
    <mergeCell ref="BG100:BJ100"/>
    <mergeCell ref="AA99:AB99"/>
    <mergeCell ref="AC99:AD99"/>
    <mergeCell ref="AE99:AF99"/>
    <mergeCell ref="BE99:BF99"/>
    <mergeCell ref="BG99:BJ99"/>
    <mergeCell ref="C100:P100"/>
    <mergeCell ref="Q100:R100"/>
    <mergeCell ref="S100:T100"/>
    <mergeCell ref="U100:V100"/>
    <mergeCell ref="W100:X100"/>
    <mergeCell ref="C99:P99"/>
    <mergeCell ref="Q99:R99"/>
    <mergeCell ref="S99:T99"/>
    <mergeCell ref="U99:V99"/>
    <mergeCell ref="W99:X99"/>
    <mergeCell ref="Y99:Z99"/>
    <mergeCell ref="Y102:Z102"/>
    <mergeCell ref="AA102:AB102"/>
    <mergeCell ref="AC102:AD102"/>
    <mergeCell ref="AE102:AF102"/>
    <mergeCell ref="BE102:BF102"/>
    <mergeCell ref="BG102:BJ102"/>
    <mergeCell ref="AA101:AB101"/>
    <mergeCell ref="AC101:AD101"/>
    <mergeCell ref="AE101:AF101"/>
    <mergeCell ref="BE101:BF101"/>
    <mergeCell ref="BG101:BJ101"/>
    <mergeCell ref="C102:P102"/>
    <mergeCell ref="Q102:R102"/>
    <mergeCell ref="S102:T102"/>
    <mergeCell ref="U102:V102"/>
    <mergeCell ref="W102:X102"/>
    <mergeCell ref="C101:P101"/>
    <mergeCell ref="Q101:R101"/>
    <mergeCell ref="S101:T101"/>
    <mergeCell ref="U101:V101"/>
    <mergeCell ref="W101:X101"/>
    <mergeCell ref="Y101:Z101"/>
    <mergeCell ref="AE105:AF105"/>
    <mergeCell ref="BE105:BF105"/>
    <mergeCell ref="BG105:BJ105"/>
    <mergeCell ref="C105:P105"/>
    <mergeCell ref="Q105:R105"/>
    <mergeCell ref="S105:T105"/>
    <mergeCell ref="U105:V105"/>
    <mergeCell ref="W105:X105"/>
    <mergeCell ref="Y105:Z105"/>
    <mergeCell ref="Y104:Z104"/>
    <mergeCell ref="AA104:AB104"/>
    <mergeCell ref="AC104:AD104"/>
    <mergeCell ref="AE104:AF104"/>
    <mergeCell ref="BE104:BF104"/>
    <mergeCell ref="BG104:BJ104"/>
    <mergeCell ref="AA103:AB103"/>
    <mergeCell ref="AC103:AD103"/>
    <mergeCell ref="AE103:AF103"/>
    <mergeCell ref="BE103:BF103"/>
    <mergeCell ref="BG103:BJ103"/>
    <mergeCell ref="C104:P104"/>
    <mergeCell ref="Q104:R104"/>
    <mergeCell ref="S104:T104"/>
    <mergeCell ref="U104:V104"/>
    <mergeCell ref="W104:X104"/>
    <mergeCell ref="C103:P103"/>
    <mergeCell ref="Q103:R103"/>
    <mergeCell ref="S103:T103"/>
    <mergeCell ref="U103:V103"/>
    <mergeCell ref="W103:X103"/>
    <mergeCell ref="Y103:Z103"/>
    <mergeCell ref="AE107:AF107"/>
    <mergeCell ref="BE107:BF107"/>
    <mergeCell ref="BG107:BJ107"/>
    <mergeCell ref="AA106:AB106"/>
    <mergeCell ref="AC106:AD106"/>
    <mergeCell ref="AE106:AF106"/>
    <mergeCell ref="BE106:BF106"/>
    <mergeCell ref="BG106:BJ106"/>
    <mergeCell ref="C107:P107"/>
    <mergeCell ref="Q107:R107"/>
    <mergeCell ref="S107:T107"/>
    <mergeCell ref="U107:V107"/>
    <mergeCell ref="W107:X107"/>
    <mergeCell ref="C106:P106"/>
    <mergeCell ref="Q106:R106"/>
    <mergeCell ref="S106:T106"/>
    <mergeCell ref="U106:V106"/>
    <mergeCell ref="W106:X106"/>
    <mergeCell ref="Y106:Z106"/>
    <mergeCell ref="BG111:BJ111"/>
    <mergeCell ref="C110:P110"/>
    <mergeCell ref="C111:P111"/>
    <mergeCell ref="Q111:R111"/>
    <mergeCell ref="S111:T111"/>
    <mergeCell ref="U111:V111"/>
    <mergeCell ref="W111:X111"/>
    <mergeCell ref="BE109:BF109"/>
    <mergeCell ref="BG109:BJ109"/>
    <mergeCell ref="AA108:AB108"/>
    <mergeCell ref="AC108:AD108"/>
    <mergeCell ref="AE108:AF108"/>
    <mergeCell ref="BE108:BF108"/>
    <mergeCell ref="BG108:BJ108"/>
    <mergeCell ref="C109:P109"/>
    <mergeCell ref="Q109:R109"/>
    <mergeCell ref="S109:T109"/>
    <mergeCell ref="U109:V109"/>
    <mergeCell ref="W109:X109"/>
    <mergeCell ref="C108:P108"/>
    <mergeCell ref="Q108:R108"/>
    <mergeCell ref="S108:T108"/>
    <mergeCell ref="U108:V108"/>
    <mergeCell ref="W108:X108"/>
    <mergeCell ref="Y108:Z108"/>
    <mergeCell ref="AE116:AF116"/>
    <mergeCell ref="BE116:BF116"/>
    <mergeCell ref="AA115:AB115"/>
    <mergeCell ref="AC115:AD115"/>
    <mergeCell ref="C116:P116"/>
    <mergeCell ref="AC113:AD113"/>
    <mergeCell ref="AE113:AF113"/>
    <mergeCell ref="BE113:BF113"/>
    <mergeCell ref="BG113:BJ113"/>
    <mergeCell ref="C113:P113"/>
    <mergeCell ref="Q113:R113"/>
    <mergeCell ref="S113:T113"/>
    <mergeCell ref="U113:V113"/>
    <mergeCell ref="W113:X113"/>
    <mergeCell ref="BG116:BJ116"/>
    <mergeCell ref="C112:P112"/>
    <mergeCell ref="Q112:R112"/>
    <mergeCell ref="S112:T112"/>
    <mergeCell ref="U112:V112"/>
    <mergeCell ref="W112:X112"/>
    <mergeCell ref="Y112:Z112"/>
    <mergeCell ref="Y113:Z113"/>
    <mergeCell ref="AA113:AB113"/>
    <mergeCell ref="BE118:BF118"/>
    <mergeCell ref="BG118:BJ118"/>
    <mergeCell ref="BE117:BF117"/>
    <mergeCell ref="BG117:BJ117"/>
    <mergeCell ref="C118:P118"/>
    <mergeCell ref="Q118:R118"/>
    <mergeCell ref="S118:T118"/>
    <mergeCell ref="U118:V118"/>
    <mergeCell ref="W118:X118"/>
    <mergeCell ref="C117:P117"/>
    <mergeCell ref="Q117:R117"/>
    <mergeCell ref="S117:T117"/>
    <mergeCell ref="U117:V117"/>
    <mergeCell ref="W117:X117"/>
    <mergeCell ref="Y117:Z117"/>
    <mergeCell ref="AA119:AB119"/>
    <mergeCell ref="AC119:AD119"/>
    <mergeCell ref="AE119:AF119"/>
    <mergeCell ref="BE119:BF119"/>
    <mergeCell ref="BG119:BJ119"/>
    <mergeCell ref="AA117:AB117"/>
    <mergeCell ref="AC117:AD117"/>
    <mergeCell ref="AE117:AF117"/>
    <mergeCell ref="S119:T119"/>
    <mergeCell ref="U119:V119"/>
    <mergeCell ref="Y118:Z118"/>
    <mergeCell ref="AA118:AB118"/>
    <mergeCell ref="AC118:AD118"/>
    <mergeCell ref="AG123:AI123"/>
    <mergeCell ref="AJ123:AL123"/>
    <mergeCell ref="AM123:AO123"/>
    <mergeCell ref="AC122:AD122"/>
    <mergeCell ref="AE122:AF122"/>
    <mergeCell ref="BE122:BF122"/>
    <mergeCell ref="AP123:AR123"/>
    <mergeCell ref="AS123:AU123"/>
    <mergeCell ref="BE120:BF120"/>
    <mergeCell ref="BG120:BJ120"/>
    <mergeCell ref="C120:P120"/>
    <mergeCell ref="Q120:R120"/>
    <mergeCell ref="S120:T120"/>
    <mergeCell ref="U120:V120"/>
    <mergeCell ref="W120:X120"/>
    <mergeCell ref="AY123:BA123"/>
    <mergeCell ref="BB123:BD123"/>
    <mergeCell ref="BE123:BF123"/>
    <mergeCell ref="BG123:BJ123"/>
    <mergeCell ref="AA121:AB121"/>
    <mergeCell ref="AC121:AD121"/>
    <mergeCell ref="AE121:AF121"/>
    <mergeCell ref="BE121:BF121"/>
    <mergeCell ref="BG121:BJ121"/>
    <mergeCell ref="AE123:AF123"/>
    <mergeCell ref="BG122:BJ122"/>
    <mergeCell ref="B123:T123"/>
    <mergeCell ref="AV123:AX123"/>
    <mergeCell ref="AA120:AB120"/>
    <mergeCell ref="AC120:AD120"/>
    <mergeCell ref="AE120:AF120"/>
    <mergeCell ref="Q121:R121"/>
    <mergeCell ref="AV124:AX124"/>
    <mergeCell ref="AY124:BA124"/>
    <mergeCell ref="BB124:BD124"/>
    <mergeCell ref="BE124:BF124"/>
    <mergeCell ref="BG124:BJ124"/>
    <mergeCell ref="AC126:AD126"/>
    <mergeCell ref="AE126:AF126"/>
    <mergeCell ref="AE124:AF124"/>
    <mergeCell ref="AG124:AI124"/>
    <mergeCell ref="AJ124:AL124"/>
    <mergeCell ref="AM124:AO124"/>
    <mergeCell ref="AP124:AR124"/>
    <mergeCell ref="AS124:AU124"/>
    <mergeCell ref="AC124:AD124"/>
    <mergeCell ref="AP126:AR126"/>
    <mergeCell ref="AS126:AU126"/>
    <mergeCell ref="AV126:AX126"/>
    <mergeCell ref="AG126:AI126"/>
    <mergeCell ref="AJ126:AL126"/>
    <mergeCell ref="AM126:AO126"/>
    <mergeCell ref="B130:Q130"/>
    <mergeCell ref="R130:AF130"/>
    <mergeCell ref="AG130:AU130"/>
    <mergeCell ref="AV130:BJ130"/>
    <mergeCell ref="AS125:AU125"/>
    <mergeCell ref="AV125:AX125"/>
    <mergeCell ref="AY125:BA125"/>
    <mergeCell ref="BB125:BD125"/>
    <mergeCell ref="BE125:BF125"/>
    <mergeCell ref="BG125:BJ125"/>
    <mergeCell ref="AC125:AD125"/>
    <mergeCell ref="AE125:AF125"/>
    <mergeCell ref="AG125:AI125"/>
    <mergeCell ref="AJ125:AL125"/>
    <mergeCell ref="AM125:AO125"/>
    <mergeCell ref="AP125:AR125"/>
    <mergeCell ref="AY126:BA126"/>
    <mergeCell ref="BB126:BD126"/>
    <mergeCell ref="BE126:BF126"/>
    <mergeCell ref="BG126:BJ126"/>
    <mergeCell ref="B125:T125"/>
    <mergeCell ref="U125:V125"/>
    <mergeCell ref="W125:X125"/>
    <mergeCell ref="Y125:Z125"/>
    <mergeCell ref="AA125:AB125"/>
    <mergeCell ref="I132:K134"/>
    <mergeCell ref="L132:N134"/>
    <mergeCell ref="O132:Q134"/>
    <mergeCell ref="R132:W132"/>
    <mergeCell ref="X132:Z132"/>
    <mergeCell ref="R133:W133"/>
    <mergeCell ref="X133:Z133"/>
    <mergeCell ref="R134:W134"/>
    <mergeCell ref="X134:Z134"/>
    <mergeCell ref="AA131:AC131"/>
    <mergeCell ref="AD131:AF131"/>
    <mergeCell ref="AG131:AK131"/>
    <mergeCell ref="AL131:AP131"/>
    <mergeCell ref="AQ131:AU131"/>
    <mergeCell ref="AV131:BJ131"/>
    <mergeCell ref="B131:H131"/>
    <mergeCell ref="I131:K131"/>
    <mergeCell ref="L131:N131"/>
    <mergeCell ref="O131:Q131"/>
    <mergeCell ref="R131:W131"/>
    <mergeCell ref="X131:Z131"/>
    <mergeCell ref="BG141:BJ141"/>
    <mergeCell ref="B142:E142"/>
    <mergeCell ref="F142:BF142"/>
    <mergeCell ref="BG142:BJ142"/>
    <mergeCell ref="B139:E139"/>
    <mergeCell ref="F139:BF139"/>
    <mergeCell ref="BG139:BJ139"/>
    <mergeCell ref="B140:E140"/>
    <mergeCell ref="F140:BF140"/>
    <mergeCell ref="BG140:BJ140"/>
    <mergeCell ref="B136:BJ136"/>
    <mergeCell ref="B137:E137"/>
    <mergeCell ref="F137:BF137"/>
    <mergeCell ref="BG137:BJ137"/>
    <mergeCell ref="B138:E138"/>
    <mergeCell ref="F138:BF138"/>
    <mergeCell ref="BG138:BJ138"/>
    <mergeCell ref="B141:E141"/>
    <mergeCell ref="BG143:BJ143"/>
    <mergeCell ref="B144:E144"/>
    <mergeCell ref="F144:BF144"/>
    <mergeCell ref="BG144:BJ144"/>
    <mergeCell ref="B153:E153"/>
    <mergeCell ref="F153:BF153"/>
    <mergeCell ref="BG153:BJ153"/>
    <mergeCell ref="B149:E149"/>
    <mergeCell ref="F149:BF149"/>
    <mergeCell ref="BG149:BJ149"/>
    <mergeCell ref="B150:E150"/>
    <mergeCell ref="F150:BF150"/>
    <mergeCell ref="BG150:BJ150"/>
    <mergeCell ref="B148:E148"/>
    <mergeCell ref="F148:BF148"/>
    <mergeCell ref="BG148:BJ148"/>
    <mergeCell ref="B143:E143"/>
    <mergeCell ref="F143:BF143"/>
    <mergeCell ref="B147:E147"/>
    <mergeCell ref="F147:BF147"/>
    <mergeCell ref="BG147:BJ147"/>
    <mergeCell ref="BG157:BJ157"/>
    <mergeCell ref="B155:E155"/>
    <mergeCell ref="F155:BF155"/>
    <mergeCell ref="BG155:BJ155"/>
    <mergeCell ref="B156:E156"/>
    <mergeCell ref="F156:BF156"/>
    <mergeCell ref="BG156:BJ156"/>
    <mergeCell ref="B151:E151"/>
    <mergeCell ref="F151:BF151"/>
    <mergeCell ref="BG151:BJ151"/>
    <mergeCell ref="B154:E154"/>
    <mergeCell ref="F154:BF154"/>
    <mergeCell ref="BG154:BJ154"/>
    <mergeCell ref="B145:E145"/>
    <mergeCell ref="F145:BF145"/>
    <mergeCell ref="BG145:BJ145"/>
    <mergeCell ref="B146:E146"/>
    <mergeCell ref="F146:BF146"/>
    <mergeCell ref="BG146:BJ146"/>
    <mergeCell ref="F157:BF157"/>
    <mergeCell ref="B157:E157"/>
    <mergeCell ref="BG174:BJ174"/>
    <mergeCell ref="B176:E176"/>
    <mergeCell ref="F176:BF176"/>
    <mergeCell ref="BG176:BJ176"/>
    <mergeCell ref="BG173:BJ173"/>
    <mergeCell ref="B172:E172"/>
    <mergeCell ref="F172:BF172"/>
    <mergeCell ref="BG172:BJ172"/>
    <mergeCell ref="B163:E163"/>
    <mergeCell ref="F163:BF163"/>
    <mergeCell ref="BG163:BJ163"/>
    <mergeCell ref="F173:BF173"/>
    <mergeCell ref="B158:AF161"/>
    <mergeCell ref="AN158:BG161"/>
    <mergeCell ref="B162:BJ162"/>
    <mergeCell ref="B170:E170"/>
    <mergeCell ref="F170:BF170"/>
    <mergeCell ref="BG170:BJ170"/>
    <mergeCell ref="B171:E171"/>
    <mergeCell ref="F171:BF171"/>
    <mergeCell ref="BG171:BJ171"/>
    <mergeCell ref="B168:E168"/>
    <mergeCell ref="F168:BF168"/>
    <mergeCell ref="BG168:BJ168"/>
    <mergeCell ref="B169:E169"/>
    <mergeCell ref="F169:BF169"/>
    <mergeCell ref="BG169:BJ169"/>
    <mergeCell ref="BG181:BJ181"/>
    <mergeCell ref="B182:E182"/>
    <mergeCell ref="F182:BF182"/>
    <mergeCell ref="BG182:BJ182"/>
    <mergeCell ref="B179:E179"/>
    <mergeCell ref="F179:BF179"/>
    <mergeCell ref="B180:E180"/>
    <mergeCell ref="F180:BF180"/>
    <mergeCell ref="BG180:BJ180"/>
    <mergeCell ref="BG178:BJ178"/>
    <mergeCell ref="BG179:BJ179"/>
    <mergeCell ref="B175:E175"/>
    <mergeCell ref="F175:BF175"/>
    <mergeCell ref="BG175:BJ175"/>
    <mergeCell ref="B177:E177"/>
    <mergeCell ref="F177:BF177"/>
    <mergeCell ref="BG177:BJ177"/>
    <mergeCell ref="BG189:BJ189"/>
    <mergeCell ref="B190:E190"/>
    <mergeCell ref="F190:BF190"/>
    <mergeCell ref="BG190:BJ190"/>
    <mergeCell ref="BG187:BJ187"/>
    <mergeCell ref="B188:E188"/>
    <mergeCell ref="F188:BF188"/>
    <mergeCell ref="BG188:BJ188"/>
    <mergeCell ref="B185:E185"/>
    <mergeCell ref="F185:BF185"/>
    <mergeCell ref="BG185:BJ185"/>
    <mergeCell ref="B186:E186"/>
    <mergeCell ref="F186:BF186"/>
    <mergeCell ref="BG186:BJ186"/>
    <mergeCell ref="F183:BF183"/>
    <mergeCell ref="BG183:BJ183"/>
    <mergeCell ref="B184:E184"/>
    <mergeCell ref="F184:BF184"/>
    <mergeCell ref="BG184:BJ184"/>
    <mergeCell ref="BG200:BJ200"/>
    <mergeCell ref="B201:E201"/>
    <mergeCell ref="F201:BF201"/>
    <mergeCell ref="BG201:BJ201"/>
    <mergeCell ref="B196:E196"/>
    <mergeCell ref="F196:BF196"/>
    <mergeCell ref="B197:E197"/>
    <mergeCell ref="F197:BF197"/>
    <mergeCell ref="B198:E198"/>
    <mergeCell ref="F198:BF198"/>
    <mergeCell ref="BG198:BJ198"/>
    <mergeCell ref="B195:E195"/>
    <mergeCell ref="F195:BF195"/>
    <mergeCell ref="BG195:BJ195"/>
    <mergeCell ref="B191:E191"/>
    <mergeCell ref="F191:BF191"/>
    <mergeCell ref="BG191:BJ191"/>
    <mergeCell ref="BG196:BJ196"/>
    <mergeCell ref="BG197:BJ197"/>
    <mergeCell ref="F193:BF193"/>
    <mergeCell ref="BG193:BJ193"/>
    <mergeCell ref="B194:E194"/>
    <mergeCell ref="F194:BF194"/>
    <mergeCell ref="BG194:BJ194"/>
    <mergeCell ref="B199:E199"/>
    <mergeCell ref="F199:BF199"/>
    <mergeCell ref="B192:E192"/>
    <mergeCell ref="F192:BF192"/>
    <mergeCell ref="BG192:BJ192"/>
    <mergeCell ref="B193:E193"/>
    <mergeCell ref="AK209:AP209"/>
    <mergeCell ref="AQ209:AW209"/>
    <mergeCell ref="C96:P96"/>
    <mergeCell ref="Q96:R96"/>
    <mergeCell ref="AE95:AF95"/>
    <mergeCell ref="W124:X124"/>
    <mergeCell ref="Y124:Z124"/>
    <mergeCell ref="AA124:AB124"/>
    <mergeCell ref="AA123:AB123"/>
    <mergeCell ref="AC123:AD123"/>
    <mergeCell ref="C121:P121"/>
    <mergeCell ref="B183:E183"/>
    <mergeCell ref="B189:E189"/>
    <mergeCell ref="F189:BF189"/>
    <mergeCell ref="B181:E181"/>
    <mergeCell ref="F181:BF181"/>
    <mergeCell ref="B174:E174"/>
    <mergeCell ref="F174:BF174"/>
    <mergeCell ref="F141:BF141"/>
    <mergeCell ref="AA132:AC132"/>
    <mergeCell ref="AD132:AF132"/>
    <mergeCell ref="Y123:Z123"/>
    <mergeCell ref="B122:T122"/>
    <mergeCell ref="AG132:AK134"/>
    <mergeCell ref="AL132:AP134"/>
    <mergeCell ref="AQ132:AU134"/>
    <mergeCell ref="AV132:BJ134"/>
    <mergeCell ref="AA133:AC133"/>
    <mergeCell ref="AD133:AF133"/>
    <mergeCell ref="AA134:AC134"/>
    <mergeCell ref="AD134:AF134"/>
    <mergeCell ref="B132:H134"/>
    <mergeCell ref="AK221:AP221"/>
    <mergeCell ref="B222:G222"/>
    <mergeCell ref="AK222:AP222"/>
    <mergeCell ref="AK210:AP210"/>
    <mergeCell ref="AK211:AP211"/>
    <mergeCell ref="AQ211:AW211"/>
    <mergeCell ref="B202:BJ202"/>
    <mergeCell ref="B203:BJ203"/>
    <mergeCell ref="B206:O206"/>
    <mergeCell ref="AK206:BG207"/>
    <mergeCell ref="B207:O207"/>
    <mergeCell ref="AK208:AP208"/>
    <mergeCell ref="B209:O209"/>
    <mergeCell ref="AK213:BB213"/>
    <mergeCell ref="AQ214:AW214"/>
    <mergeCell ref="AQ216:AT216"/>
    <mergeCell ref="AK219:BD219"/>
    <mergeCell ref="AK220:AP220"/>
    <mergeCell ref="AQ220:AW220"/>
    <mergeCell ref="AQ222:AT222"/>
    <mergeCell ref="B214:O214"/>
    <mergeCell ref="B211:O211"/>
    <mergeCell ref="B216:O216"/>
    <mergeCell ref="AK218:AP218"/>
    <mergeCell ref="AQ218:AT218"/>
    <mergeCell ref="B219:V219"/>
    <mergeCell ref="B220:AD220"/>
    <mergeCell ref="B215:H215"/>
    <mergeCell ref="AK216:AP216"/>
    <mergeCell ref="AK212:AP212"/>
    <mergeCell ref="AQ212:AW212"/>
    <mergeCell ref="B213:R213"/>
    <mergeCell ref="BG68:BJ68"/>
    <mergeCell ref="C69:P69"/>
    <mergeCell ref="B126:T126"/>
    <mergeCell ref="U126:V126"/>
    <mergeCell ref="W126:X126"/>
    <mergeCell ref="Y126:Z126"/>
    <mergeCell ref="BG199:BJ199"/>
    <mergeCell ref="B200:E200"/>
    <mergeCell ref="F200:BF200"/>
    <mergeCell ref="B226:AD226"/>
    <mergeCell ref="B227:AD227"/>
    <mergeCell ref="B229:AC229"/>
    <mergeCell ref="B50:B53"/>
    <mergeCell ref="C50:P53"/>
    <mergeCell ref="Q50:R53"/>
    <mergeCell ref="S50:T53"/>
    <mergeCell ref="U50:AF50"/>
    <mergeCell ref="Y52:Z53"/>
    <mergeCell ref="AA52:AB53"/>
    <mergeCell ref="B223:H223"/>
    <mergeCell ref="I223:O223"/>
    <mergeCell ref="AK223:AP223"/>
    <mergeCell ref="B187:E187"/>
    <mergeCell ref="F187:BF187"/>
    <mergeCell ref="B178:E178"/>
    <mergeCell ref="F178:BF178"/>
    <mergeCell ref="B173:E173"/>
    <mergeCell ref="AQ223:AT223"/>
    <mergeCell ref="B224:G224"/>
    <mergeCell ref="AK224:AP224"/>
    <mergeCell ref="B221:H221"/>
    <mergeCell ref="I221:O221"/>
    <mergeCell ref="C54:P54"/>
    <mergeCell ref="Q54:R54"/>
    <mergeCell ref="S54:T54"/>
    <mergeCell ref="S83:T83"/>
    <mergeCell ref="U83:V83"/>
    <mergeCell ref="W83:X83"/>
    <mergeCell ref="AA81:AB81"/>
    <mergeCell ref="AC81:AD81"/>
    <mergeCell ref="AE81:AF81"/>
    <mergeCell ref="BE81:BF81"/>
    <mergeCell ref="C82:P82"/>
    <mergeCell ref="Q82:R82"/>
    <mergeCell ref="S82:T82"/>
    <mergeCell ref="U82:V82"/>
    <mergeCell ref="U54:V54"/>
    <mergeCell ref="W54:X54"/>
    <mergeCell ref="Y83:Z83"/>
    <mergeCell ref="Y82:Z82"/>
    <mergeCell ref="AA82:AB82"/>
    <mergeCell ref="AC82:AD82"/>
    <mergeCell ref="AE82:AF82"/>
    <mergeCell ref="BE82:BF82"/>
    <mergeCell ref="AA79:AB79"/>
    <mergeCell ref="AC79:AD79"/>
    <mergeCell ref="AE79:AF79"/>
    <mergeCell ref="W81:X81"/>
    <mergeCell ref="Y81:Z81"/>
    <mergeCell ref="Y80:Z80"/>
    <mergeCell ref="AA80:AB80"/>
    <mergeCell ref="AC80:AD80"/>
    <mergeCell ref="AE80:AF80"/>
    <mergeCell ref="BE80:BF80"/>
    <mergeCell ref="C84:P84"/>
    <mergeCell ref="Q84:R84"/>
    <mergeCell ref="S84:T84"/>
    <mergeCell ref="U84:V84"/>
    <mergeCell ref="W84:X84"/>
    <mergeCell ref="C83:P83"/>
    <mergeCell ref="Q83:R83"/>
    <mergeCell ref="C94:P94"/>
    <mergeCell ref="B90:B93"/>
    <mergeCell ref="C90:P93"/>
    <mergeCell ref="Q90:R93"/>
    <mergeCell ref="S90:T93"/>
    <mergeCell ref="U90:AF90"/>
    <mergeCell ref="AE118:AF118"/>
    <mergeCell ref="U116:V116"/>
    <mergeCell ref="W116:X116"/>
    <mergeCell ref="C115:P115"/>
    <mergeCell ref="Q115:R115"/>
    <mergeCell ref="S115:T115"/>
    <mergeCell ref="U115:V115"/>
    <mergeCell ref="W115:X115"/>
    <mergeCell ref="Y115:Z115"/>
    <mergeCell ref="Q116:R116"/>
    <mergeCell ref="S116:T116"/>
    <mergeCell ref="C114:P114"/>
    <mergeCell ref="Q114:R114"/>
    <mergeCell ref="S114:T114"/>
    <mergeCell ref="U114:V114"/>
    <mergeCell ref="W114:X114"/>
    <mergeCell ref="Y116:Z116"/>
    <mergeCell ref="AA116:AB116"/>
    <mergeCell ref="AC116:AD116"/>
    <mergeCell ref="B124:T124"/>
    <mergeCell ref="U124:V124"/>
    <mergeCell ref="S121:T121"/>
    <mergeCell ref="U121:V121"/>
    <mergeCell ref="W121:X121"/>
    <mergeCell ref="Y121:Z121"/>
    <mergeCell ref="Y120:Z120"/>
    <mergeCell ref="U95:V95"/>
    <mergeCell ref="W95:X95"/>
    <mergeCell ref="Y95:Z95"/>
    <mergeCell ref="AA95:AB95"/>
    <mergeCell ref="AC95:AD95"/>
    <mergeCell ref="C95:P95"/>
    <mergeCell ref="Q95:R95"/>
    <mergeCell ref="S95:T95"/>
    <mergeCell ref="U123:V123"/>
    <mergeCell ref="W123:X123"/>
    <mergeCell ref="U122:V122"/>
    <mergeCell ref="W122:X122"/>
    <mergeCell ref="Y122:Z122"/>
    <mergeCell ref="AA122:AB122"/>
    <mergeCell ref="C119:P119"/>
    <mergeCell ref="Q119:R119"/>
    <mergeCell ref="W119:X119"/>
    <mergeCell ref="Y119:Z119"/>
    <mergeCell ref="Y111:Z111"/>
    <mergeCell ref="AA111:AB111"/>
    <mergeCell ref="Y107:Z107"/>
    <mergeCell ref="AA107:AB107"/>
    <mergeCell ref="AC107:AD107"/>
    <mergeCell ref="AA105:AB105"/>
    <mergeCell ref="AC105:AD105"/>
    <mergeCell ref="Y91:AF91"/>
    <mergeCell ref="AG91:AL91"/>
    <mergeCell ref="AC94:AD94"/>
    <mergeCell ref="AE94:AF94"/>
    <mergeCell ref="BE94:BF94"/>
    <mergeCell ref="BG94:BJ94"/>
    <mergeCell ref="AM91:AR91"/>
    <mergeCell ref="BE95:BF95"/>
    <mergeCell ref="BG95:BJ95"/>
    <mergeCell ref="AS91:AX91"/>
    <mergeCell ref="Y92:Z93"/>
    <mergeCell ref="AE115:AF115"/>
    <mergeCell ref="BE115:BF115"/>
    <mergeCell ref="BG115:BJ115"/>
    <mergeCell ref="Y114:Z114"/>
    <mergeCell ref="AA114:AB114"/>
    <mergeCell ref="AC114:AD114"/>
    <mergeCell ref="AE114:AF114"/>
    <mergeCell ref="BE114:BF114"/>
    <mergeCell ref="BG114:BJ114"/>
    <mergeCell ref="AA112:AB112"/>
    <mergeCell ref="AC112:AD112"/>
    <mergeCell ref="AE112:AF112"/>
    <mergeCell ref="BE112:BF112"/>
    <mergeCell ref="BG112:BJ112"/>
    <mergeCell ref="Y109:Z109"/>
    <mergeCell ref="AA109:AB109"/>
    <mergeCell ref="AC109:AD109"/>
    <mergeCell ref="AE109:AF109"/>
    <mergeCell ref="AC111:AD111"/>
    <mergeCell ref="AE111:AF111"/>
    <mergeCell ref="BE111:BF111"/>
    <mergeCell ref="AC69:AD69"/>
    <mergeCell ref="AE69:AF69"/>
    <mergeCell ref="BE69:BF69"/>
    <mergeCell ref="BG69:BJ69"/>
    <mergeCell ref="B152:E152"/>
    <mergeCell ref="F152:BF152"/>
    <mergeCell ref="BG152:BJ152"/>
    <mergeCell ref="B164:E164"/>
    <mergeCell ref="F164:BF164"/>
    <mergeCell ref="BG164:BJ164"/>
    <mergeCell ref="B165:E165"/>
    <mergeCell ref="F165:BF165"/>
    <mergeCell ref="BG165:BJ165"/>
    <mergeCell ref="B166:E166"/>
    <mergeCell ref="F166:BF166"/>
    <mergeCell ref="BG166:BJ166"/>
    <mergeCell ref="B167:E167"/>
    <mergeCell ref="F167:BF167"/>
    <mergeCell ref="BG167:BJ167"/>
    <mergeCell ref="AA126:AB126"/>
    <mergeCell ref="AS92:AU92"/>
    <mergeCell ref="AV92:AX92"/>
    <mergeCell ref="AY92:BA92"/>
    <mergeCell ref="BE90:BF93"/>
    <mergeCell ref="BG90:BJ93"/>
    <mergeCell ref="S96:T96"/>
    <mergeCell ref="U96:V96"/>
    <mergeCell ref="Q94:R94"/>
    <mergeCell ref="S94:T94"/>
    <mergeCell ref="U94:V94"/>
    <mergeCell ref="W94:X94"/>
    <mergeCell ref="Y94:Z94"/>
  </mergeCells>
  <printOptions horizontalCentered="1" verticalCentered="1"/>
  <pageMargins left="0.31496062992125984" right="0.11811023622047245" top="0.23622047244094491" bottom="0.23622047244094491" header="0.11811023622047245" footer="0.11811023622047245"/>
  <pageSetup paperSize="8" scale="34" fitToHeight="0" orientation="landscape" r:id="rId1"/>
  <rowBreaks count="4" manualBreakCount="4">
    <brk id="49" max="62" man="1"/>
    <brk id="88" max="62" man="1"/>
    <brk id="127" max="62" man="1"/>
    <brk id="161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Маркетинг (ММ) </vt:lpstr>
      <vt:lpstr>'Маркетинг (ММ) 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2022-09-29T13:21:21Z</cp:lastPrinted>
  <dcterms:created xsi:type="dcterms:W3CDTF">1999-02-26T09:40:51Z</dcterms:created>
  <dcterms:modified xsi:type="dcterms:W3CDTF">2022-09-29T13:22:47Z</dcterms:modified>
</cp:coreProperties>
</file>