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800" windowHeight="11835" tabRatio="584"/>
  </bookViews>
  <sheets>
    <sheet name="Экономическая информатика" sheetId="27" r:id="rId1"/>
  </sheets>
  <definedNames>
    <definedName name="_xlnm.Print_Area" localSheetId="0">'Экономическая информатика'!$A$1:$BI$233</definedName>
  </definedNames>
  <calcPr calcId="152511"/>
</workbook>
</file>

<file path=xl/calcChain.xml><?xml version="1.0" encoding="utf-8"?>
<calcChain xmlns="http://schemas.openxmlformats.org/spreadsheetml/2006/main">
  <c r="BD69" i="27" l="1"/>
  <c r="T133" i="27" l="1"/>
  <c r="T132" i="27"/>
  <c r="T131" i="27"/>
  <c r="AG61" i="27"/>
  <c r="AH61" i="27"/>
  <c r="AI61" i="27"/>
  <c r="AJ61" i="27"/>
  <c r="AK61" i="27"/>
  <c r="AL61" i="27"/>
  <c r="AM61" i="27"/>
  <c r="AN61" i="27"/>
  <c r="AO61" i="27"/>
  <c r="AP61" i="27"/>
  <c r="AQ61" i="27"/>
  <c r="AR61" i="27"/>
  <c r="AS61" i="27"/>
  <c r="AT61" i="27"/>
  <c r="AU61" i="27"/>
  <c r="AV61" i="27"/>
  <c r="AW61" i="27"/>
  <c r="AX61" i="27"/>
  <c r="AY61" i="27"/>
  <c r="AZ61" i="27"/>
  <c r="AF61" i="27"/>
  <c r="X61" i="27"/>
  <c r="Z61" i="27"/>
  <c r="AB61" i="27"/>
  <c r="AD61" i="27"/>
  <c r="BD120" i="27"/>
  <c r="BD119" i="27"/>
  <c r="BD117" i="27"/>
  <c r="T117" i="27"/>
  <c r="BD116" i="27"/>
  <c r="BD114" i="27"/>
  <c r="T114" i="27"/>
  <c r="BD113" i="27"/>
  <c r="BD112" i="27"/>
  <c r="BD110" i="27"/>
  <c r="BD109" i="27"/>
  <c r="BD108" i="27"/>
  <c r="BD107" i="27"/>
  <c r="BD99" i="27"/>
  <c r="BD98" i="27"/>
  <c r="BD97" i="27"/>
  <c r="BD96" i="27"/>
  <c r="BD95" i="27"/>
  <c r="BD94" i="27"/>
  <c r="BD93" i="27"/>
  <c r="T93" i="27"/>
  <c r="BD92" i="27"/>
  <c r="T92" i="27"/>
  <c r="BD91" i="27"/>
  <c r="BD89" i="27"/>
  <c r="BD88" i="27"/>
  <c r="BD87" i="27"/>
  <c r="BD81" i="27"/>
  <c r="T81" i="27"/>
  <c r="BD80" i="27"/>
  <c r="T80" i="27"/>
  <c r="BD78" i="27"/>
  <c r="V78" i="27"/>
  <c r="V61" i="27" s="1"/>
  <c r="T78" i="27"/>
  <c r="BD77" i="27"/>
  <c r="BD75" i="27"/>
  <c r="BD74" i="27"/>
  <c r="BD73" i="27"/>
  <c r="BD72" i="27"/>
  <c r="BD71" i="27"/>
  <c r="BD68" i="27"/>
  <c r="BD67" i="27"/>
  <c r="BD66" i="27"/>
  <c r="BD65" i="27"/>
  <c r="BD64" i="27"/>
  <c r="BD63" i="27"/>
  <c r="BD62" i="27"/>
  <c r="BC61" i="27"/>
  <c r="BB61" i="27"/>
  <c r="BA61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F28" i="27"/>
  <c r="X28" i="27"/>
  <c r="Z28" i="27"/>
  <c r="AB28" i="27"/>
  <c r="AD28" i="27"/>
  <c r="BD60" i="27"/>
  <c r="T60" i="27"/>
  <c r="BD59" i="27"/>
  <c r="BD54" i="27"/>
  <c r="T54" i="27"/>
  <c r="BD53" i="27"/>
  <c r="BD52" i="27"/>
  <c r="T52" i="27"/>
  <c r="BD51" i="27"/>
  <c r="T51" i="27"/>
  <c r="BD50" i="27"/>
  <c r="BD49" i="27"/>
  <c r="BD48" i="27"/>
  <c r="T48" i="27"/>
  <c r="BD47" i="27"/>
  <c r="T47" i="27"/>
  <c r="BD46" i="27"/>
  <c r="BD45" i="27"/>
  <c r="T45" i="27"/>
  <c r="BD44" i="27"/>
  <c r="BD43" i="27"/>
  <c r="BD42" i="27"/>
  <c r="T42" i="27"/>
  <c r="BD41" i="27"/>
  <c r="BD40" i="27"/>
  <c r="BD39" i="27"/>
  <c r="BD38" i="27"/>
  <c r="BD37" i="27"/>
  <c r="BD36" i="27"/>
  <c r="BD35" i="27"/>
  <c r="BD34" i="27"/>
  <c r="BD33" i="27"/>
  <c r="BD32" i="27"/>
  <c r="V32" i="27"/>
  <c r="V28" i="27" s="1"/>
  <c r="T32" i="27"/>
  <c r="BD31" i="27"/>
  <c r="BD30" i="27"/>
  <c r="BD29" i="27"/>
  <c r="BC28" i="27"/>
  <c r="BB28" i="27"/>
  <c r="BA28" i="27"/>
  <c r="AZ28" i="27"/>
  <c r="AY28" i="27"/>
  <c r="AX28" i="27"/>
  <c r="BD28" i="27" l="1"/>
  <c r="T28" i="27"/>
  <c r="T61" i="27"/>
  <c r="BD61" i="27"/>
  <c r="BM41" i="27"/>
  <c r="BL41" i="27"/>
  <c r="BK41" i="27"/>
  <c r="BM35" i="27"/>
  <c r="BL35" i="27"/>
  <c r="BK35" i="27"/>
  <c r="BM32" i="27" l="1"/>
  <c r="BL32" i="27"/>
  <c r="BK32" i="27"/>
  <c r="BM31" i="27"/>
  <c r="BL31" i="27"/>
  <c r="BK31" i="27"/>
  <c r="AX129" i="27"/>
  <c r="AY129" i="27"/>
  <c r="AZ129" i="27"/>
  <c r="AL129" i="27" l="1"/>
  <c r="AO129" i="27"/>
  <c r="AP129" i="27"/>
  <c r="AV129" i="27"/>
  <c r="AR129" i="27"/>
  <c r="AJ129" i="27"/>
  <c r="AF129" i="27"/>
  <c r="AU129" i="27"/>
  <c r="AT129" i="27"/>
  <c r="AN129" i="27"/>
  <c r="AW129" i="27"/>
  <c r="AS129" i="27"/>
  <c r="AH129" i="27"/>
  <c r="AI129" i="27"/>
  <c r="AK129" i="27"/>
  <c r="AQ129" i="27"/>
  <c r="AM129" i="27"/>
  <c r="AG129" i="27"/>
  <c r="BL61" i="27" l="1"/>
  <c r="BM34" i="27"/>
  <c r="BL34" i="27"/>
  <c r="BK34" i="27"/>
  <c r="BK50" i="27" l="1"/>
  <c r="BL50" i="27"/>
  <c r="BM50" i="27"/>
  <c r="BK28" i="27"/>
  <c r="BL28" i="27" l="1"/>
  <c r="BM28" i="27"/>
  <c r="BM99" i="27"/>
  <c r="BL99" i="27"/>
  <c r="BK99" i="27"/>
  <c r="BM54" i="27" l="1"/>
  <c r="BL54" i="27"/>
  <c r="BK54" i="27"/>
  <c r="BM92" i="27" l="1"/>
  <c r="BL92" i="27"/>
  <c r="BK92" i="27"/>
  <c r="BK40" i="27"/>
  <c r="BL40" i="27"/>
  <c r="BM40" i="27"/>
  <c r="BM90" i="27" l="1"/>
  <c r="BL90" i="27"/>
  <c r="BK90" i="27"/>
  <c r="BM115" i="27"/>
  <c r="BL115" i="27"/>
  <c r="BK115" i="27"/>
  <c r="BM118" i="27"/>
  <c r="BL118" i="27"/>
  <c r="BK118" i="27"/>
  <c r="BM111" i="27"/>
  <c r="BL111" i="27"/>
  <c r="BK111" i="27"/>
  <c r="BM78" i="27"/>
  <c r="BL78" i="27"/>
  <c r="BK78" i="27"/>
  <c r="BM68" i="27"/>
  <c r="BK72" i="27"/>
  <c r="BL72" i="27"/>
  <c r="BM72" i="27"/>
  <c r="BM75" i="27"/>
  <c r="BL75" i="27"/>
  <c r="BK75" i="27"/>
  <c r="V129" i="27" l="1"/>
  <c r="BM114" i="27"/>
  <c r="BL114" i="27"/>
  <c r="BK114" i="27"/>
  <c r="BM117" i="27"/>
  <c r="BL117" i="27"/>
  <c r="BK117" i="27"/>
  <c r="BM74" i="27"/>
  <c r="BL74" i="27"/>
  <c r="BK74" i="27"/>
  <c r="BM73" i="27"/>
  <c r="BL73" i="27"/>
  <c r="BK73" i="27"/>
  <c r="BM70" i="27"/>
  <c r="BL70" i="27"/>
  <c r="BK70" i="27"/>
  <c r="T129" i="27" l="1"/>
  <c r="BM65" i="27" l="1"/>
  <c r="BM66" i="27"/>
  <c r="BM67" i="27"/>
  <c r="BL65" i="27"/>
  <c r="BL66" i="27"/>
  <c r="BL67" i="27"/>
  <c r="BK65" i="27"/>
  <c r="BK66" i="27"/>
  <c r="BK67" i="27"/>
  <c r="BM120" i="27"/>
  <c r="BL120" i="27"/>
  <c r="BK120" i="27"/>
  <c r="BM119" i="27"/>
  <c r="BL119" i="27"/>
  <c r="BK119" i="27"/>
  <c r="BM113" i="27"/>
  <c r="BL113" i="27"/>
  <c r="BK113" i="27"/>
  <c r="BM71" i="27"/>
  <c r="BL71" i="27"/>
  <c r="BK71" i="27"/>
  <c r="BM93" i="27"/>
  <c r="BL93" i="27"/>
  <c r="BK93" i="27"/>
  <c r="BM89" i="27"/>
  <c r="BL89" i="27"/>
  <c r="BK89" i="27"/>
  <c r="BM88" i="27"/>
  <c r="BL88" i="27"/>
  <c r="BK88" i="27"/>
  <c r="BM87" i="27"/>
  <c r="BL87" i="27"/>
  <c r="BK87" i="27"/>
  <c r="BM91" i="27"/>
  <c r="BL91" i="27"/>
  <c r="BK91" i="27"/>
  <c r="BM81" i="27"/>
  <c r="BL81" i="27"/>
  <c r="BK81" i="27"/>
  <c r="BM79" i="27"/>
  <c r="BL79" i="27"/>
  <c r="BK79" i="27"/>
  <c r="BM116" i="27"/>
  <c r="BL116" i="27"/>
  <c r="BK116" i="27"/>
  <c r="BM110" i="27"/>
  <c r="BL110" i="27"/>
  <c r="BK110" i="27"/>
  <c r="BM109" i="27"/>
  <c r="BL109" i="27"/>
  <c r="BK109" i="27"/>
  <c r="BM108" i="27"/>
  <c r="BL108" i="27"/>
  <c r="BK108" i="27"/>
  <c r="BM107" i="27"/>
  <c r="BL107" i="27"/>
  <c r="BK107" i="27"/>
  <c r="BM98" i="27"/>
  <c r="BL98" i="27"/>
  <c r="BK98" i="27"/>
  <c r="BM97" i="27"/>
  <c r="BL97" i="27"/>
  <c r="BK97" i="27"/>
  <c r="BM96" i="27"/>
  <c r="BL96" i="27"/>
  <c r="BK96" i="27"/>
  <c r="BM94" i="27"/>
  <c r="BL94" i="27"/>
  <c r="BK94" i="27"/>
  <c r="BM112" i="27"/>
  <c r="BL112" i="27"/>
  <c r="BK112" i="27"/>
  <c r="BM77" i="27"/>
  <c r="BL77" i="27"/>
  <c r="BK77" i="27"/>
  <c r="BM76" i="27"/>
  <c r="BL76" i="27"/>
  <c r="BK76" i="27"/>
  <c r="BM64" i="27"/>
  <c r="BL64" i="27"/>
  <c r="BK64" i="27"/>
  <c r="BM63" i="27"/>
  <c r="BL63" i="27"/>
  <c r="BK63" i="27"/>
  <c r="BM62" i="27"/>
  <c r="BL62" i="27"/>
  <c r="BK62" i="27"/>
  <c r="BM59" i="27"/>
  <c r="BL59" i="27"/>
  <c r="BK59" i="27"/>
  <c r="BM53" i="27"/>
  <c r="BL53" i="27"/>
  <c r="BK53" i="27"/>
  <c r="BM51" i="27"/>
  <c r="BL51" i="27"/>
  <c r="BK51" i="27"/>
  <c r="BM49" i="27"/>
  <c r="BL49" i="27"/>
  <c r="BK49" i="27"/>
  <c r="BM47" i="27"/>
  <c r="BL47" i="27"/>
  <c r="BK47" i="27"/>
  <c r="BM46" i="27"/>
  <c r="BL46" i="27"/>
  <c r="BK46" i="27"/>
  <c r="BM45" i="27"/>
  <c r="BL45" i="27"/>
  <c r="BK45" i="27"/>
  <c r="BM44" i="27"/>
  <c r="BL44" i="27"/>
  <c r="BK44" i="27"/>
  <c r="BM43" i="27"/>
  <c r="BL43" i="27"/>
  <c r="BK43" i="27"/>
  <c r="BM42" i="27"/>
  <c r="BL42" i="27"/>
  <c r="BK42" i="27"/>
  <c r="BM37" i="27"/>
  <c r="BL37" i="27"/>
  <c r="BK37" i="27"/>
  <c r="BM33" i="27"/>
  <c r="BL33" i="27"/>
  <c r="BK33" i="27"/>
  <c r="BM29" i="27"/>
  <c r="BL29" i="27"/>
  <c r="BC129" i="27"/>
  <c r="BB129" i="27"/>
  <c r="BA129" i="27"/>
  <c r="AX130" i="27"/>
  <c r="AU130" i="27"/>
  <c r="AR130" i="27"/>
  <c r="AO130" i="27"/>
  <c r="AL130" i="27"/>
  <c r="AI130" i="27"/>
  <c r="AD129" i="27"/>
  <c r="AB129" i="27"/>
  <c r="Z129" i="27"/>
  <c r="BH18" i="27"/>
  <c r="BF18" i="27"/>
  <c r="BE18" i="27"/>
  <c r="BD18" i="27"/>
  <c r="BC18" i="27"/>
  <c r="BB18" i="27"/>
  <c r="BI17" i="27"/>
  <c r="BI16" i="27"/>
  <c r="BI15" i="27"/>
  <c r="BI14" i="27"/>
  <c r="BD129" i="27" l="1"/>
  <c r="BL129" i="27"/>
  <c r="AF130" i="27"/>
  <c r="BM129" i="27"/>
  <c r="BI18" i="27"/>
  <c r="BK61" i="27"/>
  <c r="BM61" i="27"/>
  <c r="X129" i="27" l="1"/>
  <c r="BK29" i="27"/>
  <c r="BK129" i="27"/>
</calcChain>
</file>

<file path=xl/sharedStrings.xml><?xml version="1.0" encoding="utf-8"?>
<sst xmlns="http://schemas.openxmlformats.org/spreadsheetml/2006/main" count="918" uniqueCount="518">
  <si>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</si>
  <si>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</si>
  <si>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</si>
  <si>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</si>
  <si>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</si>
  <si>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</si>
  <si>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</si>
  <si>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</si>
  <si>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</si>
  <si>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</si>
  <si>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</si>
  <si>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</si>
  <si>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</si>
  <si>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</si>
  <si>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</si>
  <si>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</si>
  <si>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</si>
  <si>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</si>
  <si>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</si>
  <si>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</si>
  <si>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</si>
  <si>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</si>
  <si>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</si>
  <si>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</si>
  <si>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</si>
  <si>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</si>
  <si>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</si>
  <si>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</si>
  <si>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</si>
  <si>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</si>
  <si>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</si>
  <si>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</si>
  <si>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</si>
  <si>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</si>
  <si>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</si>
  <si>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</si>
  <si>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</si>
  <si>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</si>
  <si>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</si>
  <si>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</si>
  <si>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</si>
  <si>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</si>
  <si>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</si>
  <si>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</si>
  <si>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</si>
  <si>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</si>
  <si>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</si>
  <si>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</si>
  <si>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</si>
  <si>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</si>
  <si>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</si>
  <si>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</si>
  <si>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</si>
  <si>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</si>
  <si>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</si>
  <si>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</si>
  <si>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</si>
  <si>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</si>
  <si>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</si>
  <si>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</si>
  <si>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</si>
  <si>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</si>
  <si>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</si>
  <si>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</si>
  <si>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</si>
  <si>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</si>
  <si>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</si>
  <si>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</si>
  <si>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</si>
  <si>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</si>
  <si>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</si>
  <si>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</si>
  <si>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</si>
  <si>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</si>
  <si>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</si>
  <si>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</si>
  <si>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</si>
  <si>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</si>
  <si>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</si>
  <si>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</si>
  <si>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</si>
  <si>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</si>
  <si>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</si>
  <si>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</si>
  <si>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</si>
  <si>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</si>
  <si>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</si>
  <si>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</si>
  <si>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</si>
  <si>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</si>
  <si>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</si>
  <si>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</si>
  <si>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</si>
  <si>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</si>
  <si>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</si>
  <si>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</si>
  <si>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</si>
  <si>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</si>
  <si>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</si>
  <si>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</si>
  <si>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</si>
  <si>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</si>
  <si>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</si>
  <si>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</si>
  <si>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</si>
  <si>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</si>
  <si>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</si>
  <si>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</si>
  <si>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</si>
  <si>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</si>
  <si>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</si>
  <si>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</si>
  <si>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</si>
  <si>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</si>
  <si>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</si>
  <si>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</si>
  <si>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</si>
  <si>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</si>
  <si>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</si>
  <si>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</si>
  <si>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</si>
  <si>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</si>
  <si>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</si>
  <si>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</si>
  <si>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</si>
  <si>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</si>
  <si>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</si>
  <si>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</si>
  <si>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</si>
  <si>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</si>
  <si>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</si>
  <si>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</si>
  <si>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</si>
  <si>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2.4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</si>
  <si>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</si>
  <si>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</si>
  <si>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</si>
  <si>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</si>
  <si>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</si>
  <si>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</si>
  <si>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</si>
  <si>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</si>
  <si>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</si>
  <si>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</si>
  <si>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</si>
  <si>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</si>
  <si>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</si>
  <si>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</si>
  <si>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</si>
  <si>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</si>
  <si>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</si>
  <si>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</si>
  <si>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</si>
  <si>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</si>
  <si>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_____________________</t>
  </si>
  <si>
    <t>IV</t>
  </si>
  <si>
    <t>Председатель УМО по экономическому образованию</t>
  </si>
  <si>
    <t>__________________________________</t>
  </si>
  <si>
    <t>IV курс</t>
  </si>
  <si>
    <t>8 семестр,
__ недель</t>
  </si>
  <si>
    <t>МИНИСТЕРСТВО ОБРАЗОВАНИЯ РЕСПУБЛИКИ БЕЛАРУСЬ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</si>
  <si>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</si>
  <si>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</si>
  <si>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</si>
  <si>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</si>
  <si>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</si>
  <si>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</si>
  <si>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</si>
  <si>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</si>
  <si>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</si>
  <si>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</si>
  <si>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</si>
  <si>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</si>
  <si>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</si>
  <si>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</si>
  <si>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</si>
  <si>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</si>
  <si>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</si>
  <si>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</si>
  <si>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</si>
  <si>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</si>
  <si>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</si>
  <si>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</si>
  <si>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2.6</t>
  </si>
  <si>
    <t>1.6</t>
  </si>
  <si>
    <t>1.7</t>
  </si>
  <si>
    <t>1.8</t>
  </si>
  <si>
    <t>1.9</t>
  </si>
  <si>
    <t>1.10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</si>
  <si>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</si>
  <si>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</si>
  <si>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</si>
  <si>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</si>
  <si>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</si>
  <si>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</si>
  <si>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</si>
  <si>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</si>
  <si>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</si>
  <si>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</si>
  <si>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</si>
  <si>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</si>
  <si>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</si>
  <si>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</si>
  <si>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2.12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</si>
  <si>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</si>
  <si>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</si>
  <si>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</si>
  <si>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</si>
  <si>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</si>
  <si>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</si>
  <si>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</si>
  <si>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</si>
  <si>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</si>
  <si>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</si>
  <si>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</si>
  <si>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</si>
  <si>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</si>
  <si>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</si>
  <si>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</si>
  <si>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</si>
  <si>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</si>
  <si>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</si>
  <si>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</si>
  <si>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</si>
  <si>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</si>
  <si>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Высшая математика</t>
  </si>
  <si>
    <t>/70</t>
  </si>
  <si>
    <t>Финансы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</si>
  <si>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</si>
  <si>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</si>
  <si>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</si>
  <si>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</si>
  <si>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</si>
  <si>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7 семестр,
16 недель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</si>
  <si>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</si>
  <si>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"____"__________2021 г.</t>
  </si>
  <si>
    <t>___________________</t>
  </si>
  <si>
    <t>И.А.Старовойтова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</si>
  <si>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</si>
  <si>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</si>
  <si>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</si>
  <si>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Информационный менеджмент</t>
  </si>
  <si>
    <t>Бизнес-офис организации</t>
  </si>
  <si>
    <t>Корпоративные информационные системы</t>
  </si>
  <si>
    <t>Проектирование экономических информационных систем</t>
  </si>
  <si>
    <t>Модуль "Проектирование  информационных систем"</t>
  </si>
  <si>
    <t>Предпринимательство в сфере информационных технологий</t>
  </si>
  <si>
    <t>Алгоритмизация и программирование</t>
  </si>
  <si>
    <t>Телекоммуникационные системы и компьютерные сети</t>
  </si>
  <si>
    <t>Модуль "Язык SQL и программирование в информационных системах"</t>
  </si>
  <si>
    <t>Язык SQL</t>
  </si>
  <si>
    <t>Программирование в информационных системах</t>
  </si>
  <si>
    <t>Бухгалтерский учет</t>
  </si>
  <si>
    <t>Интернет-маркетинг</t>
  </si>
  <si>
    <t>Менеджмент</t>
  </si>
  <si>
    <t>Анализ и моделирование бизнес-процессов организации</t>
  </si>
  <si>
    <t>Системы поддержки принятия решений</t>
  </si>
  <si>
    <t>Тестирование программного обеспечения</t>
  </si>
  <si>
    <t>Модуль "Системы бизнес-аналитики"</t>
  </si>
  <si>
    <t>Инструментальные системы бизнес-аналитики</t>
  </si>
  <si>
    <t>Экономическая эффективность информационных систем</t>
  </si>
  <si>
    <t>Компьютерная графика/Основы Web-дизайна</t>
  </si>
  <si>
    <t>Экономика организации (предприятия)</t>
  </si>
  <si>
    <t>Бизнес-аналитика</t>
  </si>
  <si>
    <t>Автоматизация управленческого учета</t>
  </si>
  <si>
    <t>1.5</t>
  </si>
  <si>
    <t>2.7</t>
  </si>
  <si>
    <t>2.8</t>
  </si>
  <si>
    <t>Модуль "Экономика 1"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</si>
  <si>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</si>
  <si>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</si>
  <si>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</si>
  <si>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</si>
  <si>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</si>
  <si>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</si>
  <si>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</si>
  <si>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</si>
  <si>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</si>
  <si>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</si>
  <si>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2.4.1</t>
  </si>
  <si>
    <t>2.4.2</t>
  </si>
  <si>
    <t>2.11.1</t>
  </si>
  <si>
    <t>2.11.2</t>
  </si>
  <si>
    <t>БПК-8</t>
  </si>
  <si>
    <t>Модуль "Информационные системы в бизнесе"</t>
  </si>
  <si>
    <t>БПК-9</t>
  </si>
  <si>
    <t>БПК-10</t>
  </si>
  <si>
    <t>БПК-11</t>
  </si>
  <si>
    <t>БПК-12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</si>
  <si>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</si>
  <si>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</si>
  <si>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</si>
  <si>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</si>
  <si>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</si>
  <si>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</si>
  <si>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</si>
  <si>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</si>
  <si>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</si>
  <si>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</si>
  <si>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</si>
  <si>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СК-28</t>
  </si>
  <si>
    <t>Геоинформационные технологии/ Информационная безопасность</t>
  </si>
  <si>
    <t>Основы маркетинга</t>
  </si>
  <si>
    <t>Продолжение типового учебного плана по специальности (направлению специальности) 1-25 01 12, регистрационный № _______________</t>
  </si>
  <si>
    <t>БПК-13</t>
  </si>
  <si>
    <t>УК-9</t>
  </si>
  <si>
    <t>Владеть основами исследовательской деятельности, осуществлять поиск, анализ, синтез информации</t>
  </si>
  <si>
    <t>Быть способным к саморазвитию и совершенствованию в профессиональной деятельности</t>
  </si>
  <si>
    <t>Начальник Главного управления профессионального образования Министерства образования Республики Беларусь</t>
  </si>
  <si>
    <t xml:space="preserve">Профессионально ориентированный иностранный язык </t>
  </si>
  <si>
    <t>Деловой иностранный язык</t>
  </si>
  <si>
    <t>Принимать решения о выборе оптимальной формы организационной структуры управления организации; владеть современными техниками принятия управленческих решений; оценивать эффективность управления и конкурентоспособность организации</t>
  </si>
  <si>
    <t>УК-10</t>
  </si>
  <si>
    <t xml:space="preserve"> </t>
  </si>
  <si>
    <t>Модуль "Коммуникации на иностранном языке"</t>
  </si>
  <si>
    <t>2.5.1</t>
  </si>
  <si>
    <t>2.5.2</t>
  </si>
  <si>
    <t>Модуль "Алгоритмизация и компьютерная графика"</t>
  </si>
  <si>
    <t>2.3.1</t>
  </si>
  <si>
    <t>2.3.2</t>
  </si>
  <si>
    <t>Модуль "Анализ  бизнес-процессов и принятие решений в экономике"</t>
  </si>
  <si>
    <t>2.8.1</t>
  </si>
  <si>
    <t>2.8.2</t>
  </si>
  <si>
    <t>2.8.3</t>
  </si>
  <si>
    <t>Модуль "Электронный бизнес и информационная безопасность"</t>
  </si>
  <si>
    <t>Модуль "Разработка и тестирование программного обеспечения"</t>
  </si>
  <si>
    <t>Модуль "Корпоративные информационные системы и оценка их эффективности"</t>
  </si>
  <si>
    <t>2.6.1</t>
  </si>
  <si>
    <t>2.6.2</t>
  </si>
  <si>
    <t>2.7.1</t>
  </si>
  <si>
    <t>2.7.2</t>
  </si>
  <si>
    <t>2.9.1</t>
  </si>
  <si>
    <t>2.9.2</t>
  </si>
  <si>
    <t>2.10.1</t>
  </si>
  <si>
    <t>2.10.2</t>
  </si>
  <si>
    <t>2.10.3</t>
  </si>
  <si>
    <t>2.11.3</t>
  </si>
  <si>
    <t>2.12.1</t>
  </si>
  <si>
    <t>2.12.2</t>
  </si>
  <si>
    <t>2.13.1</t>
  </si>
  <si>
    <t>2.13.2</t>
  </si>
  <si>
    <t>Проявлять инициативу и адаптироваться к изменениям в профессиональной деятельности</t>
  </si>
  <si>
    <t>СК-29</t>
  </si>
  <si>
    <t>М.П.</t>
  </si>
  <si>
    <t>/24</t>
  </si>
  <si>
    <t>1.4.1</t>
  </si>
  <si>
    <t>1.4.2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</si>
  <si>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</si>
  <si>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</si>
  <si>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2.14</t>
  </si>
  <si>
    <t>1.10.1</t>
  </si>
  <si>
    <t>1.10.2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</si>
  <si>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</si>
  <si>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1.10.3</t>
  </si>
  <si>
    <t xml:space="preserve">   </t>
  </si>
  <si>
    <t xml:space="preserve">Применять теоретические основы алгоритмизации при написании программ на современных языках программирования    </t>
  </si>
  <si>
    <t xml:space="preserve">Осуществлять анализ архитектуры информационных систем поддержки принятия решений и использовать типовые методы решения задач принятия решений   </t>
  </si>
  <si>
    <t>2.9.3</t>
  </si>
  <si>
    <t>Анализ хозяйственной деятельности</t>
  </si>
  <si>
    <t>Модуль "Экономика организации и маркетинг"</t>
  </si>
  <si>
    <t>1.6.1</t>
  </si>
  <si>
    <t>1.6.2</t>
  </si>
  <si>
    <t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</si>
  <si>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СК-30</t>
  </si>
  <si>
    <t>СК-31</t>
  </si>
  <si>
    <t>СК-32</t>
  </si>
  <si>
    <t>/486</t>
  </si>
  <si>
    <t>/58</t>
  </si>
  <si>
    <t>Математический модуль</t>
  </si>
  <si>
    <t>Национальная экономика Беларуси</t>
  </si>
  <si>
    <t>Модуль "Статистика и эконометрика"</t>
  </si>
  <si>
    <t>1.7.1</t>
  </si>
  <si>
    <t>1.7.2</t>
  </si>
  <si>
    <t>1.7.3</t>
  </si>
  <si>
    <t>Курсовая работа по учебной дисциплине "Бизнес-офис организации"</t>
  </si>
  <si>
    <t>Теория вероятностей</t>
  </si>
  <si>
    <t>Международная экономика</t>
  </si>
  <si>
    <t>1.7.1, 1.7.2</t>
  </si>
  <si>
    <t>1.11</t>
  </si>
  <si>
    <t>1.11.1</t>
  </si>
  <si>
    <t>1.11.2</t>
  </si>
  <si>
    <t>1.11.3</t>
  </si>
  <si>
    <t>1.11.2, 1.11.3</t>
  </si>
  <si>
    <t>БПК-14</t>
  </si>
  <si>
    <t>2.8.4</t>
  </si>
  <si>
    <t>2.8.3, 2.8.4</t>
  </si>
  <si>
    <t>Курсовая работа по учебной дисциплине "Экономическая эффективность информационных систем"</t>
  </si>
  <si>
    <t>Курсовая работа по учебной дисциплине "Проектирование экономических информационных систем"</t>
  </si>
  <si>
    <t>Использовать возможности программных средств для создания и редактирования изображений в  среде современных  графических редакторов</t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</si>
  <si>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</si>
  <si>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 xml:space="preserve">Диагностировать виды угроз информационной безопасности информационных систем, применять основные методы и средства защиты информации на предприятии
</t>
  </si>
  <si>
    <t>УК-11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</si>
  <si>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</si>
  <si>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</si>
  <si>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УК-14</t>
  </si>
  <si>
    <t>УК-15</t>
  </si>
  <si>
    <t>Осуществлять коммуникации на иностранном языке для решения задач межличностного и межкультурного взаимодействия</t>
  </si>
  <si>
    <t>УК-12</t>
  </si>
  <si>
    <t>УК-13</t>
  </si>
  <si>
    <t>УК-11/УК-12</t>
  </si>
  <si>
    <t>Код модуля, учебной дисциплины</t>
  </si>
  <si>
    <t>/1</t>
  </si>
  <si>
    <t>/2</t>
  </si>
  <si>
    <t xml:space="preserve">Применять принципы ведения электронного бизнеса, осуществлять анализ применения основных форм и систем электронного бизнеса в  практической деятельности </t>
  </si>
  <si>
    <t>/122</t>
  </si>
  <si>
    <t>/4</t>
  </si>
  <si>
    <t xml:space="preserve">СК-8, УК-3,6 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</si>
  <si>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</si>
  <si>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 xml:space="preserve"> 1.10.1</t>
  </si>
  <si>
    <t>1.10.2, 1.10.3</t>
  </si>
  <si>
    <t>Оперировать основными понятиями  информационного менеджмента, анализировать потребность организации в автоматизации выполнения деловых процессов производства продукции, товаров</t>
  </si>
  <si>
    <t xml:space="preserve">Применять язык SQL для организации, хранения, обработки и анализа данных в  системах управления базами данных  Access, MS SQL Server </t>
  </si>
  <si>
    <t xml:space="preserve">Использовать средства web-программирования на  языках  PHP, Java Script, ASP.NET для решения  задач  организации </t>
  </si>
  <si>
    <t xml:space="preserve">Применять принципы тестирования программного обеспечения, оформлять основные документы в процессе осуществления тестирования, оценивать результаты проведения тестирования 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</si>
  <si>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</si>
  <si>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</si>
  <si>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 xml:space="preserve">Применять основные принципы функционирования корпоративных информационных систем , осуществлять настройку модулей корпоративных информационных систем в сфере автоматизации управленческого учета </t>
  </si>
  <si>
    <t>Осуществлять  оценку эффективности инвестиций в информационные технологии, использовать зарубежные и отечественные стандарты и информационные ресурсы по обоснованию и оценке IТ-проектов</t>
  </si>
  <si>
    <t xml:space="preserve">Председатель НМС по  экономической информатике </t>
  </si>
  <si>
    <t xml:space="preserve">                                М.П.</t>
  </si>
  <si>
    <t>Т.А.Богомья</t>
  </si>
  <si>
    <t xml:space="preserve">Применять принципы управления информационной инфраструктурой организации, определять требования к ее функциональности, разрабатывать и реализовывать планы проведения IТ-аудита </t>
  </si>
  <si>
    <t>Осуществлять анализ и моделирование бизнес-процессов организации с применением стандартов моделирования бизнес-процессов  IDEF, DFD, ERD, BPMN</t>
  </si>
  <si>
    <t>Применять принципы построения хранилищ данных и использовать типовые методы интеллектуального анализа данных при решении задач повышения эффективности бизнеса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</si>
  <si>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пакетах бизнес-аналитики </t>
  </si>
  <si>
    <t>Осуществлять разработку программных модулей на встроенном языке программирования информационной системы 1С:предприятие</t>
  </si>
  <si>
    <t>Диагностировать требования к функциональности телекоммуникационных систем и компьютерных сетей   организации и разрабатывать меры для повышения эффективности их использования в интересах организации</t>
  </si>
  <si>
    <t>Использовать современные программные продукты с применением теоретических и методологических знаний управления IT-проектом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</si>
  <si>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</si>
  <si>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Применять специализированные маркетинговые программные продукты и осуществлять разработку и  продвижение сайта организации</t>
  </si>
  <si>
    <t>Применять принципы и методы построения и развития бизнес-офиса организации на основе современных информационных систем и прикладных программных продуктов</t>
  </si>
  <si>
    <t>Применять принципы ведения IТ-бизнеса, осуществлять управление IТ-проектом</t>
  </si>
  <si>
    <t>Управление IТ-проектами</t>
  </si>
  <si>
    <t>Модуль "Менеджмент и управление IТ-проектами"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</si>
  <si>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</si>
  <si>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 xml:space="preserve">                    М.П.</t>
  </si>
  <si>
    <t xml:space="preserve">                   М.П.</t>
  </si>
  <si>
    <t xml:space="preserve"> 1.7.2, 1.10.3, 1.11.3, 2.8.4</t>
  </si>
  <si>
    <t>1.2, 2.5.1, 2.5,2, 2.9.3, 2.11.1</t>
  </si>
  <si>
    <t>1.10.3, 1.11.3, 2.8.4</t>
  </si>
  <si>
    <t xml:space="preserve">1.10.3, 1.11.3, 2.5.1, 2.5,2, 2.8.4, 2.9.3, 2.11.1 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</si>
  <si>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</si>
  <si>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1. Государственный экзамен по специальности                                                                              2. Защита дипломной работы в ГЭК</t>
  </si>
  <si>
    <t>Проректор по научно-методической работе           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</si>
  <si>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</si>
  <si>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</si>
  <si>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Использовать методы и приемы делового общения в интернациональной среде с учетом региональных особенностей деловой культуры зарубежных стран</t>
  </si>
  <si>
    <t xml:space="preserve">Применять основы методологии геоинформационного анализа пространственно-распределенных данных; диагностировать возможности применения геоинформационных систем для решения задач предметной области; осуществлять разработку собственных ГИС-проектов; использовать ГИС-проекты для визуализации исследуемых данных 
</t>
  </si>
  <si>
    <t>Применять методы и средства организации проектных работ, автоматизации проектирования, объектно-ориентированный подход к анализу и проектированию экономических информационных систем на базе унифицированного языка моделирования  UML</t>
  </si>
  <si>
    <t xml:space="preserve">Оперировать основными понятитями web-дизайна, осуществлять разработку web-страниц </t>
  </si>
  <si>
    <t xml:space="preserve">Анализировать архитектуру корпоративных информационных систем,  определять требования к их функциональности , осуществлять работу с различными модулями  корпоративных информационных систем класса ERP </t>
  </si>
  <si>
    <t>УК-4,8</t>
  </si>
  <si>
    <t>История белорусской государственности</t>
  </si>
  <si>
    <t>УК-1, БПК-6</t>
  </si>
  <si>
    <t>УК-1,5,6,                 БПК-11</t>
  </si>
  <si>
    <t>УК-1,5,6,                 БПК-13</t>
  </si>
  <si>
    <t>1ДЗ</t>
  </si>
  <si>
    <t>УК-16</t>
  </si>
  <si>
    <t>2.1.3</t>
  </si>
  <si>
    <t xml:space="preserve">Логика </t>
  </si>
  <si>
    <t>4ДЗ</t>
  </si>
  <si>
    <t>2.1.4</t>
  </si>
  <si>
    <t>Культура инофрмационного общества/Этика бизнеса</t>
  </si>
  <si>
    <t xml:space="preserve">СОГЛАСОВАНО  
Начальник Главного управления профессионального образования Министерства образования Республики Беларусь  
_______________С.А. Касперович  
_____________________________2022 </t>
  </si>
  <si>
    <t>СОГЛАСОВАНО 
Проректор по научно-методической работе                 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______________________________2022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</si>
  <si>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</si>
  <si>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</si>
  <si>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</si>
  <si>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</si>
  <si>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</si>
  <si>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способсностью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</si>
  <si>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________________________________2022</t>
  </si>
  <si>
    <t>СОГЛАСОВАНО 
Проректор по научно-методической работе  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___________________________2022</t>
  </si>
  <si>
    <t>А.В.Егоров</t>
  </si>
  <si>
    <t>Т.Н.Налецкая</t>
  </si>
  <si>
    <t>Разработан в качестве примера реализации образовательного стандарта по специальности  6-05-0311-05 "Экономическая информатика".</t>
  </si>
  <si>
    <t>Продолжение примерного учебного плана по специальности  6-05-0311-05 "Экономическая информатика", регистрационный № _______________</t>
  </si>
  <si>
    <t>2.15</t>
  </si>
  <si>
    <t>2.15.1</t>
  </si>
  <si>
    <t>2.15.2</t>
  </si>
  <si>
    <t>ПРИМЕРНЫЙ УЧЕБНЫЙ  ПЛАН</t>
  </si>
  <si>
    <t>Квалификация:</t>
  </si>
  <si>
    <t>Срок обучения: 4 года</t>
  </si>
  <si>
    <t>Компонент учреждения  образования</t>
  </si>
  <si>
    <t>3ДЗ</t>
  </si>
  <si>
    <t>/132</t>
  </si>
  <si>
    <t>/106</t>
  </si>
  <si>
    <t>/170</t>
  </si>
  <si>
    <t>/136</t>
  </si>
  <si>
    <t>Управление IT-инфраструктурой организации и аудит информационных технологий</t>
  </si>
  <si>
    <t>Специальность:  6-05-0311-05 Экономическая информатика</t>
  </si>
  <si>
    <t>Электронный бизнес/Языки программирования высокого уровня</t>
  </si>
  <si>
    <t>Web-программирование</t>
  </si>
  <si>
    <t>Экономист. Информатик</t>
  </si>
  <si>
    <t>Степень: Бакалавр</t>
  </si>
  <si>
    <r>
      <t>Основы управления интеллектуальной собственностью</t>
    </r>
    <r>
      <rPr>
        <sz val="24"/>
        <rFont val="Calibri"/>
        <family val="2"/>
        <charset val="204"/>
      </rPr>
      <t>¹</t>
    </r>
  </si>
  <si>
    <t>2.2.2</t>
  </si>
  <si>
    <t>CК-2</t>
  </si>
  <si>
    <t>СК-4/СК-5</t>
  </si>
  <si>
    <t xml:space="preserve">СК-9, УК-3,6 </t>
  </si>
  <si>
    <t>СК-16, УК-1,5,6</t>
  </si>
  <si>
    <t xml:space="preserve">СК-19, УК-3,6 </t>
  </si>
  <si>
    <t xml:space="preserve">СК-23, УК-3,6 </t>
  </si>
  <si>
    <t>СК-28/СК-29</t>
  </si>
  <si>
    <t>СК-30/СК-31</t>
  </si>
  <si>
    <t>2.14.1</t>
  </si>
  <si>
    <t>2.14.2</t>
  </si>
  <si>
    <t>2.15.3</t>
  </si>
  <si>
    <t>2.15.4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</si>
  <si>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</si>
  <si>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Протокол № 1 от 05.09.2022</t>
  </si>
  <si>
    <t xml:space="preserve">Понимать социально-экономическую природу организации,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</t>
  </si>
  <si>
    <t xml:space="preserve">¹При составлении учебного плана учреждения 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образования. </t>
  </si>
  <si>
    <t>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</si>
  <si>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Модуль "Финансы, бухгалтерский учет и анализ"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</si>
  <si>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</si>
  <si>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Первый заместитель Министра экономики Республики Беларусь</t>
  </si>
  <si>
    <t xml:space="preserve"> Ю.А.Чеботарь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</si>
</sst>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name val="Arial Cyr"/>
      <charset val="204"/>
    </font>
    <font>
      <b/>
      <sz val="24"/>
      <name val="Arial Cyr"/>
      <charset val="204"/>
    </font>
    <font>
      <b/>
      <sz val="16"/>
      <color indexed="8"/>
      <name val="Arial Cyr"/>
      <charset val="204"/>
    </font>
    <font>
      <b/>
      <sz val="10"/>
      <color indexed="8"/>
      <name val="Arial Cyr"/>
      <charset val="204"/>
    </font>
    <font>
      <b/>
      <sz val="20"/>
      <color indexed="8"/>
      <name val="Arial Cyr"/>
      <charset val="204"/>
    </font>
    <font>
      <sz val="24"/>
      <color theme="1"/>
      <name val="Arial Cyr"/>
      <charset val="204"/>
    </font>
    <font>
      <sz val="2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16"/>
      <color rgb="FFFF0000"/>
      <name val="Arial Cyr"/>
      <charset val="204"/>
    </font>
    <font>
      <sz val="10"/>
      <color rgb="FFFF0000"/>
      <name val="Arial Cyr"/>
      <charset val="204"/>
    </font>
    <font>
      <sz val="2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7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9" fillId="0" borderId="0"/>
  </cellStyleXfs>
  <cellXfs count="907">
    <xf numFmtId="0" fontId="0" fillId="0" borderId="0" xfId="0"/>
    <xf numFmtId="0" fontId="9" fillId="0" borderId="0" xfId="0" applyFont="1" applyFill="1"/>
    <xf numFmtId="0" fontId="11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/>
    <xf numFmtId="0" fontId="10" fillId="0" borderId="0" xfId="0" applyFont="1" applyFill="1" applyAlignment="1"/>
    <xf numFmtId="0" fontId="9" fillId="0" borderId="0" xfId="0" applyFont="1" applyFill="1" applyAlignment="1"/>
    <xf numFmtId="0" fontId="16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4" fillId="0" borderId="0" xfId="0" applyNumberFormat="1" applyFont="1" applyFill="1"/>
    <xf numFmtId="49" fontId="20" fillId="0" borderId="0" xfId="0" applyNumberFormat="1" applyFont="1" applyFill="1"/>
    <xf numFmtId="0" fontId="21" fillId="0" borderId="0" xfId="0" applyFont="1" applyFill="1"/>
    <xf numFmtId="49" fontId="20" fillId="0" borderId="1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49" fontId="22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49" fontId="22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3" xfId="0" applyFont="1" applyFill="1" applyBorder="1" applyAlignment="1">
      <alignment horizontal="center" vertical="center" textRotation="90"/>
    </xf>
    <xf numFmtId="0" fontId="28" fillId="0" borderId="4" xfId="0" applyFont="1" applyFill="1" applyBorder="1" applyAlignment="1">
      <alignment horizontal="center" vertical="center" textRotation="90"/>
    </xf>
    <xf numFmtId="0" fontId="28" fillId="0" borderId="5" xfId="0" applyFont="1" applyFill="1" applyBorder="1" applyAlignment="1">
      <alignment horizontal="center" vertical="center" textRotation="90"/>
    </xf>
    <xf numFmtId="0" fontId="28" fillId="0" borderId="6" xfId="0" applyFont="1" applyFill="1" applyBorder="1" applyAlignment="1">
      <alignment horizontal="center" vertical="center" textRotation="90"/>
    </xf>
    <xf numFmtId="0" fontId="28" fillId="0" borderId="7" xfId="0" applyFont="1" applyFill="1" applyBorder="1" applyAlignment="1">
      <alignment horizontal="center" vertical="center" textRotation="90"/>
    </xf>
    <xf numFmtId="0" fontId="28" fillId="0" borderId="8" xfId="0" applyFont="1" applyFill="1" applyBorder="1" applyAlignment="1">
      <alignment horizontal="center" vertical="center" textRotation="90"/>
    </xf>
    <xf numFmtId="0" fontId="18" fillId="0" borderId="0" xfId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/>
    <xf numFmtId="0" fontId="10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vertical="top"/>
    </xf>
    <xf numFmtId="0" fontId="5" fillId="0" borderId="0" xfId="0" applyFont="1" applyFill="1"/>
    <xf numFmtId="0" fontId="2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7" fillId="2" borderId="9" xfId="0" applyNumberFormat="1" applyFont="1" applyFill="1" applyBorder="1" applyAlignment="1">
      <alignment horizontal="center" vertical="center"/>
    </xf>
    <xf numFmtId="0" fontId="34" fillId="2" borderId="0" xfId="0" applyFont="1" applyFill="1"/>
    <xf numFmtId="0" fontId="1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5" fillId="2" borderId="0" xfId="0" applyFont="1" applyFill="1"/>
    <xf numFmtId="0" fontId="36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/>
    <xf numFmtId="49" fontId="28" fillId="2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10" fillId="0" borderId="0" xfId="0" applyFont="1" applyFill="1" applyAlignment="1">
      <alignment horizontal="left" vertical="top" wrapText="1"/>
    </xf>
    <xf numFmtId="0" fontId="25" fillId="2" borderId="0" xfId="0" applyFont="1" applyFill="1" applyAlignment="1">
      <alignment vertical="center"/>
    </xf>
    <xf numFmtId="0" fontId="15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31" fillId="0" borderId="0" xfId="0" applyFont="1" applyAlignment="1"/>
    <xf numFmtId="0" fontId="15" fillId="2" borderId="1" xfId="0" applyFont="1" applyFill="1" applyBorder="1" applyAlignment="1">
      <alignment horizontal="center" vertical="center"/>
    </xf>
    <xf numFmtId="49" fontId="28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13" fillId="3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/>
    <xf numFmtId="0" fontId="32" fillId="0" borderId="0" xfId="0" applyFont="1" applyFill="1"/>
    <xf numFmtId="0" fontId="0" fillId="0" borderId="0" xfId="0" applyFont="1" applyFill="1"/>
    <xf numFmtId="0" fontId="27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4" fillId="2" borderId="67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31" fillId="2" borderId="10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3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11" xfId="0" applyFont="1" applyFill="1" applyBorder="1" applyAlignment="1">
      <alignment horizontal="center" vertical="center"/>
    </xf>
    <xf numFmtId="49" fontId="31" fillId="2" borderId="9" xfId="0" applyNumberFormat="1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31" fillId="2" borderId="3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3" fillId="0" borderId="0" xfId="0" applyFont="1" applyFill="1"/>
    <xf numFmtId="0" fontId="44" fillId="0" borderId="0" xfId="0" applyFont="1" applyFill="1"/>
    <xf numFmtId="0" fontId="4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77" xfId="0" applyFont="1" applyFill="1" applyBorder="1" applyAlignment="1">
      <alignment horizontal="center" vertical="center"/>
    </xf>
    <xf numFmtId="0" fontId="38" fillId="4" borderId="74" xfId="0" applyFont="1" applyFill="1" applyBorder="1" applyAlignment="1">
      <alignment horizontal="center" vertical="center"/>
    </xf>
    <xf numFmtId="0" fontId="38" fillId="4" borderId="69" xfId="0" applyFont="1" applyFill="1" applyBorder="1" applyAlignment="1">
      <alignment horizontal="center" vertical="center"/>
    </xf>
    <xf numFmtId="0" fontId="38" fillId="4" borderId="7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49" fontId="4" fillId="2" borderId="63" xfId="0" applyNumberFormat="1" applyFont="1" applyFill="1" applyBorder="1" applyAlignment="1">
      <alignment horizontal="center" vertical="center"/>
    </xf>
    <xf numFmtId="0" fontId="31" fillId="2" borderId="67" xfId="0" applyFont="1" applyFill="1" applyBorder="1" applyAlignment="1">
      <alignment horizontal="center" vertical="center"/>
    </xf>
    <xf numFmtId="0" fontId="31" fillId="2" borderId="65" xfId="0" applyFont="1" applyFill="1" applyBorder="1" applyAlignment="1">
      <alignment horizontal="center" vertical="center"/>
    </xf>
    <xf numFmtId="0" fontId="31" fillId="2" borderId="66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28" fillId="0" borderId="47" xfId="0" applyFont="1" applyFill="1" applyBorder="1" applyAlignment="1">
      <alignment horizontal="center" vertical="center" textRotation="90"/>
    </xf>
    <xf numFmtId="0" fontId="28" fillId="0" borderId="48" xfId="0" applyFont="1" applyFill="1" applyBorder="1" applyAlignment="1">
      <alignment horizontal="center" vertical="center" textRotation="90"/>
    </xf>
    <xf numFmtId="0" fontId="28" fillId="0" borderId="49" xfId="0" applyFont="1" applyFill="1" applyBorder="1" applyAlignment="1">
      <alignment horizontal="center" vertical="center" textRotation="90"/>
    </xf>
    <xf numFmtId="0" fontId="28" fillId="0" borderId="50" xfId="0" applyFont="1" applyFill="1" applyBorder="1" applyAlignment="1">
      <alignment horizontal="center" vertical="center" textRotation="90"/>
    </xf>
    <xf numFmtId="0" fontId="28" fillId="0" borderId="52" xfId="0" applyFont="1" applyFill="1" applyBorder="1" applyAlignment="1">
      <alignment horizontal="center" vertical="center" textRotation="90"/>
    </xf>
    <xf numFmtId="0" fontId="28" fillId="0" borderId="42" xfId="0" applyFont="1" applyFill="1" applyBorder="1" applyAlignment="1">
      <alignment horizontal="center" vertical="center" textRotation="90"/>
    </xf>
    <xf numFmtId="0" fontId="28" fillId="0" borderId="53" xfId="0" applyFont="1" applyFill="1" applyBorder="1" applyAlignment="1">
      <alignment horizontal="center" vertical="center" textRotation="90"/>
    </xf>
    <xf numFmtId="0" fontId="28" fillId="0" borderId="44" xfId="0" applyFont="1" applyFill="1" applyBorder="1" applyAlignment="1">
      <alignment horizontal="center" vertical="center" textRotation="90"/>
    </xf>
    <xf numFmtId="0" fontId="28" fillId="0" borderId="37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27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left" vertical="center" wrapText="1"/>
    </xf>
    <xf numFmtId="0" fontId="31" fillId="2" borderId="26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18" fillId="0" borderId="60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top" wrapText="1"/>
    </xf>
    <xf numFmtId="0" fontId="10" fillId="0" borderId="52" xfId="0" applyFont="1" applyFill="1" applyBorder="1" applyAlignment="1">
      <alignment horizontal="center" vertical="center" textRotation="90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53" xfId="0" applyFont="1" applyFill="1" applyBorder="1" applyAlignment="1">
      <alignment horizontal="center" vertical="center" textRotation="90"/>
    </xf>
    <xf numFmtId="0" fontId="10" fillId="0" borderId="44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textRotation="90"/>
    </xf>
    <xf numFmtId="0" fontId="10" fillId="0" borderId="62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 textRotation="90"/>
    </xf>
    <xf numFmtId="0" fontId="10" fillId="0" borderId="50" xfId="0" applyFont="1" applyFill="1" applyBorder="1" applyAlignment="1">
      <alignment horizontal="center" vertical="center" textRotation="90"/>
    </xf>
    <xf numFmtId="0" fontId="28" fillId="0" borderId="20" xfId="0" applyFont="1" applyFill="1" applyBorder="1" applyAlignment="1">
      <alignment horizontal="center" vertical="center" textRotation="90"/>
    </xf>
    <xf numFmtId="0" fontId="28" fillId="0" borderId="4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5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8" fillId="0" borderId="58" xfId="0" applyFont="1" applyFill="1" applyBorder="1" applyAlignment="1">
      <alignment horizontal="center" vertical="center" textRotation="90"/>
    </xf>
    <xf numFmtId="0" fontId="18" fillId="0" borderId="59" xfId="0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center" vertical="center" textRotation="90"/>
    </xf>
    <xf numFmtId="0" fontId="18" fillId="0" borderId="42" xfId="0" applyFont="1" applyFill="1" applyBorder="1" applyAlignment="1">
      <alignment horizontal="center" vertical="center" textRotation="90"/>
    </xf>
    <xf numFmtId="0" fontId="18" fillId="0" borderId="43" xfId="0" applyFont="1" applyFill="1" applyBorder="1" applyAlignment="1">
      <alignment horizontal="center" vertical="center" textRotation="90"/>
    </xf>
    <xf numFmtId="0" fontId="18" fillId="0" borderId="44" xfId="0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textRotation="90"/>
    </xf>
    <xf numFmtId="0" fontId="10" fillId="0" borderId="49" xfId="0" applyFont="1" applyFill="1" applyBorder="1" applyAlignment="1">
      <alignment horizontal="center" vertical="center" textRotation="90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textRotation="90"/>
    </xf>
    <xf numFmtId="0" fontId="4" fillId="2" borderId="3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textRotation="90"/>
    </xf>
    <xf numFmtId="0" fontId="18" fillId="0" borderId="25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0" fontId="18" fillId="0" borderId="11" xfId="0" applyFont="1" applyFill="1" applyBorder="1" applyAlignment="1">
      <alignment horizontal="center" vertical="center" textRotation="90"/>
    </xf>
    <xf numFmtId="0" fontId="18" fillId="0" borderId="12" xfId="0" applyFont="1" applyFill="1" applyBorder="1" applyAlignment="1">
      <alignment horizontal="center" vertical="center" textRotation="90"/>
    </xf>
    <xf numFmtId="0" fontId="18" fillId="0" borderId="13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justify" wrapText="1"/>
    </xf>
    <xf numFmtId="0" fontId="4" fillId="2" borderId="32" xfId="0" applyFont="1" applyFill="1" applyBorder="1" applyAlignment="1">
      <alignment vertical="justify" wrapText="1"/>
    </xf>
    <xf numFmtId="0" fontId="31" fillId="2" borderId="37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29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justify" wrapText="1"/>
    </xf>
    <xf numFmtId="0" fontId="4" fillId="2" borderId="11" xfId="0" applyFont="1" applyFill="1" applyBorder="1" applyAlignment="1">
      <alignment horizontal="center" vertical="justify" wrapText="1"/>
    </xf>
    <xf numFmtId="0" fontId="10" fillId="0" borderId="16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justify" wrapText="1"/>
    </xf>
    <xf numFmtId="0" fontId="4" fillId="2" borderId="4" xfId="0" applyFont="1" applyFill="1" applyBorder="1" applyAlignment="1">
      <alignment vertical="justify" wrapText="1"/>
    </xf>
    <xf numFmtId="0" fontId="4" fillId="2" borderId="5" xfId="0" applyFont="1" applyFill="1" applyBorder="1" applyAlignment="1">
      <alignment vertical="justify" wrapText="1"/>
    </xf>
    <xf numFmtId="0" fontId="10" fillId="0" borderId="26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31" fillId="2" borderId="31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1" fillId="2" borderId="37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10" fillId="4" borderId="80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76" xfId="0" applyFont="1" applyFill="1" applyBorder="1" applyAlignment="1">
      <alignment horizontal="center" vertical="center" wrapText="1"/>
    </xf>
    <xf numFmtId="49" fontId="4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/>
    </xf>
    <xf numFmtId="0" fontId="42" fillId="2" borderId="29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4" borderId="87" xfId="0" applyNumberFormat="1" applyFont="1" applyFill="1" applyBorder="1" applyAlignment="1">
      <alignment horizontal="center" vertical="center"/>
    </xf>
    <xf numFmtId="0" fontId="10" fillId="4" borderId="79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textRotation="90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0" fillId="4" borderId="81" xfId="0" applyFont="1" applyFill="1" applyBorder="1" applyAlignment="1">
      <alignment horizontal="center" vertical="center" wrapText="1"/>
    </xf>
    <xf numFmtId="0" fontId="10" fillId="4" borderId="8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left" vertical="center" wrapText="1"/>
    </xf>
    <xf numFmtId="0" fontId="33" fillId="2" borderId="1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31" fillId="2" borderId="27" xfId="0" applyFont="1" applyFill="1" applyBorder="1" applyAlignment="1">
      <alignment horizontal="left" vertical="center" wrapText="1"/>
    </xf>
    <xf numFmtId="0" fontId="31" fillId="2" borderId="19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4" fillId="4" borderId="78" xfId="0" applyNumberFormat="1" applyFont="1" applyFill="1" applyBorder="1" applyAlignment="1">
      <alignment horizontal="center" vertical="center"/>
    </xf>
    <xf numFmtId="0" fontId="4" fillId="4" borderId="79" xfId="0" applyNumberFormat="1" applyFont="1" applyFill="1" applyBorder="1" applyAlignment="1">
      <alignment horizontal="center" vertical="center"/>
    </xf>
    <xf numFmtId="0" fontId="38" fillId="2" borderId="28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9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 textRotation="90"/>
    </xf>
    <xf numFmtId="0" fontId="28" fillId="0" borderId="62" xfId="0" applyFont="1" applyFill="1" applyBorder="1" applyAlignment="1">
      <alignment horizontal="center" vertical="center" textRotation="90"/>
    </xf>
    <xf numFmtId="0" fontId="28" fillId="0" borderId="58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10" fillId="2" borderId="69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center" vertical="center" textRotation="90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0" fontId="41" fillId="2" borderId="3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38" fillId="2" borderId="64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18" fillId="0" borderId="0" xfId="0" applyFont="1" applyFill="1"/>
    <xf numFmtId="0" fontId="23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5" fillId="0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6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0" xfId="0" applyFont="1"/>
    <xf numFmtId="0" fontId="27" fillId="0" borderId="37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7" fillId="0" borderId="23" xfId="0" applyFont="1" applyFill="1" applyBorder="1" applyAlignment="1">
      <alignment horizontal="center" vertical="center" textRotation="90"/>
    </xf>
    <xf numFmtId="0" fontId="27" fillId="0" borderId="25" xfId="0" applyFont="1" applyFill="1" applyBorder="1" applyAlignment="1">
      <alignment horizontal="center" vertical="center" textRotation="90"/>
    </xf>
    <xf numFmtId="0" fontId="27" fillId="0" borderId="10" xfId="0" applyFont="1" applyFill="1" applyBorder="1" applyAlignment="1">
      <alignment horizontal="center" vertical="center" textRotation="90"/>
    </xf>
    <xf numFmtId="0" fontId="27" fillId="0" borderId="11" xfId="0" applyFont="1" applyFill="1" applyBorder="1" applyAlignment="1">
      <alignment horizontal="center" vertical="center" textRotation="90"/>
    </xf>
    <xf numFmtId="0" fontId="27" fillId="0" borderId="12" xfId="0" applyFont="1" applyFill="1" applyBorder="1" applyAlignment="1">
      <alignment horizontal="center" vertical="center" textRotation="90"/>
    </xf>
    <xf numFmtId="0" fontId="27" fillId="0" borderId="13" xfId="0" applyFont="1" applyFill="1" applyBorder="1" applyAlignment="1">
      <alignment horizontal="center" vertical="center" textRotation="90"/>
    </xf>
    <xf numFmtId="0" fontId="27" fillId="0" borderId="58" xfId="0" applyFont="1" applyFill="1" applyBorder="1" applyAlignment="1">
      <alignment horizontal="center" vertical="center" textRotation="90"/>
    </xf>
    <xf numFmtId="0" fontId="27" fillId="0" borderId="59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center" vertical="center" textRotation="90"/>
    </xf>
    <xf numFmtId="0" fontId="27" fillId="0" borderId="42" xfId="0" applyFont="1" applyFill="1" applyBorder="1" applyAlignment="1">
      <alignment horizontal="center" vertical="center" textRotation="90"/>
    </xf>
    <xf numFmtId="0" fontId="27" fillId="0" borderId="43" xfId="0" applyFont="1" applyFill="1" applyBorder="1" applyAlignment="1">
      <alignment horizontal="center" vertical="center" textRotation="90"/>
    </xf>
    <xf numFmtId="0" fontId="27" fillId="0" borderId="44" xfId="0" applyFont="1" applyFill="1" applyBorder="1" applyAlignment="1">
      <alignment horizontal="center" vertical="center" textRotation="90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4" fillId="4" borderId="7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4" borderId="74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0" fillId="2" borderId="69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left" vertical="center" wrapText="1"/>
    </xf>
    <xf numFmtId="0" fontId="18" fillId="2" borderId="36" xfId="0" applyFont="1" applyFill="1" applyBorder="1" applyAlignment="1">
      <alignment horizontal="left" vertical="center" wrapText="1"/>
    </xf>
    <xf numFmtId="0" fontId="10" fillId="4" borderId="77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72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27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 applyProtection="1">
      <alignment horizontal="left" vertical="top" wrapText="1"/>
      <protection locked="0"/>
    </xf>
    <xf numFmtId="0" fontId="4" fillId="2" borderId="47" xfId="0" applyFont="1" applyFill="1" applyBorder="1" applyAlignment="1" applyProtection="1">
      <alignment horizontal="left" vertical="top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5" fillId="0" borderId="15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4" fillId="2" borderId="86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0" fillId="0" borderId="4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10" fillId="2" borderId="45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41" xfId="0" applyNumberFormat="1" applyFont="1" applyFill="1" applyBorder="1" applyAlignment="1">
      <alignment horizontal="center" vertical="center" wrapText="1"/>
    </xf>
    <xf numFmtId="49" fontId="4" fillId="2" borderId="78" xfId="0" applyNumberFormat="1" applyFont="1" applyFill="1" applyBorder="1" applyAlignment="1">
      <alignment horizontal="center" vertical="center" wrapText="1"/>
    </xf>
    <xf numFmtId="49" fontId="4" fillId="2" borderId="90" xfId="0" applyNumberFormat="1" applyFont="1" applyFill="1" applyBorder="1" applyAlignment="1">
      <alignment horizontal="center" vertical="center" wrapText="1"/>
    </xf>
    <xf numFmtId="49" fontId="4" fillId="2" borderId="95" xfId="0" applyNumberFormat="1" applyFont="1" applyFill="1" applyBorder="1" applyAlignment="1">
      <alignment horizontal="center" vertical="center" wrapText="1"/>
    </xf>
    <xf numFmtId="49" fontId="4" fillId="2" borderId="96" xfId="0" applyNumberFormat="1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left" vertical="center" wrapText="1"/>
    </xf>
    <xf numFmtId="0" fontId="4" fillId="2" borderId="94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left" vertical="center" wrapText="1"/>
    </xf>
    <xf numFmtId="0" fontId="10" fillId="2" borderId="97" xfId="2" applyFont="1" applyFill="1" applyBorder="1" applyAlignment="1">
      <alignment horizontal="center" vertical="center"/>
    </xf>
    <xf numFmtId="0" fontId="10" fillId="2" borderId="95" xfId="2" applyFont="1" applyFill="1" applyBorder="1" applyAlignment="1">
      <alignment horizontal="center" vertical="center"/>
    </xf>
    <xf numFmtId="0" fontId="10" fillId="2" borderId="98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49" fontId="4" fillId="2" borderId="89" xfId="0" applyNumberFormat="1" applyFont="1" applyFill="1" applyBorder="1" applyAlignment="1">
      <alignment horizontal="center" vertical="center" wrapText="1"/>
    </xf>
    <xf numFmtId="49" fontId="4" fillId="2" borderId="86" xfId="0" applyNumberFormat="1" applyFont="1" applyFill="1" applyBorder="1" applyAlignment="1">
      <alignment horizontal="center" vertical="center" wrapText="1"/>
    </xf>
    <xf numFmtId="49" fontId="4" fillId="2" borderId="76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42" xfId="0" applyNumberFormat="1" applyFont="1" applyFill="1" applyBorder="1" applyAlignment="1">
      <alignment horizontal="center" vertical="center" wrapText="1"/>
    </xf>
    <xf numFmtId="49" fontId="10" fillId="2" borderId="56" xfId="0" applyNumberFormat="1" applyFont="1" applyFill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4" fillId="2" borderId="81" xfId="0" applyNumberFormat="1" applyFont="1" applyFill="1" applyBorder="1" applyAlignment="1">
      <alignment horizontal="center" vertical="center" wrapText="1"/>
    </xf>
    <xf numFmtId="49" fontId="4" fillId="2" borderId="82" xfId="0" applyNumberFormat="1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4" fillId="2" borderId="99" xfId="0" applyFont="1" applyFill="1" applyBorder="1" applyAlignment="1">
      <alignment horizontal="left" vertical="center" wrapText="1"/>
    </xf>
    <xf numFmtId="49" fontId="10" fillId="2" borderId="60" xfId="0" applyNumberFormat="1" applyFont="1" applyFill="1" applyBorder="1" applyAlignment="1">
      <alignment horizontal="center" vertical="center" wrapText="1"/>
    </xf>
    <xf numFmtId="49" fontId="10" fillId="2" borderId="58" xfId="0" applyNumberFormat="1" applyFont="1" applyFill="1" applyBorder="1" applyAlignment="1">
      <alignment horizontal="center" vertical="center" wrapText="1"/>
    </xf>
    <xf numFmtId="49" fontId="10" fillId="2" borderId="5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27" fillId="0" borderId="3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31" fillId="0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10" fillId="2" borderId="91" xfId="2" applyFont="1" applyFill="1" applyBorder="1" applyAlignment="1">
      <alignment horizontal="center" vertical="center"/>
    </xf>
    <xf numFmtId="0" fontId="10" fillId="2" borderId="92" xfId="2" applyFont="1" applyFill="1" applyBorder="1" applyAlignment="1">
      <alignment horizontal="center" vertical="center"/>
    </xf>
    <xf numFmtId="0" fontId="10" fillId="2" borderId="93" xfId="2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wrapText="1"/>
    </xf>
    <xf numFmtId="0" fontId="4" fillId="0" borderId="6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6" fontId="4" fillId="2" borderId="64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justify" wrapText="1"/>
    </xf>
    <xf numFmtId="0" fontId="4" fillId="2" borderId="17" xfId="0" applyFont="1" applyFill="1" applyBorder="1" applyAlignment="1">
      <alignment horizontal="center" vertical="justify" wrapText="1"/>
    </xf>
    <xf numFmtId="0" fontId="4" fillId="2" borderId="18" xfId="0" applyFont="1" applyFill="1" applyBorder="1" applyAlignment="1">
      <alignment horizontal="center" vertical="justify" wrapText="1"/>
    </xf>
    <xf numFmtId="0" fontId="31" fillId="0" borderId="31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left"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1" fillId="2" borderId="3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49" fontId="4" fillId="2" borderId="101" xfId="0" applyNumberFormat="1" applyFont="1" applyFill="1" applyBorder="1" applyAlignment="1">
      <alignment horizontal="center" vertical="center" wrapText="1"/>
    </xf>
    <xf numFmtId="49" fontId="4" fillId="2" borderId="103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9" fontId="10" fillId="2" borderId="40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2" borderId="100" xfId="2" applyFont="1" applyFill="1" applyBorder="1" applyAlignment="1">
      <alignment horizontal="center" vertical="center"/>
    </xf>
    <xf numFmtId="0" fontId="10" fillId="2" borderId="101" xfId="2" applyFont="1" applyFill="1" applyBorder="1" applyAlignment="1">
      <alignment horizontal="center" vertical="center"/>
    </xf>
    <xf numFmtId="0" fontId="10" fillId="2" borderId="102" xfId="2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0" fillId="2" borderId="26" xfId="0" applyFont="1" applyFill="1" applyBorder="1" applyAlignment="1">
      <alignment horizontal="center" vertical="top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00FF00"/>
      <color rgb="FFFF3300"/>
      <color rgb="FF66FFFF"/>
      <color rgb="FF00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36"/>
  <sheetViews>
    <sheetView tabSelected="1" view="pageBreakPreview" topLeftCell="A196" zoomScale="45" zoomScaleNormal="55" zoomScaleSheetLayoutView="45" workbookViewId="0">
      <selection activeCell="A210" sqref="A210:BI210"/>
    </sheetView>
  </sheetViews>
  <sheetFormatPr defaultColWidth="4.7109375" defaultRowHeight="20.25" x14ac:dyDescent="0.3"/>
  <cols>
    <col min="1" max="1" width="13" style="1" customWidth="1"/>
    <col min="2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8.42578125" style="1" customWidth="1"/>
    <col min="11" max="11" width="6.42578125" style="1" customWidth="1"/>
    <col min="12" max="12" width="6.140625" style="1" customWidth="1"/>
    <col min="13" max="13" width="7.5703125" style="1" customWidth="1"/>
    <col min="14" max="15" width="7.85546875" style="1" customWidth="1"/>
    <col min="16" max="17" width="8.28515625" style="1" customWidth="1"/>
    <col min="18" max="18" width="8.28515625" style="3" customWidth="1"/>
    <col min="19" max="19" width="9.140625" style="3" customWidth="1"/>
    <col min="20" max="21" width="6" style="1" customWidth="1"/>
    <col min="22" max="23" width="6.85546875" style="1" customWidth="1"/>
    <col min="24" max="24" width="7.42578125" style="1" customWidth="1"/>
    <col min="25" max="26" width="6.28515625" style="1" customWidth="1"/>
    <col min="27" max="27" width="6.85546875" style="1" customWidth="1"/>
    <col min="28" max="28" width="5" style="1" customWidth="1"/>
    <col min="29" max="29" width="6.5703125" style="1" customWidth="1"/>
    <col min="30" max="30" width="8.7109375" style="1" customWidth="1"/>
    <col min="31" max="31" width="8" style="1" customWidth="1"/>
    <col min="32" max="32" width="13.42578125" style="1" customWidth="1"/>
    <col min="33" max="33" width="10.140625" style="1" customWidth="1"/>
    <col min="34" max="34" width="9.7109375" style="1" customWidth="1"/>
    <col min="35" max="35" width="13.28515625" style="1" customWidth="1"/>
    <col min="36" max="36" width="11.5703125" style="1" customWidth="1"/>
    <col min="37" max="37" width="10.28515625" style="1" customWidth="1"/>
    <col min="38" max="38" width="13.28515625" style="1" customWidth="1"/>
    <col min="39" max="39" width="10.42578125" style="1" customWidth="1"/>
    <col min="40" max="40" width="10" style="1" customWidth="1"/>
    <col min="41" max="41" width="12.85546875" style="1" customWidth="1"/>
    <col min="42" max="42" width="11.140625" style="1" customWidth="1"/>
    <col min="43" max="43" width="7.85546875" style="1" customWidth="1"/>
    <col min="44" max="44" width="11.85546875" style="1" customWidth="1"/>
    <col min="45" max="45" width="10.42578125" style="1" customWidth="1"/>
    <col min="46" max="46" width="8.28515625" style="1" customWidth="1"/>
    <col min="47" max="47" width="11.28515625" style="1" customWidth="1"/>
    <col min="48" max="48" width="10.7109375" style="1" customWidth="1"/>
    <col min="49" max="49" width="8.85546875" style="1" customWidth="1"/>
    <col min="50" max="50" width="12" style="1" customWidth="1"/>
    <col min="51" max="51" width="10.28515625" style="1" customWidth="1"/>
    <col min="52" max="52" width="9.42578125" style="1" customWidth="1"/>
    <col min="53" max="53" width="8.85546875" style="1" customWidth="1"/>
    <col min="54" max="54" width="9.85546875" style="1" customWidth="1"/>
    <col min="55" max="55" width="9" style="1" customWidth="1"/>
    <col min="56" max="57" width="8.28515625" style="1" customWidth="1"/>
    <col min="58" max="59" width="8" style="4" customWidth="1"/>
    <col min="60" max="60" width="8.140625" style="4" customWidth="1"/>
    <col min="61" max="61" width="10.140625" style="4" customWidth="1"/>
    <col min="62" max="62" width="5.28515625" style="5" bestFit="1" customWidth="1"/>
    <col min="63" max="63" width="11.5703125" style="1" customWidth="1"/>
    <col min="64" max="64" width="10.28515625" style="1" customWidth="1"/>
    <col min="65" max="65" width="11.5703125" style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578" t="s">
        <v>160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</row>
    <row r="2" spans="1:64" ht="33" x14ac:dyDescent="0.45">
      <c r="B2" s="579" t="s">
        <v>92</v>
      </c>
      <c r="C2" s="579"/>
      <c r="D2" s="579"/>
      <c r="E2" s="579"/>
      <c r="F2" s="579"/>
      <c r="G2" s="579"/>
      <c r="H2" s="63"/>
      <c r="I2" s="63"/>
      <c r="J2" s="63"/>
      <c r="K2" s="63"/>
      <c r="L2" s="63"/>
      <c r="M2" s="2"/>
      <c r="N2" s="2"/>
      <c r="O2" s="2"/>
      <c r="P2" s="2"/>
      <c r="Q2" s="2"/>
      <c r="BC2" s="580"/>
      <c r="BD2" s="580"/>
      <c r="BE2" s="580"/>
      <c r="BF2" s="580"/>
      <c r="BG2" s="580"/>
      <c r="BH2" s="580"/>
      <c r="BI2" s="580"/>
    </row>
    <row r="3" spans="1:64" ht="34.5" x14ac:dyDescent="0.45">
      <c r="B3" s="63" t="s">
        <v>93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"/>
      <c r="N3" s="2"/>
      <c r="O3" s="2"/>
      <c r="P3" s="2"/>
      <c r="Q3" s="2"/>
      <c r="Z3" s="587" t="s">
        <v>480</v>
      </c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</row>
    <row r="4" spans="1:64" ht="30.75" x14ac:dyDescent="0.45">
      <c r="B4" s="63" t="s">
        <v>94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2"/>
      <c r="N4" s="2"/>
      <c r="O4" s="2"/>
      <c r="P4" s="2"/>
      <c r="Q4" s="2"/>
      <c r="T4" s="6"/>
      <c r="U4" s="6"/>
      <c r="V4" s="6"/>
      <c r="W4" s="6"/>
      <c r="X4" s="6"/>
      <c r="Y4" s="6"/>
      <c r="BA4" s="581" t="s">
        <v>481</v>
      </c>
      <c r="BB4" s="581"/>
      <c r="BC4" s="581"/>
      <c r="BD4" s="581"/>
      <c r="BE4" s="581"/>
      <c r="BF4" s="581"/>
      <c r="BG4" s="581"/>
      <c r="BH4" s="581"/>
    </row>
    <row r="5" spans="1:64" ht="30.75" x14ac:dyDescent="0.45">
      <c r="B5" s="63" t="s">
        <v>95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  <c r="P5" s="2"/>
      <c r="Q5" s="2"/>
      <c r="T5" s="7"/>
      <c r="U5" s="7"/>
      <c r="W5" s="40"/>
      <c r="X5" s="40"/>
      <c r="Y5" s="40"/>
      <c r="Z5" s="588" t="s">
        <v>490</v>
      </c>
      <c r="AA5" s="588"/>
      <c r="AB5" s="588"/>
      <c r="AC5" s="588"/>
      <c r="AD5" s="588"/>
      <c r="AE5" s="588"/>
      <c r="AF5" s="588"/>
      <c r="AG5" s="588"/>
      <c r="AH5" s="588"/>
      <c r="AI5" s="588"/>
      <c r="AJ5" s="588"/>
      <c r="AK5" s="588"/>
      <c r="AL5" s="588"/>
      <c r="AM5" s="588"/>
      <c r="AN5" s="588"/>
      <c r="AO5" s="588"/>
      <c r="AP5" s="588"/>
      <c r="AQ5" s="588"/>
      <c r="AR5" s="588"/>
      <c r="AS5" s="85"/>
      <c r="AT5" s="82"/>
      <c r="AU5" s="85"/>
      <c r="AV5" s="85"/>
      <c r="AW5" s="77"/>
      <c r="AX5" s="77"/>
      <c r="AY5" s="77"/>
      <c r="AZ5" s="77"/>
      <c r="BA5" s="196" t="s">
        <v>493</v>
      </c>
      <c r="BB5" s="106"/>
      <c r="BC5" s="106"/>
      <c r="BD5" s="106"/>
      <c r="BE5" s="106"/>
      <c r="BF5" s="43"/>
      <c r="BG5" s="43"/>
      <c r="BH5" s="43"/>
      <c r="BI5" s="43"/>
      <c r="BJ5"/>
      <c r="BK5"/>
      <c r="BL5"/>
    </row>
    <row r="6" spans="1:64" ht="30.6" customHeight="1" x14ac:dyDescent="0.4">
      <c r="B6" s="583" t="s">
        <v>236</v>
      </c>
      <c r="C6" s="583"/>
      <c r="D6" s="583"/>
      <c r="E6" s="583"/>
      <c r="F6" s="583"/>
      <c r="G6" s="583"/>
      <c r="H6" s="583"/>
      <c r="I6" s="584" t="s">
        <v>237</v>
      </c>
      <c r="J6" s="584"/>
      <c r="K6" s="584"/>
      <c r="L6" s="584"/>
      <c r="M6" s="584"/>
      <c r="N6" s="584"/>
      <c r="O6" s="38"/>
      <c r="P6" s="38"/>
      <c r="Q6" s="73"/>
      <c r="R6" s="70"/>
      <c r="S6" s="70"/>
      <c r="T6" s="70"/>
      <c r="U6" s="70"/>
      <c r="V6" s="39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83"/>
      <c r="AM6" s="83"/>
      <c r="AN6" s="83"/>
      <c r="AO6" s="83"/>
      <c r="AP6" s="86"/>
      <c r="AQ6" s="86"/>
      <c r="AR6" s="86"/>
      <c r="AS6" s="86"/>
      <c r="AT6" s="83"/>
      <c r="AU6" s="86"/>
      <c r="AV6" s="86"/>
      <c r="AW6" s="8"/>
      <c r="AX6" s="8"/>
      <c r="AY6" s="8"/>
      <c r="AZ6" s="8"/>
      <c r="BA6" s="259" t="s">
        <v>494</v>
      </c>
      <c r="BB6" s="44"/>
      <c r="BC6" s="44"/>
      <c r="BD6" s="44"/>
      <c r="BE6" s="44"/>
      <c r="BF6" s="44"/>
      <c r="BG6" s="44"/>
      <c r="BH6" s="44"/>
      <c r="BI6" s="43"/>
      <c r="BJ6"/>
      <c r="BK6"/>
      <c r="BL6"/>
    </row>
    <row r="7" spans="1:64" ht="36.75" customHeight="1" x14ac:dyDescent="0.45">
      <c r="B7" s="111"/>
      <c r="C7" s="111"/>
      <c r="D7" s="589" t="s">
        <v>343</v>
      </c>
      <c r="E7" s="589"/>
      <c r="F7" s="111"/>
      <c r="G7" s="111"/>
      <c r="H7" s="111"/>
      <c r="I7" s="109"/>
      <c r="J7" s="109"/>
      <c r="K7" s="109"/>
      <c r="L7" s="109"/>
      <c r="M7" s="109"/>
      <c r="N7" s="109"/>
      <c r="O7" s="38"/>
      <c r="P7" s="38"/>
      <c r="Q7" s="110"/>
      <c r="R7" s="110"/>
      <c r="S7" s="110"/>
      <c r="T7" s="110"/>
      <c r="U7" s="110"/>
      <c r="V7" s="39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83"/>
      <c r="AM7" s="83"/>
      <c r="AN7" s="83"/>
      <c r="AO7" s="83"/>
      <c r="AP7" s="86"/>
      <c r="AQ7" s="86"/>
      <c r="AR7" s="86"/>
      <c r="AS7" s="86"/>
      <c r="AT7" s="83"/>
      <c r="AU7" s="86"/>
      <c r="AV7" s="86"/>
      <c r="AW7" s="8"/>
      <c r="AX7" s="8"/>
      <c r="AY7" s="8"/>
      <c r="AZ7" s="8"/>
      <c r="BA7" s="591" t="s">
        <v>482</v>
      </c>
      <c r="BB7" s="591"/>
      <c r="BC7" s="591"/>
      <c r="BD7" s="591"/>
      <c r="BE7" s="591"/>
      <c r="BF7" s="591"/>
      <c r="BG7" s="591"/>
      <c r="BH7" s="591"/>
      <c r="BI7" s="43"/>
      <c r="BJ7"/>
      <c r="BK7"/>
      <c r="BL7"/>
    </row>
    <row r="8" spans="1:64" ht="30" customHeight="1" x14ac:dyDescent="0.45">
      <c r="B8" s="585" t="s">
        <v>157</v>
      </c>
      <c r="C8" s="585"/>
      <c r="D8" s="585"/>
      <c r="E8" s="585"/>
      <c r="F8" s="585"/>
      <c r="G8" s="585"/>
      <c r="H8" s="585"/>
      <c r="I8" s="586">
        <v>2022</v>
      </c>
      <c r="J8" s="586"/>
      <c r="K8" s="586"/>
      <c r="L8" s="586"/>
      <c r="M8" s="586"/>
      <c r="N8" s="586"/>
      <c r="O8"/>
      <c r="P8"/>
      <c r="R8" s="12"/>
      <c r="S8" s="12"/>
      <c r="T8" s="12"/>
      <c r="U8" s="1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84"/>
      <c r="AM8" s="84"/>
      <c r="AN8" s="84"/>
      <c r="AO8" s="84"/>
      <c r="AP8" s="87"/>
      <c r="AQ8" s="87"/>
      <c r="AR8" s="87"/>
      <c r="AS8" s="87"/>
      <c r="AT8" s="84"/>
      <c r="AU8" s="87"/>
      <c r="AV8" s="87"/>
      <c r="BI8" s="44"/>
      <c r="BJ8" s="42"/>
      <c r="BK8" s="42"/>
      <c r="BL8" s="42"/>
    </row>
    <row r="9" spans="1:64" ht="30.75" customHeight="1" x14ac:dyDescent="0.45">
      <c r="B9" s="63" t="s">
        <v>102</v>
      </c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AZ9" s="84"/>
      <c r="BA9" s="592"/>
      <c r="BB9" s="592"/>
      <c r="BC9" s="592"/>
      <c r="BD9" s="592"/>
      <c r="BE9" s="592"/>
      <c r="BF9" s="592"/>
      <c r="BG9" s="592"/>
      <c r="BH9" s="592"/>
      <c r="BI9" s="62"/>
    </row>
    <row r="10" spans="1:64" ht="61.5" customHeight="1" x14ac:dyDescent="0.4">
      <c r="B10" s="118" t="s">
        <v>139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3"/>
      <c r="S10" s="13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6"/>
      <c r="AN10" s="6"/>
      <c r="BB10" s="596" t="s">
        <v>6</v>
      </c>
      <c r="BC10" s="596"/>
      <c r="BD10" s="596"/>
      <c r="BE10" s="596"/>
      <c r="BF10" s="596"/>
      <c r="BG10" s="596"/>
      <c r="BH10" s="596"/>
      <c r="BI10" s="596"/>
    </row>
    <row r="12" spans="1:64" ht="19.899999999999999" customHeight="1" x14ac:dyDescent="0.3">
      <c r="A12" s="582" t="s">
        <v>75</v>
      </c>
      <c r="B12" s="553" t="s">
        <v>87</v>
      </c>
      <c r="C12" s="553"/>
      <c r="D12" s="553"/>
      <c r="E12" s="553"/>
      <c r="F12" s="551" t="s">
        <v>144</v>
      </c>
      <c r="G12" s="553" t="s">
        <v>86</v>
      </c>
      <c r="H12" s="553"/>
      <c r="I12" s="553"/>
      <c r="J12" s="551" t="s">
        <v>145</v>
      </c>
      <c r="K12" s="553" t="s">
        <v>85</v>
      </c>
      <c r="L12" s="553"/>
      <c r="M12" s="553"/>
      <c r="N12" s="553"/>
      <c r="O12" s="553" t="s">
        <v>84</v>
      </c>
      <c r="P12" s="553"/>
      <c r="Q12" s="553"/>
      <c r="R12" s="553"/>
      <c r="S12" s="551" t="s">
        <v>146</v>
      </c>
      <c r="T12" s="553" t="s">
        <v>83</v>
      </c>
      <c r="U12" s="553"/>
      <c r="V12" s="553"/>
      <c r="W12" s="551" t="s">
        <v>147</v>
      </c>
      <c r="X12" s="553" t="s">
        <v>82</v>
      </c>
      <c r="Y12" s="553"/>
      <c r="Z12" s="553"/>
      <c r="AA12" s="551" t="s">
        <v>148</v>
      </c>
      <c r="AB12" s="553" t="s">
        <v>81</v>
      </c>
      <c r="AC12" s="553"/>
      <c r="AD12" s="553"/>
      <c r="AE12" s="553"/>
      <c r="AF12" s="551" t="s">
        <v>149</v>
      </c>
      <c r="AG12" s="553" t="s">
        <v>80</v>
      </c>
      <c r="AH12" s="553"/>
      <c r="AI12" s="553"/>
      <c r="AJ12" s="551" t="s">
        <v>150</v>
      </c>
      <c r="AK12" s="553" t="s">
        <v>79</v>
      </c>
      <c r="AL12" s="553"/>
      <c r="AM12" s="553"/>
      <c r="AN12" s="553"/>
      <c r="AO12" s="553" t="s">
        <v>78</v>
      </c>
      <c r="AP12" s="553"/>
      <c r="AQ12" s="553"/>
      <c r="AR12" s="553"/>
      <c r="AS12" s="551" t="s">
        <v>151</v>
      </c>
      <c r="AT12" s="553" t="s">
        <v>77</v>
      </c>
      <c r="AU12" s="553"/>
      <c r="AV12" s="553"/>
      <c r="AW12" s="551" t="s">
        <v>152</v>
      </c>
      <c r="AX12" s="553" t="s">
        <v>76</v>
      </c>
      <c r="AY12" s="553"/>
      <c r="AZ12" s="553"/>
      <c r="BA12" s="590"/>
      <c r="BB12" s="582" t="s">
        <v>32</v>
      </c>
      <c r="BC12" s="582" t="s">
        <v>27</v>
      </c>
      <c r="BD12" s="582" t="s">
        <v>28</v>
      </c>
      <c r="BE12" s="582" t="s">
        <v>72</v>
      </c>
      <c r="BF12" s="582" t="s">
        <v>71</v>
      </c>
      <c r="BG12" s="582" t="s">
        <v>73</v>
      </c>
      <c r="BH12" s="582" t="s">
        <v>74</v>
      </c>
      <c r="BI12" s="582" t="s">
        <v>5</v>
      </c>
    </row>
    <row r="13" spans="1:64" ht="234.6" customHeight="1" x14ac:dyDescent="0.3">
      <c r="A13" s="582"/>
      <c r="B13" s="64" t="s">
        <v>88</v>
      </c>
      <c r="C13" s="64" t="s">
        <v>37</v>
      </c>
      <c r="D13" s="64" t="s">
        <v>38</v>
      </c>
      <c r="E13" s="64" t="s">
        <v>39</v>
      </c>
      <c r="F13" s="552"/>
      <c r="G13" s="64" t="s">
        <v>40</v>
      </c>
      <c r="H13" s="64" t="s">
        <v>41</v>
      </c>
      <c r="I13" s="64" t="s">
        <v>42</v>
      </c>
      <c r="J13" s="552"/>
      <c r="K13" s="64" t="s">
        <v>43</v>
      </c>
      <c r="L13" s="64" t="s">
        <v>44</v>
      </c>
      <c r="M13" s="64" t="s">
        <v>45</v>
      </c>
      <c r="N13" s="64" t="s">
        <v>46</v>
      </c>
      <c r="O13" s="64" t="s">
        <v>36</v>
      </c>
      <c r="P13" s="64" t="s">
        <v>37</v>
      </c>
      <c r="Q13" s="64" t="s">
        <v>38</v>
      </c>
      <c r="R13" s="64" t="s">
        <v>39</v>
      </c>
      <c r="S13" s="552"/>
      <c r="T13" s="64" t="s">
        <v>47</v>
      </c>
      <c r="U13" s="64" t="s">
        <v>48</v>
      </c>
      <c r="V13" s="64" t="s">
        <v>49</v>
      </c>
      <c r="W13" s="552"/>
      <c r="X13" s="64" t="s">
        <v>50</v>
      </c>
      <c r="Y13" s="64" t="s">
        <v>51</v>
      </c>
      <c r="Z13" s="64" t="s">
        <v>52</v>
      </c>
      <c r="AA13" s="552"/>
      <c r="AB13" s="64" t="s">
        <v>50</v>
      </c>
      <c r="AC13" s="64" t="s">
        <v>51</v>
      </c>
      <c r="AD13" s="64" t="s">
        <v>52</v>
      </c>
      <c r="AE13" s="64" t="s">
        <v>53</v>
      </c>
      <c r="AF13" s="552"/>
      <c r="AG13" s="64" t="s">
        <v>40</v>
      </c>
      <c r="AH13" s="64" t="s">
        <v>41</v>
      </c>
      <c r="AI13" s="64" t="s">
        <v>42</v>
      </c>
      <c r="AJ13" s="552"/>
      <c r="AK13" s="64" t="s">
        <v>54</v>
      </c>
      <c r="AL13" s="74" t="s">
        <v>55</v>
      </c>
      <c r="AM13" s="74" t="s">
        <v>56</v>
      </c>
      <c r="AN13" s="74" t="s">
        <v>57</v>
      </c>
      <c r="AO13" s="74" t="s">
        <v>36</v>
      </c>
      <c r="AP13" s="74" t="s">
        <v>37</v>
      </c>
      <c r="AQ13" s="74" t="s">
        <v>38</v>
      </c>
      <c r="AR13" s="74" t="s">
        <v>39</v>
      </c>
      <c r="AS13" s="552"/>
      <c r="AT13" s="74" t="s">
        <v>40</v>
      </c>
      <c r="AU13" s="74" t="s">
        <v>41</v>
      </c>
      <c r="AV13" s="74" t="s">
        <v>42</v>
      </c>
      <c r="AW13" s="552"/>
      <c r="AX13" s="74" t="s">
        <v>43</v>
      </c>
      <c r="AY13" s="74" t="s">
        <v>44</v>
      </c>
      <c r="AZ13" s="74" t="s">
        <v>45</v>
      </c>
      <c r="BA13" s="14" t="s">
        <v>58</v>
      </c>
      <c r="BB13" s="582"/>
      <c r="BC13" s="582"/>
      <c r="BD13" s="582"/>
      <c r="BE13" s="582"/>
      <c r="BF13" s="582"/>
      <c r="BG13" s="582"/>
      <c r="BH13" s="582"/>
      <c r="BI13" s="582"/>
    </row>
    <row r="14" spans="1:64" ht="30" customHeight="1" x14ac:dyDescent="0.35">
      <c r="A14" s="15" t="s">
        <v>24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1"/>
      <c r="P14" s="71"/>
      <c r="Q14" s="71"/>
      <c r="R14" s="71"/>
      <c r="S14" s="17">
        <v>18</v>
      </c>
      <c r="T14" s="46" t="s">
        <v>0</v>
      </c>
      <c r="U14" s="46" t="s">
        <v>0</v>
      </c>
      <c r="V14" s="46" t="s">
        <v>0</v>
      </c>
      <c r="W14" s="47" t="s">
        <v>60</v>
      </c>
      <c r="X14" s="47" t="s">
        <v>60</v>
      </c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5"/>
      <c r="AM14" s="75"/>
      <c r="AN14" s="75"/>
      <c r="AO14" s="17">
        <v>17</v>
      </c>
      <c r="AP14" s="88" t="s">
        <v>0</v>
      </c>
      <c r="AQ14" s="88" t="s">
        <v>0</v>
      </c>
      <c r="AR14" s="88" t="s">
        <v>0</v>
      </c>
      <c r="AS14" s="88" t="s">
        <v>0</v>
      </c>
      <c r="AT14" s="89" t="s">
        <v>1</v>
      </c>
      <c r="AU14" s="89" t="s">
        <v>1</v>
      </c>
      <c r="AV14" s="89" t="s">
        <v>60</v>
      </c>
      <c r="AW14" s="89" t="s">
        <v>60</v>
      </c>
      <c r="AX14" s="89" t="s">
        <v>60</v>
      </c>
      <c r="AY14" s="89" t="s">
        <v>60</v>
      </c>
      <c r="AZ14" s="89" t="s">
        <v>60</v>
      </c>
      <c r="BA14" s="47" t="s">
        <v>60</v>
      </c>
      <c r="BB14" s="71">
        <v>35</v>
      </c>
      <c r="BC14" s="71">
        <v>7</v>
      </c>
      <c r="BD14" s="71">
        <v>2</v>
      </c>
      <c r="BE14" s="71"/>
      <c r="BF14" s="71"/>
      <c r="BG14" s="71"/>
      <c r="BH14" s="71">
        <v>8</v>
      </c>
      <c r="BI14" s="71">
        <f>SUM(BB14:BH14)</f>
        <v>52</v>
      </c>
    </row>
    <row r="15" spans="1:64" ht="30" customHeight="1" x14ac:dyDescent="0.35">
      <c r="A15" s="15" t="s">
        <v>25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71"/>
      <c r="P15" s="71"/>
      <c r="Q15" s="71"/>
      <c r="R15" s="71"/>
      <c r="S15" s="17">
        <v>18</v>
      </c>
      <c r="T15" s="46" t="s">
        <v>0</v>
      </c>
      <c r="U15" s="46" t="s">
        <v>0</v>
      </c>
      <c r="V15" s="46" t="s">
        <v>0</v>
      </c>
      <c r="W15" s="47" t="s">
        <v>60</v>
      </c>
      <c r="X15" s="47" t="s">
        <v>60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5"/>
      <c r="AM15" s="75"/>
      <c r="AN15" s="75"/>
      <c r="AO15" s="17">
        <v>17</v>
      </c>
      <c r="AP15" s="88" t="s">
        <v>0</v>
      </c>
      <c r="AQ15" s="88" t="s">
        <v>0</v>
      </c>
      <c r="AR15" s="88" t="s">
        <v>0</v>
      </c>
      <c r="AS15" s="88" t="s">
        <v>0</v>
      </c>
      <c r="AT15" s="89" t="s">
        <v>62</v>
      </c>
      <c r="AU15" s="89" t="s">
        <v>62</v>
      </c>
      <c r="AV15" s="89" t="s">
        <v>60</v>
      </c>
      <c r="AW15" s="89" t="s">
        <v>60</v>
      </c>
      <c r="AX15" s="89" t="s">
        <v>60</v>
      </c>
      <c r="AY15" s="89" t="s">
        <v>60</v>
      </c>
      <c r="AZ15" s="89" t="s">
        <v>60</v>
      </c>
      <c r="BA15" s="47" t="s">
        <v>60</v>
      </c>
      <c r="BB15" s="71">
        <v>35</v>
      </c>
      <c r="BC15" s="71">
        <v>7</v>
      </c>
      <c r="BD15" s="71"/>
      <c r="BE15" s="71">
        <v>2</v>
      </c>
      <c r="BF15" s="71"/>
      <c r="BG15" s="71"/>
      <c r="BH15" s="71">
        <v>8</v>
      </c>
      <c r="BI15" s="71">
        <f>SUM(BB15:BH15)</f>
        <v>52</v>
      </c>
    </row>
    <row r="16" spans="1:64" ht="30" customHeight="1" x14ac:dyDescent="0.35">
      <c r="A16" s="15" t="s">
        <v>26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1"/>
      <c r="P16" s="71"/>
      <c r="Q16" s="71"/>
      <c r="R16" s="71"/>
      <c r="S16" s="17">
        <v>18</v>
      </c>
      <c r="T16" s="46" t="s">
        <v>0</v>
      </c>
      <c r="U16" s="46" t="s">
        <v>0</v>
      </c>
      <c r="V16" s="46" t="s">
        <v>0</v>
      </c>
      <c r="W16" s="47" t="s">
        <v>60</v>
      </c>
      <c r="X16" s="47" t="s">
        <v>60</v>
      </c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5"/>
      <c r="AM16" s="75"/>
      <c r="AN16" s="17"/>
      <c r="AO16" s="17">
        <v>17</v>
      </c>
      <c r="AP16" s="88" t="s">
        <v>0</v>
      </c>
      <c r="AQ16" s="88" t="s">
        <v>0</v>
      </c>
      <c r="AR16" s="88" t="s">
        <v>0</v>
      </c>
      <c r="AS16" s="88" t="s">
        <v>0</v>
      </c>
      <c r="AT16" s="89" t="s">
        <v>62</v>
      </c>
      <c r="AU16" s="89" t="s">
        <v>62</v>
      </c>
      <c r="AV16" s="89" t="s">
        <v>62</v>
      </c>
      <c r="AW16" s="89" t="s">
        <v>62</v>
      </c>
      <c r="AX16" s="89" t="s">
        <v>60</v>
      </c>
      <c r="AY16" s="89" t="s">
        <v>60</v>
      </c>
      <c r="AZ16" s="89" t="s">
        <v>60</v>
      </c>
      <c r="BA16" s="47" t="s">
        <v>60</v>
      </c>
      <c r="BB16" s="71">
        <v>35</v>
      </c>
      <c r="BC16" s="71">
        <v>7</v>
      </c>
      <c r="BD16" s="71"/>
      <c r="BE16" s="71">
        <v>4</v>
      </c>
      <c r="BF16" s="71"/>
      <c r="BG16" s="71"/>
      <c r="BH16" s="71">
        <v>6</v>
      </c>
      <c r="BI16" s="71">
        <f>SUM(BB16:BH16)</f>
        <v>52</v>
      </c>
    </row>
    <row r="17" spans="1:65" ht="30" customHeight="1" x14ac:dyDescent="0.35">
      <c r="A17" s="15" t="s">
        <v>155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71"/>
      <c r="P17" s="71"/>
      <c r="Q17" s="17">
        <v>16</v>
      </c>
      <c r="R17" s="46" t="s">
        <v>0</v>
      </c>
      <c r="S17" s="46" t="s">
        <v>0</v>
      </c>
      <c r="T17" s="46" t="s">
        <v>0</v>
      </c>
      <c r="U17" s="47" t="s">
        <v>60</v>
      </c>
      <c r="V17" s="47" t="s">
        <v>60</v>
      </c>
      <c r="W17" s="47" t="s">
        <v>62</v>
      </c>
      <c r="X17" s="47" t="s">
        <v>62</v>
      </c>
      <c r="Y17" s="47" t="s">
        <v>62</v>
      </c>
      <c r="Z17" s="47" t="s">
        <v>62</v>
      </c>
      <c r="AA17" s="47" t="s">
        <v>62</v>
      </c>
      <c r="AB17" s="47" t="s">
        <v>62</v>
      </c>
      <c r="AC17" s="47" t="s">
        <v>62</v>
      </c>
      <c r="AD17" s="47" t="s">
        <v>62</v>
      </c>
      <c r="AE17" s="47" t="s">
        <v>62</v>
      </c>
      <c r="AF17" s="47" t="s">
        <v>62</v>
      </c>
      <c r="AG17" s="45" t="s">
        <v>90</v>
      </c>
      <c r="AH17" s="45" t="s">
        <v>90</v>
      </c>
      <c r="AI17" s="45" t="s">
        <v>90</v>
      </c>
      <c r="AJ17" s="45" t="s">
        <v>90</v>
      </c>
      <c r="AK17" s="45" t="s">
        <v>90</v>
      </c>
      <c r="AL17" s="45" t="s">
        <v>90</v>
      </c>
      <c r="AM17" s="45" t="s">
        <v>90</v>
      </c>
      <c r="AN17" s="45" t="s">
        <v>90</v>
      </c>
      <c r="AO17" s="45" t="s">
        <v>90</v>
      </c>
      <c r="AP17" s="45" t="s">
        <v>90</v>
      </c>
      <c r="AQ17" s="45" t="s">
        <v>64</v>
      </c>
      <c r="AR17" s="45" t="s">
        <v>64</v>
      </c>
      <c r="AS17" s="45" t="s">
        <v>64</v>
      </c>
      <c r="AT17" s="75"/>
      <c r="AU17" s="75"/>
      <c r="AV17" s="75"/>
      <c r="AW17" s="75"/>
      <c r="AX17" s="75"/>
      <c r="AY17" s="75"/>
      <c r="AZ17" s="75"/>
      <c r="BA17" s="14"/>
      <c r="BB17" s="107">
        <v>16</v>
      </c>
      <c r="BC17" s="107">
        <v>3</v>
      </c>
      <c r="BD17" s="107"/>
      <c r="BE17" s="107">
        <v>10</v>
      </c>
      <c r="BF17" s="71">
        <v>10</v>
      </c>
      <c r="BG17" s="71">
        <v>3</v>
      </c>
      <c r="BH17" s="71">
        <v>2</v>
      </c>
      <c r="BI17" s="71">
        <f>SUM(BB17:BH17)</f>
        <v>44</v>
      </c>
    </row>
    <row r="18" spans="1:65" ht="30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71">
        <f>SUM(BB14:BB17)</f>
        <v>121</v>
      </c>
      <c r="BC18" s="71">
        <f t="shared" ref="BC18:BI18" si="0">SUM(BC14:BC17)</f>
        <v>24</v>
      </c>
      <c r="BD18" s="71">
        <f t="shared" si="0"/>
        <v>2</v>
      </c>
      <c r="BE18" s="71">
        <f t="shared" si="0"/>
        <v>16</v>
      </c>
      <c r="BF18" s="71">
        <f t="shared" si="0"/>
        <v>10</v>
      </c>
      <c r="BG18" s="71">
        <v>3</v>
      </c>
      <c r="BH18" s="71">
        <f t="shared" si="0"/>
        <v>24</v>
      </c>
      <c r="BI18" s="71">
        <f t="shared" si="0"/>
        <v>200</v>
      </c>
    </row>
    <row r="19" spans="1:65" ht="26.25" x14ac:dyDescent="0.4">
      <c r="A19" s="21"/>
      <c r="B19" s="21"/>
      <c r="C19" s="22" t="s">
        <v>7</v>
      </c>
      <c r="D19" s="22"/>
      <c r="E19" s="22"/>
      <c r="F19" s="22"/>
      <c r="G19" s="23"/>
      <c r="H19" s="24"/>
      <c r="I19" s="25" t="s">
        <v>91</v>
      </c>
      <c r="J19" s="22" t="s">
        <v>4</v>
      </c>
      <c r="K19" s="23"/>
      <c r="L19" s="23"/>
      <c r="M19" s="23"/>
      <c r="N19" s="22"/>
      <c r="O19" s="22"/>
      <c r="P19" s="22"/>
      <c r="Q19" s="22"/>
      <c r="R19" s="26"/>
      <c r="S19" s="27" t="s">
        <v>1</v>
      </c>
      <c r="T19" s="25" t="s">
        <v>91</v>
      </c>
      <c r="U19" s="22" t="s">
        <v>59</v>
      </c>
      <c r="V19" s="23"/>
      <c r="W19" s="22"/>
      <c r="X19" s="22"/>
      <c r="Y19" s="22"/>
      <c r="Z19" s="22"/>
      <c r="AA19" s="22"/>
      <c r="AB19" s="22"/>
      <c r="AC19" s="22"/>
      <c r="AD19" s="23"/>
      <c r="AE19" s="45" t="s">
        <v>90</v>
      </c>
      <c r="AF19" s="25" t="s">
        <v>91</v>
      </c>
      <c r="AG19" s="22" t="s">
        <v>89</v>
      </c>
      <c r="AH19" s="22"/>
      <c r="AI19" s="22"/>
      <c r="AJ19" s="29"/>
      <c r="AK19" s="29"/>
      <c r="AL19" s="29"/>
      <c r="AM19" s="29"/>
      <c r="AN19" s="23"/>
      <c r="AQ19" s="28" t="s">
        <v>60</v>
      </c>
      <c r="AR19" s="25" t="s">
        <v>91</v>
      </c>
      <c r="AS19" s="22" t="s">
        <v>61</v>
      </c>
      <c r="AT19" s="23"/>
      <c r="AU19" s="23"/>
      <c r="AV19" s="23"/>
    </row>
    <row r="20" spans="1:65" ht="26.25" x14ac:dyDescent="0.4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6"/>
      <c r="S20" s="26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3"/>
      <c r="AU20" s="23"/>
      <c r="AV20" s="23"/>
    </row>
    <row r="21" spans="1:65" ht="26.25" x14ac:dyDescent="0.4">
      <c r="A21" s="21"/>
      <c r="B21" s="21"/>
      <c r="C21" s="22"/>
      <c r="D21" s="22"/>
      <c r="E21" s="22"/>
      <c r="F21" s="22"/>
      <c r="G21" s="22"/>
      <c r="H21" s="30" t="s">
        <v>0</v>
      </c>
      <c r="I21" s="25" t="s">
        <v>91</v>
      </c>
      <c r="J21" s="22" t="s">
        <v>65</v>
      </c>
      <c r="K21" s="23"/>
      <c r="L21" s="23"/>
      <c r="M21" s="23"/>
      <c r="N21" s="22"/>
      <c r="O21" s="22"/>
      <c r="P21" s="22"/>
      <c r="Q21" s="22"/>
      <c r="R21" s="26"/>
      <c r="S21" s="28" t="s">
        <v>62</v>
      </c>
      <c r="T21" s="25" t="s">
        <v>91</v>
      </c>
      <c r="U21" s="22" t="s">
        <v>66</v>
      </c>
      <c r="V21" s="23"/>
      <c r="W21" s="22"/>
      <c r="X21" s="22"/>
      <c r="Y21" s="22"/>
      <c r="Z21" s="22"/>
      <c r="AA21" s="22"/>
      <c r="AB21" s="22"/>
      <c r="AC21" s="22"/>
      <c r="AD21" s="23"/>
      <c r="AE21" s="45" t="s">
        <v>64</v>
      </c>
      <c r="AF21" s="25" t="s">
        <v>91</v>
      </c>
      <c r="AG21" s="22" t="s">
        <v>63</v>
      </c>
      <c r="AH21" s="22"/>
      <c r="AI21" s="22"/>
      <c r="AJ21" s="29"/>
      <c r="AK21" s="29"/>
      <c r="AL21" s="29"/>
      <c r="AM21" s="29"/>
      <c r="AN21" s="29"/>
      <c r="AO21" s="29"/>
      <c r="AV21" s="23"/>
    </row>
    <row r="22" spans="1:65" ht="23.25" x14ac:dyDescent="0.35">
      <c r="A22" s="21"/>
      <c r="B22" s="21"/>
      <c r="C22" s="21"/>
      <c r="D22" s="21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31"/>
      <c r="S22" s="31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65" ht="46.5" customHeight="1" thickBot="1" x14ac:dyDescent="0.4">
      <c r="A23" s="21"/>
      <c r="B23" s="21"/>
      <c r="C23" s="21"/>
      <c r="D23" s="21"/>
      <c r="E23" s="21"/>
      <c r="F23" s="2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31"/>
      <c r="S23" s="31"/>
      <c r="T23" s="18"/>
      <c r="U23" s="18"/>
      <c r="V23" s="18"/>
      <c r="W23" s="18"/>
      <c r="X23" s="18"/>
      <c r="Y23" s="18"/>
      <c r="Z23" s="18"/>
      <c r="AA23" s="59" t="s">
        <v>35</v>
      </c>
      <c r="AB23" s="60"/>
      <c r="AC23" s="60"/>
      <c r="AD23" s="60"/>
      <c r="AE23" s="60"/>
      <c r="AF23" s="60"/>
      <c r="AG23" s="60"/>
      <c r="AH23" s="60"/>
      <c r="AI23" s="60"/>
      <c r="AJ23" s="61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65" ht="32.450000000000003" customHeight="1" thickBot="1" x14ac:dyDescent="0.35">
      <c r="A24" s="358" t="s">
        <v>96</v>
      </c>
      <c r="B24" s="413" t="s">
        <v>109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5"/>
      <c r="P24" s="560" t="s">
        <v>8</v>
      </c>
      <c r="Q24" s="561"/>
      <c r="R24" s="560" t="s">
        <v>9</v>
      </c>
      <c r="S24" s="562"/>
      <c r="T24" s="593" t="s">
        <v>10</v>
      </c>
      <c r="U24" s="594"/>
      <c r="V24" s="594"/>
      <c r="W24" s="594"/>
      <c r="X24" s="594"/>
      <c r="Y24" s="594"/>
      <c r="Z24" s="594"/>
      <c r="AA24" s="594"/>
      <c r="AB24" s="594"/>
      <c r="AC24" s="594"/>
      <c r="AD24" s="594"/>
      <c r="AE24" s="595"/>
      <c r="AF24" s="569" t="s">
        <v>34</v>
      </c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70"/>
      <c r="AW24" s="570"/>
      <c r="AX24" s="570"/>
      <c r="AY24" s="570"/>
      <c r="AZ24" s="570"/>
      <c r="BA24" s="570"/>
      <c r="BB24" s="570"/>
      <c r="BC24" s="571"/>
      <c r="BD24" s="597" t="s">
        <v>23</v>
      </c>
      <c r="BE24" s="598"/>
      <c r="BF24" s="603" t="s">
        <v>97</v>
      </c>
      <c r="BG24" s="603"/>
      <c r="BH24" s="603"/>
      <c r="BI24" s="604"/>
    </row>
    <row r="25" spans="1:65" ht="32.450000000000003" customHeight="1" thickBot="1" x14ac:dyDescent="0.35">
      <c r="A25" s="359"/>
      <c r="B25" s="416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8"/>
      <c r="P25" s="316"/>
      <c r="Q25" s="313"/>
      <c r="R25" s="316"/>
      <c r="S25" s="563"/>
      <c r="T25" s="312" t="s">
        <v>5</v>
      </c>
      <c r="U25" s="313"/>
      <c r="V25" s="316" t="s">
        <v>11</v>
      </c>
      <c r="W25" s="317"/>
      <c r="X25" s="320" t="s">
        <v>12</v>
      </c>
      <c r="Y25" s="321"/>
      <c r="Z25" s="321"/>
      <c r="AA25" s="321"/>
      <c r="AB25" s="321"/>
      <c r="AC25" s="321"/>
      <c r="AD25" s="321"/>
      <c r="AE25" s="322"/>
      <c r="AF25" s="572" t="s">
        <v>14</v>
      </c>
      <c r="AG25" s="356"/>
      <c r="AH25" s="356"/>
      <c r="AI25" s="356"/>
      <c r="AJ25" s="356"/>
      <c r="AK25" s="357"/>
      <c r="AL25" s="572" t="s">
        <v>15</v>
      </c>
      <c r="AM25" s="356"/>
      <c r="AN25" s="356"/>
      <c r="AO25" s="356"/>
      <c r="AP25" s="356"/>
      <c r="AQ25" s="357"/>
      <c r="AR25" s="572" t="s">
        <v>16</v>
      </c>
      <c r="AS25" s="356"/>
      <c r="AT25" s="356"/>
      <c r="AU25" s="356"/>
      <c r="AV25" s="356"/>
      <c r="AW25" s="357"/>
      <c r="AX25" s="572" t="s">
        <v>158</v>
      </c>
      <c r="AY25" s="356"/>
      <c r="AZ25" s="356"/>
      <c r="BA25" s="356"/>
      <c r="BB25" s="356"/>
      <c r="BC25" s="357"/>
      <c r="BD25" s="599"/>
      <c r="BE25" s="600"/>
      <c r="BF25" s="605"/>
      <c r="BG25" s="605"/>
      <c r="BH25" s="605"/>
      <c r="BI25" s="606"/>
    </row>
    <row r="26" spans="1:65" ht="61.5" customHeight="1" thickBot="1" x14ac:dyDescent="0.35">
      <c r="A26" s="359"/>
      <c r="B26" s="416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8"/>
      <c r="P26" s="316"/>
      <c r="Q26" s="313"/>
      <c r="R26" s="316"/>
      <c r="S26" s="563"/>
      <c r="T26" s="312"/>
      <c r="U26" s="313"/>
      <c r="V26" s="316"/>
      <c r="W26" s="317"/>
      <c r="X26" s="383" t="s">
        <v>13</v>
      </c>
      <c r="Y26" s="313"/>
      <c r="Z26" s="565" t="s">
        <v>98</v>
      </c>
      <c r="AA26" s="313"/>
      <c r="AB26" s="565" t="s">
        <v>99</v>
      </c>
      <c r="AC26" s="313"/>
      <c r="AD26" s="316" t="s">
        <v>70</v>
      </c>
      <c r="AE26" s="563"/>
      <c r="AF26" s="566" t="s">
        <v>191</v>
      </c>
      <c r="AG26" s="567"/>
      <c r="AH26" s="568"/>
      <c r="AI26" s="566" t="s">
        <v>192</v>
      </c>
      <c r="AJ26" s="567"/>
      <c r="AK26" s="568"/>
      <c r="AL26" s="355" t="s">
        <v>193</v>
      </c>
      <c r="AM26" s="356"/>
      <c r="AN26" s="357"/>
      <c r="AO26" s="355" t="s">
        <v>194</v>
      </c>
      <c r="AP26" s="356"/>
      <c r="AQ26" s="357"/>
      <c r="AR26" s="355" t="s">
        <v>195</v>
      </c>
      <c r="AS26" s="356"/>
      <c r="AT26" s="357"/>
      <c r="AU26" s="355" t="s">
        <v>196</v>
      </c>
      <c r="AV26" s="356"/>
      <c r="AW26" s="357"/>
      <c r="AX26" s="355" t="s">
        <v>233</v>
      </c>
      <c r="AY26" s="356"/>
      <c r="AZ26" s="357"/>
      <c r="BA26" s="609" t="s">
        <v>159</v>
      </c>
      <c r="BB26" s="610"/>
      <c r="BC26" s="611"/>
      <c r="BD26" s="599"/>
      <c r="BE26" s="600"/>
      <c r="BF26" s="605"/>
      <c r="BG26" s="605"/>
      <c r="BH26" s="605"/>
      <c r="BI26" s="606"/>
    </row>
    <row r="27" spans="1:65" ht="144" customHeight="1" thickBot="1" x14ac:dyDescent="0.35">
      <c r="A27" s="360"/>
      <c r="B27" s="419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1"/>
      <c r="P27" s="318"/>
      <c r="Q27" s="315"/>
      <c r="R27" s="318"/>
      <c r="S27" s="384"/>
      <c r="T27" s="314"/>
      <c r="U27" s="315"/>
      <c r="V27" s="318"/>
      <c r="W27" s="319"/>
      <c r="X27" s="384"/>
      <c r="Y27" s="315"/>
      <c r="Z27" s="318"/>
      <c r="AA27" s="315"/>
      <c r="AB27" s="318"/>
      <c r="AC27" s="315"/>
      <c r="AD27" s="318"/>
      <c r="AE27" s="384"/>
      <c r="AF27" s="53" t="s">
        <v>3</v>
      </c>
      <c r="AG27" s="54" t="s">
        <v>17</v>
      </c>
      <c r="AH27" s="55" t="s">
        <v>18</v>
      </c>
      <c r="AI27" s="53" t="s">
        <v>3</v>
      </c>
      <c r="AJ27" s="54" t="s">
        <v>17</v>
      </c>
      <c r="AK27" s="55" t="s">
        <v>18</v>
      </c>
      <c r="AL27" s="53" t="s">
        <v>3</v>
      </c>
      <c r="AM27" s="54" t="s">
        <v>17</v>
      </c>
      <c r="AN27" s="55" t="s">
        <v>18</v>
      </c>
      <c r="AO27" s="53" t="s">
        <v>3</v>
      </c>
      <c r="AP27" s="54" t="s">
        <v>17</v>
      </c>
      <c r="AQ27" s="55" t="s">
        <v>18</v>
      </c>
      <c r="AR27" s="53" t="s">
        <v>3</v>
      </c>
      <c r="AS27" s="54" t="s">
        <v>17</v>
      </c>
      <c r="AT27" s="55" t="s">
        <v>18</v>
      </c>
      <c r="AU27" s="56" t="s">
        <v>3</v>
      </c>
      <c r="AV27" s="57" t="s">
        <v>17</v>
      </c>
      <c r="AW27" s="58" t="s">
        <v>18</v>
      </c>
      <c r="AX27" s="53" t="s">
        <v>3</v>
      </c>
      <c r="AY27" s="54" t="s">
        <v>17</v>
      </c>
      <c r="AZ27" s="55" t="s">
        <v>18</v>
      </c>
      <c r="BA27" s="53" t="s">
        <v>3</v>
      </c>
      <c r="BB27" s="54" t="s">
        <v>17</v>
      </c>
      <c r="BC27" s="55" t="s">
        <v>18</v>
      </c>
      <c r="BD27" s="601"/>
      <c r="BE27" s="602"/>
      <c r="BF27" s="607"/>
      <c r="BG27" s="607"/>
      <c r="BH27" s="607"/>
      <c r="BI27" s="608"/>
    </row>
    <row r="28" spans="1:65" ht="37.5" customHeight="1" thickBot="1" x14ac:dyDescent="0.35">
      <c r="A28" s="199" t="s">
        <v>19</v>
      </c>
      <c r="B28" s="555" t="s">
        <v>110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7"/>
      <c r="P28" s="558">
        <v>18</v>
      </c>
      <c r="Q28" s="559"/>
      <c r="R28" s="558">
        <v>5</v>
      </c>
      <c r="S28" s="559"/>
      <c r="T28" s="507">
        <f>SUM(T29:U54,T59:U60)</f>
        <v>3340</v>
      </c>
      <c r="U28" s="493"/>
      <c r="V28" s="492">
        <f t="shared" ref="V28" si="1">SUM(V29:W54,V59:W60)</f>
        <v>1518</v>
      </c>
      <c r="W28" s="493"/>
      <c r="X28" s="507">
        <f t="shared" ref="X28" si="2">SUM(X29:Y54,X59:Y60)</f>
        <v>656</v>
      </c>
      <c r="Y28" s="493"/>
      <c r="Z28" s="494">
        <f t="shared" ref="Z28" si="3">SUM(Z29:AA54,Z59:AA60)</f>
        <v>338</v>
      </c>
      <c r="AA28" s="493"/>
      <c r="AB28" s="494">
        <f t="shared" ref="AB28" si="4">SUM(AB29:AC54,AB59:AC60)</f>
        <v>314</v>
      </c>
      <c r="AC28" s="493"/>
      <c r="AD28" s="492">
        <f t="shared" ref="AD28" si="5">SUM(AD29:AE54,AD59:AE60)</f>
        <v>210</v>
      </c>
      <c r="AE28" s="493"/>
      <c r="AF28" s="200">
        <f>SUM(AF29:AF54,AF59:AF60)</f>
        <v>560</v>
      </c>
      <c r="AG28" s="201">
        <f t="shared" ref="AG28:AW28" si="6">SUM(AG29:AG54,AG59:AG60)</f>
        <v>294</v>
      </c>
      <c r="AH28" s="276">
        <f t="shared" si="6"/>
        <v>15</v>
      </c>
      <c r="AI28" s="200">
        <f t="shared" si="6"/>
        <v>768</v>
      </c>
      <c r="AJ28" s="201">
        <f t="shared" si="6"/>
        <v>346</v>
      </c>
      <c r="AK28" s="276">
        <f t="shared" si="6"/>
        <v>21</v>
      </c>
      <c r="AL28" s="200">
        <f t="shared" si="6"/>
        <v>698</v>
      </c>
      <c r="AM28" s="201">
        <f t="shared" si="6"/>
        <v>298</v>
      </c>
      <c r="AN28" s="276">
        <f t="shared" si="6"/>
        <v>19</v>
      </c>
      <c r="AO28" s="200">
        <f t="shared" si="6"/>
        <v>540</v>
      </c>
      <c r="AP28" s="201">
        <f t="shared" si="6"/>
        <v>238</v>
      </c>
      <c r="AQ28" s="276">
        <f t="shared" si="6"/>
        <v>15</v>
      </c>
      <c r="AR28" s="200">
        <f t="shared" si="6"/>
        <v>432</v>
      </c>
      <c r="AS28" s="201">
        <f t="shared" si="6"/>
        <v>204</v>
      </c>
      <c r="AT28" s="276">
        <f t="shared" si="6"/>
        <v>10</v>
      </c>
      <c r="AU28" s="200">
        <f t="shared" si="6"/>
        <v>342</v>
      </c>
      <c r="AV28" s="201">
        <f t="shared" si="6"/>
        <v>138</v>
      </c>
      <c r="AW28" s="276">
        <f t="shared" si="6"/>
        <v>9</v>
      </c>
      <c r="AX28" s="148">
        <f t="shared" ref="AX28:BC28" si="7">SUM(AX29:AX52,AX53:AX56)</f>
        <v>0</v>
      </c>
      <c r="AY28" s="149">
        <f t="shared" si="7"/>
        <v>0</v>
      </c>
      <c r="AZ28" s="202">
        <f t="shared" si="7"/>
        <v>0</v>
      </c>
      <c r="BA28" s="148">
        <f t="shared" si="7"/>
        <v>0</v>
      </c>
      <c r="BB28" s="149">
        <f t="shared" si="7"/>
        <v>0</v>
      </c>
      <c r="BC28" s="150">
        <f t="shared" si="7"/>
        <v>0</v>
      </c>
      <c r="BD28" s="507">
        <f t="shared" ref="BD28" si="8">SUM(BD29:BE54,BD59:BE60)</f>
        <v>89</v>
      </c>
      <c r="BE28" s="508"/>
      <c r="BF28" s="573"/>
      <c r="BG28" s="573"/>
      <c r="BH28" s="573"/>
      <c r="BI28" s="574"/>
      <c r="BK28" s="49">
        <f t="shared" ref="BK28" si="9">AF28+AI28+AL28+AO28+AR28+AU28+AX28</f>
        <v>3340</v>
      </c>
      <c r="BL28" s="51">
        <f t="shared" ref="BL28" si="10">AG28+AJ28+AM28+AP28+AS28+AV28+AY28+BB28</f>
        <v>1518</v>
      </c>
      <c r="BM28" s="49">
        <f t="shared" ref="BM28" si="11">AH28+AK28+AN28+AQ28+AT28+AW28+AZ28</f>
        <v>89</v>
      </c>
    </row>
    <row r="29" spans="1:65" ht="42.75" customHeight="1" x14ac:dyDescent="0.3">
      <c r="A29" s="90" t="s">
        <v>100</v>
      </c>
      <c r="B29" s="575" t="s">
        <v>172</v>
      </c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352"/>
      <c r="Q29" s="353"/>
      <c r="R29" s="352"/>
      <c r="S29" s="354"/>
      <c r="T29" s="543"/>
      <c r="U29" s="544"/>
      <c r="V29" s="576"/>
      <c r="W29" s="577"/>
      <c r="X29" s="549"/>
      <c r="Y29" s="550"/>
      <c r="Z29" s="352"/>
      <c r="AA29" s="353"/>
      <c r="AB29" s="352"/>
      <c r="AC29" s="353"/>
      <c r="AD29" s="352"/>
      <c r="AE29" s="354"/>
      <c r="AF29" s="126"/>
      <c r="AG29" s="127"/>
      <c r="AH29" s="128"/>
      <c r="AI29" s="126"/>
      <c r="AJ29" s="127"/>
      <c r="AK29" s="128"/>
      <c r="AL29" s="151"/>
      <c r="AM29" s="152"/>
      <c r="AN29" s="153"/>
      <c r="AO29" s="293"/>
      <c r="AP29" s="152"/>
      <c r="AQ29" s="153"/>
      <c r="AR29" s="273"/>
      <c r="AS29" s="127"/>
      <c r="AT29" s="128"/>
      <c r="AU29" s="126"/>
      <c r="AV29" s="127"/>
      <c r="AW29" s="128"/>
      <c r="AX29" s="126"/>
      <c r="AY29" s="127"/>
      <c r="AZ29" s="128"/>
      <c r="BA29" s="126"/>
      <c r="BB29" s="127"/>
      <c r="BC29" s="128"/>
      <c r="BD29" s="517">
        <f t="shared" ref="BD29:BD38" si="12">AH29+AK29+AN29+AQ29+AT29+AW29+AZ29+BC29</f>
        <v>0</v>
      </c>
      <c r="BE29" s="518"/>
      <c r="BF29" s="326"/>
      <c r="BG29" s="326"/>
      <c r="BH29" s="326"/>
      <c r="BI29" s="327"/>
      <c r="BK29" s="49">
        <f t="shared" ref="BK29:BK110" si="13">AF29+AI29+AL29+AO29+AR29+AU29+AX29</f>
        <v>0</v>
      </c>
      <c r="BL29" s="51">
        <f t="shared" ref="BL29:BL110" si="14">AG29+AJ29+AM29+AP29+AS29+AV29+AY29+BB29</f>
        <v>0</v>
      </c>
      <c r="BM29" s="49">
        <f t="shared" ref="BM29:BM110" si="15">AH29+AK29+AN29+AQ29+AT29+AW29+AZ29</f>
        <v>0</v>
      </c>
    </row>
    <row r="30" spans="1:65" ht="34.5" customHeight="1" x14ac:dyDescent="0.3">
      <c r="A30" s="108" t="s">
        <v>113</v>
      </c>
      <c r="B30" s="564" t="s">
        <v>161</v>
      </c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617">
        <v>1</v>
      </c>
      <c r="Q30" s="617"/>
      <c r="R30" s="618"/>
      <c r="S30" s="618"/>
      <c r="T30" s="619">
        <v>108</v>
      </c>
      <c r="U30" s="619"/>
      <c r="V30" s="620">
        <v>54</v>
      </c>
      <c r="W30" s="620"/>
      <c r="X30" s="612">
        <v>28</v>
      </c>
      <c r="Y30" s="612"/>
      <c r="Z30" s="547"/>
      <c r="AA30" s="547"/>
      <c r="AB30" s="547"/>
      <c r="AC30" s="547"/>
      <c r="AD30" s="548">
        <v>26</v>
      </c>
      <c r="AE30" s="548"/>
      <c r="AF30" s="282">
        <v>108</v>
      </c>
      <c r="AG30" s="280">
        <v>54</v>
      </c>
      <c r="AH30" s="283">
        <v>3</v>
      </c>
      <c r="AI30" s="282"/>
      <c r="AJ30" s="280"/>
      <c r="AK30" s="281"/>
      <c r="AL30" s="231"/>
      <c r="AM30" s="280"/>
      <c r="AN30" s="232"/>
      <c r="AO30" s="233"/>
      <c r="AP30" s="280"/>
      <c r="AQ30" s="232"/>
      <c r="AR30" s="233"/>
      <c r="AS30" s="280"/>
      <c r="AT30" s="283"/>
      <c r="AU30" s="282"/>
      <c r="AV30" s="280"/>
      <c r="AW30" s="283"/>
      <c r="AX30" s="282"/>
      <c r="AY30" s="280"/>
      <c r="AZ30" s="283"/>
      <c r="BA30" s="282"/>
      <c r="BB30" s="280"/>
      <c r="BC30" s="283"/>
      <c r="BD30" s="541">
        <f t="shared" si="12"/>
        <v>3</v>
      </c>
      <c r="BE30" s="542"/>
      <c r="BF30" s="509" t="s">
        <v>451</v>
      </c>
      <c r="BG30" s="528"/>
      <c r="BH30" s="528"/>
      <c r="BI30" s="529"/>
      <c r="BK30" s="49"/>
      <c r="BL30" s="51"/>
      <c r="BM30" s="49"/>
    </row>
    <row r="31" spans="1:65" ht="30.75" customHeight="1" x14ac:dyDescent="0.3">
      <c r="A31" s="108" t="s">
        <v>114</v>
      </c>
      <c r="B31" s="554" t="s">
        <v>452</v>
      </c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47">
        <v>2</v>
      </c>
      <c r="Q31" s="547"/>
      <c r="R31" s="548"/>
      <c r="S31" s="548"/>
      <c r="T31" s="614">
        <v>108</v>
      </c>
      <c r="U31" s="614"/>
      <c r="V31" s="615">
        <v>54</v>
      </c>
      <c r="W31" s="615"/>
      <c r="X31" s="612">
        <v>34</v>
      </c>
      <c r="Y31" s="612"/>
      <c r="Z31" s="547"/>
      <c r="AA31" s="547"/>
      <c r="AB31" s="547"/>
      <c r="AC31" s="547"/>
      <c r="AD31" s="548">
        <v>20</v>
      </c>
      <c r="AE31" s="548"/>
      <c r="AF31" s="278"/>
      <c r="AG31" s="274"/>
      <c r="AH31" s="279"/>
      <c r="AI31" s="278">
        <v>108</v>
      </c>
      <c r="AJ31" s="274">
        <v>54</v>
      </c>
      <c r="AK31" s="275">
        <v>3</v>
      </c>
      <c r="AL31" s="234"/>
      <c r="AM31" s="274"/>
      <c r="AN31" s="235"/>
      <c r="AO31" s="277"/>
      <c r="AP31" s="274"/>
      <c r="AQ31" s="235"/>
      <c r="AR31" s="277"/>
      <c r="AS31" s="274"/>
      <c r="AT31" s="279"/>
      <c r="AU31" s="278"/>
      <c r="AV31" s="274"/>
      <c r="AW31" s="279"/>
      <c r="AX31" s="278"/>
      <c r="AY31" s="274"/>
      <c r="AZ31" s="279"/>
      <c r="BA31" s="278"/>
      <c r="BB31" s="274"/>
      <c r="BC31" s="279"/>
      <c r="BD31" s="541">
        <f t="shared" si="12"/>
        <v>3</v>
      </c>
      <c r="BE31" s="542"/>
      <c r="BF31" s="509" t="s">
        <v>189</v>
      </c>
      <c r="BG31" s="510"/>
      <c r="BH31" s="510"/>
      <c r="BI31" s="511"/>
      <c r="BK31" s="49">
        <f t="shared" si="13"/>
        <v>108</v>
      </c>
      <c r="BL31" s="51">
        <f t="shared" si="14"/>
        <v>54</v>
      </c>
      <c r="BM31" s="49">
        <f t="shared" si="15"/>
        <v>3</v>
      </c>
    </row>
    <row r="32" spans="1:65" ht="30.75" customHeight="1" x14ac:dyDescent="0.3">
      <c r="A32" s="188" t="s">
        <v>111</v>
      </c>
      <c r="B32" s="616" t="s">
        <v>169</v>
      </c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386">
        <v>2</v>
      </c>
      <c r="Q32" s="340"/>
      <c r="R32" s="386">
        <v>1</v>
      </c>
      <c r="S32" s="339"/>
      <c r="T32" s="385">
        <f>AF32+AI32</f>
        <v>324</v>
      </c>
      <c r="U32" s="340"/>
      <c r="V32" s="386">
        <f>AG32+AJ32</f>
        <v>150</v>
      </c>
      <c r="W32" s="422"/>
      <c r="X32" s="339"/>
      <c r="Y32" s="340"/>
      <c r="Z32" s="386"/>
      <c r="AA32" s="340"/>
      <c r="AB32" s="386">
        <v>150</v>
      </c>
      <c r="AC32" s="340"/>
      <c r="AD32" s="386"/>
      <c r="AE32" s="339"/>
      <c r="AF32" s="291">
        <v>108</v>
      </c>
      <c r="AG32" s="294">
        <v>68</v>
      </c>
      <c r="AH32" s="121">
        <v>3</v>
      </c>
      <c r="AI32" s="291">
        <v>216</v>
      </c>
      <c r="AJ32" s="294">
        <v>82</v>
      </c>
      <c r="AK32" s="121">
        <v>6</v>
      </c>
      <c r="AL32" s="291"/>
      <c r="AM32" s="294"/>
      <c r="AN32" s="121"/>
      <c r="AO32" s="269"/>
      <c r="AP32" s="294"/>
      <c r="AQ32" s="121"/>
      <c r="AR32" s="269"/>
      <c r="AS32" s="294"/>
      <c r="AT32" s="121"/>
      <c r="AU32" s="291"/>
      <c r="AV32" s="294"/>
      <c r="AW32" s="121"/>
      <c r="AX32" s="291"/>
      <c r="AY32" s="294"/>
      <c r="AZ32" s="121"/>
      <c r="BA32" s="288"/>
      <c r="BB32" s="289"/>
      <c r="BC32" s="122"/>
      <c r="BD32" s="350">
        <f>AH32+AK32+AN32+AQ32+AT32+AW32+AZ32+BC32</f>
        <v>9</v>
      </c>
      <c r="BE32" s="351"/>
      <c r="BF32" s="393" t="s">
        <v>127</v>
      </c>
      <c r="BG32" s="394"/>
      <c r="BH32" s="394"/>
      <c r="BI32" s="395"/>
      <c r="BK32" s="49">
        <f t="shared" ref="BK32" si="16">AF32+AI32+AL32+AO32+AR32+AU32+AX32</f>
        <v>324</v>
      </c>
      <c r="BL32" s="51">
        <f t="shared" ref="BL32" si="17">AG32+AJ32+AM32+AP32+AS32+AV32+AY32+BB32</f>
        <v>150</v>
      </c>
      <c r="BM32" s="49">
        <f t="shared" ref="BM32" si="18">AH32+AK32+AN32+AQ32+AT32+AW32+AZ32</f>
        <v>9</v>
      </c>
    </row>
    <row r="33" spans="1:67" ht="30" customHeight="1" x14ac:dyDescent="0.3">
      <c r="A33" s="90" t="s">
        <v>112</v>
      </c>
      <c r="B33" s="361" t="s">
        <v>208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3"/>
      <c r="P33" s="386">
        <v>2</v>
      </c>
      <c r="Q33" s="340"/>
      <c r="R33" s="386">
        <v>1</v>
      </c>
      <c r="S33" s="339"/>
      <c r="T33" s="385">
        <v>310</v>
      </c>
      <c r="U33" s="340"/>
      <c r="V33" s="386">
        <v>132</v>
      </c>
      <c r="W33" s="422"/>
      <c r="X33" s="339">
        <v>44</v>
      </c>
      <c r="Y33" s="340"/>
      <c r="Z33" s="386">
        <v>88</v>
      </c>
      <c r="AA33" s="340"/>
      <c r="AB33" s="386"/>
      <c r="AC33" s="340"/>
      <c r="AD33" s="386"/>
      <c r="AE33" s="339"/>
      <c r="AF33" s="291">
        <v>108</v>
      </c>
      <c r="AG33" s="294">
        <v>52</v>
      </c>
      <c r="AH33" s="121">
        <v>3</v>
      </c>
      <c r="AI33" s="291">
        <v>202</v>
      </c>
      <c r="AJ33" s="294">
        <v>80</v>
      </c>
      <c r="AK33" s="121">
        <v>6</v>
      </c>
      <c r="AL33" s="291"/>
      <c r="AM33" s="294"/>
      <c r="AN33" s="121"/>
      <c r="AO33" s="269"/>
      <c r="AP33" s="294"/>
      <c r="AQ33" s="121"/>
      <c r="AR33" s="269"/>
      <c r="AS33" s="294"/>
      <c r="AT33" s="121"/>
      <c r="AU33" s="291"/>
      <c r="AV33" s="294"/>
      <c r="AW33" s="122"/>
      <c r="AX33" s="288"/>
      <c r="AY33" s="289"/>
      <c r="AZ33" s="122"/>
      <c r="BA33" s="288"/>
      <c r="BB33" s="289"/>
      <c r="BC33" s="122"/>
      <c r="BD33" s="439">
        <f>AH33+AK33+AN33+AQ33+AT33+AW33+AZ33+BC33</f>
        <v>9</v>
      </c>
      <c r="BE33" s="387"/>
      <c r="BF33" s="393" t="s">
        <v>120</v>
      </c>
      <c r="BG33" s="394"/>
      <c r="BH33" s="394"/>
      <c r="BI33" s="395"/>
      <c r="BK33" s="49">
        <f t="shared" ref="BK33:BK37" si="19">AF33+AI33+AL33+AO33+AR33+AU33+AX33</f>
        <v>310</v>
      </c>
      <c r="BL33" s="51">
        <f t="shared" ref="BL33:BL37" si="20">AG33+AJ33+AM33+AP33+AS33+AV33+AY33+BB33</f>
        <v>132</v>
      </c>
      <c r="BM33" s="49">
        <f t="shared" ref="BM33:BM37" si="21">AH33+AK33+AN33+AQ33+AT33+AW33+AZ33</f>
        <v>9</v>
      </c>
    </row>
    <row r="34" spans="1:67" ht="30" customHeight="1" x14ac:dyDescent="0.3">
      <c r="A34" s="90" t="s">
        <v>125</v>
      </c>
      <c r="B34" s="575" t="s">
        <v>368</v>
      </c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352"/>
      <c r="Q34" s="353"/>
      <c r="R34" s="352"/>
      <c r="S34" s="354"/>
      <c r="T34" s="543"/>
      <c r="U34" s="544"/>
      <c r="V34" s="545"/>
      <c r="W34" s="546"/>
      <c r="X34" s="549"/>
      <c r="Y34" s="550"/>
      <c r="Z34" s="352"/>
      <c r="AA34" s="353"/>
      <c r="AB34" s="352"/>
      <c r="AC34" s="353"/>
      <c r="AD34" s="352"/>
      <c r="AE34" s="354"/>
      <c r="AF34" s="126"/>
      <c r="AG34" s="127"/>
      <c r="AH34" s="128"/>
      <c r="AI34" s="126"/>
      <c r="AJ34" s="127"/>
      <c r="AK34" s="128"/>
      <c r="AL34" s="126"/>
      <c r="AM34" s="127"/>
      <c r="AN34" s="128"/>
      <c r="AO34" s="273"/>
      <c r="AP34" s="127"/>
      <c r="AQ34" s="128"/>
      <c r="AR34" s="273"/>
      <c r="AS34" s="127"/>
      <c r="AT34" s="128"/>
      <c r="AU34" s="126"/>
      <c r="AV34" s="127"/>
      <c r="AW34" s="128"/>
      <c r="AX34" s="126"/>
      <c r="AY34" s="127"/>
      <c r="AZ34" s="128"/>
      <c r="BA34" s="126"/>
      <c r="BB34" s="127"/>
      <c r="BC34" s="128"/>
      <c r="BD34" s="517">
        <f t="shared" ref="BD34:BD37" si="22">AH34+AK34+AN34+AQ34+AT34+AW34+AZ34+BC34</f>
        <v>0</v>
      </c>
      <c r="BE34" s="518"/>
      <c r="BF34" s="326" t="s">
        <v>121</v>
      </c>
      <c r="BG34" s="326"/>
      <c r="BH34" s="326"/>
      <c r="BI34" s="327"/>
      <c r="BK34" s="49">
        <f>AF33+AI33+AL33+AO33+AR33+AU33+AX33</f>
        <v>310</v>
      </c>
      <c r="BL34" s="51">
        <f>AG33+AJ33+AM33+AP33+AS33+AV33+AY33+BB33</f>
        <v>132</v>
      </c>
      <c r="BM34" s="49">
        <f>AH33+AK33+AN33+AQ33+AT33+AW33+AZ33</f>
        <v>9</v>
      </c>
    </row>
    <row r="35" spans="1:67" ht="30" customHeight="1" x14ac:dyDescent="0.3">
      <c r="A35" s="100" t="s">
        <v>345</v>
      </c>
      <c r="B35" s="309" t="s">
        <v>225</v>
      </c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1"/>
      <c r="P35" s="386">
        <v>2</v>
      </c>
      <c r="Q35" s="340"/>
      <c r="R35" s="386">
        <v>1.3</v>
      </c>
      <c r="S35" s="422"/>
      <c r="T35" s="385">
        <v>328</v>
      </c>
      <c r="U35" s="340"/>
      <c r="V35" s="386">
        <v>148</v>
      </c>
      <c r="W35" s="422"/>
      <c r="X35" s="385">
        <v>74</v>
      </c>
      <c r="Y35" s="340"/>
      <c r="Z35" s="386"/>
      <c r="AA35" s="340"/>
      <c r="AB35" s="386">
        <v>74</v>
      </c>
      <c r="AC35" s="340"/>
      <c r="AD35" s="386"/>
      <c r="AE35" s="422"/>
      <c r="AF35" s="291">
        <v>114</v>
      </c>
      <c r="AG35" s="294">
        <v>52</v>
      </c>
      <c r="AH35" s="121">
        <v>3</v>
      </c>
      <c r="AI35" s="291">
        <v>120</v>
      </c>
      <c r="AJ35" s="294">
        <v>62</v>
      </c>
      <c r="AK35" s="121">
        <v>3</v>
      </c>
      <c r="AL35" s="291">
        <v>94</v>
      </c>
      <c r="AM35" s="294">
        <v>34</v>
      </c>
      <c r="AN35" s="121">
        <v>3</v>
      </c>
      <c r="AO35" s="269"/>
      <c r="AP35" s="294"/>
      <c r="AQ35" s="121"/>
      <c r="AR35" s="269"/>
      <c r="AS35" s="294"/>
      <c r="AT35" s="121"/>
      <c r="AU35" s="291"/>
      <c r="AV35" s="294"/>
      <c r="AW35" s="122"/>
      <c r="AX35" s="288"/>
      <c r="AY35" s="289"/>
      <c r="AZ35" s="122"/>
      <c r="BA35" s="288"/>
      <c r="BB35" s="289"/>
      <c r="BC35" s="122"/>
      <c r="BD35" s="439">
        <f t="shared" si="22"/>
        <v>9</v>
      </c>
      <c r="BE35" s="387"/>
      <c r="BF35" s="540"/>
      <c r="BG35" s="326"/>
      <c r="BH35" s="326"/>
      <c r="BI35" s="327"/>
      <c r="BK35" s="49">
        <f>AF34+AI34+AL34+AO34+AR34+AU34+AX34</f>
        <v>0</v>
      </c>
      <c r="BL35" s="51">
        <f>AG34+AJ34+AM34+AP34+AS34+AV34+AY34+BB34</f>
        <v>0</v>
      </c>
      <c r="BM35" s="49">
        <f>AH34+AK34+AN34+AQ34+AT34+AW34+AZ34</f>
        <v>0</v>
      </c>
    </row>
    <row r="36" spans="1:67" ht="30" customHeight="1" x14ac:dyDescent="0.3">
      <c r="A36" s="100" t="s">
        <v>346</v>
      </c>
      <c r="B36" s="309" t="s">
        <v>375</v>
      </c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1"/>
      <c r="P36" s="386">
        <v>3</v>
      </c>
      <c r="Q36" s="340"/>
      <c r="R36" s="386"/>
      <c r="S36" s="422"/>
      <c r="T36" s="385">
        <v>120</v>
      </c>
      <c r="U36" s="340"/>
      <c r="V36" s="386">
        <v>58</v>
      </c>
      <c r="W36" s="422"/>
      <c r="X36" s="385">
        <v>28</v>
      </c>
      <c r="Y36" s="340"/>
      <c r="Z36" s="386"/>
      <c r="AA36" s="340"/>
      <c r="AB36" s="386">
        <v>30</v>
      </c>
      <c r="AC36" s="340"/>
      <c r="AD36" s="386"/>
      <c r="AE36" s="422"/>
      <c r="AF36" s="291"/>
      <c r="AG36" s="294"/>
      <c r="AH36" s="121"/>
      <c r="AI36" s="291"/>
      <c r="AJ36" s="294"/>
      <c r="AK36" s="121"/>
      <c r="AL36" s="291">
        <v>120</v>
      </c>
      <c r="AM36" s="294">
        <v>58</v>
      </c>
      <c r="AN36" s="121">
        <v>3</v>
      </c>
      <c r="AO36" s="269"/>
      <c r="AP36" s="294"/>
      <c r="AQ36" s="121"/>
      <c r="AR36" s="269"/>
      <c r="AS36" s="294"/>
      <c r="AT36" s="121"/>
      <c r="AU36" s="291"/>
      <c r="AV36" s="294"/>
      <c r="AW36" s="122"/>
      <c r="AX36" s="288"/>
      <c r="AY36" s="289"/>
      <c r="AZ36" s="122"/>
      <c r="BA36" s="288"/>
      <c r="BB36" s="289"/>
      <c r="BC36" s="122"/>
      <c r="BD36" s="439">
        <f t="shared" si="22"/>
        <v>3</v>
      </c>
      <c r="BE36" s="387"/>
      <c r="BF36" s="266"/>
      <c r="BG36" s="266"/>
      <c r="BH36" s="266"/>
      <c r="BI36" s="267"/>
      <c r="BK36" s="49"/>
      <c r="BL36" s="51"/>
      <c r="BM36" s="49"/>
    </row>
    <row r="37" spans="1:67" ht="30" customHeight="1" x14ac:dyDescent="0.3">
      <c r="A37" s="90" t="s">
        <v>265</v>
      </c>
      <c r="B37" s="575" t="s">
        <v>370</v>
      </c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352"/>
      <c r="Q37" s="353"/>
      <c r="R37" s="352"/>
      <c r="S37" s="354"/>
      <c r="T37" s="543"/>
      <c r="U37" s="544"/>
      <c r="V37" s="545"/>
      <c r="W37" s="546"/>
      <c r="X37" s="549"/>
      <c r="Y37" s="550"/>
      <c r="Z37" s="352"/>
      <c r="AA37" s="353"/>
      <c r="AB37" s="352"/>
      <c r="AC37" s="353"/>
      <c r="AD37" s="352"/>
      <c r="AE37" s="354"/>
      <c r="AF37" s="126"/>
      <c r="AG37" s="127"/>
      <c r="AH37" s="128"/>
      <c r="AI37" s="126"/>
      <c r="AJ37" s="127"/>
      <c r="AK37" s="128"/>
      <c r="AL37" s="126"/>
      <c r="AM37" s="127"/>
      <c r="AN37" s="128"/>
      <c r="AO37" s="273"/>
      <c r="AP37" s="127"/>
      <c r="AQ37" s="128"/>
      <c r="AR37" s="273"/>
      <c r="AS37" s="127"/>
      <c r="AT37" s="128"/>
      <c r="AU37" s="126"/>
      <c r="AV37" s="127"/>
      <c r="AW37" s="128"/>
      <c r="AX37" s="126"/>
      <c r="AY37" s="127"/>
      <c r="AZ37" s="128"/>
      <c r="BA37" s="126"/>
      <c r="BB37" s="127"/>
      <c r="BC37" s="128"/>
      <c r="BD37" s="517">
        <f t="shared" si="22"/>
        <v>0</v>
      </c>
      <c r="BE37" s="518"/>
      <c r="BF37" s="326"/>
      <c r="BG37" s="326"/>
      <c r="BH37" s="326"/>
      <c r="BI37" s="327"/>
      <c r="BK37" s="49">
        <f t="shared" si="19"/>
        <v>0</v>
      </c>
      <c r="BL37" s="51">
        <f t="shared" si="20"/>
        <v>0</v>
      </c>
      <c r="BM37" s="49">
        <f t="shared" si="21"/>
        <v>0</v>
      </c>
    </row>
    <row r="38" spans="1:67" ht="30" customHeight="1" x14ac:dyDescent="0.3">
      <c r="A38" s="108" t="s">
        <v>206</v>
      </c>
      <c r="B38" s="613" t="s">
        <v>168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386">
        <v>4</v>
      </c>
      <c r="Q38" s="340"/>
      <c r="R38" s="386"/>
      <c r="S38" s="339"/>
      <c r="T38" s="385">
        <v>216</v>
      </c>
      <c r="U38" s="340"/>
      <c r="V38" s="386">
        <v>86</v>
      </c>
      <c r="W38" s="422"/>
      <c r="X38" s="339">
        <v>42</v>
      </c>
      <c r="Y38" s="340"/>
      <c r="Z38" s="386"/>
      <c r="AA38" s="340"/>
      <c r="AB38" s="386">
        <v>44</v>
      </c>
      <c r="AC38" s="340"/>
      <c r="AD38" s="386"/>
      <c r="AE38" s="339"/>
      <c r="AF38" s="291"/>
      <c r="AG38" s="294"/>
      <c r="AH38" s="121"/>
      <c r="AI38" s="291"/>
      <c r="AJ38" s="294"/>
      <c r="AK38" s="121"/>
      <c r="AL38" s="291"/>
      <c r="AM38" s="294"/>
      <c r="AN38" s="121"/>
      <c r="AO38" s="291">
        <v>216</v>
      </c>
      <c r="AP38" s="294">
        <v>86</v>
      </c>
      <c r="AQ38" s="121">
        <v>6</v>
      </c>
      <c r="AR38" s="269"/>
      <c r="AS38" s="294"/>
      <c r="AT38" s="121"/>
      <c r="AU38" s="291"/>
      <c r="AV38" s="294"/>
      <c r="AW38" s="121"/>
      <c r="AX38" s="291"/>
      <c r="AY38" s="294"/>
      <c r="AZ38" s="121"/>
      <c r="BA38" s="288"/>
      <c r="BB38" s="289"/>
      <c r="BC38" s="122"/>
      <c r="BD38" s="350">
        <f t="shared" si="12"/>
        <v>6</v>
      </c>
      <c r="BE38" s="351"/>
      <c r="BF38" s="393" t="s">
        <v>122</v>
      </c>
      <c r="BG38" s="394"/>
      <c r="BH38" s="394"/>
      <c r="BI38" s="395"/>
      <c r="BK38" s="49"/>
      <c r="BL38" s="51"/>
      <c r="BM38" s="49"/>
      <c r="BO38" s="1" t="s">
        <v>313</v>
      </c>
    </row>
    <row r="39" spans="1:67" ht="30" customHeight="1" x14ac:dyDescent="0.3">
      <c r="A39" s="108" t="s">
        <v>207</v>
      </c>
      <c r="B39" s="613" t="s">
        <v>164</v>
      </c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3"/>
      <c r="N39" s="613"/>
      <c r="O39" s="613"/>
      <c r="P39" s="386">
        <v>5</v>
      </c>
      <c r="Q39" s="340"/>
      <c r="R39" s="386"/>
      <c r="S39" s="339"/>
      <c r="T39" s="385">
        <v>120</v>
      </c>
      <c r="U39" s="340"/>
      <c r="V39" s="386">
        <v>68</v>
      </c>
      <c r="W39" s="422"/>
      <c r="X39" s="339">
        <v>34</v>
      </c>
      <c r="Y39" s="340"/>
      <c r="Z39" s="386">
        <v>18</v>
      </c>
      <c r="AA39" s="340"/>
      <c r="AB39" s="386">
        <v>16</v>
      </c>
      <c r="AC39" s="340"/>
      <c r="AD39" s="386"/>
      <c r="AE39" s="339"/>
      <c r="AF39" s="291"/>
      <c r="AG39" s="294"/>
      <c r="AH39" s="121"/>
      <c r="AI39" s="291" t="s">
        <v>313</v>
      </c>
      <c r="AJ39" s="294"/>
      <c r="AK39" s="121"/>
      <c r="AL39" s="291"/>
      <c r="AM39" s="294"/>
      <c r="AN39" s="121"/>
      <c r="AO39" s="269"/>
      <c r="AP39" s="294"/>
      <c r="AQ39" s="121"/>
      <c r="AR39" s="269">
        <v>120</v>
      </c>
      <c r="AS39" s="294">
        <v>68</v>
      </c>
      <c r="AT39" s="121">
        <v>3</v>
      </c>
      <c r="AU39" s="291"/>
      <c r="AV39" s="294"/>
      <c r="AW39" s="122"/>
      <c r="AX39" s="288"/>
      <c r="AY39" s="289"/>
      <c r="AZ39" s="122"/>
      <c r="BA39" s="288"/>
      <c r="BB39" s="289"/>
      <c r="BC39" s="122"/>
      <c r="BD39" s="439">
        <f>SUM(AH39+AK39+AN39+AQ39+AT39)</f>
        <v>3</v>
      </c>
      <c r="BE39" s="387"/>
      <c r="BF39" s="393" t="s">
        <v>129</v>
      </c>
      <c r="BG39" s="394"/>
      <c r="BH39" s="394"/>
      <c r="BI39" s="395"/>
      <c r="BK39" s="49"/>
      <c r="BL39" s="51"/>
      <c r="BM39" s="49"/>
    </row>
    <row r="40" spans="1:67" ht="30" customHeight="1" x14ac:dyDescent="0.3">
      <c r="A40" s="188" t="s">
        <v>184</v>
      </c>
      <c r="B40" s="616" t="s">
        <v>268</v>
      </c>
      <c r="C40" s="616"/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386"/>
      <c r="Q40" s="340"/>
      <c r="R40" s="386"/>
      <c r="S40" s="339"/>
      <c r="T40" s="385"/>
      <c r="U40" s="340"/>
      <c r="V40" s="386"/>
      <c r="W40" s="422"/>
      <c r="X40" s="339"/>
      <c r="Y40" s="340"/>
      <c r="Z40" s="386"/>
      <c r="AA40" s="340"/>
      <c r="AB40" s="386"/>
      <c r="AC40" s="340"/>
      <c r="AD40" s="386"/>
      <c r="AE40" s="339"/>
      <c r="AF40" s="291"/>
      <c r="AG40" s="294"/>
      <c r="AH40" s="121"/>
      <c r="AI40" s="291"/>
      <c r="AJ40" s="294"/>
      <c r="AK40" s="121"/>
      <c r="AL40" s="291"/>
      <c r="AM40" s="294"/>
      <c r="AN40" s="121"/>
      <c r="AO40" s="269"/>
      <c r="AP40" s="294"/>
      <c r="AQ40" s="121"/>
      <c r="AR40" s="269"/>
      <c r="AS40" s="294"/>
      <c r="AT40" s="121"/>
      <c r="AU40" s="291"/>
      <c r="AV40" s="294"/>
      <c r="AW40" s="122"/>
      <c r="AX40" s="288"/>
      <c r="AY40" s="289"/>
      <c r="AZ40" s="122"/>
      <c r="BA40" s="288"/>
      <c r="BB40" s="289"/>
      <c r="BC40" s="122"/>
      <c r="BD40" s="517">
        <f t="shared" ref="BD40:BD54" si="23">AH40+AK40+AN40+AQ40+AT40+AW40+AZ40+BC40</f>
        <v>0</v>
      </c>
      <c r="BE40" s="518"/>
      <c r="BF40" s="393"/>
      <c r="BG40" s="394"/>
      <c r="BH40" s="394"/>
      <c r="BI40" s="395"/>
      <c r="BK40" s="49">
        <f t="shared" ref="BK40" si="24">AF40+AI40+AL40+AO40+AR40+AU40+AX40</f>
        <v>0</v>
      </c>
      <c r="BL40" s="51">
        <f t="shared" ref="BL40" si="25">AG40+AJ40+AM40+AP40+AS40+AV40+AY40+BB40</f>
        <v>0</v>
      </c>
      <c r="BM40" s="49">
        <f t="shared" ref="BM40" si="26">AH40+AK40+AN40+AQ40+AT40+AW40+AZ40</f>
        <v>0</v>
      </c>
    </row>
    <row r="41" spans="1:67" ht="30" customHeight="1" x14ac:dyDescent="0.3">
      <c r="A41" s="108" t="s">
        <v>360</v>
      </c>
      <c r="B41" s="613" t="s">
        <v>165</v>
      </c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352">
        <v>1</v>
      </c>
      <c r="Q41" s="353"/>
      <c r="R41" s="352"/>
      <c r="S41" s="354"/>
      <c r="T41" s="385">
        <v>122</v>
      </c>
      <c r="U41" s="340"/>
      <c r="V41" s="386">
        <v>68</v>
      </c>
      <c r="W41" s="422"/>
      <c r="X41" s="339">
        <v>34</v>
      </c>
      <c r="Y41" s="340"/>
      <c r="Z41" s="386"/>
      <c r="AA41" s="340"/>
      <c r="AB41" s="386"/>
      <c r="AC41" s="340"/>
      <c r="AD41" s="386">
        <v>34</v>
      </c>
      <c r="AE41" s="339"/>
      <c r="AF41" s="291">
        <v>122</v>
      </c>
      <c r="AG41" s="294">
        <v>68</v>
      </c>
      <c r="AH41" s="121">
        <v>3</v>
      </c>
      <c r="AI41" s="291"/>
      <c r="AJ41" s="294"/>
      <c r="AK41" s="121"/>
      <c r="AL41" s="291"/>
      <c r="AM41" s="294"/>
      <c r="AN41" s="121"/>
      <c r="AO41" s="269"/>
      <c r="AP41" s="294"/>
      <c r="AQ41" s="121"/>
      <c r="AR41" s="269"/>
      <c r="AS41" s="294"/>
      <c r="AT41" s="121"/>
      <c r="AU41" s="291"/>
      <c r="AV41" s="294"/>
      <c r="AW41" s="122"/>
      <c r="AX41" s="288"/>
      <c r="AY41" s="289"/>
      <c r="AZ41" s="122"/>
      <c r="BA41" s="288"/>
      <c r="BB41" s="289"/>
      <c r="BC41" s="122"/>
      <c r="BD41" s="350">
        <f t="shared" si="23"/>
        <v>3</v>
      </c>
      <c r="BE41" s="351"/>
      <c r="BF41" s="393" t="s">
        <v>130</v>
      </c>
      <c r="BG41" s="394"/>
      <c r="BH41" s="394"/>
      <c r="BI41" s="395"/>
      <c r="BK41" s="49">
        <f>AF40+AI40+AL40+AO40+AR40+AU40+AX40</f>
        <v>0</v>
      </c>
      <c r="BL41" s="51">
        <f>AG40+AJ40+AM40+AP40+AS40+AV40+AY40+BB40</f>
        <v>0</v>
      </c>
      <c r="BM41" s="49">
        <f>AH40+AK40+AN40+AQ40+AT40+AW40+AZ40</f>
        <v>0</v>
      </c>
    </row>
    <row r="42" spans="1:67" ht="36.75" customHeight="1" x14ac:dyDescent="0.3">
      <c r="A42" s="108" t="s">
        <v>361</v>
      </c>
      <c r="B42" s="613" t="s">
        <v>181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352">
        <v>2</v>
      </c>
      <c r="Q42" s="353"/>
      <c r="R42" s="352"/>
      <c r="S42" s="354"/>
      <c r="T42" s="385">
        <f>AI42</f>
        <v>122</v>
      </c>
      <c r="U42" s="340"/>
      <c r="V42" s="386">
        <v>68</v>
      </c>
      <c r="W42" s="422"/>
      <c r="X42" s="339">
        <v>34</v>
      </c>
      <c r="Y42" s="340"/>
      <c r="Z42" s="386"/>
      <c r="AA42" s="340"/>
      <c r="AB42" s="386"/>
      <c r="AC42" s="340"/>
      <c r="AD42" s="386">
        <v>34</v>
      </c>
      <c r="AE42" s="339"/>
      <c r="AF42" s="291"/>
      <c r="AG42" s="294"/>
      <c r="AH42" s="121"/>
      <c r="AI42" s="291">
        <v>122</v>
      </c>
      <c r="AJ42" s="294">
        <v>68</v>
      </c>
      <c r="AK42" s="121">
        <v>3</v>
      </c>
      <c r="AL42" s="291"/>
      <c r="AM42" s="294"/>
      <c r="AN42" s="121"/>
      <c r="AO42" s="269"/>
      <c r="AP42" s="294"/>
      <c r="AQ42" s="121"/>
      <c r="AR42" s="269"/>
      <c r="AS42" s="294"/>
      <c r="AT42" s="121"/>
      <c r="AU42" s="291"/>
      <c r="AV42" s="294"/>
      <c r="AW42" s="122"/>
      <c r="AX42" s="288"/>
      <c r="AY42" s="289"/>
      <c r="AZ42" s="122"/>
      <c r="BA42" s="288"/>
      <c r="BB42" s="289"/>
      <c r="BC42" s="122"/>
      <c r="BD42" s="350">
        <f t="shared" si="23"/>
        <v>3</v>
      </c>
      <c r="BE42" s="351"/>
      <c r="BF42" s="393" t="s">
        <v>131</v>
      </c>
      <c r="BG42" s="394"/>
      <c r="BH42" s="394"/>
      <c r="BI42" s="395"/>
      <c r="BK42" s="49">
        <f t="shared" si="13"/>
        <v>122</v>
      </c>
      <c r="BL42" s="51">
        <f t="shared" si="14"/>
        <v>68</v>
      </c>
      <c r="BM42" s="49">
        <f t="shared" si="15"/>
        <v>3</v>
      </c>
    </row>
    <row r="43" spans="1:67" ht="30" customHeight="1" x14ac:dyDescent="0.3">
      <c r="A43" s="90" t="s">
        <v>185</v>
      </c>
      <c r="B43" s="361" t="s">
        <v>205</v>
      </c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3"/>
      <c r="P43" s="352"/>
      <c r="Q43" s="353"/>
      <c r="R43" s="352"/>
      <c r="S43" s="354"/>
      <c r="T43" s="385"/>
      <c r="U43" s="340"/>
      <c r="V43" s="386"/>
      <c r="W43" s="422"/>
      <c r="X43" s="339"/>
      <c r="Y43" s="340"/>
      <c r="Z43" s="386"/>
      <c r="AA43" s="340"/>
      <c r="AB43" s="386"/>
      <c r="AC43" s="340"/>
      <c r="AD43" s="386"/>
      <c r="AE43" s="339"/>
      <c r="AF43" s="291"/>
      <c r="AG43" s="294"/>
      <c r="AH43" s="121"/>
      <c r="AI43" s="291"/>
      <c r="AJ43" s="294"/>
      <c r="AK43" s="121"/>
      <c r="AL43" s="291"/>
      <c r="AM43" s="294"/>
      <c r="AN43" s="121"/>
      <c r="AO43" s="269"/>
      <c r="AP43" s="294"/>
      <c r="AQ43" s="121"/>
      <c r="AR43" s="269"/>
      <c r="AS43" s="294"/>
      <c r="AT43" s="121"/>
      <c r="AU43" s="291"/>
      <c r="AV43" s="294"/>
      <c r="AW43" s="122"/>
      <c r="AX43" s="288"/>
      <c r="AY43" s="289"/>
      <c r="AZ43" s="122"/>
      <c r="BA43" s="288"/>
      <c r="BB43" s="289"/>
      <c r="BC43" s="122"/>
      <c r="BD43" s="517">
        <f t="shared" si="23"/>
        <v>0</v>
      </c>
      <c r="BE43" s="518"/>
      <c r="BF43" s="393"/>
      <c r="BG43" s="394"/>
      <c r="BH43" s="394"/>
      <c r="BI43" s="395"/>
      <c r="BK43" s="49">
        <f t="shared" si="13"/>
        <v>0</v>
      </c>
      <c r="BL43" s="51">
        <f t="shared" si="14"/>
        <v>0</v>
      </c>
      <c r="BM43" s="49">
        <f t="shared" si="15"/>
        <v>0</v>
      </c>
    </row>
    <row r="44" spans="1:67" ht="30" customHeight="1" x14ac:dyDescent="0.3">
      <c r="A44" s="108" t="s">
        <v>371</v>
      </c>
      <c r="B44" s="613" t="s">
        <v>166</v>
      </c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613"/>
      <c r="N44" s="613"/>
      <c r="O44" s="613"/>
      <c r="P44" s="386">
        <v>3</v>
      </c>
      <c r="Q44" s="340"/>
      <c r="R44" s="386"/>
      <c r="S44" s="339"/>
      <c r="T44" s="385">
        <v>216</v>
      </c>
      <c r="U44" s="340"/>
      <c r="V44" s="386">
        <v>86</v>
      </c>
      <c r="W44" s="422"/>
      <c r="X44" s="339">
        <v>44</v>
      </c>
      <c r="Y44" s="340"/>
      <c r="Z44" s="386"/>
      <c r="AA44" s="340"/>
      <c r="AB44" s="386"/>
      <c r="AC44" s="340"/>
      <c r="AD44" s="386">
        <v>42</v>
      </c>
      <c r="AE44" s="339"/>
      <c r="AF44" s="291"/>
      <c r="AG44" s="294"/>
      <c r="AH44" s="121"/>
      <c r="AI44" s="291"/>
      <c r="AJ44" s="294"/>
      <c r="AK44" s="121"/>
      <c r="AL44" s="291">
        <v>216</v>
      </c>
      <c r="AM44" s="294">
        <v>86</v>
      </c>
      <c r="AN44" s="121">
        <v>6</v>
      </c>
      <c r="AO44" s="285"/>
      <c r="AP44" s="292"/>
      <c r="AQ44" s="154"/>
      <c r="AR44" s="269"/>
      <c r="AS44" s="294"/>
      <c r="AT44" s="121"/>
      <c r="AU44" s="291"/>
      <c r="AV44" s="294"/>
      <c r="AW44" s="122"/>
      <c r="AX44" s="288"/>
      <c r="AY44" s="289"/>
      <c r="AZ44" s="122"/>
      <c r="BA44" s="288"/>
      <c r="BB44" s="289"/>
      <c r="BC44" s="122"/>
      <c r="BD44" s="350">
        <f t="shared" si="23"/>
        <v>6</v>
      </c>
      <c r="BE44" s="351"/>
      <c r="BF44" s="393" t="s">
        <v>132</v>
      </c>
      <c r="BG44" s="394"/>
      <c r="BH44" s="394"/>
      <c r="BI44" s="395"/>
      <c r="BK44" s="49">
        <f t="shared" si="13"/>
        <v>216</v>
      </c>
      <c r="BL44" s="51">
        <f t="shared" si="14"/>
        <v>86</v>
      </c>
      <c r="BM44" s="49">
        <f t="shared" si="15"/>
        <v>6</v>
      </c>
    </row>
    <row r="45" spans="1:67" ht="63" customHeight="1" x14ac:dyDescent="0.3">
      <c r="A45" s="108" t="s">
        <v>372</v>
      </c>
      <c r="B45" s="533" t="s">
        <v>167</v>
      </c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386"/>
      <c r="Q45" s="340"/>
      <c r="R45" s="386"/>
      <c r="S45" s="339"/>
      <c r="T45" s="385">
        <f>AL45</f>
        <v>40</v>
      </c>
      <c r="U45" s="340"/>
      <c r="V45" s="386"/>
      <c r="W45" s="422"/>
      <c r="X45" s="339"/>
      <c r="Y45" s="340"/>
      <c r="Z45" s="386"/>
      <c r="AA45" s="340"/>
      <c r="AB45" s="386"/>
      <c r="AC45" s="340"/>
      <c r="AD45" s="386"/>
      <c r="AE45" s="339"/>
      <c r="AF45" s="291"/>
      <c r="AG45" s="294"/>
      <c r="AH45" s="121"/>
      <c r="AI45" s="291"/>
      <c r="AJ45" s="294"/>
      <c r="AK45" s="121"/>
      <c r="AL45" s="291">
        <v>40</v>
      </c>
      <c r="AM45" s="294"/>
      <c r="AN45" s="121">
        <v>1</v>
      </c>
      <c r="AO45" s="285"/>
      <c r="AP45" s="292"/>
      <c r="AQ45" s="154"/>
      <c r="AR45" s="269"/>
      <c r="AS45" s="294"/>
      <c r="AT45" s="121"/>
      <c r="AU45" s="291"/>
      <c r="AV45" s="294"/>
      <c r="AW45" s="121"/>
      <c r="AX45" s="291"/>
      <c r="AY45" s="294"/>
      <c r="AZ45" s="121"/>
      <c r="BA45" s="288"/>
      <c r="BB45" s="289"/>
      <c r="BC45" s="122"/>
      <c r="BD45" s="350">
        <f t="shared" si="23"/>
        <v>1</v>
      </c>
      <c r="BE45" s="351"/>
      <c r="BF45" s="393" t="s">
        <v>453</v>
      </c>
      <c r="BG45" s="394"/>
      <c r="BH45" s="394"/>
      <c r="BI45" s="395"/>
      <c r="BK45" s="49">
        <f t="shared" si="13"/>
        <v>40</v>
      </c>
      <c r="BL45" s="51">
        <f t="shared" si="14"/>
        <v>0</v>
      </c>
      <c r="BM45" s="49">
        <f t="shared" si="15"/>
        <v>1</v>
      </c>
    </row>
    <row r="46" spans="1:67" ht="30" customHeight="1" x14ac:dyDescent="0.3">
      <c r="A46" s="108" t="s">
        <v>373</v>
      </c>
      <c r="B46" s="621" t="s">
        <v>376</v>
      </c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369"/>
      <c r="Q46" s="338"/>
      <c r="R46" s="538">
        <v>3</v>
      </c>
      <c r="S46" s="622"/>
      <c r="T46" s="439">
        <v>120</v>
      </c>
      <c r="U46" s="338"/>
      <c r="V46" s="369">
        <v>52</v>
      </c>
      <c r="W46" s="387"/>
      <c r="X46" s="337">
        <v>30</v>
      </c>
      <c r="Y46" s="338"/>
      <c r="Z46" s="369"/>
      <c r="AA46" s="338"/>
      <c r="AB46" s="369"/>
      <c r="AC46" s="338"/>
      <c r="AD46" s="369">
        <v>22</v>
      </c>
      <c r="AE46" s="337"/>
      <c r="AF46" s="290"/>
      <c r="AG46" s="221"/>
      <c r="AH46" s="120"/>
      <c r="AI46" s="290"/>
      <c r="AJ46" s="221"/>
      <c r="AK46" s="120"/>
      <c r="AL46" s="290">
        <v>120</v>
      </c>
      <c r="AM46" s="221">
        <v>52</v>
      </c>
      <c r="AN46" s="120">
        <v>3</v>
      </c>
      <c r="AO46" s="236"/>
      <c r="AP46" s="155"/>
      <c r="AQ46" s="156"/>
      <c r="AR46" s="277"/>
      <c r="AS46" s="274"/>
      <c r="AT46" s="279"/>
      <c r="AU46" s="278"/>
      <c r="AV46" s="274"/>
      <c r="AW46" s="279"/>
      <c r="AX46" s="278"/>
      <c r="AY46" s="274"/>
      <c r="AZ46" s="279"/>
      <c r="BA46" s="278"/>
      <c r="BB46" s="274"/>
      <c r="BC46" s="279"/>
      <c r="BD46" s="350">
        <f t="shared" si="23"/>
        <v>3</v>
      </c>
      <c r="BE46" s="351"/>
      <c r="BF46" s="510" t="s">
        <v>199</v>
      </c>
      <c r="BG46" s="510"/>
      <c r="BH46" s="510"/>
      <c r="BI46" s="511"/>
      <c r="BK46" s="49">
        <f t="shared" si="13"/>
        <v>120</v>
      </c>
      <c r="BL46" s="51">
        <f t="shared" si="14"/>
        <v>52</v>
      </c>
      <c r="BM46" s="49">
        <f t="shared" si="15"/>
        <v>3</v>
      </c>
    </row>
    <row r="47" spans="1:67" ht="35.25" customHeight="1" x14ac:dyDescent="0.3">
      <c r="A47" s="188" t="s">
        <v>186</v>
      </c>
      <c r="B47" s="616" t="s">
        <v>369</v>
      </c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386">
        <v>4</v>
      </c>
      <c r="Q47" s="339"/>
      <c r="R47" s="386"/>
      <c r="S47" s="339"/>
      <c r="T47" s="385">
        <f>AO47</f>
        <v>108</v>
      </c>
      <c r="U47" s="340"/>
      <c r="V47" s="386">
        <v>64</v>
      </c>
      <c r="W47" s="422"/>
      <c r="X47" s="339">
        <v>32</v>
      </c>
      <c r="Y47" s="340"/>
      <c r="Z47" s="386"/>
      <c r="AA47" s="340"/>
      <c r="AB47" s="386"/>
      <c r="AC47" s="340"/>
      <c r="AD47" s="386">
        <v>32</v>
      </c>
      <c r="AE47" s="339"/>
      <c r="AF47" s="291"/>
      <c r="AG47" s="294"/>
      <c r="AH47" s="121"/>
      <c r="AI47" s="291"/>
      <c r="AJ47" s="294"/>
      <c r="AK47" s="121"/>
      <c r="AL47" s="291"/>
      <c r="AM47" s="294"/>
      <c r="AN47" s="121"/>
      <c r="AO47" s="269">
        <v>108</v>
      </c>
      <c r="AP47" s="294">
        <v>64</v>
      </c>
      <c r="AQ47" s="121">
        <v>3</v>
      </c>
      <c r="AR47" s="269"/>
      <c r="AS47" s="294"/>
      <c r="AT47" s="121"/>
      <c r="AU47" s="291"/>
      <c r="AV47" s="294"/>
      <c r="AW47" s="121"/>
      <c r="AX47" s="291"/>
      <c r="AY47" s="294"/>
      <c r="AZ47" s="121"/>
      <c r="BA47" s="288"/>
      <c r="BB47" s="289"/>
      <c r="BC47" s="122"/>
      <c r="BD47" s="350">
        <f t="shared" si="23"/>
        <v>3</v>
      </c>
      <c r="BE47" s="351"/>
      <c r="BF47" s="393" t="s">
        <v>283</v>
      </c>
      <c r="BG47" s="394"/>
      <c r="BH47" s="394"/>
      <c r="BI47" s="395"/>
      <c r="BK47" s="49">
        <f t="shared" si="13"/>
        <v>108</v>
      </c>
      <c r="BL47" s="51">
        <f t="shared" si="14"/>
        <v>64</v>
      </c>
      <c r="BM47" s="49">
        <f t="shared" si="15"/>
        <v>3</v>
      </c>
    </row>
    <row r="48" spans="1:67" ht="35.25" customHeight="1" x14ac:dyDescent="0.3">
      <c r="A48" s="90" t="s">
        <v>187</v>
      </c>
      <c r="B48" s="361" t="s">
        <v>241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3"/>
      <c r="P48" s="352">
        <v>3</v>
      </c>
      <c r="Q48" s="353"/>
      <c r="R48" s="352"/>
      <c r="S48" s="354"/>
      <c r="T48" s="385">
        <f>AL48</f>
        <v>108</v>
      </c>
      <c r="U48" s="340"/>
      <c r="V48" s="386">
        <v>68</v>
      </c>
      <c r="W48" s="422"/>
      <c r="X48" s="339">
        <v>34</v>
      </c>
      <c r="Y48" s="340"/>
      <c r="Z48" s="386">
        <v>34</v>
      </c>
      <c r="AA48" s="340"/>
      <c r="AB48" s="386"/>
      <c r="AC48" s="340"/>
      <c r="AD48" s="386"/>
      <c r="AE48" s="339"/>
      <c r="AF48" s="291"/>
      <c r="AG48" s="294"/>
      <c r="AH48" s="121"/>
      <c r="AI48" s="291"/>
      <c r="AJ48" s="294"/>
      <c r="AK48" s="121"/>
      <c r="AL48" s="291">
        <v>108</v>
      </c>
      <c r="AM48" s="294">
        <v>68</v>
      </c>
      <c r="AN48" s="121">
        <v>3</v>
      </c>
      <c r="AO48" s="269"/>
      <c r="AP48" s="294"/>
      <c r="AQ48" s="121"/>
      <c r="AR48" s="269"/>
      <c r="AS48" s="294"/>
      <c r="AT48" s="121"/>
      <c r="AU48" s="291"/>
      <c r="AV48" s="294"/>
      <c r="AW48" s="121"/>
      <c r="AX48" s="291"/>
      <c r="AY48" s="294"/>
      <c r="AZ48" s="121"/>
      <c r="BA48" s="288"/>
      <c r="BB48" s="289"/>
      <c r="BC48" s="122"/>
      <c r="BD48" s="350">
        <f>AH48+AK48+AN48+AQ48+AT48+AW48+AZ48+BC48</f>
        <v>3</v>
      </c>
      <c r="BE48" s="351"/>
      <c r="BF48" s="326" t="s">
        <v>285</v>
      </c>
      <c r="BG48" s="326"/>
      <c r="BH48" s="326"/>
      <c r="BI48" s="327"/>
      <c r="BK48" s="49"/>
      <c r="BL48" s="51"/>
      <c r="BM48" s="49"/>
    </row>
    <row r="49" spans="1:67" ht="30" customHeight="1" x14ac:dyDescent="0.3">
      <c r="A49" s="90" t="s">
        <v>188</v>
      </c>
      <c r="B49" s="361" t="s">
        <v>284</v>
      </c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3"/>
      <c r="P49" s="352"/>
      <c r="Q49" s="353"/>
      <c r="R49" s="352"/>
      <c r="S49" s="354"/>
      <c r="T49" s="385"/>
      <c r="U49" s="340"/>
      <c r="V49" s="386"/>
      <c r="W49" s="422"/>
      <c r="X49" s="339"/>
      <c r="Y49" s="340"/>
      <c r="Z49" s="386"/>
      <c r="AA49" s="340"/>
      <c r="AB49" s="386"/>
      <c r="AC49" s="340"/>
      <c r="AD49" s="386"/>
      <c r="AE49" s="339"/>
      <c r="AF49" s="291"/>
      <c r="AG49" s="294"/>
      <c r="AH49" s="121"/>
      <c r="AI49" s="291"/>
      <c r="AJ49" s="294"/>
      <c r="AK49" s="121"/>
      <c r="AL49" s="291"/>
      <c r="AM49" s="294"/>
      <c r="AN49" s="121"/>
      <c r="AO49" s="269"/>
      <c r="AP49" s="294"/>
      <c r="AQ49" s="121"/>
      <c r="AR49" s="269"/>
      <c r="AS49" s="294"/>
      <c r="AT49" s="121"/>
      <c r="AU49" s="291"/>
      <c r="AV49" s="294"/>
      <c r="AW49" s="121"/>
      <c r="AX49" s="291"/>
      <c r="AY49" s="294"/>
      <c r="AZ49" s="121"/>
      <c r="BA49" s="288"/>
      <c r="BB49" s="289"/>
      <c r="BC49" s="122"/>
      <c r="BD49" s="517">
        <f t="shared" si="23"/>
        <v>0</v>
      </c>
      <c r="BE49" s="518"/>
      <c r="BF49" s="326"/>
      <c r="BG49" s="326"/>
      <c r="BH49" s="326"/>
      <c r="BI49" s="327"/>
      <c r="BK49" s="49">
        <f t="shared" si="13"/>
        <v>0</v>
      </c>
      <c r="BL49" s="51">
        <f t="shared" si="14"/>
        <v>0</v>
      </c>
      <c r="BM49" s="49">
        <f t="shared" si="15"/>
        <v>0</v>
      </c>
    </row>
    <row r="50" spans="1:67" s="99" customFormat="1" ht="42" customHeight="1" x14ac:dyDescent="0.3">
      <c r="A50" s="100" t="s">
        <v>350</v>
      </c>
      <c r="B50" s="623" t="s">
        <v>243</v>
      </c>
      <c r="C50" s="624"/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5"/>
      <c r="P50" s="538">
        <v>4.5</v>
      </c>
      <c r="Q50" s="539"/>
      <c r="R50" s="538"/>
      <c r="S50" s="351"/>
      <c r="T50" s="439">
        <v>352</v>
      </c>
      <c r="U50" s="338"/>
      <c r="V50" s="369">
        <v>156</v>
      </c>
      <c r="W50" s="387"/>
      <c r="X50" s="439">
        <v>78</v>
      </c>
      <c r="Y50" s="338"/>
      <c r="Z50" s="369">
        <v>78</v>
      </c>
      <c r="AA50" s="338"/>
      <c r="AB50" s="369"/>
      <c r="AC50" s="338"/>
      <c r="AD50" s="369"/>
      <c r="AE50" s="387"/>
      <c r="AF50" s="290"/>
      <c r="AG50" s="221"/>
      <c r="AH50" s="120"/>
      <c r="AI50" s="290"/>
      <c r="AJ50" s="221"/>
      <c r="AK50" s="120"/>
      <c r="AL50" s="290"/>
      <c r="AM50" s="221"/>
      <c r="AN50" s="120"/>
      <c r="AO50" s="268">
        <v>216</v>
      </c>
      <c r="AP50" s="221">
        <v>88</v>
      </c>
      <c r="AQ50" s="120">
        <v>6</v>
      </c>
      <c r="AR50" s="290">
        <v>136</v>
      </c>
      <c r="AS50" s="221">
        <v>68</v>
      </c>
      <c r="AT50" s="120">
        <v>3</v>
      </c>
      <c r="AU50" s="290"/>
      <c r="AV50" s="221"/>
      <c r="AW50" s="120"/>
      <c r="AX50" s="290"/>
      <c r="AY50" s="221"/>
      <c r="AZ50" s="120"/>
      <c r="BA50" s="126"/>
      <c r="BB50" s="127"/>
      <c r="BC50" s="128"/>
      <c r="BD50" s="350">
        <f>AH50+AK50+AN50+AQ50+AT50+AW50+AZ50+BC50</f>
        <v>9</v>
      </c>
      <c r="BE50" s="351"/>
      <c r="BF50" s="540" t="s">
        <v>286</v>
      </c>
      <c r="BG50" s="326"/>
      <c r="BH50" s="326"/>
      <c r="BI50" s="327"/>
      <c r="BJ50" s="96"/>
      <c r="BK50" s="97">
        <f>AF50+AI50+AL50+AO50+AR50+AU50+AX50</f>
        <v>352</v>
      </c>
      <c r="BL50" s="98">
        <f>AG50+AJ50+AM50+AP50+AS50+AV50+AY50+BB50</f>
        <v>156</v>
      </c>
      <c r="BM50" s="97">
        <f>AH50+AK50+AN50+AQ50+AT50+AW50+AZ50</f>
        <v>9</v>
      </c>
    </row>
    <row r="51" spans="1:67" s="99" customFormat="1" ht="38.25" customHeight="1" x14ac:dyDescent="0.3">
      <c r="A51" s="108" t="s">
        <v>351</v>
      </c>
      <c r="B51" s="309" t="s">
        <v>242</v>
      </c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1"/>
      <c r="P51" s="352">
        <v>5</v>
      </c>
      <c r="Q51" s="353"/>
      <c r="R51" s="352"/>
      <c r="S51" s="354"/>
      <c r="T51" s="385">
        <f>AR51</f>
        <v>136</v>
      </c>
      <c r="U51" s="340"/>
      <c r="V51" s="386">
        <v>68</v>
      </c>
      <c r="W51" s="422"/>
      <c r="X51" s="339">
        <v>30</v>
      </c>
      <c r="Y51" s="340"/>
      <c r="Z51" s="386">
        <v>38</v>
      </c>
      <c r="AA51" s="340"/>
      <c r="AB51" s="386"/>
      <c r="AC51" s="340"/>
      <c r="AD51" s="386"/>
      <c r="AE51" s="339"/>
      <c r="AF51" s="291"/>
      <c r="AG51" s="294"/>
      <c r="AH51" s="121"/>
      <c r="AI51" s="291"/>
      <c r="AJ51" s="294"/>
      <c r="AK51" s="121"/>
      <c r="AL51" s="291"/>
      <c r="AM51" s="294"/>
      <c r="AN51" s="121"/>
      <c r="AO51" s="269"/>
      <c r="AP51" s="294"/>
      <c r="AQ51" s="121"/>
      <c r="AR51" s="269">
        <v>136</v>
      </c>
      <c r="AS51" s="294">
        <v>68</v>
      </c>
      <c r="AT51" s="121">
        <v>3</v>
      </c>
      <c r="AU51" s="291"/>
      <c r="AV51" s="294"/>
      <c r="AW51" s="121"/>
      <c r="AX51" s="291"/>
      <c r="AY51" s="294"/>
      <c r="AZ51" s="121"/>
      <c r="BA51" s="288"/>
      <c r="BB51" s="289"/>
      <c r="BC51" s="122"/>
      <c r="BD51" s="350">
        <f t="shared" si="23"/>
        <v>3</v>
      </c>
      <c r="BE51" s="351"/>
      <c r="BF51" s="326" t="s">
        <v>287</v>
      </c>
      <c r="BG51" s="326"/>
      <c r="BH51" s="326"/>
      <c r="BI51" s="327"/>
      <c r="BJ51" s="96"/>
      <c r="BK51" s="97">
        <f t="shared" si="13"/>
        <v>136</v>
      </c>
      <c r="BL51" s="98">
        <f t="shared" si="14"/>
        <v>68</v>
      </c>
      <c r="BM51" s="97">
        <f t="shared" si="15"/>
        <v>3</v>
      </c>
    </row>
    <row r="52" spans="1:67" s="99" customFormat="1" ht="66" customHeight="1" x14ac:dyDescent="0.3">
      <c r="A52" s="100" t="s">
        <v>353</v>
      </c>
      <c r="B52" s="309" t="s">
        <v>374</v>
      </c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1"/>
      <c r="P52" s="352"/>
      <c r="Q52" s="353"/>
      <c r="R52" s="352"/>
      <c r="S52" s="354"/>
      <c r="T52" s="385">
        <f>AR52</f>
        <v>40</v>
      </c>
      <c r="U52" s="340"/>
      <c r="V52" s="386"/>
      <c r="W52" s="422"/>
      <c r="X52" s="339"/>
      <c r="Y52" s="340"/>
      <c r="Z52" s="386"/>
      <c r="AA52" s="340"/>
      <c r="AB52" s="386"/>
      <c r="AC52" s="340"/>
      <c r="AD52" s="386"/>
      <c r="AE52" s="339"/>
      <c r="AF52" s="291"/>
      <c r="AG52" s="294"/>
      <c r="AH52" s="121"/>
      <c r="AI52" s="291"/>
      <c r="AJ52" s="294"/>
      <c r="AK52" s="121"/>
      <c r="AL52" s="291"/>
      <c r="AM52" s="294"/>
      <c r="AN52" s="121"/>
      <c r="AO52" s="269"/>
      <c r="AP52" s="294"/>
      <c r="AQ52" s="121"/>
      <c r="AR52" s="269">
        <v>40</v>
      </c>
      <c r="AS52" s="294"/>
      <c r="AT52" s="121">
        <v>1</v>
      </c>
      <c r="AU52" s="291"/>
      <c r="AV52" s="294"/>
      <c r="AW52" s="121"/>
      <c r="AX52" s="291"/>
      <c r="AY52" s="294"/>
      <c r="AZ52" s="121"/>
      <c r="BA52" s="288"/>
      <c r="BB52" s="289"/>
      <c r="BC52" s="122"/>
      <c r="BD52" s="401">
        <f t="shared" si="23"/>
        <v>1</v>
      </c>
      <c r="BE52" s="402"/>
      <c r="BF52" s="326" t="s">
        <v>454</v>
      </c>
      <c r="BG52" s="326"/>
      <c r="BH52" s="326"/>
      <c r="BI52" s="327"/>
      <c r="BJ52" s="96"/>
      <c r="BK52" s="97"/>
      <c r="BL52" s="98"/>
      <c r="BM52" s="97"/>
    </row>
    <row r="53" spans="1:67" s="99" customFormat="1" ht="66.75" customHeight="1" x14ac:dyDescent="0.3">
      <c r="A53" s="161" t="s">
        <v>378</v>
      </c>
      <c r="B53" s="361" t="s">
        <v>245</v>
      </c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3"/>
      <c r="P53" s="352"/>
      <c r="Q53" s="353"/>
      <c r="R53" s="352"/>
      <c r="S53" s="354"/>
      <c r="T53" s="385"/>
      <c r="U53" s="340"/>
      <c r="V53" s="386"/>
      <c r="W53" s="422"/>
      <c r="X53" s="339"/>
      <c r="Y53" s="340"/>
      <c r="Z53" s="386"/>
      <c r="AA53" s="340"/>
      <c r="AB53" s="386"/>
      <c r="AC53" s="340"/>
      <c r="AD53" s="386"/>
      <c r="AE53" s="339"/>
      <c r="AF53" s="291"/>
      <c r="AG53" s="294"/>
      <c r="AH53" s="121"/>
      <c r="AI53" s="291"/>
      <c r="AJ53" s="294"/>
      <c r="AK53" s="121"/>
      <c r="AL53" s="291"/>
      <c r="AM53" s="294"/>
      <c r="AN53" s="121"/>
      <c r="AO53" s="268"/>
      <c r="AP53" s="221"/>
      <c r="AQ53" s="120"/>
      <c r="AR53" s="269"/>
      <c r="AS53" s="294"/>
      <c r="AT53" s="121"/>
      <c r="AU53" s="291"/>
      <c r="AV53" s="294"/>
      <c r="AW53" s="121"/>
      <c r="AX53" s="291"/>
      <c r="AY53" s="294"/>
      <c r="AZ53" s="121"/>
      <c r="BA53" s="288"/>
      <c r="BB53" s="289"/>
      <c r="BC53" s="122"/>
      <c r="BD53" s="517">
        <f t="shared" si="23"/>
        <v>0</v>
      </c>
      <c r="BE53" s="518"/>
      <c r="BF53" s="326" t="s">
        <v>354</v>
      </c>
      <c r="BG53" s="326"/>
      <c r="BH53" s="326"/>
      <c r="BI53" s="327"/>
      <c r="BJ53" s="96"/>
      <c r="BK53" s="97">
        <f t="shared" si="13"/>
        <v>0</v>
      </c>
      <c r="BL53" s="98">
        <f t="shared" si="14"/>
        <v>0</v>
      </c>
      <c r="BM53" s="97">
        <f t="shared" si="15"/>
        <v>0</v>
      </c>
    </row>
    <row r="54" spans="1:67" s="99" customFormat="1" ht="67.5" customHeight="1" thickBot="1" x14ac:dyDescent="0.35">
      <c r="A54" s="237" t="s">
        <v>379</v>
      </c>
      <c r="B54" s="640" t="s">
        <v>246</v>
      </c>
      <c r="C54" s="641"/>
      <c r="D54" s="641"/>
      <c r="E54" s="641"/>
      <c r="F54" s="641"/>
      <c r="G54" s="641"/>
      <c r="H54" s="641"/>
      <c r="I54" s="641"/>
      <c r="J54" s="641"/>
      <c r="K54" s="641"/>
      <c r="L54" s="641"/>
      <c r="M54" s="641"/>
      <c r="N54" s="641"/>
      <c r="O54" s="642"/>
      <c r="P54" s="630">
        <v>6</v>
      </c>
      <c r="Q54" s="643"/>
      <c r="R54" s="630"/>
      <c r="S54" s="631"/>
      <c r="T54" s="632">
        <f>AU54</f>
        <v>136</v>
      </c>
      <c r="U54" s="633"/>
      <c r="V54" s="634">
        <v>68</v>
      </c>
      <c r="W54" s="635"/>
      <c r="X54" s="636">
        <v>26</v>
      </c>
      <c r="Y54" s="633"/>
      <c r="Z54" s="634">
        <v>42</v>
      </c>
      <c r="AA54" s="633"/>
      <c r="AB54" s="634"/>
      <c r="AC54" s="633"/>
      <c r="AD54" s="634"/>
      <c r="AE54" s="636"/>
      <c r="AF54" s="123"/>
      <c r="AG54" s="124"/>
      <c r="AH54" s="125"/>
      <c r="AI54" s="123"/>
      <c r="AJ54" s="124"/>
      <c r="AK54" s="125"/>
      <c r="AL54" s="123"/>
      <c r="AM54" s="124"/>
      <c r="AN54" s="125"/>
      <c r="AO54" s="284"/>
      <c r="AP54" s="124"/>
      <c r="AQ54" s="125"/>
      <c r="AR54" s="284"/>
      <c r="AS54" s="124"/>
      <c r="AT54" s="125"/>
      <c r="AU54" s="123">
        <v>136</v>
      </c>
      <c r="AV54" s="124">
        <v>68</v>
      </c>
      <c r="AW54" s="125">
        <v>3</v>
      </c>
      <c r="AX54" s="123"/>
      <c r="AY54" s="124"/>
      <c r="AZ54" s="125"/>
      <c r="BA54" s="238"/>
      <c r="BB54" s="239"/>
      <c r="BC54" s="240"/>
      <c r="BD54" s="626">
        <f t="shared" si="23"/>
        <v>3</v>
      </c>
      <c r="BE54" s="627"/>
      <c r="BF54" s="628" t="s">
        <v>288</v>
      </c>
      <c r="BG54" s="628"/>
      <c r="BH54" s="628"/>
      <c r="BI54" s="629"/>
      <c r="BJ54" s="96"/>
      <c r="BK54" s="97">
        <f t="shared" ref="BK54" si="27">AF54+AI54+AL54+AO54+AR54+AU54+AX54</f>
        <v>136</v>
      </c>
      <c r="BL54" s="98">
        <f t="shared" ref="BL54" si="28">AG54+AJ54+AM54+AP54+AS54+AV54+AY54+BB54</f>
        <v>68</v>
      </c>
      <c r="BM54" s="97">
        <f t="shared" ref="BM54" si="29">AH54+AK54+AN54+AQ54+AT54+AW54+AZ54</f>
        <v>3</v>
      </c>
    </row>
    <row r="55" spans="1:67" s="99" customFormat="1" ht="37.5" customHeight="1" thickBot="1" x14ac:dyDescent="0.35">
      <c r="A55" s="358" t="s">
        <v>96</v>
      </c>
      <c r="B55" s="413" t="s">
        <v>109</v>
      </c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5"/>
      <c r="P55" s="560" t="s">
        <v>8</v>
      </c>
      <c r="Q55" s="561"/>
      <c r="R55" s="560" t="s">
        <v>9</v>
      </c>
      <c r="S55" s="562"/>
      <c r="T55" s="593" t="s">
        <v>10</v>
      </c>
      <c r="U55" s="594"/>
      <c r="V55" s="594"/>
      <c r="W55" s="594"/>
      <c r="X55" s="594"/>
      <c r="Y55" s="594"/>
      <c r="Z55" s="594"/>
      <c r="AA55" s="594"/>
      <c r="AB55" s="594"/>
      <c r="AC55" s="594"/>
      <c r="AD55" s="594"/>
      <c r="AE55" s="595"/>
      <c r="AF55" s="569" t="s">
        <v>34</v>
      </c>
      <c r="AG55" s="570"/>
      <c r="AH55" s="570"/>
      <c r="AI55" s="570"/>
      <c r="AJ55" s="570"/>
      <c r="AK55" s="570"/>
      <c r="AL55" s="570"/>
      <c r="AM55" s="570"/>
      <c r="AN55" s="570"/>
      <c r="AO55" s="570"/>
      <c r="AP55" s="570"/>
      <c r="AQ55" s="570"/>
      <c r="AR55" s="570"/>
      <c r="AS55" s="570"/>
      <c r="AT55" s="570"/>
      <c r="AU55" s="570"/>
      <c r="AV55" s="570"/>
      <c r="AW55" s="570"/>
      <c r="AX55" s="570"/>
      <c r="AY55" s="570"/>
      <c r="AZ55" s="570"/>
      <c r="BA55" s="570"/>
      <c r="BB55" s="570"/>
      <c r="BC55" s="571"/>
      <c r="BD55" s="597" t="s">
        <v>23</v>
      </c>
      <c r="BE55" s="598"/>
      <c r="BF55" s="603" t="s">
        <v>97</v>
      </c>
      <c r="BG55" s="603"/>
      <c r="BH55" s="603"/>
      <c r="BI55" s="604"/>
      <c r="BJ55" s="96"/>
      <c r="BK55" s="97"/>
      <c r="BL55" s="98"/>
      <c r="BM55" s="97"/>
    </row>
    <row r="56" spans="1:67" s="99" customFormat="1" ht="37.5" customHeight="1" thickBot="1" x14ac:dyDescent="0.35">
      <c r="A56" s="359"/>
      <c r="B56" s="416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8"/>
      <c r="P56" s="316"/>
      <c r="Q56" s="313"/>
      <c r="R56" s="316"/>
      <c r="S56" s="563"/>
      <c r="T56" s="312" t="s">
        <v>5</v>
      </c>
      <c r="U56" s="313"/>
      <c r="V56" s="316" t="s">
        <v>11</v>
      </c>
      <c r="W56" s="317"/>
      <c r="X56" s="320" t="s">
        <v>12</v>
      </c>
      <c r="Y56" s="321"/>
      <c r="Z56" s="321"/>
      <c r="AA56" s="321"/>
      <c r="AB56" s="321"/>
      <c r="AC56" s="321"/>
      <c r="AD56" s="321"/>
      <c r="AE56" s="322"/>
      <c r="AF56" s="572" t="s">
        <v>14</v>
      </c>
      <c r="AG56" s="356"/>
      <c r="AH56" s="356"/>
      <c r="AI56" s="356"/>
      <c r="AJ56" s="356"/>
      <c r="AK56" s="357"/>
      <c r="AL56" s="572" t="s">
        <v>15</v>
      </c>
      <c r="AM56" s="356"/>
      <c r="AN56" s="356"/>
      <c r="AO56" s="356"/>
      <c r="AP56" s="356"/>
      <c r="AQ56" s="357"/>
      <c r="AR56" s="572" t="s">
        <v>16</v>
      </c>
      <c r="AS56" s="356"/>
      <c r="AT56" s="356"/>
      <c r="AU56" s="356"/>
      <c r="AV56" s="356"/>
      <c r="AW56" s="357"/>
      <c r="AX56" s="572" t="s">
        <v>158</v>
      </c>
      <c r="AY56" s="356"/>
      <c r="AZ56" s="356"/>
      <c r="BA56" s="356"/>
      <c r="BB56" s="356"/>
      <c r="BC56" s="357"/>
      <c r="BD56" s="599"/>
      <c r="BE56" s="600"/>
      <c r="BF56" s="605"/>
      <c r="BG56" s="605"/>
      <c r="BH56" s="605"/>
      <c r="BI56" s="606"/>
      <c r="BJ56" s="96"/>
      <c r="BK56" s="97"/>
      <c r="BL56" s="98"/>
      <c r="BM56" s="97"/>
    </row>
    <row r="57" spans="1:67" s="99" customFormat="1" ht="60.75" customHeight="1" thickBot="1" x14ac:dyDescent="0.35">
      <c r="A57" s="359"/>
      <c r="B57" s="416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8"/>
      <c r="P57" s="316"/>
      <c r="Q57" s="313"/>
      <c r="R57" s="316"/>
      <c r="S57" s="563"/>
      <c r="T57" s="312"/>
      <c r="U57" s="313"/>
      <c r="V57" s="316"/>
      <c r="W57" s="317"/>
      <c r="X57" s="383" t="s">
        <v>13</v>
      </c>
      <c r="Y57" s="313"/>
      <c r="Z57" s="565" t="s">
        <v>98</v>
      </c>
      <c r="AA57" s="313"/>
      <c r="AB57" s="565" t="s">
        <v>99</v>
      </c>
      <c r="AC57" s="313"/>
      <c r="AD57" s="316" t="s">
        <v>70</v>
      </c>
      <c r="AE57" s="563"/>
      <c r="AF57" s="566" t="s">
        <v>191</v>
      </c>
      <c r="AG57" s="567"/>
      <c r="AH57" s="568"/>
      <c r="AI57" s="566" t="s">
        <v>192</v>
      </c>
      <c r="AJ57" s="567"/>
      <c r="AK57" s="568"/>
      <c r="AL57" s="355" t="s">
        <v>193</v>
      </c>
      <c r="AM57" s="356"/>
      <c r="AN57" s="357"/>
      <c r="AO57" s="355" t="s">
        <v>194</v>
      </c>
      <c r="AP57" s="356"/>
      <c r="AQ57" s="357"/>
      <c r="AR57" s="355" t="s">
        <v>195</v>
      </c>
      <c r="AS57" s="356"/>
      <c r="AT57" s="357"/>
      <c r="AU57" s="355" t="s">
        <v>196</v>
      </c>
      <c r="AV57" s="356"/>
      <c r="AW57" s="357"/>
      <c r="AX57" s="355" t="s">
        <v>233</v>
      </c>
      <c r="AY57" s="356"/>
      <c r="AZ57" s="357"/>
      <c r="BA57" s="609" t="s">
        <v>159</v>
      </c>
      <c r="BB57" s="610"/>
      <c r="BC57" s="611"/>
      <c r="BD57" s="599"/>
      <c r="BE57" s="600"/>
      <c r="BF57" s="605"/>
      <c r="BG57" s="605"/>
      <c r="BH57" s="605"/>
      <c r="BI57" s="606"/>
      <c r="BJ57" s="96"/>
      <c r="BK57" s="97"/>
      <c r="BL57" s="98"/>
      <c r="BM57" s="97"/>
    </row>
    <row r="58" spans="1:67" s="99" customFormat="1" ht="123" customHeight="1" thickBot="1" x14ac:dyDescent="0.35">
      <c r="A58" s="360"/>
      <c r="B58" s="419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420"/>
      <c r="O58" s="421"/>
      <c r="P58" s="318"/>
      <c r="Q58" s="315"/>
      <c r="R58" s="318"/>
      <c r="S58" s="384"/>
      <c r="T58" s="314"/>
      <c r="U58" s="315"/>
      <c r="V58" s="318"/>
      <c r="W58" s="319"/>
      <c r="X58" s="384"/>
      <c r="Y58" s="315"/>
      <c r="Z58" s="318"/>
      <c r="AA58" s="315"/>
      <c r="AB58" s="318"/>
      <c r="AC58" s="315"/>
      <c r="AD58" s="318"/>
      <c r="AE58" s="384"/>
      <c r="AF58" s="53" t="s">
        <v>3</v>
      </c>
      <c r="AG58" s="54" t="s">
        <v>17</v>
      </c>
      <c r="AH58" s="55" t="s">
        <v>18</v>
      </c>
      <c r="AI58" s="53" t="s">
        <v>3</v>
      </c>
      <c r="AJ58" s="54" t="s">
        <v>17</v>
      </c>
      <c r="AK58" s="55" t="s">
        <v>18</v>
      </c>
      <c r="AL58" s="53" t="s">
        <v>3</v>
      </c>
      <c r="AM58" s="54" t="s">
        <v>17</v>
      </c>
      <c r="AN58" s="55" t="s">
        <v>18</v>
      </c>
      <c r="AO58" s="53" t="s">
        <v>3</v>
      </c>
      <c r="AP58" s="54" t="s">
        <v>17</v>
      </c>
      <c r="AQ58" s="55" t="s">
        <v>18</v>
      </c>
      <c r="AR58" s="53" t="s">
        <v>3</v>
      </c>
      <c r="AS58" s="54" t="s">
        <v>17</v>
      </c>
      <c r="AT58" s="55" t="s">
        <v>18</v>
      </c>
      <c r="AU58" s="56" t="s">
        <v>3</v>
      </c>
      <c r="AV58" s="57" t="s">
        <v>17</v>
      </c>
      <c r="AW58" s="58" t="s">
        <v>18</v>
      </c>
      <c r="AX58" s="53" t="s">
        <v>3</v>
      </c>
      <c r="AY58" s="54" t="s">
        <v>17</v>
      </c>
      <c r="AZ58" s="55" t="s">
        <v>18</v>
      </c>
      <c r="BA58" s="53" t="s">
        <v>3</v>
      </c>
      <c r="BB58" s="54" t="s">
        <v>17</v>
      </c>
      <c r="BC58" s="55" t="s">
        <v>18</v>
      </c>
      <c r="BD58" s="601"/>
      <c r="BE58" s="602"/>
      <c r="BF58" s="607"/>
      <c r="BG58" s="607"/>
      <c r="BH58" s="607"/>
      <c r="BI58" s="608"/>
      <c r="BJ58" s="96"/>
      <c r="BK58" s="97"/>
      <c r="BL58" s="98"/>
      <c r="BM58" s="97"/>
    </row>
    <row r="59" spans="1:67" s="99" customFormat="1" ht="64.5" customHeight="1" x14ac:dyDescent="0.3">
      <c r="A59" s="129" t="s">
        <v>380</v>
      </c>
      <c r="B59" s="309" t="s">
        <v>244</v>
      </c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1"/>
      <c r="P59" s="352">
        <v>6</v>
      </c>
      <c r="Q59" s="353"/>
      <c r="R59" s="352"/>
      <c r="S59" s="354"/>
      <c r="T59" s="385">
        <v>166</v>
      </c>
      <c r="U59" s="340"/>
      <c r="V59" s="386">
        <v>70</v>
      </c>
      <c r="W59" s="422"/>
      <c r="X59" s="339">
        <v>30</v>
      </c>
      <c r="Y59" s="340"/>
      <c r="Z59" s="386">
        <v>40</v>
      </c>
      <c r="AA59" s="340"/>
      <c r="AB59" s="386"/>
      <c r="AC59" s="340"/>
      <c r="AD59" s="386"/>
      <c r="AE59" s="339"/>
      <c r="AF59" s="215"/>
      <c r="AG59" s="216"/>
      <c r="AH59" s="121"/>
      <c r="AI59" s="215"/>
      <c r="AJ59" s="216"/>
      <c r="AK59" s="121"/>
      <c r="AL59" s="215"/>
      <c r="AM59" s="216"/>
      <c r="AN59" s="121"/>
      <c r="AO59" s="214"/>
      <c r="AP59" s="216"/>
      <c r="AQ59" s="121"/>
      <c r="AR59" s="214"/>
      <c r="AS59" s="216"/>
      <c r="AT59" s="121"/>
      <c r="AU59" s="215">
        <v>166</v>
      </c>
      <c r="AV59" s="216">
        <v>70</v>
      </c>
      <c r="AW59" s="121">
        <v>5</v>
      </c>
      <c r="AX59" s="215"/>
      <c r="AY59" s="216"/>
      <c r="AZ59" s="121"/>
      <c r="BA59" s="218"/>
      <c r="BB59" s="219"/>
      <c r="BC59" s="122"/>
      <c r="BD59" s="350">
        <f>AH59+AK59+AN59+AQ59+AT59+AW59+AZ59+BC59</f>
        <v>5</v>
      </c>
      <c r="BE59" s="351"/>
      <c r="BF59" s="326" t="s">
        <v>304</v>
      </c>
      <c r="BG59" s="326"/>
      <c r="BH59" s="326"/>
      <c r="BI59" s="327"/>
      <c r="BJ59" s="96"/>
      <c r="BK59" s="97">
        <f t="shared" si="13"/>
        <v>166</v>
      </c>
      <c r="BL59" s="98">
        <f t="shared" si="14"/>
        <v>70</v>
      </c>
      <c r="BM59" s="97">
        <f t="shared" si="15"/>
        <v>5</v>
      </c>
    </row>
    <row r="60" spans="1:67" s="99" customFormat="1" ht="99" customHeight="1" thickBot="1" x14ac:dyDescent="0.35">
      <c r="A60" s="130" t="s">
        <v>381</v>
      </c>
      <c r="B60" s="364" t="s">
        <v>387</v>
      </c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410"/>
      <c r="Q60" s="389"/>
      <c r="R60" s="410"/>
      <c r="S60" s="388"/>
      <c r="T60" s="519">
        <f>AU60</f>
        <v>40</v>
      </c>
      <c r="U60" s="389"/>
      <c r="V60" s="410"/>
      <c r="W60" s="456"/>
      <c r="X60" s="388"/>
      <c r="Y60" s="389"/>
      <c r="Z60" s="410"/>
      <c r="AA60" s="389"/>
      <c r="AB60" s="410"/>
      <c r="AC60" s="389"/>
      <c r="AD60" s="410"/>
      <c r="AE60" s="388"/>
      <c r="AF60" s="131"/>
      <c r="AG60" s="132"/>
      <c r="AH60" s="133"/>
      <c r="AI60" s="131"/>
      <c r="AJ60" s="132"/>
      <c r="AK60" s="133"/>
      <c r="AL60" s="197"/>
      <c r="AM60" s="198"/>
      <c r="AN60" s="185"/>
      <c r="AO60" s="223"/>
      <c r="AP60" s="134"/>
      <c r="AQ60" s="133"/>
      <c r="AR60" s="223"/>
      <c r="AS60" s="132"/>
      <c r="AT60" s="133"/>
      <c r="AU60" s="131">
        <v>40</v>
      </c>
      <c r="AV60" s="132"/>
      <c r="AW60" s="133">
        <v>1</v>
      </c>
      <c r="AX60" s="131"/>
      <c r="AY60" s="132"/>
      <c r="AZ60" s="133"/>
      <c r="BA60" s="131"/>
      <c r="BB60" s="132"/>
      <c r="BC60" s="133"/>
      <c r="BD60" s="519">
        <f t="shared" ref="BD60" si="30">AH60+AK60+AN60+AQ60+AT60+AW60+AZ60+BC60</f>
        <v>1</v>
      </c>
      <c r="BE60" s="456"/>
      <c r="BF60" s="326" t="s">
        <v>455</v>
      </c>
      <c r="BG60" s="326"/>
      <c r="BH60" s="326"/>
      <c r="BI60" s="327"/>
      <c r="BJ60" s="96"/>
      <c r="BK60" s="97"/>
      <c r="BL60" s="98"/>
      <c r="BM60" s="97"/>
    </row>
    <row r="61" spans="1:67" s="99" customFormat="1" ht="46.5" customHeight="1" thickBot="1" x14ac:dyDescent="0.35">
      <c r="A61" s="203" t="s">
        <v>33</v>
      </c>
      <c r="B61" s="555" t="s">
        <v>483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8"/>
      <c r="P61" s="558">
        <v>13</v>
      </c>
      <c r="Q61" s="559"/>
      <c r="R61" s="558">
        <v>21</v>
      </c>
      <c r="S61" s="559"/>
      <c r="T61" s="507">
        <f>SUM(T62:U81,T88:U99,T107:U120)</f>
        <v>3900</v>
      </c>
      <c r="U61" s="493"/>
      <c r="V61" s="492">
        <f>SUM(V62:W81,V88:W99,V107:W120)</f>
        <v>1884</v>
      </c>
      <c r="W61" s="493"/>
      <c r="X61" s="507">
        <f>SUM(X62:Y81,X88:Y99,X107:Y120)</f>
        <v>776</v>
      </c>
      <c r="Y61" s="493"/>
      <c r="Z61" s="494">
        <f>SUM(Z62:AA81,Z88:AA99,Z107:AA120)</f>
        <v>584</v>
      </c>
      <c r="AA61" s="493"/>
      <c r="AB61" s="494">
        <f>SUM(AB62:AC81,AB88:AC99,AB107:AC120)</f>
        <v>412</v>
      </c>
      <c r="AC61" s="493"/>
      <c r="AD61" s="492">
        <f>SUM(AD62:AE81,AD88:AE99,AD107:AE120)</f>
        <v>112</v>
      </c>
      <c r="AE61" s="493"/>
      <c r="AF61" s="200">
        <f t="shared" ref="AF61:AZ61" si="31">SUM(AF62:AF81,AF87:AF99,AF107:AF120)</f>
        <v>512</v>
      </c>
      <c r="AG61" s="201">
        <f t="shared" si="31"/>
        <v>218</v>
      </c>
      <c r="AH61" s="225">
        <f t="shared" si="31"/>
        <v>15</v>
      </c>
      <c r="AI61" s="200">
        <f t="shared" si="31"/>
        <v>216</v>
      </c>
      <c r="AJ61" s="201">
        <f t="shared" si="31"/>
        <v>112</v>
      </c>
      <c r="AK61" s="225">
        <f t="shared" si="31"/>
        <v>6</v>
      </c>
      <c r="AL61" s="200">
        <f t="shared" si="31"/>
        <v>394</v>
      </c>
      <c r="AM61" s="201">
        <f t="shared" si="31"/>
        <v>206</v>
      </c>
      <c r="AN61" s="225">
        <f t="shared" si="31"/>
        <v>11</v>
      </c>
      <c r="AO61" s="200">
        <f t="shared" si="31"/>
        <v>446</v>
      </c>
      <c r="AP61" s="201">
        <f t="shared" si="31"/>
        <v>240</v>
      </c>
      <c r="AQ61" s="225">
        <f t="shared" si="31"/>
        <v>12</v>
      </c>
      <c r="AR61" s="200">
        <f t="shared" si="31"/>
        <v>662</v>
      </c>
      <c r="AS61" s="201">
        <f t="shared" si="31"/>
        <v>308</v>
      </c>
      <c r="AT61" s="225">
        <f t="shared" si="31"/>
        <v>18</v>
      </c>
      <c r="AU61" s="200">
        <f t="shared" si="31"/>
        <v>648</v>
      </c>
      <c r="AV61" s="201">
        <f t="shared" si="31"/>
        <v>332</v>
      </c>
      <c r="AW61" s="225">
        <f t="shared" si="31"/>
        <v>18</v>
      </c>
      <c r="AX61" s="200">
        <f t="shared" si="31"/>
        <v>1022</v>
      </c>
      <c r="AY61" s="201">
        <f t="shared" si="31"/>
        <v>468</v>
      </c>
      <c r="AZ61" s="225">
        <f t="shared" si="31"/>
        <v>30</v>
      </c>
      <c r="BA61" s="148">
        <f t="shared" ref="BA61:BC61" si="32">SUM(BA62:BA86,BA92:BA104,BA105:BA119)</f>
        <v>0</v>
      </c>
      <c r="BB61" s="149">
        <f t="shared" si="32"/>
        <v>0</v>
      </c>
      <c r="BC61" s="150">
        <f t="shared" si="32"/>
        <v>0</v>
      </c>
      <c r="BD61" s="507">
        <f>SUM(BD62:BE81,BD88:BE99,BD107:BE120)</f>
        <v>110</v>
      </c>
      <c r="BE61" s="508"/>
      <c r="BF61" s="526"/>
      <c r="BG61" s="526"/>
      <c r="BH61" s="526"/>
      <c r="BI61" s="527"/>
      <c r="BJ61" s="96"/>
      <c r="BK61" s="92">
        <f t="shared" si="13"/>
        <v>3900</v>
      </c>
      <c r="BL61" s="93">
        <f t="shared" si="14"/>
        <v>1884</v>
      </c>
      <c r="BM61" s="103">
        <f t="shared" si="15"/>
        <v>110</v>
      </c>
    </row>
    <row r="62" spans="1:67" ht="31.5" customHeight="1" x14ac:dyDescent="0.3">
      <c r="A62" s="161" t="s">
        <v>101</v>
      </c>
      <c r="B62" s="616" t="s">
        <v>173</v>
      </c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352"/>
      <c r="Q62" s="353"/>
      <c r="R62" s="352"/>
      <c r="S62" s="354"/>
      <c r="T62" s="401"/>
      <c r="U62" s="353"/>
      <c r="V62" s="352"/>
      <c r="W62" s="402"/>
      <c r="X62" s="354"/>
      <c r="Y62" s="353"/>
      <c r="Z62" s="538"/>
      <c r="AA62" s="539"/>
      <c r="AB62" s="538"/>
      <c r="AC62" s="539"/>
      <c r="AD62" s="352"/>
      <c r="AE62" s="354"/>
      <c r="AF62" s="126"/>
      <c r="AG62" s="127"/>
      <c r="AH62" s="128"/>
      <c r="AI62" s="126"/>
      <c r="AJ62" s="127"/>
      <c r="AK62" s="128"/>
      <c r="AL62" s="126"/>
      <c r="AM62" s="127"/>
      <c r="AN62" s="128"/>
      <c r="AO62" s="126"/>
      <c r="AP62" s="127"/>
      <c r="AQ62" s="128"/>
      <c r="AR62" s="126"/>
      <c r="AS62" s="127"/>
      <c r="AT62" s="128"/>
      <c r="AU62" s="126"/>
      <c r="AV62" s="127"/>
      <c r="AW62" s="128"/>
      <c r="AX62" s="126"/>
      <c r="AY62" s="127"/>
      <c r="AZ62" s="128"/>
      <c r="BA62" s="126"/>
      <c r="BB62" s="127"/>
      <c r="BC62" s="128"/>
      <c r="BD62" s="517">
        <f t="shared" ref="BD62:BD63" si="33">AH62+AK62+AN62+AQ62+AT62+AW62+AZ62+BC62</f>
        <v>0</v>
      </c>
      <c r="BE62" s="518"/>
      <c r="BF62" s="644"/>
      <c r="BG62" s="644"/>
      <c r="BH62" s="644"/>
      <c r="BI62" s="645"/>
      <c r="BK62" s="49">
        <f t="shared" si="13"/>
        <v>0</v>
      </c>
      <c r="BL62" s="51">
        <f t="shared" si="14"/>
        <v>0</v>
      </c>
      <c r="BM62" s="49">
        <f t="shared" si="15"/>
        <v>0</v>
      </c>
    </row>
    <row r="63" spans="1:67" ht="38.25" customHeight="1" x14ac:dyDescent="0.3">
      <c r="A63" s="129" t="s">
        <v>115</v>
      </c>
      <c r="B63" s="621" t="s">
        <v>163</v>
      </c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547">
        <v>1</v>
      </c>
      <c r="Q63" s="547"/>
      <c r="R63" s="548"/>
      <c r="S63" s="548"/>
      <c r="T63" s="614">
        <v>108</v>
      </c>
      <c r="U63" s="614"/>
      <c r="V63" s="615">
        <v>54</v>
      </c>
      <c r="W63" s="615"/>
      <c r="X63" s="612">
        <v>24</v>
      </c>
      <c r="Y63" s="612"/>
      <c r="Z63" s="547"/>
      <c r="AA63" s="547"/>
      <c r="AB63" s="547"/>
      <c r="AC63" s="547"/>
      <c r="AD63" s="548">
        <v>30</v>
      </c>
      <c r="AE63" s="548"/>
      <c r="AF63" s="228">
        <v>108</v>
      </c>
      <c r="AG63" s="229">
        <v>54</v>
      </c>
      <c r="AH63" s="230">
        <v>3</v>
      </c>
      <c r="AI63" s="252"/>
      <c r="AJ63" s="251"/>
      <c r="AK63" s="253"/>
      <c r="AL63" s="234"/>
      <c r="AM63" s="158"/>
      <c r="AN63" s="235"/>
      <c r="AO63" s="157"/>
      <c r="AP63" s="158"/>
      <c r="AQ63" s="235"/>
      <c r="AR63" s="157"/>
      <c r="AS63" s="158"/>
      <c r="AT63" s="159"/>
      <c r="AU63" s="160"/>
      <c r="AV63" s="158"/>
      <c r="AW63" s="159"/>
      <c r="AX63" s="160"/>
      <c r="AY63" s="158"/>
      <c r="AZ63" s="159"/>
      <c r="BA63" s="160"/>
      <c r="BB63" s="158"/>
      <c r="BC63" s="159"/>
      <c r="BD63" s="541">
        <f t="shared" si="33"/>
        <v>3</v>
      </c>
      <c r="BE63" s="542"/>
      <c r="BF63" s="509" t="s">
        <v>394</v>
      </c>
      <c r="BG63" s="528"/>
      <c r="BH63" s="528"/>
      <c r="BI63" s="529"/>
      <c r="BK63" s="49">
        <f t="shared" si="13"/>
        <v>108</v>
      </c>
      <c r="BL63" s="51">
        <f t="shared" si="14"/>
        <v>54</v>
      </c>
      <c r="BM63" s="49">
        <f t="shared" si="15"/>
        <v>3</v>
      </c>
    </row>
    <row r="64" spans="1:67" ht="39.75" customHeight="1" x14ac:dyDescent="0.35">
      <c r="A64" s="129" t="s">
        <v>153</v>
      </c>
      <c r="B64" s="621" t="s">
        <v>162</v>
      </c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547"/>
      <c r="Q64" s="547"/>
      <c r="R64" s="548" t="s">
        <v>456</v>
      </c>
      <c r="S64" s="548"/>
      <c r="T64" s="614">
        <v>72</v>
      </c>
      <c r="U64" s="614"/>
      <c r="V64" s="615">
        <v>36</v>
      </c>
      <c r="W64" s="615"/>
      <c r="X64" s="612">
        <v>16</v>
      </c>
      <c r="Y64" s="612"/>
      <c r="Z64" s="547"/>
      <c r="AA64" s="547"/>
      <c r="AB64" s="547"/>
      <c r="AC64" s="547"/>
      <c r="AD64" s="548">
        <v>20</v>
      </c>
      <c r="AE64" s="548"/>
      <c r="AF64" s="258">
        <v>72</v>
      </c>
      <c r="AG64" s="254">
        <v>36</v>
      </c>
      <c r="AH64" s="255">
        <v>2</v>
      </c>
      <c r="AI64" s="258"/>
      <c r="AJ64" s="254"/>
      <c r="AK64" s="255"/>
      <c r="AL64" s="234"/>
      <c r="AM64" s="158"/>
      <c r="AN64" s="235"/>
      <c r="AO64" s="157"/>
      <c r="AP64" s="158"/>
      <c r="AQ64" s="235"/>
      <c r="AR64" s="157"/>
      <c r="AS64" s="158"/>
      <c r="AT64" s="159"/>
      <c r="AU64" s="160"/>
      <c r="AV64" s="158"/>
      <c r="AW64" s="159"/>
      <c r="AX64" s="160"/>
      <c r="AY64" s="158"/>
      <c r="AZ64" s="159"/>
      <c r="BA64" s="160"/>
      <c r="BB64" s="158"/>
      <c r="BC64" s="159"/>
      <c r="BD64" s="541">
        <f>AH64+AK64+AN64+AQ64+AT64+AW64+AZ64+BC64</f>
        <v>2</v>
      </c>
      <c r="BE64" s="542"/>
      <c r="BF64" s="509" t="s">
        <v>457</v>
      </c>
      <c r="BG64" s="510"/>
      <c r="BH64" s="510"/>
      <c r="BI64" s="511"/>
      <c r="BK64" s="49">
        <f>AF64+AI64+AL64+AO64+AR64+AU64+AX64</f>
        <v>72</v>
      </c>
      <c r="BL64" s="51">
        <f>AG64+AJ64+AM64+AP64+AS64+AV64+AY64+BB64</f>
        <v>36</v>
      </c>
      <c r="BM64" s="49">
        <f>AH64+AK64+AN64+AQ64+AT64+AW64+AZ64</f>
        <v>2</v>
      </c>
      <c r="BO64" s="23"/>
    </row>
    <row r="65" spans="1:67" ht="34.5" customHeight="1" x14ac:dyDescent="0.35">
      <c r="A65" s="129" t="s">
        <v>458</v>
      </c>
      <c r="B65" s="621" t="s">
        <v>459</v>
      </c>
      <c r="C65" s="621"/>
      <c r="D65" s="621"/>
      <c r="E65" s="621"/>
      <c r="F65" s="621"/>
      <c r="G65" s="621"/>
      <c r="H65" s="621"/>
      <c r="I65" s="621"/>
      <c r="J65" s="621"/>
      <c r="K65" s="621"/>
      <c r="L65" s="621"/>
      <c r="M65" s="621"/>
      <c r="N65" s="621"/>
      <c r="O65" s="621"/>
      <c r="P65" s="652"/>
      <c r="Q65" s="652"/>
      <c r="R65" s="548" t="s">
        <v>460</v>
      </c>
      <c r="S65" s="548"/>
      <c r="T65" s="614">
        <v>72</v>
      </c>
      <c r="U65" s="614"/>
      <c r="V65" s="650">
        <v>36</v>
      </c>
      <c r="W65" s="650"/>
      <c r="X65" s="651">
        <v>18</v>
      </c>
      <c r="Y65" s="651"/>
      <c r="Z65" s="652"/>
      <c r="AA65" s="652"/>
      <c r="AB65" s="652"/>
      <c r="AC65" s="652"/>
      <c r="AD65" s="639">
        <v>18</v>
      </c>
      <c r="AE65" s="639"/>
      <c r="AF65" s="241"/>
      <c r="AG65" s="242"/>
      <c r="AH65" s="243"/>
      <c r="AI65" s="241"/>
      <c r="AJ65" s="242"/>
      <c r="AK65" s="243"/>
      <c r="AL65" s="241"/>
      <c r="AM65" s="242"/>
      <c r="AN65" s="243"/>
      <c r="AO65" s="241">
        <v>72</v>
      </c>
      <c r="AP65" s="242">
        <v>36</v>
      </c>
      <c r="AQ65" s="243">
        <v>2</v>
      </c>
      <c r="AR65" s="241"/>
      <c r="AS65" s="242"/>
      <c r="AT65" s="243"/>
      <c r="AU65" s="241"/>
      <c r="AV65" s="242"/>
      <c r="AW65" s="243"/>
      <c r="AX65" s="241"/>
      <c r="AY65" s="242"/>
      <c r="AZ65" s="243"/>
      <c r="BA65" s="241"/>
      <c r="BB65" s="242"/>
      <c r="BC65" s="244"/>
      <c r="BD65" s="523">
        <f>AH65+AK65+AN65+AQ65+AT65+AW65+AZ65+BC65</f>
        <v>2</v>
      </c>
      <c r="BE65" s="524"/>
      <c r="BF65" s="509" t="s">
        <v>398</v>
      </c>
      <c r="BG65" s="510"/>
      <c r="BH65" s="510"/>
      <c r="BI65" s="511"/>
      <c r="BK65" s="49">
        <f t="shared" si="13"/>
        <v>72</v>
      </c>
      <c r="BL65" s="51">
        <f t="shared" si="14"/>
        <v>36</v>
      </c>
      <c r="BM65" s="49">
        <f t="shared" si="15"/>
        <v>2</v>
      </c>
      <c r="BO65" s="23"/>
    </row>
    <row r="66" spans="1:67" ht="69.75" customHeight="1" x14ac:dyDescent="0.35">
      <c r="A66" s="129" t="s">
        <v>461</v>
      </c>
      <c r="B66" s="621" t="s">
        <v>462</v>
      </c>
      <c r="C66" s="621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1"/>
      <c r="P66" s="652"/>
      <c r="Q66" s="652"/>
      <c r="R66" s="548" t="s">
        <v>484</v>
      </c>
      <c r="S66" s="548"/>
      <c r="T66" s="614">
        <v>72</v>
      </c>
      <c r="U66" s="614"/>
      <c r="V66" s="650">
        <v>36</v>
      </c>
      <c r="W66" s="650"/>
      <c r="X66" s="651">
        <v>18</v>
      </c>
      <c r="Y66" s="651"/>
      <c r="Z66" s="652"/>
      <c r="AA66" s="652"/>
      <c r="AB66" s="652"/>
      <c r="AC66" s="652"/>
      <c r="AD66" s="639">
        <v>18</v>
      </c>
      <c r="AE66" s="639"/>
      <c r="AF66" s="241"/>
      <c r="AG66" s="242"/>
      <c r="AH66" s="243"/>
      <c r="AI66" s="241"/>
      <c r="AJ66" s="242"/>
      <c r="AK66" s="243"/>
      <c r="AL66" s="245">
        <v>72</v>
      </c>
      <c r="AM66" s="246">
        <v>36</v>
      </c>
      <c r="AN66" s="247">
        <v>2</v>
      </c>
      <c r="AO66" s="245"/>
      <c r="AP66" s="246"/>
      <c r="AQ66" s="247"/>
      <c r="AR66" s="241"/>
      <c r="AS66" s="242"/>
      <c r="AT66" s="243"/>
      <c r="AU66" s="241"/>
      <c r="AV66" s="242"/>
      <c r="AW66" s="243"/>
      <c r="AX66" s="241"/>
      <c r="AY66" s="242"/>
      <c r="AZ66" s="243"/>
      <c r="BA66" s="241"/>
      <c r="BB66" s="242"/>
      <c r="BC66" s="244"/>
      <c r="BD66" s="523">
        <f t="shared" ref="BD66:BD67" si="34">AH66+AK66+AN66+AQ66+AT66+AW66+AZ66+BC66</f>
        <v>2</v>
      </c>
      <c r="BE66" s="524"/>
      <c r="BF66" s="509" t="s">
        <v>399</v>
      </c>
      <c r="BG66" s="510"/>
      <c r="BH66" s="510"/>
      <c r="BI66" s="511"/>
      <c r="BK66" s="49">
        <f>AF66+AI66+AL66+AO66+AR66+AU66+AX66</f>
        <v>72</v>
      </c>
      <c r="BL66" s="51">
        <f>AG66+AJ66+AM66+AP66+AS66+AV66+AY66+BB66</f>
        <v>36</v>
      </c>
      <c r="BM66" s="49">
        <f t="shared" ref="BM66:BM72" si="35">AH66+AK66+AN66+AQ66+AT66+AW66+AZ66</f>
        <v>2</v>
      </c>
      <c r="BO66" s="23"/>
    </row>
    <row r="67" spans="1:67" ht="58.5" customHeight="1" x14ac:dyDescent="0.35">
      <c r="A67" s="161" t="s">
        <v>116</v>
      </c>
      <c r="B67" s="646" t="s">
        <v>170</v>
      </c>
      <c r="C67" s="646"/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386"/>
      <c r="Q67" s="340"/>
      <c r="R67" s="386"/>
      <c r="S67" s="339"/>
      <c r="T67" s="385"/>
      <c r="U67" s="340"/>
      <c r="V67" s="386"/>
      <c r="W67" s="422"/>
      <c r="X67" s="339"/>
      <c r="Y67" s="340"/>
      <c r="Z67" s="386"/>
      <c r="AA67" s="340"/>
      <c r="AB67" s="386"/>
      <c r="AC67" s="340"/>
      <c r="AD67" s="386"/>
      <c r="AE67" s="339"/>
      <c r="AF67" s="215"/>
      <c r="AG67" s="216"/>
      <c r="AH67" s="121"/>
      <c r="AI67" s="215"/>
      <c r="AJ67" s="216"/>
      <c r="AK67" s="121"/>
      <c r="AL67" s="215"/>
      <c r="AM67" s="216"/>
      <c r="AN67" s="213"/>
      <c r="AO67" s="215"/>
      <c r="AP67" s="216"/>
      <c r="AQ67" s="121"/>
      <c r="AR67" s="214"/>
      <c r="AS67" s="216"/>
      <c r="AT67" s="121"/>
      <c r="AU67" s="215"/>
      <c r="AV67" s="216"/>
      <c r="AW67" s="121"/>
      <c r="AX67" s="215"/>
      <c r="AY67" s="216"/>
      <c r="AZ67" s="121"/>
      <c r="BA67" s="215"/>
      <c r="BB67" s="216"/>
      <c r="BC67" s="121"/>
      <c r="BD67" s="517">
        <f t="shared" si="34"/>
        <v>0</v>
      </c>
      <c r="BE67" s="518"/>
      <c r="BF67" s="514"/>
      <c r="BG67" s="515"/>
      <c r="BH67" s="515"/>
      <c r="BI67" s="516"/>
      <c r="BK67" s="49">
        <f>AF67+AI67+AL67+AO67+AR67+AU67+AX67</f>
        <v>0</v>
      </c>
      <c r="BL67" s="51">
        <f>AG67+AJ67+AM67+AP67+AS67+AV67+AY67+BB67</f>
        <v>0</v>
      </c>
      <c r="BM67" s="49">
        <f t="shared" si="35"/>
        <v>0</v>
      </c>
      <c r="BO67" s="23"/>
    </row>
    <row r="68" spans="1:67" s="94" customFormat="1" ht="39.75" customHeight="1" x14ac:dyDescent="0.4">
      <c r="A68" s="129" t="s">
        <v>117</v>
      </c>
      <c r="B68" s="533" t="s">
        <v>171</v>
      </c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386"/>
      <c r="Q68" s="340"/>
      <c r="R68" s="386" t="s">
        <v>456</v>
      </c>
      <c r="S68" s="339"/>
      <c r="T68" s="385">
        <v>130</v>
      </c>
      <c r="U68" s="340"/>
      <c r="V68" s="386">
        <v>52</v>
      </c>
      <c r="W68" s="422"/>
      <c r="X68" s="339">
        <v>26</v>
      </c>
      <c r="Y68" s="340"/>
      <c r="Z68" s="386"/>
      <c r="AA68" s="340"/>
      <c r="AB68" s="386"/>
      <c r="AC68" s="340"/>
      <c r="AD68" s="386">
        <v>26</v>
      </c>
      <c r="AE68" s="339"/>
      <c r="AF68" s="256">
        <v>130</v>
      </c>
      <c r="AG68" s="257">
        <v>52</v>
      </c>
      <c r="AH68" s="121">
        <v>4</v>
      </c>
      <c r="AI68" s="215"/>
      <c r="AJ68" s="216"/>
      <c r="AK68" s="121"/>
      <c r="AL68" s="215"/>
      <c r="AM68" s="216"/>
      <c r="AN68" s="213"/>
      <c r="AO68" s="215"/>
      <c r="AP68" s="216"/>
      <c r="AQ68" s="121"/>
      <c r="AR68" s="214"/>
      <c r="AS68" s="216"/>
      <c r="AT68" s="121"/>
      <c r="AU68" s="215"/>
      <c r="AV68" s="216"/>
      <c r="AW68" s="121"/>
      <c r="AX68" s="215"/>
      <c r="AY68" s="216"/>
      <c r="AZ68" s="121"/>
      <c r="BA68" s="215"/>
      <c r="BB68" s="216"/>
      <c r="BC68" s="121"/>
      <c r="BD68" s="439">
        <f>AH68+AK68+AN68+AQ68+AT68+AW68+AZ68+BC68</f>
        <v>4</v>
      </c>
      <c r="BE68" s="387"/>
      <c r="BF68" s="514" t="s">
        <v>136</v>
      </c>
      <c r="BG68" s="515"/>
      <c r="BH68" s="515"/>
      <c r="BI68" s="516"/>
      <c r="BJ68" s="91"/>
      <c r="BK68" s="92"/>
      <c r="BL68" s="93"/>
      <c r="BM68" s="92">
        <f t="shared" si="35"/>
        <v>4</v>
      </c>
      <c r="BO68" s="95"/>
    </row>
    <row r="69" spans="1:67" s="94" customFormat="1" ht="61.5" customHeight="1" x14ac:dyDescent="0.4">
      <c r="A69" s="129" t="s">
        <v>496</v>
      </c>
      <c r="B69" s="390" t="s">
        <v>495</v>
      </c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2"/>
      <c r="P69" s="386"/>
      <c r="Q69" s="340"/>
      <c r="R69" s="386">
        <v>3</v>
      </c>
      <c r="S69" s="339"/>
      <c r="T69" s="385">
        <v>94</v>
      </c>
      <c r="U69" s="340"/>
      <c r="V69" s="386">
        <v>34</v>
      </c>
      <c r="W69" s="422"/>
      <c r="X69" s="388">
        <v>22</v>
      </c>
      <c r="Y69" s="389"/>
      <c r="Z69" s="410"/>
      <c r="AA69" s="389"/>
      <c r="AB69" s="410">
        <v>12</v>
      </c>
      <c r="AC69" s="389"/>
      <c r="AD69" s="410"/>
      <c r="AE69" s="388"/>
      <c r="AF69" s="262"/>
      <c r="AG69" s="263"/>
      <c r="AH69" s="121"/>
      <c r="AI69" s="262"/>
      <c r="AJ69" s="263"/>
      <c r="AK69" s="121"/>
      <c r="AL69" s="264">
        <v>94</v>
      </c>
      <c r="AM69" s="265">
        <v>34</v>
      </c>
      <c r="AN69" s="121">
        <v>3</v>
      </c>
      <c r="AO69" s="262"/>
      <c r="AP69" s="263"/>
      <c r="AQ69" s="121"/>
      <c r="AR69" s="262"/>
      <c r="AS69" s="263"/>
      <c r="AT69" s="121"/>
      <c r="AU69" s="262"/>
      <c r="AV69" s="263"/>
      <c r="AW69" s="121"/>
      <c r="AX69" s="262"/>
      <c r="AY69" s="263"/>
      <c r="AZ69" s="121"/>
      <c r="BA69" s="262"/>
      <c r="BB69" s="263"/>
      <c r="BC69" s="121"/>
      <c r="BD69" s="350">
        <f t="shared" ref="BD69" si="36">AH69+AK69+AN69+AQ69+AT69+AW69+AZ69+BC69</f>
        <v>3</v>
      </c>
      <c r="BE69" s="351"/>
      <c r="BF69" s="411" t="s">
        <v>497</v>
      </c>
      <c r="BG69" s="411"/>
      <c r="BH69" s="411"/>
      <c r="BI69" s="412"/>
      <c r="BJ69" s="91"/>
      <c r="BK69" s="92"/>
      <c r="BL69" s="93"/>
      <c r="BM69" s="92"/>
      <c r="BO69" s="95"/>
    </row>
    <row r="70" spans="1:67" s="99" customFormat="1" ht="60.75" customHeight="1" x14ac:dyDescent="0.35">
      <c r="A70" s="161" t="s">
        <v>126</v>
      </c>
      <c r="B70" s="646" t="s">
        <v>317</v>
      </c>
      <c r="C70" s="646"/>
      <c r="D70" s="646"/>
      <c r="E70" s="646"/>
      <c r="F70" s="646"/>
      <c r="G70" s="646"/>
      <c r="H70" s="646"/>
      <c r="I70" s="646"/>
      <c r="J70" s="646"/>
      <c r="K70" s="646"/>
      <c r="L70" s="646"/>
      <c r="M70" s="646"/>
      <c r="N70" s="646"/>
      <c r="O70" s="646"/>
      <c r="P70" s="386"/>
      <c r="Q70" s="340"/>
      <c r="R70" s="386"/>
      <c r="S70" s="339"/>
      <c r="T70" s="385"/>
      <c r="U70" s="340"/>
      <c r="V70" s="386"/>
      <c r="W70" s="422"/>
      <c r="X70" s="339"/>
      <c r="Y70" s="340"/>
      <c r="Z70" s="386"/>
      <c r="AA70" s="340"/>
      <c r="AB70" s="386"/>
      <c r="AC70" s="340"/>
      <c r="AD70" s="386"/>
      <c r="AE70" s="339"/>
      <c r="AF70" s="215"/>
      <c r="AG70" s="216"/>
      <c r="AH70" s="121"/>
      <c r="AI70" s="215"/>
      <c r="AJ70" s="162"/>
      <c r="AK70" s="163"/>
      <c r="AL70" s="145"/>
      <c r="AM70" s="162"/>
      <c r="AN70" s="164"/>
      <c r="AO70" s="145"/>
      <c r="AP70" s="162"/>
      <c r="AQ70" s="163"/>
      <c r="AR70" s="165"/>
      <c r="AS70" s="162"/>
      <c r="AT70" s="163"/>
      <c r="AU70" s="145"/>
      <c r="AV70" s="162"/>
      <c r="AW70" s="163"/>
      <c r="AX70" s="145"/>
      <c r="AY70" s="162"/>
      <c r="AZ70" s="163"/>
      <c r="BA70" s="145"/>
      <c r="BB70" s="162"/>
      <c r="BC70" s="163"/>
      <c r="BD70" s="439"/>
      <c r="BE70" s="387"/>
      <c r="BF70" s="514"/>
      <c r="BG70" s="515"/>
      <c r="BH70" s="515"/>
      <c r="BI70" s="516"/>
      <c r="BJ70" s="96"/>
      <c r="BK70" s="97">
        <f>AF70+AI70+AL70+AO70+AR70+AU70+AX70</f>
        <v>0</v>
      </c>
      <c r="BL70" s="98">
        <f>AG70+AJ70+AM70+AP70+AS70+AV70+AY70+BB70</f>
        <v>0</v>
      </c>
      <c r="BM70" s="97">
        <f t="shared" si="35"/>
        <v>0</v>
      </c>
      <c r="BO70" s="101"/>
    </row>
    <row r="71" spans="1:67" ht="31.5" customHeight="1" x14ac:dyDescent="0.3">
      <c r="A71" s="129" t="s">
        <v>318</v>
      </c>
      <c r="B71" s="533" t="s">
        <v>247</v>
      </c>
      <c r="C71" s="533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386">
        <v>1</v>
      </c>
      <c r="Q71" s="340"/>
      <c r="R71" s="386"/>
      <c r="S71" s="339"/>
      <c r="T71" s="385">
        <v>202</v>
      </c>
      <c r="U71" s="340"/>
      <c r="V71" s="386">
        <v>76</v>
      </c>
      <c r="W71" s="422"/>
      <c r="X71" s="339">
        <v>38</v>
      </c>
      <c r="Y71" s="340"/>
      <c r="Z71" s="386">
        <v>38</v>
      </c>
      <c r="AA71" s="340"/>
      <c r="AB71" s="386"/>
      <c r="AC71" s="340"/>
      <c r="AD71" s="386"/>
      <c r="AE71" s="339"/>
      <c r="AF71" s="260">
        <v>202</v>
      </c>
      <c r="AG71" s="261">
        <v>76</v>
      </c>
      <c r="AH71" s="121">
        <v>6</v>
      </c>
      <c r="AI71" s="256"/>
      <c r="AJ71" s="257"/>
      <c r="AK71" s="121"/>
      <c r="AL71" s="215"/>
      <c r="AM71" s="216"/>
      <c r="AN71" s="213"/>
      <c r="AO71" s="215"/>
      <c r="AP71" s="216"/>
      <c r="AQ71" s="121"/>
      <c r="AR71" s="214"/>
      <c r="AS71" s="216"/>
      <c r="AT71" s="121"/>
      <c r="AU71" s="215"/>
      <c r="AV71" s="216"/>
      <c r="AW71" s="121"/>
      <c r="AX71" s="215"/>
      <c r="AY71" s="216"/>
      <c r="AZ71" s="121"/>
      <c r="BA71" s="215"/>
      <c r="BB71" s="216"/>
      <c r="BC71" s="121"/>
      <c r="BD71" s="439">
        <f>AH71+AK71+AN71+AQ71+AT71+AW71+AZ71+BC71</f>
        <v>6</v>
      </c>
      <c r="BE71" s="387"/>
      <c r="BF71" s="514" t="s">
        <v>138</v>
      </c>
      <c r="BG71" s="515"/>
      <c r="BH71" s="515"/>
      <c r="BI71" s="516"/>
      <c r="BK71" s="49">
        <f>AF71+AI71+AL71+AO71+AR71+AU71+AX71</f>
        <v>202</v>
      </c>
      <c r="BL71" s="51">
        <f>AG71+AJ71+AM71+AP71+AS71+AV71+AY71+BB71</f>
        <v>76</v>
      </c>
      <c r="BM71" s="49">
        <f>AH71+AK71+AN71+AQ71+AT71+AW71+AZ71</f>
        <v>6</v>
      </c>
    </row>
    <row r="72" spans="1:67" s="99" customFormat="1" ht="39.75" customHeight="1" x14ac:dyDescent="0.3">
      <c r="A72" s="135" t="s">
        <v>319</v>
      </c>
      <c r="B72" s="390" t="s">
        <v>261</v>
      </c>
      <c r="C72" s="391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2"/>
      <c r="P72" s="386"/>
      <c r="Q72" s="340"/>
      <c r="R72" s="386">
        <v>2</v>
      </c>
      <c r="S72" s="339"/>
      <c r="T72" s="385">
        <v>108</v>
      </c>
      <c r="U72" s="340"/>
      <c r="V72" s="386">
        <v>60</v>
      </c>
      <c r="W72" s="422"/>
      <c r="X72" s="339">
        <v>26</v>
      </c>
      <c r="Y72" s="340"/>
      <c r="Z72" s="386">
        <v>34</v>
      </c>
      <c r="AA72" s="340"/>
      <c r="AB72" s="386"/>
      <c r="AC72" s="340"/>
      <c r="AD72" s="386"/>
      <c r="AE72" s="339"/>
      <c r="AF72" s="256"/>
      <c r="AG72" s="257"/>
      <c r="AH72" s="121"/>
      <c r="AI72" s="260">
        <v>108</v>
      </c>
      <c r="AJ72" s="261">
        <v>60</v>
      </c>
      <c r="AK72" s="121">
        <v>3</v>
      </c>
      <c r="AL72" s="215"/>
      <c r="AM72" s="216"/>
      <c r="AN72" s="121"/>
      <c r="AO72" s="215"/>
      <c r="AP72" s="216"/>
      <c r="AQ72" s="121"/>
      <c r="AR72" s="215"/>
      <c r="AS72" s="216"/>
      <c r="AT72" s="121"/>
      <c r="AU72" s="215"/>
      <c r="AV72" s="216"/>
      <c r="AW72" s="133"/>
      <c r="AX72" s="215"/>
      <c r="AY72" s="216"/>
      <c r="AZ72" s="121" t="s">
        <v>313</v>
      </c>
      <c r="BA72" s="215"/>
      <c r="BB72" s="216"/>
      <c r="BC72" s="121"/>
      <c r="BD72" s="439">
        <f>SUM(AH72+AK72+AN72+AQ72+AT72+AW72)</f>
        <v>3</v>
      </c>
      <c r="BE72" s="387"/>
      <c r="BF72" s="393" t="s">
        <v>498</v>
      </c>
      <c r="BG72" s="394"/>
      <c r="BH72" s="394"/>
      <c r="BI72" s="395"/>
      <c r="BJ72" s="96"/>
      <c r="BK72" s="97">
        <f>AF72+AI72+AL72+AO72+AR72+AU72+AX72</f>
        <v>108</v>
      </c>
      <c r="BL72" s="98">
        <f>AG72+AJ72+AM72+AP72+AS72+AV72+AY72+BB72</f>
        <v>60</v>
      </c>
      <c r="BM72" s="97" t="e">
        <f t="shared" si="35"/>
        <v>#VALUE!</v>
      </c>
    </row>
    <row r="73" spans="1:67" s="99" customFormat="1" ht="68.25" customHeight="1" x14ac:dyDescent="0.35">
      <c r="A73" s="166" t="s">
        <v>133</v>
      </c>
      <c r="B73" s="530" t="s">
        <v>249</v>
      </c>
      <c r="C73" s="536"/>
      <c r="D73" s="536"/>
      <c r="E73" s="536"/>
      <c r="F73" s="536"/>
      <c r="G73" s="536"/>
      <c r="H73" s="536"/>
      <c r="I73" s="536"/>
      <c r="J73" s="536"/>
      <c r="K73" s="536"/>
      <c r="L73" s="536"/>
      <c r="M73" s="536"/>
      <c r="N73" s="536"/>
      <c r="O73" s="537"/>
      <c r="P73" s="386"/>
      <c r="Q73" s="340"/>
      <c r="R73" s="386"/>
      <c r="S73" s="422"/>
      <c r="T73" s="385"/>
      <c r="U73" s="340"/>
      <c r="V73" s="386"/>
      <c r="W73" s="422"/>
      <c r="X73" s="385"/>
      <c r="Y73" s="340"/>
      <c r="Z73" s="386"/>
      <c r="AA73" s="340"/>
      <c r="AB73" s="386"/>
      <c r="AC73" s="340"/>
      <c r="AD73" s="386"/>
      <c r="AE73" s="422"/>
      <c r="AF73" s="215"/>
      <c r="AG73" s="216"/>
      <c r="AH73" s="121"/>
      <c r="AI73" s="215"/>
      <c r="AJ73" s="216"/>
      <c r="AK73" s="121"/>
      <c r="AL73" s="215"/>
      <c r="AM73" s="216"/>
      <c r="AN73" s="121"/>
      <c r="AO73" s="215"/>
      <c r="AP73" s="216"/>
      <c r="AQ73" s="133"/>
      <c r="AR73" s="215"/>
      <c r="AS73" s="216"/>
      <c r="AT73" s="121"/>
      <c r="AU73" s="215"/>
      <c r="AV73" s="216"/>
      <c r="AW73" s="121"/>
      <c r="AX73" s="215"/>
      <c r="AY73" s="216"/>
      <c r="AZ73" s="121"/>
      <c r="BA73" s="215"/>
      <c r="BB73" s="219"/>
      <c r="BC73" s="122"/>
      <c r="BD73" s="648">
        <f>AH73+AK73+AN73+AQ73+AT73+AW73+AZ73+BC73</f>
        <v>0</v>
      </c>
      <c r="BE73" s="649"/>
      <c r="BF73" s="540"/>
      <c r="BG73" s="326"/>
      <c r="BH73" s="326"/>
      <c r="BI73" s="327"/>
      <c r="BJ73" s="96"/>
      <c r="BK73" s="97">
        <f t="shared" ref="BK73" si="37">AF73+AI73+AL73+AO73+AR73+AU73+AX73</f>
        <v>0</v>
      </c>
      <c r="BL73" s="98">
        <f t="shared" ref="BL73" si="38">AG73+AJ73+AM73+AP73+AS73+AV73+AY73+BB73</f>
        <v>0</v>
      </c>
      <c r="BM73" s="97">
        <f t="shared" ref="BM73" si="39">AH73+AK73+AN73+AQ73+AT73+AW73+AZ73</f>
        <v>0</v>
      </c>
      <c r="BO73" s="101"/>
    </row>
    <row r="74" spans="1:67" s="99" customFormat="1" ht="31.5" customHeight="1" x14ac:dyDescent="0.35">
      <c r="A74" s="129" t="s">
        <v>279</v>
      </c>
      <c r="B74" s="533" t="s">
        <v>250</v>
      </c>
      <c r="C74" s="533"/>
      <c r="D74" s="533"/>
      <c r="E74" s="533"/>
      <c r="F74" s="533"/>
      <c r="G74" s="533"/>
      <c r="H74" s="533"/>
      <c r="I74" s="533"/>
      <c r="J74" s="533"/>
      <c r="K74" s="533"/>
      <c r="L74" s="533"/>
      <c r="M74" s="533"/>
      <c r="N74" s="533"/>
      <c r="O74" s="533"/>
      <c r="P74" s="386"/>
      <c r="Q74" s="340"/>
      <c r="R74" s="386">
        <v>5</v>
      </c>
      <c r="S74" s="339"/>
      <c r="T74" s="385">
        <v>136</v>
      </c>
      <c r="U74" s="340"/>
      <c r="V74" s="386">
        <v>52</v>
      </c>
      <c r="W74" s="422"/>
      <c r="X74" s="339">
        <v>20</v>
      </c>
      <c r="Y74" s="340"/>
      <c r="Z74" s="386">
        <v>32</v>
      </c>
      <c r="AA74" s="340"/>
      <c r="AB74" s="386"/>
      <c r="AC74" s="340"/>
      <c r="AD74" s="386"/>
      <c r="AE74" s="339"/>
      <c r="AF74" s="215"/>
      <c r="AG74" s="216"/>
      <c r="AH74" s="121"/>
      <c r="AI74" s="215"/>
      <c r="AJ74" s="216"/>
      <c r="AK74" s="121"/>
      <c r="AL74" s="215"/>
      <c r="AM74" s="216"/>
      <c r="AN74" s="213"/>
      <c r="AO74" s="215"/>
      <c r="AP74" s="216"/>
      <c r="AQ74" s="224"/>
      <c r="AR74" s="215">
        <v>136</v>
      </c>
      <c r="AS74" s="216">
        <v>52</v>
      </c>
      <c r="AT74" s="224">
        <v>3</v>
      </c>
      <c r="AU74" s="215"/>
      <c r="AV74" s="216"/>
      <c r="AW74" s="121"/>
      <c r="AX74" s="215"/>
      <c r="AY74" s="216"/>
      <c r="AZ74" s="121"/>
      <c r="BA74" s="215"/>
      <c r="BB74" s="216"/>
      <c r="BC74" s="121"/>
      <c r="BD74" s="439">
        <f t="shared" ref="BD74:BD75" si="40">AH74+AK74+AN74+AQ74+AT74+AW74+AZ74+BC74</f>
        <v>3</v>
      </c>
      <c r="BE74" s="387"/>
      <c r="BF74" s="514" t="s">
        <v>142</v>
      </c>
      <c r="BG74" s="515"/>
      <c r="BH74" s="515"/>
      <c r="BI74" s="516"/>
      <c r="BJ74" s="96"/>
      <c r="BK74" s="97">
        <f>AF74+AI74+AL74+AO74+AR74+AU74+AX74</f>
        <v>136</v>
      </c>
      <c r="BL74" s="98">
        <f>AG74+AJ74+AM74+AP74+AS74+AV74+AY74+BB74</f>
        <v>52</v>
      </c>
      <c r="BM74" s="97">
        <f>AH74+AK74+AN74+AQ74+AT74+AW74+AZ74</f>
        <v>3</v>
      </c>
      <c r="BO74" s="101"/>
    </row>
    <row r="75" spans="1:67" s="81" customFormat="1" ht="42" customHeight="1" x14ac:dyDescent="0.3">
      <c r="A75" s="129" t="s">
        <v>280</v>
      </c>
      <c r="B75" s="533" t="s">
        <v>251</v>
      </c>
      <c r="C75" s="533"/>
      <c r="D75" s="533"/>
      <c r="E75" s="533"/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386"/>
      <c r="Q75" s="340"/>
      <c r="R75" s="386">
        <v>4</v>
      </c>
      <c r="S75" s="339"/>
      <c r="T75" s="385">
        <v>130</v>
      </c>
      <c r="U75" s="340"/>
      <c r="V75" s="386">
        <v>68</v>
      </c>
      <c r="W75" s="422"/>
      <c r="X75" s="339">
        <v>34</v>
      </c>
      <c r="Y75" s="340"/>
      <c r="Z75" s="386">
        <v>34</v>
      </c>
      <c r="AA75" s="340"/>
      <c r="AB75" s="386"/>
      <c r="AC75" s="340"/>
      <c r="AD75" s="386"/>
      <c r="AE75" s="339"/>
      <c r="AF75" s="215"/>
      <c r="AG75" s="216"/>
      <c r="AH75" s="121"/>
      <c r="AI75" s="215"/>
      <c r="AJ75" s="216"/>
      <c r="AK75" s="121"/>
      <c r="AL75" s="215"/>
      <c r="AM75" s="216"/>
      <c r="AN75" s="213"/>
      <c r="AO75" s="291">
        <v>130</v>
      </c>
      <c r="AP75" s="294">
        <v>68</v>
      </c>
      <c r="AQ75" s="121">
        <v>4</v>
      </c>
      <c r="AR75" s="215"/>
      <c r="AS75" s="216"/>
      <c r="AT75" s="121"/>
      <c r="AU75" s="215"/>
      <c r="AV75" s="216"/>
      <c r="AW75" s="121"/>
      <c r="AX75" s="215"/>
      <c r="AY75" s="216"/>
      <c r="AZ75" s="121"/>
      <c r="BA75" s="215"/>
      <c r="BB75" s="216"/>
      <c r="BC75" s="121"/>
      <c r="BD75" s="439">
        <f t="shared" si="40"/>
        <v>4</v>
      </c>
      <c r="BE75" s="387"/>
      <c r="BF75" s="514" t="s">
        <v>269</v>
      </c>
      <c r="BG75" s="515"/>
      <c r="BH75" s="515"/>
      <c r="BI75" s="516"/>
      <c r="BJ75" s="80"/>
      <c r="BK75" s="50">
        <f t="shared" ref="BK75:BK81" si="41">AF75+AI75+AL75+AO75+AR75+AU75+AX75</f>
        <v>130</v>
      </c>
      <c r="BL75" s="52">
        <f t="shared" ref="BL75:BL81" si="42">AG75+AJ75+AM75+AP75+AS75+AV75+AY75+BB75</f>
        <v>68</v>
      </c>
      <c r="BM75" s="50">
        <f t="shared" ref="BM75:BM81" si="43">AH75+AK75+AN75+AQ75+AT75+AW75+AZ75</f>
        <v>4</v>
      </c>
    </row>
    <row r="76" spans="1:67" ht="64.5" customHeight="1" x14ac:dyDescent="0.3">
      <c r="A76" s="161" t="s">
        <v>182</v>
      </c>
      <c r="B76" s="530" t="s">
        <v>314</v>
      </c>
      <c r="C76" s="531"/>
      <c r="D76" s="531"/>
      <c r="E76" s="531"/>
      <c r="F76" s="531"/>
      <c r="G76" s="531"/>
      <c r="H76" s="531"/>
      <c r="I76" s="531"/>
      <c r="J76" s="531"/>
      <c r="K76" s="531"/>
      <c r="L76" s="531"/>
      <c r="M76" s="531"/>
      <c r="N76" s="531"/>
      <c r="O76" s="532"/>
      <c r="P76" s="386"/>
      <c r="Q76" s="647"/>
      <c r="R76" s="386"/>
      <c r="S76" s="339"/>
      <c r="T76" s="385"/>
      <c r="U76" s="340"/>
      <c r="V76" s="386"/>
      <c r="W76" s="422"/>
      <c r="X76" s="339"/>
      <c r="Y76" s="340"/>
      <c r="Z76" s="339"/>
      <c r="AA76" s="340"/>
      <c r="AB76" s="339"/>
      <c r="AC76" s="340"/>
      <c r="AD76" s="339"/>
      <c r="AE76" s="340"/>
      <c r="AF76" s="220"/>
      <c r="AG76" s="221"/>
      <c r="AH76" s="120"/>
      <c r="AI76" s="220"/>
      <c r="AJ76" s="221"/>
      <c r="AK76" s="120"/>
      <c r="AL76" s="220"/>
      <c r="AM76" s="221"/>
      <c r="AN76" s="120"/>
      <c r="AO76" s="215"/>
      <c r="AP76" s="216"/>
      <c r="AQ76" s="121"/>
      <c r="AR76" s="215"/>
      <c r="AS76" s="216"/>
      <c r="AT76" s="121"/>
      <c r="AU76" s="215"/>
      <c r="AV76" s="216"/>
      <c r="AW76" s="121"/>
      <c r="AX76" s="145"/>
      <c r="AY76" s="162"/>
      <c r="AZ76" s="163"/>
      <c r="BA76" s="167"/>
      <c r="BB76" s="248"/>
      <c r="BC76" s="249"/>
      <c r="BD76" s="350"/>
      <c r="BE76" s="351"/>
      <c r="BF76" s="653"/>
      <c r="BG76" s="653"/>
      <c r="BH76" s="653"/>
      <c r="BI76" s="654"/>
      <c r="BK76" s="49">
        <f>AF76+AI76+AL76+AO76+AR76+AU76+AX76</f>
        <v>0</v>
      </c>
      <c r="BL76" s="51">
        <f>AG76+AJ76+AM76+AP76+AS76+AV76+AY76+BB76</f>
        <v>0</v>
      </c>
      <c r="BM76" s="49">
        <f>AH76+AK76+AN76+AQ76+AT76+AW76+AZ76</f>
        <v>0</v>
      </c>
    </row>
    <row r="77" spans="1:67" ht="33" customHeight="1" x14ac:dyDescent="0.3">
      <c r="A77" s="129" t="s">
        <v>315</v>
      </c>
      <c r="B77" s="390" t="s">
        <v>310</v>
      </c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5"/>
      <c r="P77" s="386">
        <v>4</v>
      </c>
      <c r="Q77" s="647"/>
      <c r="R77" s="386">
        <v>3</v>
      </c>
      <c r="S77" s="339"/>
      <c r="T77" s="385">
        <v>240</v>
      </c>
      <c r="U77" s="340"/>
      <c r="V77" s="386">
        <v>136</v>
      </c>
      <c r="W77" s="422"/>
      <c r="X77" s="339"/>
      <c r="Y77" s="340"/>
      <c r="Z77" s="339"/>
      <c r="AA77" s="340"/>
      <c r="AB77" s="339">
        <v>136</v>
      </c>
      <c r="AC77" s="340"/>
      <c r="AD77" s="339"/>
      <c r="AE77" s="340"/>
      <c r="AF77" s="220"/>
      <c r="AG77" s="221"/>
      <c r="AH77" s="120"/>
      <c r="AI77" s="220"/>
      <c r="AJ77" s="221"/>
      <c r="AK77" s="120"/>
      <c r="AL77" s="220">
        <v>120</v>
      </c>
      <c r="AM77" s="221">
        <v>68</v>
      </c>
      <c r="AN77" s="120">
        <v>3</v>
      </c>
      <c r="AO77" s="215">
        <v>120</v>
      </c>
      <c r="AP77" s="216">
        <v>68</v>
      </c>
      <c r="AQ77" s="121">
        <v>3</v>
      </c>
      <c r="AR77" s="215"/>
      <c r="AS77" s="216"/>
      <c r="AT77" s="121"/>
      <c r="AU77" s="215"/>
      <c r="AV77" s="216"/>
      <c r="AW77" s="121"/>
      <c r="AX77" s="215"/>
      <c r="AY77" s="216"/>
      <c r="AZ77" s="121"/>
      <c r="BA77" s="220"/>
      <c r="BB77" s="127"/>
      <c r="BC77" s="128"/>
      <c r="BD77" s="350">
        <f>AH77+AK77+AN77+AQ77+AT77+AW77+AZ77+BC77</f>
        <v>6</v>
      </c>
      <c r="BE77" s="351"/>
      <c r="BF77" s="653" t="s">
        <v>406</v>
      </c>
      <c r="BG77" s="653"/>
      <c r="BH77" s="653"/>
      <c r="BI77" s="654"/>
      <c r="BK77" s="49">
        <f t="shared" si="41"/>
        <v>240</v>
      </c>
      <c r="BL77" s="51">
        <f t="shared" si="42"/>
        <v>136</v>
      </c>
      <c r="BM77" s="49">
        <f t="shared" si="43"/>
        <v>6</v>
      </c>
    </row>
    <row r="78" spans="1:67" ht="65.45" customHeight="1" x14ac:dyDescent="0.3">
      <c r="A78" s="129" t="s">
        <v>316</v>
      </c>
      <c r="B78" s="533" t="s">
        <v>309</v>
      </c>
      <c r="C78" s="533"/>
      <c r="D78" s="533"/>
      <c r="E78" s="533"/>
      <c r="F78" s="533"/>
      <c r="G78" s="533"/>
      <c r="H78" s="533"/>
      <c r="I78" s="533"/>
      <c r="J78" s="533"/>
      <c r="K78" s="533"/>
      <c r="L78" s="533"/>
      <c r="M78" s="533"/>
      <c r="N78" s="533"/>
      <c r="O78" s="533"/>
      <c r="P78" s="386">
        <v>6</v>
      </c>
      <c r="Q78" s="340"/>
      <c r="R78" s="386">
        <v>5</v>
      </c>
      <c r="S78" s="339"/>
      <c r="T78" s="385">
        <f>AR78+AU78</f>
        <v>202</v>
      </c>
      <c r="U78" s="340"/>
      <c r="V78" s="386">
        <f>AS78+AV78</f>
        <v>104</v>
      </c>
      <c r="W78" s="422"/>
      <c r="X78" s="339"/>
      <c r="Y78" s="340"/>
      <c r="Z78" s="386"/>
      <c r="AA78" s="340"/>
      <c r="AB78" s="386">
        <v>104</v>
      </c>
      <c r="AC78" s="340"/>
      <c r="AD78" s="386"/>
      <c r="AE78" s="339"/>
      <c r="AF78" s="215"/>
      <c r="AG78" s="216"/>
      <c r="AH78" s="121"/>
      <c r="AI78" s="215"/>
      <c r="AJ78" s="216"/>
      <c r="AK78" s="121"/>
      <c r="AL78" s="215"/>
      <c r="AM78" s="216"/>
      <c r="AN78" s="121"/>
      <c r="AO78" s="215"/>
      <c r="AP78" s="216"/>
      <c r="AQ78" s="121"/>
      <c r="AR78" s="215">
        <v>94</v>
      </c>
      <c r="AS78" s="216">
        <v>48</v>
      </c>
      <c r="AT78" s="121">
        <v>3</v>
      </c>
      <c r="AU78" s="215">
        <v>108</v>
      </c>
      <c r="AV78" s="216">
        <v>56</v>
      </c>
      <c r="AW78" s="121">
        <v>3</v>
      </c>
      <c r="AX78" s="215"/>
      <c r="AY78" s="216"/>
      <c r="AZ78" s="121"/>
      <c r="BA78" s="215"/>
      <c r="BB78" s="219"/>
      <c r="BC78" s="122"/>
      <c r="BD78" s="350">
        <f>AH78+AK78+AN78+AQ78+AT78+AW78+AZ78+BC78</f>
        <v>6</v>
      </c>
      <c r="BE78" s="351"/>
      <c r="BF78" s="393" t="s">
        <v>499</v>
      </c>
      <c r="BG78" s="394"/>
      <c r="BH78" s="394"/>
      <c r="BI78" s="395"/>
      <c r="BK78" s="49">
        <f t="shared" si="41"/>
        <v>202</v>
      </c>
      <c r="BL78" s="51">
        <f t="shared" si="42"/>
        <v>104</v>
      </c>
      <c r="BM78" s="49">
        <f t="shared" si="43"/>
        <v>6</v>
      </c>
    </row>
    <row r="79" spans="1:67" ht="56.25" customHeight="1" x14ac:dyDescent="0.3">
      <c r="A79" s="161" t="s">
        <v>183</v>
      </c>
      <c r="B79" s="361" t="s">
        <v>320</v>
      </c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3"/>
      <c r="P79" s="352"/>
      <c r="Q79" s="353"/>
      <c r="R79" s="352"/>
      <c r="S79" s="354"/>
      <c r="T79" s="385"/>
      <c r="U79" s="340"/>
      <c r="V79" s="386"/>
      <c r="W79" s="422"/>
      <c r="X79" s="339"/>
      <c r="Y79" s="340"/>
      <c r="Z79" s="386"/>
      <c r="AA79" s="340"/>
      <c r="AB79" s="386"/>
      <c r="AC79" s="340"/>
      <c r="AD79" s="386"/>
      <c r="AE79" s="339"/>
      <c r="AF79" s="215"/>
      <c r="AG79" s="216"/>
      <c r="AH79" s="121"/>
      <c r="AI79" s="215"/>
      <c r="AJ79" s="216"/>
      <c r="AK79" s="121"/>
      <c r="AL79" s="215"/>
      <c r="AM79" s="216"/>
      <c r="AN79" s="121"/>
      <c r="AO79" s="215"/>
      <c r="AP79" s="216"/>
      <c r="AQ79" s="121"/>
      <c r="AR79" s="215"/>
      <c r="AS79" s="216"/>
      <c r="AT79" s="121"/>
      <c r="AU79" s="215"/>
      <c r="AV79" s="216"/>
      <c r="AW79" s="121"/>
      <c r="AX79" s="218"/>
      <c r="AY79" s="219"/>
      <c r="AZ79" s="122"/>
      <c r="BA79" s="218"/>
      <c r="BB79" s="219"/>
      <c r="BC79" s="122"/>
      <c r="BD79" s="350"/>
      <c r="BE79" s="351"/>
      <c r="BF79" s="393"/>
      <c r="BG79" s="394"/>
      <c r="BH79" s="394"/>
      <c r="BI79" s="395"/>
      <c r="BK79" s="49">
        <f t="shared" si="41"/>
        <v>0</v>
      </c>
      <c r="BL79" s="51">
        <f t="shared" si="42"/>
        <v>0</v>
      </c>
      <c r="BM79" s="49">
        <f t="shared" si="43"/>
        <v>0</v>
      </c>
    </row>
    <row r="80" spans="1:67" ht="56.25" customHeight="1" x14ac:dyDescent="0.3">
      <c r="A80" s="129" t="s">
        <v>327</v>
      </c>
      <c r="B80" s="309" t="s">
        <v>255</v>
      </c>
      <c r="C80" s="310"/>
      <c r="D80" s="310"/>
      <c r="E80" s="310"/>
      <c r="F80" s="310"/>
      <c r="G80" s="310"/>
      <c r="H80" s="310"/>
      <c r="I80" s="310"/>
      <c r="J80" s="310"/>
      <c r="K80" s="310"/>
      <c r="L80" s="310"/>
      <c r="M80" s="310"/>
      <c r="N80" s="310"/>
      <c r="O80" s="311"/>
      <c r="P80" s="352">
        <v>5</v>
      </c>
      <c r="Q80" s="353"/>
      <c r="R80" s="352"/>
      <c r="S80" s="354"/>
      <c r="T80" s="385">
        <f>AR80</f>
        <v>108</v>
      </c>
      <c r="U80" s="340"/>
      <c r="V80" s="386">
        <v>52</v>
      </c>
      <c r="W80" s="422"/>
      <c r="X80" s="339">
        <v>26</v>
      </c>
      <c r="Y80" s="340"/>
      <c r="Z80" s="386">
        <v>26</v>
      </c>
      <c r="AA80" s="340"/>
      <c r="AB80" s="386"/>
      <c r="AC80" s="340"/>
      <c r="AD80" s="386"/>
      <c r="AE80" s="339"/>
      <c r="AF80" s="215"/>
      <c r="AG80" s="216"/>
      <c r="AH80" s="121"/>
      <c r="AI80" s="215"/>
      <c r="AJ80" s="216"/>
      <c r="AK80" s="121"/>
      <c r="AL80" s="215"/>
      <c r="AM80" s="216"/>
      <c r="AN80" s="121"/>
      <c r="AO80" s="215"/>
      <c r="AP80" s="216"/>
      <c r="AQ80" s="121"/>
      <c r="AR80" s="215">
        <v>108</v>
      </c>
      <c r="AS80" s="216">
        <v>52</v>
      </c>
      <c r="AT80" s="121">
        <v>3</v>
      </c>
      <c r="AU80" s="215"/>
      <c r="AV80" s="216"/>
      <c r="AW80" s="121"/>
      <c r="AX80" s="218"/>
      <c r="AY80" s="219"/>
      <c r="AZ80" s="122"/>
      <c r="BA80" s="218"/>
      <c r="BB80" s="219"/>
      <c r="BC80" s="122"/>
      <c r="BD80" s="350">
        <f>AH80+AK80+AN80+AQ80+AT80+AW80+AZ80+BC80</f>
        <v>3</v>
      </c>
      <c r="BE80" s="351"/>
      <c r="BF80" s="393" t="s">
        <v>272</v>
      </c>
      <c r="BG80" s="394"/>
      <c r="BH80" s="394"/>
      <c r="BI80" s="395"/>
      <c r="BK80" s="49"/>
      <c r="BL80" s="51"/>
      <c r="BM80" s="49"/>
    </row>
    <row r="81" spans="1:65" ht="41.25" customHeight="1" x14ac:dyDescent="0.3">
      <c r="A81" s="129" t="s">
        <v>328</v>
      </c>
      <c r="B81" s="309" t="s">
        <v>256</v>
      </c>
      <c r="C81" s="310"/>
      <c r="D81" s="310"/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1"/>
      <c r="P81" s="352">
        <v>5</v>
      </c>
      <c r="Q81" s="353"/>
      <c r="R81" s="352"/>
      <c r="S81" s="354"/>
      <c r="T81" s="385">
        <f>AR81</f>
        <v>108</v>
      </c>
      <c r="U81" s="340"/>
      <c r="V81" s="386">
        <v>52</v>
      </c>
      <c r="W81" s="422"/>
      <c r="X81" s="339">
        <v>26</v>
      </c>
      <c r="Y81" s="340"/>
      <c r="Z81" s="386">
        <v>26</v>
      </c>
      <c r="AA81" s="340"/>
      <c r="AB81" s="386"/>
      <c r="AC81" s="340"/>
      <c r="AD81" s="386"/>
      <c r="AE81" s="339"/>
      <c r="AF81" s="215"/>
      <c r="AG81" s="216"/>
      <c r="AH81" s="121"/>
      <c r="AI81" s="215"/>
      <c r="AJ81" s="216"/>
      <c r="AK81" s="121"/>
      <c r="AL81" s="215"/>
      <c r="AM81" s="216"/>
      <c r="AN81" s="121"/>
      <c r="AO81" s="215"/>
      <c r="AP81" s="216"/>
      <c r="AQ81" s="121"/>
      <c r="AR81" s="215">
        <v>108</v>
      </c>
      <c r="AS81" s="216">
        <v>52</v>
      </c>
      <c r="AT81" s="121">
        <v>3</v>
      </c>
      <c r="AU81" s="215"/>
      <c r="AV81" s="216"/>
      <c r="AW81" s="121"/>
      <c r="AX81" s="218"/>
      <c r="AY81" s="219"/>
      <c r="AZ81" s="122"/>
      <c r="BA81" s="218"/>
      <c r="BB81" s="219"/>
      <c r="BC81" s="122"/>
      <c r="BD81" s="350">
        <f>AH81+AK81+AN81+AQ81+AT81+AW81+AZ81+BC81</f>
        <v>3</v>
      </c>
      <c r="BE81" s="351"/>
      <c r="BF81" s="393" t="s">
        <v>273</v>
      </c>
      <c r="BG81" s="394"/>
      <c r="BH81" s="394"/>
      <c r="BI81" s="395"/>
      <c r="BK81" s="49">
        <f t="shared" si="41"/>
        <v>108</v>
      </c>
      <c r="BL81" s="51">
        <f t="shared" si="42"/>
        <v>52</v>
      </c>
      <c r="BM81" s="49">
        <f t="shared" si="43"/>
        <v>3</v>
      </c>
    </row>
    <row r="82" spans="1:65" s="99" customFormat="1" ht="1.5" hidden="1" customHeight="1" x14ac:dyDescent="0.3">
      <c r="A82" s="658" t="s">
        <v>234</v>
      </c>
      <c r="B82" s="490"/>
      <c r="C82" s="490"/>
      <c r="D82" s="490"/>
      <c r="E82" s="490"/>
      <c r="F82" s="490"/>
      <c r="G82" s="490"/>
      <c r="H82" s="490"/>
      <c r="I82" s="490"/>
      <c r="J82" s="490"/>
      <c r="K82" s="490"/>
      <c r="L82" s="490"/>
      <c r="M82" s="490"/>
      <c r="N82" s="490"/>
      <c r="O82" s="490"/>
      <c r="P82" s="490"/>
      <c r="Q82" s="490"/>
      <c r="R82" s="490"/>
      <c r="S82" s="189"/>
      <c r="T82" s="189"/>
      <c r="U82" s="189"/>
      <c r="V82" s="189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490" t="s">
        <v>235</v>
      </c>
      <c r="AN82" s="490"/>
      <c r="AO82" s="490"/>
      <c r="AP82" s="490"/>
      <c r="AQ82" s="490"/>
      <c r="AR82" s="490"/>
      <c r="AS82" s="490"/>
      <c r="AT82" s="490"/>
      <c r="AU82" s="490"/>
      <c r="AV82" s="490"/>
      <c r="AW82" s="490"/>
      <c r="AX82" s="490"/>
      <c r="AY82" s="490"/>
      <c r="AZ82" s="490"/>
      <c r="BA82" s="490"/>
      <c r="BB82" s="490"/>
      <c r="BC82" s="490"/>
      <c r="BD82" s="490"/>
      <c r="BE82" s="490"/>
      <c r="BF82" s="490"/>
      <c r="BG82" s="190"/>
      <c r="BH82" s="190"/>
      <c r="BI82" s="191"/>
      <c r="BJ82" s="5"/>
      <c r="BK82" s="1"/>
      <c r="BL82" s="1"/>
      <c r="BM82" s="1"/>
    </row>
    <row r="83" spans="1:65" s="99" customFormat="1" ht="30" hidden="1" customHeight="1" x14ac:dyDescent="0.3">
      <c r="A83" s="659"/>
      <c r="B83" s="491"/>
      <c r="C83" s="491"/>
      <c r="D83" s="491"/>
      <c r="E83" s="491"/>
      <c r="F83" s="491"/>
      <c r="G83" s="491"/>
      <c r="H83" s="491"/>
      <c r="I83" s="491"/>
      <c r="J83" s="491"/>
      <c r="K83" s="491"/>
      <c r="L83" s="491"/>
      <c r="M83" s="491"/>
      <c r="N83" s="491"/>
      <c r="O83" s="491"/>
      <c r="P83" s="491"/>
      <c r="Q83" s="491"/>
      <c r="R83" s="491"/>
      <c r="S83" s="189"/>
      <c r="T83" s="189"/>
      <c r="U83" s="189"/>
      <c r="V83" s="189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491"/>
      <c r="AN83" s="491"/>
      <c r="AO83" s="491"/>
      <c r="AP83" s="491"/>
      <c r="AQ83" s="491"/>
      <c r="AR83" s="491"/>
      <c r="AS83" s="491"/>
      <c r="AT83" s="491"/>
      <c r="AU83" s="491"/>
      <c r="AV83" s="491"/>
      <c r="AW83" s="491"/>
      <c r="AX83" s="491"/>
      <c r="AY83" s="491"/>
      <c r="AZ83" s="491"/>
      <c r="BA83" s="491"/>
      <c r="BB83" s="491"/>
      <c r="BC83" s="491"/>
      <c r="BD83" s="491"/>
      <c r="BE83" s="491"/>
      <c r="BF83" s="491"/>
      <c r="BG83" s="190"/>
      <c r="BH83" s="190"/>
      <c r="BI83" s="191"/>
      <c r="BJ83" s="5"/>
      <c r="BK83" s="1"/>
      <c r="BL83" s="1"/>
      <c r="BM83" s="1"/>
    </row>
    <row r="84" spans="1:65" s="99" customFormat="1" ht="30" hidden="1" customHeight="1" x14ac:dyDescent="0.3">
      <c r="A84" s="659"/>
      <c r="B84" s="491"/>
      <c r="C84" s="491"/>
      <c r="D84" s="491"/>
      <c r="E84" s="491"/>
      <c r="F84" s="491"/>
      <c r="G84" s="491"/>
      <c r="H84" s="491"/>
      <c r="I84" s="491"/>
      <c r="J84" s="491"/>
      <c r="K84" s="491"/>
      <c r="L84" s="491"/>
      <c r="M84" s="491"/>
      <c r="N84" s="491"/>
      <c r="O84" s="491"/>
      <c r="P84" s="491"/>
      <c r="Q84" s="491"/>
      <c r="R84" s="491"/>
      <c r="S84" s="189"/>
      <c r="T84" s="189"/>
      <c r="U84" s="189"/>
      <c r="V84" s="189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491"/>
      <c r="AN84" s="491"/>
      <c r="AO84" s="491"/>
      <c r="AP84" s="491"/>
      <c r="AQ84" s="491"/>
      <c r="AR84" s="491"/>
      <c r="AS84" s="491"/>
      <c r="AT84" s="491"/>
      <c r="AU84" s="491"/>
      <c r="AV84" s="491"/>
      <c r="AW84" s="491"/>
      <c r="AX84" s="491"/>
      <c r="AY84" s="491"/>
      <c r="AZ84" s="491"/>
      <c r="BA84" s="491"/>
      <c r="BB84" s="491"/>
      <c r="BC84" s="491"/>
      <c r="BD84" s="491"/>
      <c r="BE84" s="491"/>
      <c r="BF84" s="491"/>
      <c r="BG84" s="190"/>
      <c r="BH84" s="190"/>
      <c r="BI84" s="191"/>
      <c r="BJ84" s="5"/>
      <c r="BK84" s="1"/>
      <c r="BL84" s="1"/>
      <c r="BM84" s="1"/>
    </row>
    <row r="85" spans="1:65" s="99" customFormat="1" ht="45" hidden="1" customHeight="1" x14ac:dyDescent="0.3">
      <c r="A85" s="659"/>
      <c r="B85" s="491"/>
      <c r="C85" s="491"/>
      <c r="D85" s="491"/>
      <c r="E85" s="491"/>
      <c r="F85" s="491"/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  <c r="R85" s="491"/>
      <c r="S85" s="189"/>
      <c r="T85" s="189"/>
      <c r="U85" s="189"/>
      <c r="V85" s="189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491"/>
      <c r="AN85" s="491"/>
      <c r="AO85" s="491"/>
      <c r="AP85" s="491"/>
      <c r="AQ85" s="491"/>
      <c r="AR85" s="491"/>
      <c r="AS85" s="491"/>
      <c r="AT85" s="491"/>
      <c r="AU85" s="491"/>
      <c r="AV85" s="491"/>
      <c r="AW85" s="491"/>
      <c r="AX85" s="491"/>
      <c r="AY85" s="491"/>
      <c r="AZ85" s="491"/>
      <c r="BA85" s="491"/>
      <c r="BB85" s="491"/>
      <c r="BC85" s="491"/>
      <c r="BD85" s="491"/>
      <c r="BE85" s="491"/>
      <c r="BF85" s="491"/>
      <c r="BG85" s="190"/>
      <c r="BH85" s="190"/>
      <c r="BI85" s="191"/>
      <c r="BJ85" s="96"/>
      <c r="BK85" s="97"/>
      <c r="BL85" s="98"/>
      <c r="BM85" s="97"/>
    </row>
    <row r="86" spans="1:65" s="99" customFormat="1" ht="30" hidden="1" customHeight="1" x14ac:dyDescent="0.3">
      <c r="A86" s="512" t="s">
        <v>303</v>
      </c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3"/>
      <c r="AC86" s="513"/>
      <c r="AD86" s="513"/>
      <c r="AE86" s="513"/>
      <c r="AF86" s="513"/>
      <c r="AG86" s="513"/>
      <c r="AH86" s="513"/>
      <c r="AI86" s="513"/>
      <c r="AJ86" s="513"/>
      <c r="AK86" s="513"/>
      <c r="AL86" s="513"/>
      <c r="AM86" s="513"/>
      <c r="AN86" s="513"/>
      <c r="AO86" s="513"/>
      <c r="AP86" s="513"/>
      <c r="AQ86" s="513"/>
      <c r="AR86" s="513"/>
      <c r="AS86" s="513"/>
      <c r="AT86" s="513"/>
      <c r="AU86" s="513"/>
      <c r="AV86" s="513"/>
      <c r="AW86" s="513"/>
      <c r="AX86" s="513"/>
      <c r="AY86" s="513"/>
      <c r="AZ86" s="513"/>
      <c r="BA86" s="513"/>
      <c r="BB86" s="513"/>
      <c r="BC86" s="513"/>
      <c r="BD86" s="513"/>
      <c r="BE86" s="513"/>
      <c r="BF86" s="513"/>
      <c r="BG86" s="513"/>
      <c r="BH86" s="217"/>
      <c r="BI86" s="168"/>
      <c r="BJ86" s="96"/>
      <c r="BK86" s="97"/>
      <c r="BL86" s="98"/>
      <c r="BM86" s="97"/>
    </row>
    <row r="87" spans="1:65" ht="50.25" customHeight="1" x14ac:dyDescent="0.3">
      <c r="A87" s="161" t="s">
        <v>266</v>
      </c>
      <c r="B87" s="655" t="s">
        <v>258</v>
      </c>
      <c r="C87" s="656"/>
      <c r="D87" s="656"/>
      <c r="E87" s="656"/>
      <c r="F87" s="656"/>
      <c r="G87" s="656"/>
      <c r="H87" s="656"/>
      <c r="I87" s="656"/>
      <c r="J87" s="656"/>
      <c r="K87" s="656"/>
      <c r="L87" s="656"/>
      <c r="M87" s="656"/>
      <c r="N87" s="656"/>
      <c r="O87" s="657"/>
      <c r="P87" s="352"/>
      <c r="Q87" s="353"/>
      <c r="R87" s="352"/>
      <c r="S87" s="354"/>
      <c r="T87" s="385"/>
      <c r="U87" s="340"/>
      <c r="V87" s="386"/>
      <c r="W87" s="422"/>
      <c r="X87" s="339"/>
      <c r="Y87" s="340"/>
      <c r="Z87" s="386"/>
      <c r="AA87" s="340"/>
      <c r="AB87" s="386"/>
      <c r="AC87" s="340"/>
      <c r="AD87" s="386"/>
      <c r="AE87" s="339"/>
      <c r="AF87" s="215"/>
      <c r="AG87" s="216"/>
      <c r="AH87" s="121"/>
      <c r="AI87" s="215"/>
      <c r="AJ87" s="216"/>
      <c r="AK87" s="121"/>
      <c r="AL87" s="215"/>
      <c r="AM87" s="216"/>
      <c r="AN87" s="121"/>
      <c r="AO87" s="215"/>
      <c r="AP87" s="216"/>
      <c r="AQ87" s="121"/>
      <c r="AR87" s="215"/>
      <c r="AS87" s="216"/>
      <c r="AT87" s="121"/>
      <c r="AU87" s="215"/>
      <c r="AV87" s="216"/>
      <c r="AW87" s="121"/>
      <c r="AX87" s="218"/>
      <c r="AY87" s="219"/>
      <c r="AZ87" s="122"/>
      <c r="BA87" s="218"/>
      <c r="BB87" s="219"/>
      <c r="BC87" s="122"/>
      <c r="BD87" s="517">
        <f>AH87+AK87+AN87+AQ87+AT87+AW87+AZ87+BC87</f>
        <v>0</v>
      </c>
      <c r="BE87" s="518"/>
      <c r="BF87" s="393"/>
      <c r="BG87" s="394"/>
      <c r="BH87" s="394"/>
      <c r="BI87" s="395"/>
      <c r="BK87" s="49">
        <f t="shared" ref="BK87:BK93" si="44">AF87+AI87+AL87+AO87+AR87+AU87+AX87</f>
        <v>0</v>
      </c>
      <c r="BL87" s="51">
        <f t="shared" ref="BL87:BL93" si="45">AG87+AJ87+AM87+AP87+AS87+AV87+AY87+BB87</f>
        <v>0</v>
      </c>
      <c r="BM87" s="49">
        <f t="shared" ref="BM87:BM93" si="46">AH87+AK87+AN87+AQ87+AT87+AW87+AZ87</f>
        <v>0</v>
      </c>
    </row>
    <row r="88" spans="1:65" ht="33" customHeight="1" x14ac:dyDescent="0.3">
      <c r="A88" s="129" t="s">
        <v>329</v>
      </c>
      <c r="B88" s="328" t="s">
        <v>263</v>
      </c>
      <c r="C88" s="329"/>
      <c r="D88" s="329"/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30"/>
      <c r="P88" s="352">
        <v>7</v>
      </c>
      <c r="Q88" s="353"/>
      <c r="R88" s="352"/>
      <c r="S88" s="354"/>
      <c r="T88" s="385">
        <v>108</v>
      </c>
      <c r="U88" s="340"/>
      <c r="V88" s="386">
        <v>62</v>
      </c>
      <c r="W88" s="422"/>
      <c r="X88" s="339">
        <v>26</v>
      </c>
      <c r="Y88" s="340"/>
      <c r="Z88" s="386">
        <v>36</v>
      </c>
      <c r="AA88" s="340"/>
      <c r="AB88" s="386"/>
      <c r="AC88" s="340"/>
      <c r="AD88" s="386"/>
      <c r="AE88" s="339"/>
      <c r="AF88" s="215"/>
      <c r="AG88" s="216"/>
      <c r="AH88" s="121"/>
      <c r="AI88" s="215"/>
      <c r="AJ88" s="216"/>
      <c r="AK88" s="121"/>
      <c r="AL88" s="215"/>
      <c r="AM88" s="216"/>
      <c r="AN88" s="121"/>
      <c r="AO88" s="215"/>
      <c r="AP88" s="216"/>
      <c r="AQ88" s="121"/>
      <c r="AR88" s="215"/>
      <c r="AS88" s="216"/>
      <c r="AT88" s="121"/>
      <c r="AU88" s="215"/>
      <c r="AV88" s="216"/>
      <c r="AW88" s="121"/>
      <c r="AX88" s="218">
        <v>108</v>
      </c>
      <c r="AY88" s="219">
        <v>62</v>
      </c>
      <c r="AZ88" s="122">
        <v>3</v>
      </c>
      <c r="BA88" s="218"/>
      <c r="BB88" s="219"/>
      <c r="BC88" s="122"/>
      <c r="BD88" s="350">
        <f>AH88+AK88+AN88+AQ88+AT88+AW88+AZ88+BC88</f>
        <v>3</v>
      </c>
      <c r="BE88" s="351"/>
      <c r="BF88" s="393" t="s">
        <v>274</v>
      </c>
      <c r="BG88" s="394"/>
      <c r="BH88" s="394"/>
      <c r="BI88" s="395"/>
      <c r="BK88" s="49">
        <f t="shared" si="44"/>
        <v>108</v>
      </c>
      <c r="BL88" s="51">
        <f t="shared" si="45"/>
        <v>62</v>
      </c>
      <c r="BM88" s="49">
        <f t="shared" si="46"/>
        <v>3</v>
      </c>
    </row>
    <row r="89" spans="1:65" ht="33" customHeight="1" x14ac:dyDescent="0.3">
      <c r="A89" s="129" t="s">
        <v>330</v>
      </c>
      <c r="B89" s="328" t="s">
        <v>259</v>
      </c>
      <c r="C89" s="329"/>
      <c r="D89" s="329"/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30"/>
      <c r="P89" s="352"/>
      <c r="Q89" s="353"/>
      <c r="R89" s="352">
        <v>7</v>
      </c>
      <c r="S89" s="354"/>
      <c r="T89" s="385">
        <v>102</v>
      </c>
      <c r="U89" s="340"/>
      <c r="V89" s="386">
        <v>52</v>
      </c>
      <c r="W89" s="422"/>
      <c r="X89" s="339">
        <v>12</v>
      </c>
      <c r="Y89" s="340"/>
      <c r="Z89" s="386">
        <v>40</v>
      </c>
      <c r="AA89" s="340"/>
      <c r="AB89" s="386"/>
      <c r="AC89" s="340"/>
      <c r="AD89" s="386"/>
      <c r="AE89" s="339"/>
      <c r="AF89" s="215"/>
      <c r="AG89" s="216"/>
      <c r="AH89" s="121"/>
      <c r="AI89" s="215"/>
      <c r="AJ89" s="216"/>
      <c r="AK89" s="121"/>
      <c r="AL89" s="215"/>
      <c r="AM89" s="216"/>
      <c r="AN89" s="121"/>
      <c r="AO89" s="215"/>
      <c r="AP89" s="216"/>
      <c r="AQ89" s="121"/>
      <c r="AR89" s="215"/>
      <c r="AS89" s="216"/>
      <c r="AT89" s="121"/>
      <c r="AU89" s="215"/>
      <c r="AV89" s="216"/>
      <c r="AW89" s="121"/>
      <c r="AX89" s="218">
        <v>102</v>
      </c>
      <c r="AY89" s="219">
        <v>52</v>
      </c>
      <c r="AZ89" s="122">
        <v>3</v>
      </c>
      <c r="BA89" s="218"/>
      <c r="BB89" s="219"/>
      <c r="BC89" s="122"/>
      <c r="BD89" s="350">
        <f>AH89+AK89+AN89+AQ89+AT89+AW89+AZ89+BC89</f>
        <v>3</v>
      </c>
      <c r="BE89" s="351"/>
      <c r="BF89" s="393" t="s">
        <v>275</v>
      </c>
      <c r="BG89" s="394"/>
      <c r="BH89" s="394"/>
      <c r="BI89" s="395"/>
      <c r="BK89" s="49">
        <f t="shared" si="44"/>
        <v>102</v>
      </c>
      <c r="BL89" s="51">
        <f t="shared" si="45"/>
        <v>52</v>
      </c>
      <c r="BM89" s="49">
        <f t="shared" si="46"/>
        <v>3</v>
      </c>
    </row>
    <row r="90" spans="1:65" s="81" customFormat="1" ht="59.25" customHeight="1" x14ac:dyDescent="0.3">
      <c r="A90" s="161" t="s">
        <v>267</v>
      </c>
      <c r="B90" s="361" t="s">
        <v>326</v>
      </c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3"/>
      <c r="P90" s="352"/>
      <c r="Q90" s="353"/>
      <c r="R90" s="352"/>
      <c r="S90" s="354"/>
      <c r="T90" s="401"/>
      <c r="U90" s="353"/>
      <c r="V90" s="352"/>
      <c r="W90" s="402"/>
      <c r="X90" s="354"/>
      <c r="Y90" s="353"/>
      <c r="Z90" s="352"/>
      <c r="AA90" s="353"/>
      <c r="AB90" s="352"/>
      <c r="AC90" s="353"/>
      <c r="AD90" s="352"/>
      <c r="AE90" s="354"/>
      <c r="AF90" s="215"/>
      <c r="AG90" s="216"/>
      <c r="AH90" s="121"/>
      <c r="AI90" s="215"/>
      <c r="AJ90" s="216"/>
      <c r="AK90" s="121"/>
      <c r="AL90" s="215"/>
      <c r="AM90" s="216"/>
      <c r="AN90" s="121"/>
      <c r="AO90" s="215"/>
      <c r="AP90" s="216"/>
      <c r="AQ90" s="121"/>
      <c r="AR90" s="215"/>
      <c r="AS90" s="216"/>
      <c r="AT90" s="121"/>
      <c r="AU90" s="215"/>
      <c r="AV90" s="216"/>
      <c r="AW90" s="121"/>
      <c r="AX90" s="218"/>
      <c r="AY90" s="219"/>
      <c r="AZ90" s="122"/>
      <c r="BA90" s="218"/>
      <c r="BB90" s="219"/>
      <c r="BC90" s="169"/>
      <c r="BD90" s="350"/>
      <c r="BE90" s="351"/>
      <c r="BF90" s="393"/>
      <c r="BG90" s="394"/>
      <c r="BH90" s="394"/>
      <c r="BI90" s="395"/>
      <c r="BJ90" s="80"/>
      <c r="BK90" s="50">
        <f t="shared" si="44"/>
        <v>0</v>
      </c>
      <c r="BL90" s="52">
        <f t="shared" si="45"/>
        <v>0</v>
      </c>
      <c r="BM90" s="50">
        <f t="shared" si="46"/>
        <v>0</v>
      </c>
    </row>
    <row r="91" spans="1:65" ht="66" customHeight="1" x14ac:dyDescent="0.3">
      <c r="A91" s="129" t="s">
        <v>321</v>
      </c>
      <c r="B91" s="309" t="s">
        <v>489</v>
      </c>
      <c r="C91" s="310"/>
      <c r="D91" s="310"/>
      <c r="E91" s="310"/>
      <c r="F91" s="310"/>
      <c r="G91" s="310"/>
      <c r="H91" s="310"/>
      <c r="I91" s="310"/>
      <c r="J91" s="310"/>
      <c r="K91" s="310"/>
      <c r="L91" s="310"/>
      <c r="M91" s="310"/>
      <c r="N91" s="310"/>
      <c r="O91" s="311"/>
      <c r="P91" s="352">
        <v>7</v>
      </c>
      <c r="Q91" s="353"/>
      <c r="R91" s="352"/>
      <c r="S91" s="354"/>
      <c r="T91" s="401">
        <v>180</v>
      </c>
      <c r="U91" s="353"/>
      <c r="V91" s="352">
        <v>70</v>
      </c>
      <c r="W91" s="402"/>
      <c r="X91" s="354">
        <v>34</v>
      </c>
      <c r="Y91" s="353"/>
      <c r="Z91" s="352">
        <v>36</v>
      </c>
      <c r="AA91" s="353"/>
      <c r="AB91" s="352"/>
      <c r="AC91" s="353"/>
      <c r="AD91" s="352"/>
      <c r="AE91" s="354"/>
      <c r="AF91" s="215"/>
      <c r="AG91" s="216"/>
      <c r="AH91" s="121"/>
      <c r="AI91" s="215"/>
      <c r="AJ91" s="216"/>
      <c r="AK91" s="121"/>
      <c r="AL91" s="215"/>
      <c r="AM91" s="216"/>
      <c r="AN91" s="121"/>
      <c r="AO91" s="215"/>
      <c r="AP91" s="216"/>
      <c r="AQ91" s="121"/>
      <c r="AR91" s="215"/>
      <c r="AS91" s="216"/>
      <c r="AT91" s="121"/>
      <c r="AU91" s="215"/>
      <c r="AV91" s="216"/>
      <c r="AW91" s="121"/>
      <c r="AX91" s="218">
        <v>180</v>
      </c>
      <c r="AY91" s="219">
        <v>70</v>
      </c>
      <c r="AZ91" s="122">
        <v>5</v>
      </c>
      <c r="BA91" s="218"/>
      <c r="BB91" s="219"/>
      <c r="BC91" s="122"/>
      <c r="BD91" s="350">
        <f>AH91+AK91+AN91+AQ91+AT91+AW91+AZ91+BC91</f>
        <v>5</v>
      </c>
      <c r="BE91" s="351"/>
      <c r="BF91" s="393" t="s">
        <v>276</v>
      </c>
      <c r="BG91" s="394"/>
      <c r="BH91" s="394"/>
      <c r="BI91" s="395"/>
      <c r="BK91" s="49">
        <f t="shared" si="44"/>
        <v>180</v>
      </c>
      <c r="BL91" s="51">
        <f t="shared" si="45"/>
        <v>70</v>
      </c>
      <c r="BM91" s="49">
        <f t="shared" si="46"/>
        <v>5</v>
      </c>
    </row>
    <row r="92" spans="1:65" ht="33" customHeight="1" x14ac:dyDescent="0.3">
      <c r="A92" s="135" t="s">
        <v>322</v>
      </c>
      <c r="B92" s="390" t="s">
        <v>264</v>
      </c>
      <c r="C92" s="391"/>
      <c r="D92" s="391"/>
      <c r="E92" s="391"/>
      <c r="F92" s="391"/>
      <c r="G92" s="391"/>
      <c r="H92" s="391"/>
      <c r="I92" s="391"/>
      <c r="J92" s="391"/>
      <c r="K92" s="391"/>
      <c r="L92" s="391"/>
      <c r="M92" s="391"/>
      <c r="N92" s="391"/>
      <c r="O92" s="392"/>
      <c r="P92" s="386">
        <v>7</v>
      </c>
      <c r="Q92" s="340"/>
      <c r="R92" s="386"/>
      <c r="S92" s="339"/>
      <c r="T92" s="401">
        <f t="shared" ref="T92:T93" si="47">AX92</f>
        <v>108</v>
      </c>
      <c r="U92" s="353"/>
      <c r="V92" s="386">
        <v>52</v>
      </c>
      <c r="W92" s="422"/>
      <c r="X92" s="339">
        <v>26</v>
      </c>
      <c r="Y92" s="340"/>
      <c r="Z92" s="386">
        <v>26</v>
      </c>
      <c r="AA92" s="340"/>
      <c r="AB92" s="386"/>
      <c r="AC92" s="340"/>
      <c r="AD92" s="386"/>
      <c r="AE92" s="339"/>
      <c r="AF92" s="215"/>
      <c r="AG92" s="216"/>
      <c r="AH92" s="121"/>
      <c r="AI92" s="215"/>
      <c r="AJ92" s="216"/>
      <c r="AK92" s="121"/>
      <c r="AL92" s="215"/>
      <c r="AM92" s="216"/>
      <c r="AN92" s="121"/>
      <c r="AO92" s="215"/>
      <c r="AP92" s="216"/>
      <c r="AQ92" s="121"/>
      <c r="AR92" s="215"/>
      <c r="AS92" s="216"/>
      <c r="AT92" s="121"/>
      <c r="AU92" s="215"/>
      <c r="AV92" s="216"/>
      <c r="AW92" s="121"/>
      <c r="AX92" s="215">
        <v>108</v>
      </c>
      <c r="AY92" s="216">
        <v>52</v>
      </c>
      <c r="AZ92" s="121">
        <v>3</v>
      </c>
      <c r="BA92" s="215"/>
      <c r="BB92" s="216"/>
      <c r="BC92" s="121"/>
      <c r="BD92" s="350">
        <f t="shared" ref="BD92" si="48">AH92+AK92+AN92+AQ92+AT92+AW92+AZ92+BC92</f>
        <v>3</v>
      </c>
      <c r="BE92" s="351"/>
      <c r="BF92" s="393" t="s">
        <v>277</v>
      </c>
      <c r="BG92" s="394"/>
      <c r="BH92" s="394"/>
      <c r="BI92" s="395"/>
      <c r="BK92" s="49">
        <f t="shared" si="44"/>
        <v>108</v>
      </c>
      <c r="BL92" s="51">
        <f t="shared" si="45"/>
        <v>52</v>
      </c>
      <c r="BM92" s="49">
        <f t="shared" si="46"/>
        <v>3</v>
      </c>
    </row>
    <row r="93" spans="1:65" ht="59.25" customHeight="1" x14ac:dyDescent="0.3">
      <c r="A93" s="135" t="s">
        <v>323</v>
      </c>
      <c r="B93" s="390" t="s">
        <v>260</v>
      </c>
      <c r="C93" s="391"/>
      <c r="D93" s="391"/>
      <c r="E93" s="391"/>
      <c r="F93" s="391"/>
      <c r="G93" s="391"/>
      <c r="H93" s="391"/>
      <c r="I93" s="391"/>
      <c r="J93" s="391"/>
      <c r="K93" s="391"/>
      <c r="L93" s="391"/>
      <c r="M93" s="391"/>
      <c r="N93" s="391"/>
      <c r="O93" s="392"/>
      <c r="P93" s="386">
        <v>7</v>
      </c>
      <c r="Q93" s="340"/>
      <c r="R93" s="386"/>
      <c r="S93" s="339"/>
      <c r="T93" s="401">
        <f t="shared" si="47"/>
        <v>202</v>
      </c>
      <c r="U93" s="353"/>
      <c r="V93" s="386">
        <v>76</v>
      </c>
      <c r="W93" s="422"/>
      <c r="X93" s="339">
        <v>38</v>
      </c>
      <c r="Y93" s="340"/>
      <c r="Z93" s="386">
        <v>38</v>
      </c>
      <c r="AA93" s="340"/>
      <c r="AB93" s="386"/>
      <c r="AC93" s="340"/>
      <c r="AD93" s="386"/>
      <c r="AE93" s="339"/>
      <c r="AF93" s="215"/>
      <c r="AG93" s="216"/>
      <c r="AH93" s="121"/>
      <c r="AI93" s="215"/>
      <c r="AJ93" s="216"/>
      <c r="AK93" s="121"/>
      <c r="AL93" s="215"/>
      <c r="AM93" s="216"/>
      <c r="AN93" s="121"/>
      <c r="AO93" s="215"/>
      <c r="AP93" s="216"/>
      <c r="AQ93" s="121"/>
      <c r="AR93" s="215"/>
      <c r="AS93" s="216"/>
      <c r="AT93" s="121"/>
      <c r="AU93" s="215"/>
      <c r="AV93" s="216"/>
      <c r="AW93" s="121"/>
      <c r="AX93" s="215">
        <v>202</v>
      </c>
      <c r="AY93" s="216">
        <v>76</v>
      </c>
      <c r="AZ93" s="121">
        <v>6</v>
      </c>
      <c r="BA93" s="215"/>
      <c r="BB93" s="216"/>
      <c r="BC93" s="121"/>
      <c r="BD93" s="350">
        <f>AH93+AK93+AN93+AQ93+AT93+AW93+AZ93+BC93</f>
        <v>6</v>
      </c>
      <c r="BE93" s="351"/>
      <c r="BF93" s="393" t="s">
        <v>278</v>
      </c>
      <c r="BG93" s="394"/>
      <c r="BH93" s="394"/>
      <c r="BI93" s="395"/>
      <c r="BK93" s="49">
        <f t="shared" si="44"/>
        <v>202</v>
      </c>
      <c r="BL93" s="51">
        <f t="shared" si="45"/>
        <v>76</v>
      </c>
      <c r="BM93" s="49">
        <f t="shared" si="46"/>
        <v>6</v>
      </c>
    </row>
    <row r="94" spans="1:65" ht="3" hidden="1" customHeight="1" x14ac:dyDescent="0.3">
      <c r="A94" s="129"/>
      <c r="B94" s="361" t="s">
        <v>174</v>
      </c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3"/>
      <c r="P94" s="352"/>
      <c r="Q94" s="353"/>
      <c r="R94" s="352"/>
      <c r="S94" s="354"/>
      <c r="T94" s="401"/>
      <c r="U94" s="353"/>
      <c r="V94" s="352"/>
      <c r="W94" s="402"/>
      <c r="X94" s="354"/>
      <c r="Y94" s="353"/>
      <c r="Z94" s="352"/>
      <c r="AA94" s="353"/>
      <c r="AB94" s="352"/>
      <c r="AC94" s="353"/>
      <c r="AD94" s="352"/>
      <c r="AE94" s="354"/>
      <c r="AF94" s="215"/>
      <c r="AG94" s="216"/>
      <c r="AH94" s="121"/>
      <c r="AI94" s="215"/>
      <c r="AJ94" s="216"/>
      <c r="AK94" s="121"/>
      <c r="AL94" s="215"/>
      <c r="AM94" s="216"/>
      <c r="AN94" s="121"/>
      <c r="AO94" s="215"/>
      <c r="AP94" s="216"/>
      <c r="AQ94" s="121"/>
      <c r="AR94" s="215"/>
      <c r="AS94" s="216"/>
      <c r="AT94" s="121"/>
      <c r="AU94" s="215"/>
      <c r="AV94" s="216"/>
      <c r="AW94" s="121"/>
      <c r="AX94" s="218"/>
      <c r="AY94" s="219"/>
      <c r="AZ94" s="122"/>
      <c r="BA94" s="218"/>
      <c r="BB94" s="219"/>
      <c r="BC94" s="122"/>
      <c r="BD94" s="350">
        <f t="shared" ref="BD94" si="49">AH94+AK94+AN94+AQ94+AT94+AW94+AZ94+BC94</f>
        <v>0</v>
      </c>
      <c r="BE94" s="351"/>
      <c r="BF94" s="393"/>
      <c r="BG94" s="394"/>
      <c r="BH94" s="394"/>
      <c r="BI94" s="395"/>
      <c r="BK94" s="49">
        <f t="shared" si="13"/>
        <v>0</v>
      </c>
      <c r="BL94" s="51">
        <f t="shared" si="14"/>
        <v>0</v>
      </c>
      <c r="BM94" s="49">
        <f t="shared" si="15"/>
        <v>0</v>
      </c>
    </row>
    <row r="95" spans="1:65" ht="90" customHeight="1" x14ac:dyDescent="0.3">
      <c r="A95" s="135" t="s">
        <v>384</v>
      </c>
      <c r="B95" s="364" t="s">
        <v>386</v>
      </c>
      <c r="C95" s="364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410"/>
      <c r="Q95" s="389"/>
      <c r="R95" s="410"/>
      <c r="S95" s="388"/>
      <c r="T95" s="519">
        <v>40</v>
      </c>
      <c r="U95" s="389"/>
      <c r="V95" s="410"/>
      <c r="W95" s="456"/>
      <c r="X95" s="388"/>
      <c r="Y95" s="389"/>
      <c r="Z95" s="410"/>
      <c r="AA95" s="389"/>
      <c r="AB95" s="410"/>
      <c r="AC95" s="389"/>
      <c r="AD95" s="410"/>
      <c r="AE95" s="388"/>
      <c r="AF95" s="131"/>
      <c r="AG95" s="132"/>
      <c r="AH95" s="133"/>
      <c r="AI95" s="131"/>
      <c r="AJ95" s="132"/>
      <c r="AK95" s="133"/>
      <c r="AL95" s="131"/>
      <c r="AM95" s="132"/>
      <c r="AN95" s="222"/>
      <c r="AO95" s="131"/>
      <c r="AP95" s="134"/>
      <c r="AQ95" s="133"/>
      <c r="AR95" s="223"/>
      <c r="AS95" s="132"/>
      <c r="AT95" s="133"/>
      <c r="AU95" s="131"/>
      <c r="AV95" s="132"/>
      <c r="AW95" s="133"/>
      <c r="AX95" s="131">
        <v>40</v>
      </c>
      <c r="AY95" s="132"/>
      <c r="AZ95" s="133">
        <v>1</v>
      </c>
      <c r="BA95" s="131"/>
      <c r="BB95" s="132"/>
      <c r="BC95" s="133"/>
      <c r="BD95" s="350">
        <f>AH95+AK95+AN95+AQ95+AT95+AW95+AZ95+BC95</f>
        <v>1</v>
      </c>
      <c r="BE95" s="351"/>
      <c r="BF95" s="393" t="s">
        <v>500</v>
      </c>
      <c r="BG95" s="394"/>
      <c r="BH95" s="394"/>
      <c r="BI95" s="395"/>
      <c r="BK95" s="49"/>
      <c r="BL95" s="51"/>
      <c r="BM95" s="49"/>
    </row>
    <row r="96" spans="1:65" ht="63.75" customHeight="1" x14ac:dyDescent="0.3">
      <c r="A96" s="161" t="s">
        <v>200</v>
      </c>
      <c r="B96" s="361" t="s">
        <v>514</v>
      </c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3"/>
      <c r="P96" s="352"/>
      <c r="Q96" s="353"/>
      <c r="R96" s="352"/>
      <c r="S96" s="354"/>
      <c r="T96" s="401"/>
      <c r="U96" s="353"/>
      <c r="V96" s="352"/>
      <c r="W96" s="402"/>
      <c r="X96" s="354"/>
      <c r="Y96" s="353"/>
      <c r="Z96" s="352"/>
      <c r="AA96" s="353"/>
      <c r="AB96" s="352"/>
      <c r="AC96" s="353"/>
      <c r="AD96" s="352"/>
      <c r="AE96" s="354"/>
      <c r="AF96" s="215"/>
      <c r="AG96" s="216"/>
      <c r="AH96" s="121"/>
      <c r="AI96" s="215"/>
      <c r="AJ96" s="216"/>
      <c r="AK96" s="121"/>
      <c r="AL96" s="215"/>
      <c r="AM96" s="216"/>
      <c r="AN96" s="121"/>
      <c r="AO96" s="215"/>
      <c r="AP96" s="216"/>
      <c r="AQ96" s="121"/>
      <c r="AR96" s="215"/>
      <c r="AS96" s="216"/>
      <c r="AT96" s="121"/>
      <c r="AU96" s="215"/>
      <c r="AV96" s="216"/>
      <c r="AW96" s="121"/>
      <c r="AX96" s="218"/>
      <c r="AY96" s="219"/>
      <c r="AZ96" s="122"/>
      <c r="BA96" s="218"/>
      <c r="BB96" s="219"/>
      <c r="BC96" s="122"/>
      <c r="BD96" s="517">
        <f t="shared" ref="BD96:BD99" si="50">AH96+AK96+AN96+AQ96+AT96+AW96+AZ96+BC96</f>
        <v>0</v>
      </c>
      <c r="BE96" s="518"/>
      <c r="BF96" s="393"/>
      <c r="BG96" s="394"/>
      <c r="BH96" s="394"/>
      <c r="BI96" s="395"/>
      <c r="BK96" s="49">
        <f t="shared" si="13"/>
        <v>0</v>
      </c>
      <c r="BL96" s="51">
        <f t="shared" si="14"/>
        <v>0</v>
      </c>
      <c r="BM96" s="49">
        <f t="shared" si="15"/>
        <v>0</v>
      </c>
    </row>
    <row r="97" spans="1:65" ht="30" customHeight="1" x14ac:dyDescent="0.3">
      <c r="A97" s="129" t="s">
        <v>331</v>
      </c>
      <c r="B97" s="390" t="s">
        <v>227</v>
      </c>
      <c r="C97" s="391"/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2"/>
      <c r="P97" s="386"/>
      <c r="Q97" s="340"/>
      <c r="R97" s="386">
        <v>7</v>
      </c>
      <c r="S97" s="339"/>
      <c r="T97" s="385">
        <v>94</v>
      </c>
      <c r="U97" s="340"/>
      <c r="V97" s="386">
        <v>52</v>
      </c>
      <c r="W97" s="422"/>
      <c r="X97" s="339">
        <v>28</v>
      </c>
      <c r="Y97" s="340"/>
      <c r="Z97" s="386"/>
      <c r="AA97" s="340"/>
      <c r="AB97" s="386">
        <v>24</v>
      </c>
      <c r="AC97" s="340"/>
      <c r="AD97" s="386"/>
      <c r="AE97" s="339"/>
      <c r="AF97" s="215"/>
      <c r="AG97" s="216"/>
      <c r="AH97" s="121"/>
      <c r="AI97" s="215"/>
      <c r="AJ97" s="216"/>
      <c r="AK97" s="121"/>
      <c r="AL97" s="215"/>
      <c r="AM97" s="216"/>
      <c r="AN97" s="121"/>
      <c r="AO97" s="215"/>
      <c r="AP97" s="216"/>
      <c r="AQ97" s="121"/>
      <c r="AR97" s="215"/>
      <c r="AS97" s="216"/>
      <c r="AT97" s="121"/>
      <c r="AU97" s="215"/>
      <c r="AV97" s="216"/>
      <c r="AW97" s="121"/>
      <c r="AX97" s="264">
        <v>94</v>
      </c>
      <c r="AY97" s="265">
        <v>52</v>
      </c>
      <c r="AZ97" s="121">
        <v>3</v>
      </c>
      <c r="BA97" s="218"/>
      <c r="BB97" s="219"/>
      <c r="BC97" s="122"/>
      <c r="BD97" s="350">
        <f t="shared" si="50"/>
        <v>3</v>
      </c>
      <c r="BE97" s="351"/>
      <c r="BF97" s="393" t="s">
        <v>289</v>
      </c>
      <c r="BG97" s="394"/>
      <c r="BH97" s="394"/>
      <c r="BI97" s="395"/>
      <c r="BK97" s="49">
        <f t="shared" si="13"/>
        <v>94</v>
      </c>
      <c r="BL97" s="51">
        <f t="shared" si="14"/>
        <v>52</v>
      </c>
      <c r="BM97" s="49">
        <f t="shared" si="15"/>
        <v>3</v>
      </c>
    </row>
    <row r="98" spans="1:65" s="99" customFormat="1" ht="30" customHeight="1" x14ac:dyDescent="0.3">
      <c r="A98" s="137" t="s">
        <v>332</v>
      </c>
      <c r="B98" s="390" t="s">
        <v>252</v>
      </c>
      <c r="C98" s="391"/>
      <c r="D98" s="391"/>
      <c r="E98" s="391"/>
      <c r="F98" s="391"/>
      <c r="G98" s="391"/>
      <c r="H98" s="391"/>
      <c r="I98" s="391"/>
      <c r="J98" s="391"/>
      <c r="K98" s="391"/>
      <c r="L98" s="391"/>
      <c r="M98" s="391"/>
      <c r="N98" s="391"/>
      <c r="O98" s="392"/>
      <c r="P98" s="386">
        <v>5</v>
      </c>
      <c r="Q98" s="340"/>
      <c r="R98" s="386"/>
      <c r="S98" s="339"/>
      <c r="T98" s="385">
        <v>108</v>
      </c>
      <c r="U98" s="340"/>
      <c r="V98" s="386">
        <v>52</v>
      </c>
      <c r="W98" s="422"/>
      <c r="X98" s="339">
        <v>26</v>
      </c>
      <c r="Y98" s="340"/>
      <c r="Z98" s="386"/>
      <c r="AA98" s="340"/>
      <c r="AB98" s="386">
        <v>26</v>
      </c>
      <c r="AC98" s="340"/>
      <c r="AD98" s="386"/>
      <c r="AE98" s="339"/>
      <c r="AF98" s="215"/>
      <c r="AG98" s="216"/>
      <c r="AH98" s="121"/>
      <c r="AI98" s="215"/>
      <c r="AJ98" s="216"/>
      <c r="AK98" s="121"/>
      <c r="AL98" s="215"/>
      <c r="AM98" s="216"/>
      <c r="AN98" s="121"/>
      <c r="AO98" s="215"/>
      <c r="AP98" s="216"/>
      <c r="AQ98" s="121"/>
      <c r="AR98" s="215">
        <v>108</v>
      </c>
      <c r="AS98" s="216">
        <v>52</v>
      </c>
      <c r="AT98" s="121">
        <v>3</v>
      </c>
      <c r="AU98" s="215"/>
      <c r="AV98" s="216"/>
      <c r="AW98" s="121"/>
      <c r="AX98" s="218"/>
      <c r="AY98" s="219"/>
      <c r="AZ98" s="122"/>
      <c r="BA98" s="218"/>
      <c r="BB98" s="219"/>
      <c r="BC98" s="122"/>
      <c r="BD98" s="401">
        <f t="shared" si="50"/>
        <v>3</v>
      </c>
      <c r="BE98" s="402"/>
      <c r="BF98" s="393" t="s">
        <v>290</v>
      </c>
      <c r="BG98" s="394"/>
      <c r="BH98" s="394"/>
      <c r="BI98" s="395"/>
      <c r="BJ98" s="96"/>
      <c r="BK98" s="97">
        <f t="shared" si="13"/>
        <v>108</v>
      </c>
      <c r="BL98" s="98">
        <f t="shared" si="14"/>
        <v>52</v>
      </c>
      <c r="BM98" s="97">
        <f t="shared" si="15"/>
        <v>3</v>
      </c>
    </row>
    <row r="99" spans="1:65" s="115" customFormat="1" ht="43.5" customHeight="1" thickBot="1" x14ac:dyDescent="0.35">
      <c r="A99" s="250" t="s">
        <v>357</v>
      </c>
      <c r="B99" s="341" t="s">
        <v>358</v>
      </c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3"/>
      <c r="P99" s="331"/>
      <c r="Q99" s="396"/>
      <c r="R99" s="331">
        <v>5</v>
      </c>
      <c r="S99" s="441"/>
      <c r="T99" s="403">
        <v>108</v>
      </c>
      <c r="U99" s="396"/>
      <c r="V99" s="331">
        <v>52</v>
      </c>
      <c r="W99" s="332"/>
      <c r="X99" s="441">
        <v>26</v>
      </c>
      <c r="Y99" s="396"/>
      <c r="Z99" s="331"/>
      <c r="AA99" s="396"/>
      <c r="AB99" s="331">
        <v>26</v>
      </c>
      <c r="AC99" s="396"/>
      <c r="AD99" s="331"/>
      <c r="AE99" s="441"/>
      <c r="AF99" s="197"/>
      <c r="AG99" s="198"/>
      <c r="AH99" s="185"/>
      <c r="AI99" s="197"/>
      <c r="AJ99" s="198"/>
      <c r="AK99" s="185"/>
      <c r="AL99" s="197"/>
      <c r="AM99" s="198"/>
      <c r="AN99" s="185"/>
      <c r="AO99" s="197"/>
      <c r="AP99" s="198"/>
      <c r="AQ99" s="185"/>
      <c r="AR99" s="197">
        <v>108</v>
      </c>
      <c r="AS99" s="198">
        <v>52</v>
      </c>
      <c r="AT99" s="185">
        <v>3</v>
      </c>
      <c r="AU99" s="197"/>
      <c r="AV99" s="198"/>
      <c r="AW99" s="185"/>
      <c r="AX99" s="226"/>
      <c r="AY99" s="227"/>
      <c r="AZ99" s="192"/>
      <c r="BA99" s="226"/>
      <c r="BB99" s="227"/>
      <c r="BC99" s="192"/>
      <c r="BD99" s="437">
        <f t="shared" si="50"/>
        <v>3</v>
      </c>
      <c r="BE99" s="438"/>
      <c r="BF99" s="397" t="s">
        <v>501</v>
      </c>
      <c r="BG99" s="398"/>
      <c r="BH99" s="398"/>
      <c r="BI99" s="399"/>
      <c r="BJ99" s="112"/>
      <c r="BK99" s="113">
        <f t="shared" ref="BK99" si="51">AF99+AI99+AL99+AO99+AR99+AU99+AX99</f>
        <v>108</v>
      </c>
      <c r="BL99" s="114">
        <f t="shared" ref="BL99" si="52">AG99+AJ99+AM99+AP99+AS99+AV99+AY99+BB99</f>
        <v>52</v>
      </c>
      <c r="BM99" s="113">
        <f t="shared" ref="BM99" si="53">AH99+AK99+AN99+AQ99+AT99+AW99+AZ99</f>
        <v>3</v>
      </c>
    </row>
    <row r="100" spans="1:65" s="115" customFormat="1" ht="54" customHeight="1" x14ac:dyDescent="0.3">
      <c r="A100" s="336" t="s">
        <v>463</v>
      </c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119"/>
      <c r="T100" s="119"/>
      <c r="U100" s="119"/>
      <c r="V100" s="119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336" t="s">
        <v>464</v>
      </c>
      <c r="AN100" s="336"/>
      <c r="AO100" s="336"/>
      <c r="AP100" s="336"/>
      <c r="AQ100" s="336"/>
      <c r="AR100" s="336"/>
      <c r="AS100" s="336"/>
      <c r="AT100" s="336"/>
      <c r="AU100" s="336"/>
      <c r="AV100" s="336"/>
      <c r="AW100" s="336"/>
      <c r="AX100" s="336"/>
      <c r="AY100" s="336"/>
      <c r="AZ100" s="336"/>
      <c r="BA100" s="336"/>
      <c r="BB100" s="336"/>
      <c r="BC100" s="336"/>
      <c r="BD100" s="336"/>
      <c r="BE100" s="336"/>
      <c r="BF100" s="336"/>
      <c r="BG100" s="336"/>
      <c r="BH100" s="336"/>
      <c r="BI100" s="336"/>
      <c r="BJ100" s="112"/>
      <c r="BK100" s="113"/>
      <c r="BL100" s="114"/>
      <c r="BM100" s="113"/>
    </row>
    <row r="101" spans="1:65" s="115" customFormat="1" ht="115.5" customHeight="1" x14ac:dyDescent="0.3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119"/>
      <c r="T101" s="119"/>
      <c r="U101" s="119"/>
      <c r="V101" s="119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336"/>
      <c r="AN101" s="336"/>
      <c r="AO101" s="336"/>
      <c r="AP101" s="336"/>
      <c r="AQ101" s="336"/>
      <c r="AR101" s="336"/>
      <c r="AS101" s="336"/>
      <c r="AT101" s="336"/>
      <c r="AU101" s="336"/>
      <c r="AV101" s="336"/>
      <c r="AW101" s="336"/>
      <c r="AX101" s="336"/>
      <c r="AY101" s="336"/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112"/>
      <c r="BK101" s="113"/>
      <c r="BL101" s="114"/>
      <c r="BM101" s="113"/>
    </row>
    <row r="102" spans="1:65" s="99" customFormat="1" ht="55.5" customHeight="1" thickBot="1" x14ac:dyDescent="0.35">
      <c r="A102" s="400" t="s">
        <v>476</v>
      </c>
      <c r="B102" s="400"/>
      <c r="C102" s="400"/>
      <c r="D102" s="400"/>
      <c r="E102" s="400"/>
      <c r="F102" s="400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  <c r="T102" s="400"/>
      <c r="U102" s="400"/>
      <c r="V102" s="400"/>
      <c r="W102" s="400"/>
      <c r="X102" s="400"/>
      <c r="Y102" s="400"/>
      <c r="Z102" s="400"/>
      <c r="AA102" s="400"/>
      <c r="AB102" s="400"/>
      <c r="AC102" s="400"/>
      <c r="AD102" s="400"/>
      <c r="AE102" s="400"/>
      <c r="AF102" s="400"/>
      <c r="AG102" s="400"/>
      <c r="AH102" s="400"/>
      <c r="AI102" s="400"/>
      <c r="AJ102" s="400"/>
      <c r="AK102" s="400"/>
      <c r="AL102" s="400"/>
      <c r="AM102" s="400"/>
      <c r="AN102" s="400"/>
      <c r="AO102" s="400"/>
      <c r="AP102" s="400"/>
      <c r="AQ102" s="400"/>
      <c r="AR102" s="400"/>
      <c r="AS102" s="400"/>
      <c r="AT102" s="400"/>
      <c r="AU102" s="400"/>
      <c r="AV102" s="400"/>
      <c r="AW102" s="400"/>
      <c r="AX102" s="400"/>
      <c r="AY102" s="400"/>
      <c r="AZ102" s="400"/>
      <c r="BA102" s="400"/>
      <c r="BB102" s="400"/>
      <c r="BC102" s="400"/>
      <c r="BD102" s="400"/>
      <c r="BE102" s="400"/>
      <c r="BF102" s="400"/>
      <c r="BG102" s="400"/>
      <c r="BH102" s="400"/>
      <c r="BI102" s="400"/>
      <c r="BJ102" s="96"/>
      <c r="BK102" s="97"/>
      <c r="BL102" s="98"/>
      <c r="BM102" s="97"/>
    </row>
    <row r="103" spans="1:65" s="99" customFormat="1" ht="48" customHeight="1" thickBot="1" x14ac:dyDescent="0.35">
      <c r="A103" s="432" t="s">
        <v>96</v>
      </c>
      <c r="B103" s="370" t="s">
        <v>109</v>
      </c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371"/>
      <c r="O103" s="372"/>
      <c r="P103" s="379" t="s">
        <v>8</v>
      </c>
      <c r="Q103" s="380"/>
      <c r="R103" s="379" t="s">
        <v>9</v>
      </c>
      <c r="S103" s="440"/>
      <c r="T103" s="407" t="s">
        <v>10</v>
      </c>
      <c r="U103" s="408"/>
      <c r="V103" s="408"/>
      <c r="W103" s="408"/>
      <c r="X103" s="408"/>
      <c r="Y103" s="408"/>
      <c r="Z103" s="408"/>
      <c r="AA103" s="408"/>
      <c r="AB103" s="408"/>
      <c r="AC103" s="408"/>
      <c r="AD103" s="408"/>
      <c r="AE103" s="409"/>
      <c r="AF103" s="344" t="s">
        <v>34</v>
      </c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6"/>
      <c r="BD103" s="442" t="s">
        <v>23</v>
      </c>
      <c r="BE103" s="443"/>
      <c r="BF103" s="425" t="s">
        <v>97</v>
      </c>
      <c r="BG103" s="425"/>
      <c r="BH103" s="425"/>
      <c r="BI103" s="426"/>
      <c r="BJ103" s="96"/>
      <c r="BK103" s="97"/>
      <c r="BL103" s="98"/>
      <c r="BM103" s="97"/>
    </row>
    <row r="104" spans="1:65" s="99" customFormat="1" ht="39.75" customHeight="1" thickBot="1" x14ac:dyDescent="0.35">
      <c r="A104" s="433"/>
      <c r="B104" s="373"/>
      <c r="C104" s="374"/>
      <c r="D104" s="374"/>
      <c r="E104" s="374"/>
      <c r="F104" s="374"/>
      <c r="G104" s="374"/>
      <c r="H104" s="374"/>
      <c r="I104" s="374"/>
      <c r="J104" s="374"/>
      <c r="K104" s="374"/>
      <c r="L104" s="374"/>
      <c r="M104" s="374"/>
      <c r="N104" s="374"/>
      <c r="O104" s="375"/>
      <c r="P104" s="365"/>
      <c r="Q104" s="381"/>
      <c r="R104" s="365"/>
      <c r="S104" s="423"/>
      <c r="T104" s="435" t="s">
        <v>5</v>
      </c>
      <c r="U104" s="381"/>
      <c r="V104" s="365" t="s">
        <v>11</v>
      </c>
      <c r="W104" s="366"/>
      <c r="X104" s="520" t="s">
        <v>12</v>
      </c>
      <c r="Y104" s="521"/>
      <c r="Z104" s="521"/>
      <c r="AA104" s="521"/>
      <c r="AB104" s="521"/>
      <c r="AC104" s="521"/>
      <c r="AD104" s="521"/>
      <c r="AE104" s="522"/>
      <c r="AF104" s="404" t="s">
        <v>14</v>
      </c>
      <c r="AG104" s="405"/>
      <c r="AH104" s="405"/>
      <c r="AI104" s="405"/>
      <c r="AJ104" s="405"/>
      <c r="AK104" s="406"/>
      <c r="AL104" s="404" t="s">
        <v>15</v>
      </c>
      <c r="AM104" s="405"/>
      <c r="AN104" s="405"/>
      <c r="AO104" s="405"/>
      <c r="AP104" s="405"/>
      <c r="AQ104" s="406"/>
      <c r="AR104" s="404" t="s">
        <v>16</v>
      </c>
      <c r="AS104" s="405"/>
      <c r="AT104" s="405"/>
      <c r="AU104" s="405"/>
      <c r="AV104" s="405"/>
      <c r="AW104" s="406"/>
      <c r="AX104" s="404" t="s">
        <v>158</v>
      </c>
      <c r="AY104" s="405"/>
      <c r="AZ104" s="405"/>
      <c r="BA104" s="405"/>
      <c r="BB104" s="405"/>
      <c r="BC104" s="406"/>
      <c r="BD104" s="444"/>
      <c r="BE104" s="445"/>
      <c r="BF104" s="427"/>
      <c r="BG104" s="427"/>
      <c r="BH104" s="427"/>
      <c r="BI104" s="428"/>
      <c r="BJ104" s="96"/>
      <c r="BK104" s="97"/>
      <c r="BL104" s="98"/>
      <c r="BM104" s="97"/>
    </row>
    <row r="105" spans="1:65" s="99" customFormat="1" ht="75.75" customHeight="1" thickBot="1" x14ac:dyDescent="0.35">
      <c r="A105" s="433"/>
      <c r="B105" s="373"/>
      <c r="C105" s="374"/>
      <c r="D105" s="374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5"/>
      <c r="P105" s="365"/>
      <c r="Q105" s="381"/>
      <c r="R105" s="365"/>
      <c r="S105" s="423"/>
      <c r="T105" s="435"/>
      <c r="U105" s="381"/>
      <c r="V105" s="365"/>
      <c r="W105" s="366"/>
      <c r="X105" s="525" t="s">
        <v>13</v>
      </c>
      <c r="Y105" s="381"/>
      <c r="Z105" s="448" t="s">
        <v>98</v>
      </c>
      <c r="AA105" s="381"/>
      <c r="AB105" s="448" t="s">
        <v>99</v>
      </c>
      <c r="AC105" s="381"/>
      <c r="AD105" s="365" t="s">
        <v>70</v>
      </c>
      <c r="AE105" s="423"/>
      <c r="AF105" s="449" t="s">
        <v>191</v>
      </c>
      <c r="AG105" s="450"/>
      <c r="AH105" s="451"/>
      <c r="AI105" s="449" t="s">
        <v>192</v>
      </c>
      <c r="AJ105" s="450"/>
      <c r="AK105" s="451"/>
      <c r="AL105" s="431" t="s">
        <v>193</v>
      </c>
      <c r="AM105" s="405"/>
      <c r="AN105" s="406"/>
      <c r="AO105" s="431" t="s">
        <v>194</v>
      </c>
      <c r="AP105" s="405"/>
      <c r="AQ105" s="406"/>
      <c r="AR105" s="431" t="s">
        <v>195</v>
      </c>
      <c r="AS105" s="405"/>
      <c r="AT105" s="406"/>
      <c r="AU105" s="431" t="s">
        <v>196</v>
      </c>
      <c r="AV105" s="405"/>
      <c r="AW105" s="406"/>
      <c r="AX105" s="431" t="s">
        <v>233</v>
      </c>
      <c r="AY105" s="405"/>
      <c r="AZ105" s="406"/>
      <c r="BA105" s="347" t="s">
        <v>159</v>
      </c>
      <c r="BB105" s="348"/>
      <c r="BC105" s="349"/>
      <c r="BD105" s="444"/>
      <c r="BE105" s="445"/>
      <c r="BF105" s="427"/>
      <c r="BG105" s="427"/>
      <c r="BH105" s="427"/>
      <c r="BI105" s="428"/>
      <c r="BJ105" s="96"/>
      <c r="BK105" s="97"/>
      <c r="BL105" s="98"/>
      <c r="BM105" s="97"/>
    </row>
    <row r="106" spans="1:65" s="99" customFormat="1" ht="137.25" customHeight="1" thickBot="1" x14ac:dyDescent="0.35">
      <c r="A106" s="434"/>
      <c r="B106" s="376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8"/>
      <c r="P106" s="367"/>
      <c r="Q106" s="382"/>
      <c r="R106" s="367"/>
      <c r="S106" s="424"/>
      <c r="T106" s="436"/>
      <c r="U106" s="382"/>
      <c r="V106" s="367"/>
      <c r="W106" s="368"/>
      <c r="X106" s="424"/>
      <c r="Y106" s="382"/>
      <c r="Z106" s="367"/>
      <c r="AA106" s="382"/>
      <c r="AB106" s="367"/>
      <c r="AC106" s="382"/>
      <c r="AD106" s="367"/>
      <c r="AE106" s="424"/>
      <c r="AF106" s="139" t="s">
        <v>3</v>
      </c>
      <c r="AG106" s="140" t="s">
        <v>17</v>
      </c>
      <c r="AH106" s="141" t="s">
        <v>18</v>
      </c>
      <c r="AI106" s="139" t="s">
        <v>3</v>
      </c>
      <c r="AJ106" s="140" t="s">
        <v>17</v>
      </c>
      <c r="AK106" s="141" t="s">
        <v>18</v>
      </c>
      <c r="AL106" s="139" t="s">
        <v>3</v>
      </c>
      <c r="AM106" s="140" t="s">
        <v>17</v>
      </c>
      <c r="AN106" s="141" t="s">
        <v>18</v>
      </c>
      <c r="AO106" s="139" t="s">
        <v>3</v>
      </c>
      <c r="AP106" s="140" t="s">
        <v>17</v>
      </c>
      <c r="AQ106" s="141" t="s">
        <v>18</v>
      </c>
      <c r="AR106" s="139" t="s">
        <v>3</v>
      </c>
      <c r="AS106" s="140" t="s">
        <v>17</v>
      </c>
      <c r="AT106" s="141" t="s">
        <v>18</v>
      </c>
      <c r="AU106" s="142" t="s">
        <v>3</v>
      </c>
      <c r="AV106" s="143" t="s">
        <v>17</v>
      </c>
      <c r="AW106" s="144" t="s">
        <v>18</v>
      </c>
      <c r="AX106" s="139" t="s">
        <v>3</v>
      </c>
      <c r="AY106" s="140" t="s">
        <v>17</v>
      </c>
      <c r="AZ106" s="141" t="s">
        <v>18</v>
      </c>
      <c r="BA106" s="139" t="s">
        <v>3</v>
      </c>
      <c r="BB106" s="140" t="s">
        <v>17</v>
      </c>
      <c r="BC106" s="141" t="s">
        <v>18</v>
      </c>
      <c r="BD106" s="446"/>
      <c r="BE106" s="447"/>
      <c r="BF106" s="429"/>
      <c r="BG106" s="429"/>
      <c r="BH106" s="429"/>
      <c r="BI106" s="430"/>
      <c r="BJ106" s="96"/>
      <c r="BK106" s="97"/>
      <c r="BL106" s="98"/>
      <c r="BM106" s="97"/>
    </row>
    <row r="107" spans="1:65" ht="63.75" customHeight="1" x14ac:dyDescent="0.3">
      <c r="A107" s="161" t="s">
        <v>201</v>
      </c>
      <c r="B107" s="333" t="s">
        <v>359</v>
      </c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5"/>
      <c r="P107" s="369"/>
      <c r="Q107" s="338"/>
      <c r="R107" s="369"/>
      <c r="S107" s="337"/>
      <c r="T107" s="439"/>
      <c r="U107" s="338"/>
      <c r="V107" s="369"/>
      <c r="W107" s="387"/>
      <c r="X107" s="337"/>
      <c r="Y107" s="338"/>
      <c r="Z107" s="369"/>
      <c r="AA107" s="338"/>
      <c r="AB107" s="369"/>
      <c r="AC107" s="338"/>
      <c r="AD107" s="369"/>
      <c r="AE107" s="337"/>
      <c r="AF107" s="290"/>
      <c r="AG107" s="221"/>
      <c r="AH107" s="120"/>
      <c r="AI107" s="290"/>
      <c r="AJ107" s="221"/>
      <c r="AK107" s="120"/>
      <c r="AL107" s="290"/>
      <c r="AM107" s="221"/>
      <c r="AN107" s="120"/>
      <c r="AO107" s="290"/>
      <c r="AP107" s="221"/>
      <c r="AQ107" s="120"/>
      <c r="AR107" s="290"/>
      <c r="AS107" s="221"/>
      <c r="AT107" s="120"/>
      <c r="AU107" s="290"/>
      <c r="AV107" s="221"/>
      <c r="AW107" s="120"/>
      <c r="AX107" s="126"/>
      <c r="AY107" s="127"/>
      <c r="AZ107" s="128"/>
      <c r="BA107" s="126"/>
      <c r="BB107" s="127"/>
      <c r="BC107" s="128"/>
      <c r="BD107" s="517">
        <f t="shared" ref="BD107:BD120" si="54">AH107+AK107+AN107+AQ107+AT107+AW107+AZ107+BC107</f>
        <v>0</v>
      </c>
      <c r="BE107" s="518"/>
      <c r="BF107" s="460"/>
      <c r="BG107" s="461"/>
      <c r="BH107" s="461"/>
      <c r="BI107" s="462"/>
      <c r="BK107" s="49">
        <f t="shared" si="13"/>
        <v>0</v>
      </c>
      <c r="BL107" s="51">
        <f t="shared" si="14"/>
        <v>0</v>
      </c>
      <c r="BM107" s="49">
        <f t="shared" si="15"/>
        <v>0</v>
      </c>
    </row>
    <row r="108" spans="1:65" ht="30" customHeight="1" x14ac:dyDescent="0.3">
      <c r="A108" s="129" t="s">
        <v>333</v>
      </c>
      <c r="B108" s="309" t="s">
        <v>302</v>
      </c>
      <c r="C108" s="310"/>
      <c r="D108" s="310"/>
      <c r="E108" s="310"/>
      <c r="F108" s="310"/>
      <c r="G108" s="310"/>
      <c r="H108" s="310"/>
      <c r="I108" s="310"/>
      <c r="J108" s="310"/>
      <c r="K108" s="310"/>
      <c r="L108" s="310"/>
      <c r="M108" s="310"/>
      <c r="N108" s="310"/>
      <c r="O108" s="311"/>
      <c r="P108" s="352"/>
      <c r="Q108" s="353"/>
      <c r="R108" s="352">
        <v>2</v>
      </c>
      <c r="S108" s="354"/>
      <c r="T108" s="401">
        <v>108</v>
      </c>
      <c r="U108" s="353"/>
      <c r="V108" s="352">
        <v>52</v>
      </c>
      <c r="W108" s="402"/>
      <c r="X108" s="354">
        <v>26</v>
      </c>
      <c r="Y108" s="353"/>
      <c r="Z108" s="352"/>
      <c r="AA108" s="353"/>
      <c r="AB108" s="352">
        <v>26</v>
      </c>
      <c r="AC108" s="353"/>
      <c r="AD108" s="352"/>
      <c r="AE108" s="354"/>
      <c r="AF108" s="291"/>
      <c r="AG108" s="294"/>
      <c r="AH108" s="121"/>
      <c r="AI108" s="291">
        <v>108</v>
      </c>
      <c r="AJ108" s="294">
        <v>52</v>
      </c>
      <c r="AK108" s="121">
        <v>3</v>
      </c>
      <c r="AL108" s="291"/>
      <c r="AM108" s="294"/>
      <c r="AN108" s="121"/>
      <c r="AO108" s="291"/>
      <c r="AP108" s="294"/>
      <c r="AQ108" s="121"/>
      <c r="AR108" s="291"/>
      <c r="AS108" s="294"/>
      <c r="AT108" s="121"/>
      <c r="AU108" s="291"/>
      <c r="AV108" s="294"/>
      <c r="AW108" s="121"/>
      <c r="AX108" s="288"/>
      <c r="AY108" s="289"/>
      <c r="AZ108" s="122"/>
      <c r="BA108" s="288"/>
      <c r="BB108" s="289"/>
      <c r="BC108" s="122"/>
      <c r="BD108" s="350">
        <f t="shared" si="54"/>
        <v>3</v>
      </c>
      <c r="BE108" s="351"/>
      <c r="BF108" s="393" t="s">
        <v>292</v>
      </c>
      <c r="BG108" s="394"/>
      <c r="BH108" s="394"/>
      <c r="BI108" s="395"/>
      <c r="BK108" s="49">
        <f t="shared" si="13"/>
        <v>108</v>
      </c>
      <c r="BL108" s="51">
        <f t="shared" si="14"/>
        <v>52</v>
      </c>
      <c r="BM108" s="49">
        <f t="shared" si="15"/>
        <v>3</v>
      </c>
    </row>
    <row r="109" spans="1:65" ht="30" customHeight="1" x14ac:dyDescent="0.3">
      <c r="A109" s="129" t="s">
        <v>334</v>
      </c>
      <c r="B109" s="309" t="s">
        <v>253</v>
      </c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1"/>
      <c r="P109" s="352">
        <v>3</v>
      </c>
      <c r="Q109" s="353"/>
      <c r="R109" s="352"/>
      <c r="S109" s="354"/>
      <c r="T109" s="401">
        <v>108</v>
      </c>
      <c r="U109" s="353"/>
      <c r="V109" s="352">
        <v>68</v>
      </c>
      <c r="W109" s="402"/>
      <c r="X109" s="354">
        <v>34</v>
      </c>
      <c r="Y109" s="353"/>
      <c r="Z109" s="352">
        <v>34</v>
      </c>
      <c r="AA109" s="353"/>
      <c r="AB109" s="352"/>
      <c r="AC109" s="353"/>
      <c r="AD109" s="352"/>
      <c r="AE109" s="354"/>
      <c r="AF109" s="291"/>
      <c r="AG109" s="294"/>
      <c r="AH109" s="121"/>
      <c r="AI109" s="291"/>
      <c r="AJ109" s="294"/>
      <c r="AK109" s="121"/>
      <c r="AL109" s="291">
        <v>108</v>
      </c>
      <c r="AM109" s="294">
        <v>68</v>
      </c>
      <c r="AN109" s="122">
        <v>3</v>
      </c>
      <c r="AO109" s="291"/>
      <c r="AP109" s="294"/>
      <c r="AQ109" s="122"/>
      <c r="AR109" s="288"/>
      <c r="AS109" s="289"/>
      <c r="AT109" s="122"/>
      <c r="AU109" s="288"/>
      <c r="AV109" s="289"/>
      <c r="AW109" s="122"/>
      <c r="AX109" s="288"/>
      <c r="AY109" s="289"/>
      <c r="AZ109" s="122"/>
      <c r="BA109" s="288"/>
      <c r="BB109" s="289"/>
      <c r="BC109" s="122"/>
      <c r="BD109" s="350">
        <f t="shared" si="54"/>
        <v>3</v>
      </c>
      <c r="BE109" s="351"/>
      <c r="BF109" s="393" t="s">
        <v>293</v>
      </c>
      <c r="BG109" s="394"/>
      <c r="BH109" s="394"/>
      <c r="BI109" s="395"/>
      <c r="BK109" s="49">
        <f t="shared" si="13"/>
        <v>108</v>
      </c>
      <c r="BL109" s="51">
        <f t="shared" si="14"/>
        <v>68</v>
      </c>
      <c r="BM109" s="49">
        <f t="shared" si="15"/>
        <v>3</v>
      </c>
    </row>
    <row r="110" spans="1:65" s="99" customFormat="1" ht="40.5" customHeight="1" x14ac:dyDescent="0.3">
      <c r="A110" s="137" t="s">
        <v>335</v>
      </c>
      <c r="B110" s="309" t="s">
        <v>262</v>
      </c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1"/>
      <c r="P110" s="352"/>
      <c r="Q110" s="353"/>
      <c r="R110" s="352">
        <v>4</v>
      </c>
      <c r="S110" s="354"/>
      <c r="T110" s="401">
        <v>124</v>
      </c>
      <c r="U110" s="353"/>
      <c r="V110" s="352">
        <v>68</v>
      </c>
      <c r="W110" s="402"/>
      <c r="X110" s="354">
        <v>34</v>
      </c>
      <c r="Y110" s="353"/>
      <c r="Z110" s="352"/>
      <c r="AA110" s="353"/>
      <c r="AB110" s="352">
        <v>34</v>
      </c>
      <c r="AC110" s="353"/>
      <c r="AD110" s="352"/>
      <c r="AE110" s="354"/>
      <c r="AF110" s="291"/>
      <c r="AG110" s="294"/>
      <c r="AH110" s="121"/>
      <c r="AI110" s="291"/>
      <c r="AJ110" s="294"/>
      <c r="AK110" s="121"/>
      <c r="AL110" s="291"/>
      <c r="AM110" s="294"/>
      <c r="AN110" s="121"/>
      <c r="AO110" s="291">
        <v>124</v>
      </c>
      <c r="AP110" s="294">
        <v>68</v>
      </c>
      <c r="AQ110" s="121">
        <v>3</v>
      </c>
      <c r="AR110" s="291"/>
      <c r="AS110" s="294"/>
      <c r="AT110" s="121"/>
      <c r="AU110" s="291"/>
      <c r="AV110" s="294"/>
      <c r="AW110" s="121"/>
      <c r="AX110" s="291"/>
      <c r="AY110" s="294"/>
      <c r="AZ110" s="121"/>
      <c r="BA110" s="291"/>
      <c r="BB110" s="289"/>
      <c r="BC110" s="122"/>
      <c r="BD110" s="401">
        <f t="shared" si="54"/>
        <v>3</v>
      </c>
      <c r="BE110" s="402"/>
      <c r="BF110" s="393" t="s">
        <v>294</v>
      </c>
      <c r="BG110" s="394"/>
      <c r="BH110" s="394"/>
      <c r="BI110" s="395"/>
      <c r="BJ110" s="96"/>
      <c r="BK110" s="97">
        <f t="shared" si="13"/>
        <v>124</v>
      </c>
      <c r="BL110" s="98">
        <f t="shared" si="14"/>
        <v>68</v>
      </c>
      <c r="BM110" s="97">
        <f t="shared" si="15"/>
        <v>3</v>
      </c>
    </row>
    <row r="111" spans="1:65" s="81" customFormat="1" ht="60.75" customHeight="1" x14ac:dyDescent="0.3">
      <c r="A111" s="170" t="s">
        <v>202</v>
      </c>
      <c r="B111" s="333" t="s">
        <v>325</v>
      </c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5"/>
      <c r="P111" s="369"/>
      <c r="Q111" s="338"/>
      <c r="R111" s="369"/>
      <c r="S111" s="337"/>
      <c r="T111" s="439"/>
      <c r="U111" s="338"/>
      <c r="V111" s="369"/>
      <c r="W111" s="387"/>
      <c r="X111" s="337"/>
      <c r="Y111" s="338"/>
      <c r="Z111" s="369"/>
      <c r="AA111" s="338"/>
      <c r="AB111" s="369"/>
      <c r="AC111" s="338"/>
      <c r="AD111" s="369"/>
      <c r="AE111" s="337"/>
      <c r="AF111" s="290"/>
      <c r="AG111" s="221"/>
      <c r="AH111" s="120"/>
      <c r="AI111" s="290"/>
      <c r="AJ111" s="221"/>
      <c r="AK111" s="120"/>
      <c r="AL111" s="290"/>
      <c r="AM111" s="221"/>
      <c r="AN111" s="120"/>
      <c r="AO111" s="290"/>
      <c r="AP111" s="221"/>
      <c r="AQ111" s="120"/>
      <c r="AR111" s="290"/>
      <c r="AS111" s="221"/>
      <c r="AT111" s="120"/>
      <c r="AU111" s="290"/>
      <c r="AV111" s="221"/>
      <c r="AW111" s="171"/>
      <c r="AX111" s="290"/>
      <c r="AY111" s="221"/>
      <c r="AZ111" s="120"/>
      <c r="BA111" s="167"/>
      <c r="BB111" s="172"/>
      <c r="BC111" s="173"/>
      <c r="BD111" s="350"/>
      <c r="BE111" s="351"/>
      <c r="BF111" s="460"/>
      <c r="BG111" s="461"/>
      <c r="BH111" s="461"/>
      <c r="BI111" s="462"/>
      <c r="BJ111" s="80"/>
      <c r="BK111" s="50">
        <f>AF111+AI111+AL111+AO111+AR111+AU111+AX111</f>
        <v>0</v>
      </c>
      <c r="BL111" s="52">
        <f>AG111+AJ111+AM111+AP111+AS111+AV111+AY111+BB111</f>
        <v>0</v>
      </c>
      <c r="BM111" s="50">
        <f>AH111+AK111+AN111+AQ111+AT111+AW111+AZ111</f>
        <v>0</v>
      </c>
    </row>
    <row r="112" spans="1:65" s="99" customFormat="1" ht="63" customHeight="1" x14ac:dyDescent="0.3">
      <c r="A112" s="129" t="s">
        <v>281</v>
      </c>
      <c r="B112" s="390" t="s">
        <v>248</v>
      </c>
      <c r="C112" s="391"/>
      <c r="D112" s="391"/>
      <c r="E112" s="391"/>
      <c r="F112" s="391"/>
      <c r="G112" s="391"/>
      <c r="H112" s="391"/>
      <c r="I112" s="391"/>
      <c r="J112" s="391"/>
      <c r="K112" s="391"/>
      <c r="L112" s="391"/>
      <c r="M112" s="391"/>
      <c r="N112" s="391"/>
      <c r="O112" s="392"/>
      <c r="P112" s="386"/>
      <c r="Q112" s="340"/>
      <c r="R112" s="386">
        <v>6</v>
      </c>
      <c r="S112" s="339"/>
      <c r="T112" s="385">
        <v>108</v>
      </c>
      <c r="U112" s="340"/>
      <c r="V112" s="386">
        <v>58</v>
      </c>
      <c r="W112" s="422"/>
      <c r="X112" s="339">
        <v>24</v>
      </c>
      <c r="Y112" s="340"/>
      <c r="Z112" s="386">
        <v>34</v>
      </c>
      <c r="AA112" s="340"/>
      <c r="AB112" s="386"/>
      <c r="AC112" s="340"/>
      <c r="AD112" s="386"/>
      <c r="AE112" s="339"/>
      <c r="AF112" s="291"/>
      <c r="AG112" s="294"/>
      <c r="AH112" s="121"/>
      <c r="AI112" s="291"/>
      <c r="AJ112" s="294"/>
      <c r="AK112" s="121"/>
      <c r="AL112" s="291"/>
      <c r="AM112" s="294"/>
      <c r="AN112" s="121"/>
      <c r="AO112" s="291"/>
      <c r="AP112" s="294"/>
      <c r="AQ112" s="121"/>
      <c r="AR112" s="291"/>
      <c r="AS112" s="294"/>
      <c r="AT112" s="121"/>
      <c r="AU112" s="291">
        <v>108</v>
      </c>
      <c r="AV112" s="294">
        <v>58</v>
      </c>
      <c r="AW112" s="121">
        <v>3</v>
      </c>
      <c r="AX112" s="291"/>
      <c r="AY112" s="294"/>
      <c r="AZ112" s="121"/>
      <c r="BA112" s="291"/>
      <c r="BB112" s="289"/>
      <c r="BC112" s="122"/>
      <c r="BD112" s="350">
        <f>AH112+AK112+AN112+AQ112+AT112+AW112+AZ112+BC112</f>
        <v>3</v>
      </c>
      <c r="BE112" s="351"/>
      <c r="BF112" s="393" t="s">
        <v>502</v>
      </c>
      <c r="BG112" s="394"/>
      <c r="BH112" s="394"/>
      <c r="BI112" s="395"/>
      <c r="BJ112" s="96"/>
      <c r="BK112" s="97">
        <f>AF112+AI112+AL112+AO112+AR112+AU112+AX112</f>
        <v>108</v>
      </c>
      <c r="BL112" s="98">
        <f>AG112+AJ112+AM112+AP112+AS112+AV112+AY112+BB112</f>
        <v>58</v>
      </c>
      <c r="BM112" s="97">
        <f>AH112+AK112+AN112+AQ112+AT112+AW112+AZ112</f>
        <v>3</v>
      </c>
    </row>
    <row r="113" spans="1:65" ht="45.75" customHeight="1" x14ac:dyDescent="0.3">
      <c r="A113" s="135" t="s">
        <v>282</v>
      </c>
      <c r="B113" s="390" t="s">
        <v>492</v>
      </c>
      <c r="C113" s="391"/>
      <c r="D113" s="391"/>
      <c r="E113" s="391"/>
      <c r="F113" s="391"/>
      <c r="G113" s="391"/>
      <c r="H113" s="391"/>
      <c r="I113" s="391"/>
      <c r="J113" s="391"/>
      <c r="K113" s="391"/>
      <c r="L113" s="391"/>
      <c r="M113" s="391"/>
      <c r="N113" s="391"/>
      <c r="O113" s="392"/>
      <c r="P113" s="386">
        <v>6</v>
      </c>
      <c r="Q113" s="340"/>
      <c r="R113" s="386"/>
      <c r="S113" s="339"/>
      <c r="T113" s="385">
        <v>108</v>
      </c>
      <c r="U113" s="340"/>
      <c r="V113" s="386">
        <v>58</v>
      </c>
      <c r="W113" s="422"/>
      <c r="X113" s="339">
        <v>24</v>
      </c>
      <c r="Y113" s="340"/>
      <c r="Z113" s="386">
        <v>34</v>
      </c>
      <c r="AA113" s="340"/>
      <c r="AB113" s="386"/>
      <c r="AC113" s="340"/>
      <c r="AD113" s="386"/>
      <c r="AE113" s="339"/>
      <c r="AF113" s="291"/>
      <c r="AG113" s="294"/>
      <c r="AH113" s="121"/>
      <c r="AI113" s="291"/>
      <c r="AJ113" s="294"/>
      <c r="AK113" s="121"/>
      <c r="AL113" s="291"/>
      <c r="AM113" s="294"/>
      <c r="AN113" s="121"/>
      <c r="AO113" s="291"/>
      <c r="AP113" s="294"/>
      <c r="AQ113" s="121"/>
      <c r="AR113" s="291"/>
      <c r="AS113" s="294"/>
      <c r="AT113" s="121"/>
      <c r="AU113" s="291">
        <v>108</v>
      </c>
      <c r="AV113" s="294">
        <v>58</v>
      </c>
      <c r="AW113" s="121">
        <v>3</v>
      </c>
      <c r="AX113" s="291"/>
      <c r="AY113" s="294"/>
      <c r="AZ113" s="121"/>
      <c r="BA113" s="291"/>
      <c r="BB113" s="294"/>
      <c r="BC113" s="121"/>
      <c r="BD113" s="350">
        <f>AH113+AK113+AN113+AQ113+AT113+AW113+AZ113+BC113</f>
        <v>3</v>
      </c>
      <c r="BE113" s="351"/>
      <c r="BF113" s="393" t="s">
        <v>296</v>
      </c>
      <c r="BG113" s="394"/>
      <c r="BH113" s="394"/>
      <c r="BI113" s="395"/>
      <c r="BK113" s="49">
        <f>AF113+AI113+AL113+AO113+AR113+AU113+AX113</f>
        <v>108</v>
      </c>
      <c r="BL113" s="51">
        <f>AG113+AJ113+AM113+AP113+AS113+AV113+AY113+BB113</f>
        <v>58</v>
      </c>
      <c r="BM113" s="49">
        <f>AH113+AK113+AN113+AQ113+AT113+AW113+AZ113</f>
        <v>3</v>
      </c>
    </row>
    <row r="114" spans="1:65" ht="34.5" customHeight="1" x14ac:dyDescent="0.3">
      <c r="A114" s="129" t="s">
        <v>336</v>
      </c>
      <c r="B114" s="309" t="s">
        <v>257</v>
      </c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1"/>
      <c r="P114" s="352"/>
      <c r="Q114" s="353"/>
      <c r="R114" s="352">
        <v>6</v>
      </c>
      <c r="S114" s="354"/>
      <c r="T114" s="401">
        <f>AU114</f>
        <v>108</v>
      </c>
      <c r="U114" s="353"/>
      <c r="V114" s="352">
        <v>58</v>
      </c>
      <c r="W114" s="402"/>
      <c r="X114" s="354">
        <v>26</v>
      </c>
      <c r="Y114" s="353"/>
      <c r="Z114" s="352">
        <v>32</v>
      </c>
      <c r="AA114" s="353"/>
      <c r="AB114" s="352"/>
      <c r="AC114" s="353"/>
      <c r="AD114" s="352"/>
      <c r="AE114" s="354"/>
      <c r="AF114" s="288"/>
      <c r="AG114" s="289"/>
      <c r="AH114" s="122"/>
      <c r="AI114" s="288"/>
      <c r="AJ114" s="289"/>
      <c r="AK114" s="122"/>
      <c r="AL114" s="288"/>
      <c r="AM114" s="289"/>
      <c r="AN114" s="122"/>
      <c r="AO114" s="288"/>
      <c r="AP114" s="289"/>
      <c r="AQ114" s="121"/>
      <c r="AR114" s="291"/>
      <c r="AS114" s="294"/>
      <c r="AT114" s="121"/>
      <c r="AU114" s="291">
        <v>108</v>
      </c>
      <c r="AV114" s="294">
        <v>58</v>
      </c>
      <c r="AW114" s="121">
        <v>3</v>
      </c>
      <c r="AX114" s="291"/>
      <c r="AY114" s="294"/>
      <c r="AZ114" s="121"/>
      <c r="BA114" s="291"/>
      <c r="BB114" s="289"/>
      <c r="BC114" s="122"/>
      <c r="BD114" s="350">
        <f t="shared" ref="BD114" si="55">AH114+AK114+AN114+AQ114+AT114+AW114+AZ114+BC114</f>
        <v>3</v>
      </c>
      <c r="BE114" s="351"/>
      <c r="BF114" s="393" t="s">
        <v>297</v>
      </c>
      <c r="BG114" s="394"/>
      <c r="BH114" s="394"/>
      <c r="BI114" s="395"/>
      <c r="BK114" s="49">
        <f t="shared" ref="BK114" si="56">AF114+AI114+AL114+AO114+AR114+AU114+AX114</f>
        <v>108</v>
      </c>
      <c r="BL114" s="51">
        <f t="shared" ref="BL114" si="57">AG114+AJ114+AM114+AP114+AS114+AV114+AY114+BB114</f>
        <v>58</v>
      </c>
      <c r="BM114" s="49">
        <f t="shared" ref="BM114" si="58">AH114+AK114+AN114+AQ114+AT114+AW114+AZ114</f>
        <v>3</v>
      </c>
    </row>
    <row r="115" spans="1:65" s="81" customFormat="1" ht="63.6" customHeight="1" x14ac:dyDescent="0.3">
      <c r="A115" s="161" t="s">
        <v>203</v>
      </c>
      <c r="B115" s="361" t="s">
        <v>433</v>
      </c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3"/>
      <c r="P115" s="352"/>
      <c r="Q115" s="353"/>
      <c r="R115" s="352"/>
      <c r="S115" s="354"/>
      <c r="T115" s="401"/>
      <c r="U115" s="353"/>
      <c r="V115" s="352"/>
      <c r="W115" s="402"/>
      <c r="X115" s="354"/>
      <c r="Y115" s="353"/>
      <c r="Z115" s="352"/>
      <c r="AA115" s="353"/>
      <c r="AB115" s="352"/>
      <c r="AC115" s="353"/>
      <c r="AD115" s="352"/>
      <c r="AE115" s="354"/>
      <c r="AF115" s="288"/>
      <c r="AG115" s="289"/>
      <c r="AH115" s="122"/>
      <c r="AI115" s="288"/>
      <c r="AJ115" s="289"/>
      <c r="AK115" s="122"/>
      <c r="AL115" s="288"/>
      <c r="AM115" s="289"/>
      <c r="AN115" s="122"/>
      <c r="AO115" s="288"/>
      <c r="AP115" s="289"/>
      <c r="AQ115" s="121"/>
      <c r="AR115" s="291"/>
      <c r="AS115" s="294"/>
      <c r="AT115" s="121"/>
      <c r="AU115" s="291"/>
      <c r="AV115" s="294"/>
      <c r="AW115" s="121"/>
      <c r="AX115" s="291"/>
      <c r="AY115" s="294"/>
      <c r="AZ115" s="121"/>
      <c r="BA115" s="145"/>
      <c r="BB115" s="174"/>
      <c r="BC115" s="169"/>
      <c r="BD115" s="350"/>
      <c r="BE115" s="351"/>
      <c r="BF115" s="393"/>
      <c r="BG115" s="394"/>
      <c r="BH115" s="394"/>
      <c r="BI115" s="395"/>
      <c r="BJ115" s="80"/>
      <c r="BK115" s="50">
        <f>AF115+AI115+AL115+AO115+AR115+AU115+AX115</f>
        <v>0</v>
      </c>
      <c r="BL115" s="52">
        <f>AG115+AJ115+AM115+AP115+AS115+AV115+AY115+BB115</f>
        <v>0</v>
      </c>
      <c r="BM115" s="50">
        <f>AH115+AK115+AN115+AQ115+AT115+AW115+AZ115</f>
        <v>0</v>
      </c>
    </row>
    <row r="116" spans="1:65" ht="30" customHeight="1" x14ac:dyDescent="0.3">
      <c r="A116" s="129" t="s">
        <v>337</v>
      </c>
      <c r="B116" s="309" t="s">
        <v>254</v>
      </c>
      <c r="C116" s="310"/>
      <c r="D116" s="310"/>
      <c r="E116" s="310"/>
      <c r="F116" s="310"/>
      <c r="G116" s="310"/>
      <c r="H116" s="310"/>
      <c r="I116" s="310"/>
      <c r="J116" s="310"/>
      <c r="K116" s="310"/>
      <c r="L116" s="310"/>
      <c r="M116" s="310"/>
      <c r="N116" s="310"/>
      <c r="O116" s="311"/>
      <c r="P116" s="352"/>
      <c r="Q116" s="353"/>
      <c r="R116" s="352">
        <v>6</v>
      </c>
      <c r="S116" s="354"/>
      <c r="T116" s="401">
        <v>108</v>
      </c>
      <c r="U116" s="353"/>
      <c r="V116" s="352">
        <v>50</v>
      </c>
      <c r="W116" s="402"/>
      <c r="X116" s="354">
        <v>26</v>
      </c>
      <c r="Y116" s="353"/>
      <c r="Z116" s="352"/>
      <c r="AA116" s="353"/>
      <c r="AB116" s="352">
        <v>24</v>
      </c>
      <c r="AC116" s="353"/>
      <c r="AD116" s="352"/>
      <c r="AE116" s="354"/>
      <c r="AF116" s="288"/>
      <c r="AG116" s="289"/>
      <c r="AH116" s="122"/>
      <c r="AI116" s="288"/>
      <c r="AJ116" s="289"/>
      <c r="AK116" s="122"/>
      <c r="AL116" s="288"/>
      <c r="AM116" s="289"/>
      <c r="AN116" s="122"/>
      <c r="AO116" s="288"/>
      <c r="AP116" s="289"/>
      <c r="AQ116" s="121"/>
      <c r="AR116" s="291"/>
      <c r="AS116" s="294"/>
      <c r="AT116" s="121"/>
      <c r="AU116" s="291">
        <v>108</v>
      </c>
      <c r="AV116" s="294">
        <v>50</v>
      </c>
      <c r="AW116" s="121">
        <v>3</v>
      </c>
      <c r="AX116" s="291"/>
      <c r="AY116" s="294"/>
      <c r="AZ116" s="121"/>
      <c r="BA116" s="291"/>
      <c r="BB116" s="289"/>
      <c r="BC116" s="122"/>
      <c r="BD116" s="350">
        <f>AH116+AK116+AN116+AQ116+AT116+AW116+AZ116+BC116</f>
        <v>3</v>
      </c>
      <c r="BE116" s="351"/>
      <c r="BF116" s="393" t="s">
        <v>298</v>
      </c>
      <c r="BG116" s="394"/>
      <c r="BH116" s="394"/>
      <c r="BI116" s="395"/>
      <c r="BK116" s="49">
        <f>AF116+AI116+AL116+AO116+AR116+AU116+AX116</f>
        <v>108</v>
      </c>
      <c r="BL116" s="51">
        <f>AG116+AJ116+AM116+AP116+AS116+AV116+AY116+BB116</f>
        <v>50</v>
      </c>
      <c r="BM116" s="49">
        <f>AH116+AK116+AN116+AQ116+AT116+AW116+AZ116</f>
        <v>3</v>
      </c>
    </row>
    <row r="117" spans="1:65" ht="33.75" customHeight="1" x14ac:dyDescent="0.3">
      <c r="A117" s="129" t="s">
        <v>338</v>
      </c>
      <c r="B117" s="309" t="s">
        <v>432</v>
      </c>
      <c r="C117" s="310"/>
      <c r="D117" s="310"/>
      <c r="E117" s="310"/>
      <c r="F117" s="310"/>
      <c r="G117" s="310"/>
      <c r="H117" s="310"/>
      <c r="I117" s="310"/>
      <c r="J117" s="310"/>
      <c r="K117" s="310"/>
      <c r="L117" s="310"/>
      <c r="M117" s="310"/>
      <c r="N117" s="310"/>
      <c r="O117" s="311"/>
      <c r="P117" s="352"/>
      <c r="Q117" s="353"/>
      <c r="R117" s="352">
        <v>6</v>
      </c>
      <c r="S117" s="354"/>
      <c r="T117" s="401">
        <f>AU117</f>
        <v>108</v>
      </c>
      <c r="U117" s="353"/>
      <c r="V117" s="352">
        <v>52</v>
      </c>
      <c r="W117" s="402"/>
      <c r="X117" s="354">
        <v>22</v>
      </c>
      <c r="Y117" s="353"/>
      <c r="Z117" s="352">
        <v>30</v>
      </c>
      <c r="AA117" s="353"/>
      <c r="AB117" s="352"/>
      <c r="AC117" s="353"/>
      <c r="AD117" s="352"/>
      <c r="AE117" s="354"/>
      <c r="AF117" s="288"/>
      <c r="AG117" s="289"/>
      <c r="AH117" s="122" t="s">
        <v>313</v>
      </c>
      <c r="AI117" s="288"/>
      <c r="AJ117" s="289"/>
      <c r="AK117" s="122"/>
      <c r="AL117" s="288"/>
      <c r="AM117" s="289"/>
      <c r="AN117" s="122"/>
      <c r="AO117" s="288"/>
      <c r="AP117" s="289"/>
      <c r="AQ117" s="121"/>
      <c r="AR117" s="291"/>
      <c r="AS117" s="294"/>
      <c r="AT117" s="121"/>
      <c r="AU117" s="291">
        <v>108</v>
      </c>
      <c r="AV117" s="294">
        <v>52</v>
      </c>
      <c r="AW117" s="121">
        <v>3</v>
      </c>
      <c r="AX117" s="291"/>
      <c r="AY117" s="294"/>
      <c r="AZ117" s="121"/>
      <c r="BA117" s="291"/>
      <c r="BB117" s="289"/>
      <c r="BC117" s="122"/>
      <c r="BD117" s="350">
        <f>SUM(AW117)</f>
        <v>3</v>
      </c>
      <c r="BE117" s="351"/>
      <c r="BF117" s="393" t="s">
        <v>299</v>
      </c>
      <c r="BG117" s="394"/>
      <c r="BH117" s="394"/>
      <c r="BI117" s="395"/>
      <c r="BK117" s="49">
        <f t="shared" ref="BK117:BK118" si="59">AF117+AI117+AL117+AO117+AR117+AU117+AX117</f>
        <v>108</v>
      </c>
      <c r="BL117" s="51">
        <f t="shared" ref="BL117:BL118" si="60">AG117+AJ117+AM117+AP117+AS117+AV117+AY117+BB117</f>
        <v>52</v>
      </c>
      <c r="BM117" s="49" t="e">
        <f t="shared" ref="BM117:BM118" si="61">AH117+AK117+AN117+AQ117+AT117+AW117+AZ117</f>
        <v>#VALUE!</v>
      </c>
    </row>
    <row r="118" spans="1:65" s="81" customFormat="1" ht="63.6" customHeight="1" x14ac:dyDescent="0.3">
      <c r="A118" s="170" t="s">
        <v>204</v>
      </c>
      <c r="B118" s="530" t="s">
        <v>324</v>
      </c>
      <c r="C118" s="536"/>
      <c r="D118" s="536"/>
      <c r="E118" s="536"/>
      <c r="F118" s="536"/>
      <c r="G118" s="536"/>
      <c r="H118" s="536"/>
      <c r="I118" s="536"/>
      <c r="J118" s="536"/>
      <c r="K118" s="536"/>
      <c r="L118" s="536"/>
      <c r="M118" s="536"/>
      <c r="N118" s="536"/>
      <c r="O118" s="537"/>
      <c r="P118" s="386"/>
      <c r="Q118" s="340"/>
      <c r="R118" s="386"/>
      <c r="S118" s="339"/>
      <c r="T118" s="385"/>
      <c r="U118" s="340"/>
      <c r="V118" s="386"/>
      <c r="W118" s="422"/>
      <c r="X118" s="339"/>
      <c r="Y118" s="340"/>
      <c r="Z118" s="386"/>
      <c r="AA118" s="340"/>
      <c r="AB118" s="386"/>
      <c r="AC118" s="340"/>
      <c r="AD118" s="386"/>
      <c r="AE118" s="339"/>
      <c r="AF118" s="291"/>
      <c r="AG118" s="294"/>
      <c r="AH118" s="121"/>
      <c r="AI118" s="291"/>
      <c r="AJ118" s="294"/>
      <c r="AK118" s="121"/>
      <c r="AL118" s="291"/>
      <c r="AM118" s="294"/>
      <c r="AN118" s="121"/>
      <c r="AO118" s="291"/>
      <c r="AP118" s="294"/>
      <c r="AQ118" s="121"/>
      <c r="AR118" s="291"/>
      <c r="AS118" s="294"/>
      <c r="AT118" s="121"/>
      <c r="AU118" s="291"/>
      <c r="AV118" s="294"/>
      <c r="AW118" s="133"/>
      <c r="AX118" s="291"/>
      <c r="AY118" s="294"/>
      <c r="AZ118" s="121"/>
      <c r="BA118" s="145"/>
      <c r="BB118" s="162"/>
      <c r="BC118" s="163"/>
      <c r="BD118" s="350"/>
      <c r="BE118" s="351"/>
      <c r="BF118" s="393"/>
      <c r="BG118" s="394"/>
      <c r="BH118" s="394"/>
      <c r="BI118" s="395"/>
      <c r="BJ118" s="80"/>
      <c r="BK118" s="50">
        <f t="shared" si="59"/>
        <v>0</v>
      </c>
      <c r="BL118" s="52">
        <f t="shared" si="60"/>
        <v>0</v>
      </c>
      <c r="BM118" s="50">
        <f t="shared" si="61"/>
        <v>0</v>
      </c>
    </row>
    <row r="119" spans="1:65" s="81" customFormat="1" ht="63.6" customHeight="1" x14ac:dyDescent="0.3">
      <c r="A119" s="135" t="s">
        <v>339</v>
      </c>
      <c r="B119" s="390" t="s">
        <v>301</v>
      </c>
      <c r="C119" s="391"/>
      <c r="D119" s="391"/>
      <c r="E119" s="391"/>
      <c r="F119" s="391"/>
      <c r="G119" s="391"/>
      <c r="H119" s="391"/>
      <c r="I119" s="391"/>
      <c r="J119" s="391"/>
      <c r="K119" s="391"/>
      <c r="L119" s="391"/>
      <c r="M119" s="391"/>
      <c r="N119" s="391"/>
      <c r="O119" s="392"/>
      <c r="P119" s="386"/>
      <c r="Q119" s="340"/>
      <c r="R119" s="386">
        <v>7</v>
      </c>
      <c r="S119" s="339"/>
      <c r="T119" s="385">
        <v>94</v>
      </c>
      <c r="U119" s="340"/>
      <c r="V119" s="386">
        <v>52</v>
      </c>
      <c r="W119" s="422"/>
      <c r="X119" s="339">
        <v>26</v>
      </c>
      <c r="Y119" s="340"/>
      <c r="Z119" s="386">
        <v>26</v>
      </c>
      <c r="AA119" s="340"/>
      <c r="AB119" s="386"/>
      <c r="AC119" s="340"/>
      <c r="AD119" s="386"/>
      <c r="AE119" s="339"/>
      <c r="AF119" s="291"/>
      <c r="AG119" s="294"/>
      <c r="AH119" s="121"/>
      <c r="AI119" s="291"/>
      <c r="AJ119" s="294"/>
      <c r="AK119" s="121"/>
      <c r="AL119" s="291"/>
      <c r="AM119" s="294"/>
      <c r="AN119" s="121"/>
      <c r="AO119" s="291"/>
      <c r="AP119" s="294"/>
      <c r="AQ119" s="121"/>
      <c r="AR119" s="291"/>
      <c r="AS119" s="294"/>
      <c r="AT119" s="121"/>
      <c r="AU119" s="291"/>
      <c r="AV119" s="294"/>
      <c r="AW119" s="133"/>
      <c r="AX119" s="291">
        <v>94</v>
      </c>
      <c r="AY119" s="294">
        <v>52</v>
      </c>
      <c r="AZ119" s="121">
        <v>3</v>
      </c>
      <c r="BA119" s="145"/>
      <c r="BB119" s="162"/>
      <c r="BC119" s="163"/>
      <c r="BD119" s="350">
        <f t="shared" si="54"/>
        <v>3</v>
      </c>
      <c r="BE119" s="351"/>
      <c r="BF119" s="393" t="s">
        <v>503</v>
      </c>
      <c r="BG119" s="394"/>
      <c r="BH119" s="394"/>
      <c r="BI119" s="395"/>
      <c r="BJ119" s="80"/>
      <c r="BK119" s="50">
        <f t="shared" ref="BK119:BK120" si="62">AF119+AI119+AL119+AO119+AR119+AU119+AX119</f>
        <v>94</v>
      </c>
      <c r="BL119" s="52">
        <f t="shared" ref="BL119:BL120" si="63">AG119+AJ119+AM119+AP119+AS119+AV119+AY119+BB119</f>
        <v>52</v>
      </c>
      <c r="BM119" s="50">
        <f t="shared" ref="BM119:BM120" si="64">AH119+AK119+AN119+AQ119+AT119+AW119+AZ119</f>
        <v>3</v>
      </c>
    </row>
    <row r="120" spans="1:65" s="81" customFormat="1" ht="60" customHeight="1" thickBot="1" x14ac:dyDescent="0.35">
      <c r="A120" s="296" t="s">
        <v>340</v>
      </c>
      <c r="B120" s="467" t="s">
        <v>491</v>
      </c>
      <c r="C120" s="468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9"/>
      <c r="P120" s="410"/>
      <c r="Q120" s="389"/>
      <c r="R120" s="410">
        <v>7</v>
      </c>
      <c r="S120" s="388"/>
      <c r="T120" s="519">
        <v>94</v>
      </c>
      <c r="U120" s="389"/>
      <c r="V120" s="410">
        <v>52</v>
      </c>
      <c r="W120" s="456"/>
      <c r="X120" s="388">
        <v>24</v>
      </c>
      <c r="Y120" s="389"/>
      <c r="Z120" s="410">
        <v>28</v>
      </c>
      <c r="AA120" s="389"/>
      <c r="AB120" s="410"/>
      <c r="AC120" s="389"/>
      <c r="AD120" s="410"/>
      <c r="AE120" s="388"/>
      <c r="AF120" s="131"/>
      <c r="AG120" s="132"/>
      <c r="AH120" s="133"/>
      <c r="AI120" s="131"/>
      <c r="AJ120" s="132"/>
      <c r="AK120" s="133"/>
      <c r="AL120" s="131"/>
      <c r="AM120" s="132"/>
      <c r="AN120" s="133"/>
      <c r="AO120" s="131"/>
      <c r="AP120" s="132"/>
      <c r="AQ120" s="133"/>
      <c r="AR120" s="131"/>
      <c r="AS120" s="132"/>
      <c r="AT120" s="133"/>
      <c r="AU120" s="131"/>
      <c r="AV120" s="132"/>
      <c r="AW120" s="133"/>
      <c r="AX120" s="131">
        <v>94</v>
      </c>
      <c r="AY120" s="132">
        <v>52</v>
      </c>
      <c r="AZ120" s="133">
        <v>3</v>
      </c>
      <c r="BA120" s="297"/>
      <c r="BB120" s="298"/>
      <c r="BC120" s="299"/>
      <c r="BD120" s="452">
        <f t="shared" si="54"/>
        <v>3</v>
      </c>
      <c r="BE120" s="453"/>
      <c r="BF120" s="457" t="s">
        <v>504</v>
      </c>
      <c r="BG120" s="458"/>
      <c r="BH120" s="458"/>
      <c r="BI120" s="459"/>
      <c r="BJ120" s="80"/>
      <c r="BK120" s="50">
        <f t="shared" si="62"/>
        <v>94</v>
      </c>
      <c r="BL120" s="52">
        <f t="shared" si="63"/>
        <v>52</v>
      </c>
      <c r="BM120" s="50">
        <f t="shared" si="64"/>
        <v>3</v>
      </c>
    </row>
    <row r="121" spans="1:65" ht="39" customHeight="1" thickBot="1" x14ac:dyDescent="0.45">
      <c r="A121" s="175" t="s">
        <v>349</v>
      </c>
      <c r="B121" s="838" t="s">
        <v>105</v>
      </c>
      <c r="C121" s="839"/>
      <c r="D121" s="839"/>
      <c r="E121" s="839"/>
      <c r="F121" s="839"/>
      <c r="G121" s="839"/>
      <c r="H121" s="839"/>
      <c r="I121" s="839"/>
      <c r="J121" s="839"/>
      <c r="K121" s="839"/>
      <c r="L121" s="839"/>
      <c r="M121" s="839"/>
      <c r="N121" s="839"/>
      <c r="O121" s="840"/>
      <c r="P121" s="286"/>
      <c r="Q121" s="287"/>
      <c r="R121" s="660"/>
      <c r="S121" s="663"/>
      <c r="T121" s="507" t="s">
        <v>486</v>
      </c>
      <c r="U121" s="493"/>
      <c r="V121" s="494" t="s">
        <v>486</v>
      </c>
      <c r="W121" s="508"/>
      <c r="X121" s="507" t="s">
        <v>224</v>
      </c>
      <c r="Y121" s="493"/>
      <c r="Z121" s="494"/>
      <c r="AA121" s="493"/>
      <c r="AB121" s="494" t="s">
        <v>226</v>
      </c>
      <c r="AC121" s="493"/>
      <c r="AD121" s="492" t="s">
        <v>210</v>
      </c>
      <c r="AE121" s="508"/>
      <c r="AF121" s="146"/>
      <c r="AG121" s="147"/>
      <c r="AH121" s="176"/>
      <c r="AI121" s="146" t="s">
        <v>212</v>
      </c>
      <c r="AJ121" s="147" t="s">
        <v>212</v>
      </c>
      <c r="AK121" s="176"/>
      <c r="AL121" s="146"/>
      <c r="AM121" s="147"/>
      <c r="AN121" s="177"/>
      <c r="AO121" s="146"/>
      <c r="AP121" s="147"/>
      <c r="AQ121" s="177"/>
      <c r="AR121" s="146" t="s">
        <v>212</v>
      </c>
      <c r="AS121" s="147" t="s">
        <v>212</v>
      </c>
      <c r="AT121" s="177"/>
      <c r="AU121" s="146" t="s">
        <v>211</v>
      </c>
      <c r="AV121" s="147" t="s">
        <v>211</v>
      </c>
      <c r="AW121" s="177"/>
      <c r="AX121" s="146"/>
      <c r="AY121" s="147"/>
      <c r="AZ121" s="177"/>
      <c r="BA121" s="146"/>
      <c r="BB121" s="147"/>
      <c r="BC121" s="177"/>
      <c r="BD121" s="465"/>
      <c r="BE121" s="466"/>
      <c r="BF121" s="463"/>
      <c r="BG121" s="463"/>
      <c r="BH121" s="463"/>
      <c r="BI121" s="464"/>
      <c r="BK121" s="48"/>
      <c r="BL121" s="48"/>
    </row>
    <row r="122" spans="1:65" ht="31.5" customHeight="1" x14ac:dyDescent="0.4">
      <c r="A122" s="135" t="s">
        <v>505</v>
      </c>
      <c r="B122" s="504" t="s">
        <v>213</v>
      </c>
      <c r="C122" s="505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  <c r="O122" s="506"/>
      <c r="P122" s="270"/>
      <c r="Q122" s="268"/>
      <c r="R122" s="369"/>
      <c r="S122" s="387"/>
      <c r="T122" s="439" t="s">
        <v>226</v>
      </c>
      <c r="U122" s="338"/>
      <c r="V122" s="369" t="s">
        <v>226</v>
      </c>
      <c r="W122" s="387"/>
      <c r="X122" s="439"/>
      <c r="Y122" s="338"/>
      <c r="Z122" s="369"/>
      <c r="AA122" s="338"/>
      <c r="AB122" s="369" t="s">
        <v>226</v>
      </c>
      <c r="AC122" s="338"/>
      <c r="AD122" s="369"/>
      <c r="AE122" s="387"/>
      <c r="AF122" s="290"/>
      <c r="AG122" s="221"/>
      <c r="AH122" s="178"/>
      <c r="AI122" s="290"/>
      <c r="AJ122" s="221"/>
      <c r="AK122" s="178"/>
      <c r="AL122" s="290"/>
      <c r="AM122" s="221"/>
      <c r="AN122" s="120"/>
      <c r="AO122" s="290"/>
      <c r="AP122" s="221"/>
      <c r="AQ122" s="120"/>
      <c r="AR122" s="290" t="s">
        <v>212</v>
      </c>
      <c r="AS122" s="221" t="s">
        <v>212</v>
      </c>
      <c r="AT122" s="120"/>
      <c r="AU122" s="290" t="s">
        <v>211</v>
      </c>
      <c r="AV122" s="221" t="s">
        <v>211</v>
      </c>
      <c r="AW122" s="120"/>
      <c r="AX122" s="290"/>
      <c r="AY122" s="172"/>
      <c r="AZ122" s="173"/>
      <c r="BA122" s="167"/>
      <c r="BB122" s="172"/>
      <c r="BC122" s="173"/>
      <c r="BD122" s="499"/>
      <c r="BE122" s="500"/>
      <c r="BF122" s="495"/>
      <c r="BG122" s="495"/>
      <c r="BH122" s="495"/>
      <c r="BI122" s="496"/>
      <c r="BK122" s="48"/>
      <c r="BL122" s="48"/>
    </row>
    <row r="123" spans="1:65" ht="62.25" customHeight="1" thickBot="1" x14ac:dyDescent="0.5">
      <c r="A123" s="135" t="s">
        <v>506</v>
      </c>
      <c r="B123" s="390" t="s">
        <v>214</v>
      </c>
      <c r="C123" s="391"/>
      <c r="D123" s="391"/>
      <c r="E123" s="391"/>
      <c r="F123" s="391"/>
      <c r="G123" s="391"/>
      <c r="H123" s="391"/>
      <c r="I123" s="391"/>
      <c r="J123" s="391"/>
      <c r="K123" s="391"/>
      <c r="L123" s="391"/>
      <c r="M123" s="391"/>
      <c r="N123" s="391"/>
      <c r="O123" s="392"/>
      <c r="P123" s="271"/>
      <c r="Q123" s="269"/>
      <c r="R123" s="331" t="s">
        <v>402</v>
      </c>
      <c r="S123" s="332"/>
      <c r="T123" s="403" t="s">
        <v>212</v>
      </c>
      <c r="U123" s="396"/>
      <c r="V123" s="331" t="s">
        <v>212</v>
      </c>
      <c r="W123" s="332"/>
      <c r="X123" s="403" t="s">
        <v>224</v>
      </c>
      <c r="Y123" s="396"/>
      <c r="Z123" s="331"/>
      <c r="AA123" s="396"/>
      <c r="AB123" s="331"/>
      <c r="AC123" s="396"/>
      <c r="AD123" s="441" t="s">
        <v>210</v>
      </c>
      <c r="AE123" s="396"/>
      <c r="AF123" s="291"/>
      <c r="AG123" s="294"/>
      <c r="AH123" s="121"/>
      <c r="AI123" s="291" t="s">
        <v>212</v>
      </c>
      <c r="AJ123" s="294" t="s">
        <v>212</v>
      </c>
      <c r="AK123" s="121"/>
      <c r="AL123" s="291"/>
      <c r="AM123" s="294"/>
      <c r="AN123" s="121"/>
      <c r="AO123" s="291"/>
      <c r="AP123" s="294"/>
      <c r="AQ123" s="121"/>
      <c r="AR123" s="291"/>
      <c r="AS123" s="294"/>
      <c r="AT123" s="121"/>
      <c r="AU123" s="291"/>
      <c r="AV123" s="294"/>
      <c r="AW123" s="121"/>
      <c r="AX123" s="291"/>
      <c r="AY123" s="294"/>
      <c r="AZ123" s="121"/>
      <c r="BA123" s="291"/>
      <c r="BB123" s="294"/>
      <c r="BC123" s="121"/>
      <c r="BD123" s="497"/>
      <c r="BE123" s="498"/>
      <c r="BF123" s="411" t="s">
        <v>312</v>
      </c>
      <c r="BG123" s="411"/>
      <c r="BH123" s="411"/>
      <c r="BI123" s="412"/>
      <c r="BK123" s="48"/>
      <c r="BL123" s="48"/>
    </row>
    <row r="124" spans="1:65" ht="39" customHeight="1" thickBot="1" x14ac:dyDescent="0.5">
      <c r="A124" s="175" t="s">
        <v>477</v>
      </c>
      <c r="B124" s="838" t="s">
        <v>106</v>
      </c>
      <c r="C124" s="839"/>
      <c r="D124" s="839"/>
      <c r="E124" s="839"/>
      <c r="F124" s="839"/>
      <c r="G124" s="839"/>
      <c r="H124" s="839"/>
      <c r="I124" s="839"/>
      <c r="J124" s="839"/>
      <c r="K124" s="839"/>
      <c r="L124" s="839"/>
      <c r="M124" s="839"/>
      <c r="N124" s="839"/>
      <c r="O124" s="840"/>
      <c r="P124" s="660"/>
      <c r="Q124" s="661"/>
      <c r="R124" s="660"/>
      <c r="S124" s="662"/>
      <c r="T124" s="507" t="s">
        <v>215</v>
      </c>
      <c r="U124" s="493"/>
      <c r="V124" s="494" t="s">
        <v>366</v>
      </c>
      <c r="W124" s="508"/>
      <c r="X124" s="492" t="s">
        <v>367</v>
      </c>
      <c r="Y124" s="493"/>
      <c r="Z124" s="494" t="s">
        <v>209</v>
      </c>
      <c r="AA124" s="493"/>
      <c r="AB124" s="494" t="s">
        <v>230</v>
      </c>
      <c r="AC124" s="493"/>
      <c r="AD124" s="494" t="s">
        <v>210</v>
      </c>
      <c r="AE124" s="492"/>
      <c r="AF124" s="179" t="s">
        <v>485</v>
      </c>
      <c r="AG124" s="180" t="s">
        <v>486</v>
      </c>
      <c r="AH124" s="176"/>
      <c r="AI124" s="146" t="s">
        <v>487</v>
      </c>
      <c r="AJ124" s="147" t="s">
        <v>488</v>
      </c>
      <c r="AK124" s="176"/>
      <c r="AL124" s="179" t="s">
        <v>218</v>
      </c>
      <c r="AM124" s="180" t="s">
        <v>218</v>
      </c>
      <c r="AN124" s="177"/>
      <c r="AO124" s="146" t="s">
        <v>404</v>
      </c>
      <c r="AP124" s="147" t="s">
        <v>219</v>
      </c>
      <c r="AQ124" s="177"/>
      <c r="AR124" s="179" t="s">
        <v>212</v>
      </c>
      <c r="AS124" s="180" t="s">
        <v>212</v>
      </c>
      <c r="AT124" s="177"/>
      <c r="AU124" s="146" t="s">
        <v>211</v>
      </c>
      <c r="AV124" s="147" t="s">
        <v>211</v>
      </c>
      <c r="AW124" s="177"/>
      <c r="AX124" s="146"/>
      <c r="AY124" s="147"/>
      <c r="AZ124" s="177"/>
      <c r="BA124" s="146"/>
      <c r="BB124" s="147"/>
      <c r="BC124" s="177"/>
      <c r="BD124" s="896"/>
      <c r="BE124" s="897"/>
      <c r="BF124" s="481"/>
      <c r="BG124" s="482"/>
      <c r="BH124" s="482"/>
      <c r="BI124" s="483"/>
      <c r="BK124" s="48"/>
      <c r="BL124" s="48"/>
    </row>
    <row r="125" spans="1:65" ht="30" customHeight="1" x14ac:dyDescent="0.45">
      <c r="A125" s="135" t="s">
        <v>478</v>
      </c>
      <c r="B125" s="501" t="s">
        <v>213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502"/>
      <c r="O125" s="503"/>
      <c r="P125" s="386"/>
      <c r="Q125" s="340"/>
      <c r="R125" s="825" t="s">
        <v>220</v>
      </c>
      <c r="S125" s="826"/>
      <c r="T125" s="385" t="s">
        <v>221</v>
      </c>
      <c r="U125" s="340"/>
      <c r="V125" s="386" t="s">
        <v>221</v>
      </c>
      <c r="W125" s="422"/>
      <c r="X125" s="339"/>
      <c r="Y125" s="340"/>
      <c r="Z125" s="386"/>
      <c r="AA125" s="340"/>
      <c r="AB125" s="386" t="s">
        <v>221</v>
      </c>
      <c r="AC125" s="340"/>
      <c r="AD125" s="386"/>
      <c r="AE125" s="339"/>
      <c r="AF125" s="181" t="s">
        <v>218</v>
      </c>
      <c r="AG125" s="182" t="s">
        <v>218</v>
      </c>
      <c r="AH125" s="183"/>
      <c r="AI125" s="181" t="s">
        <v>217</v>
      </c>
      <c r="AJ125" s="182" t="s">
        <v>217</v>
      </c>
      <c r="AK125" s="183"/>
      <c r="AL125" s="181" t="s">
        <v>218</v>
      </c>
      <c r="AM125" s="182" t="s">
        <v>218</v>
      </c>
      <c r="AN125" s="184"/>
      <c r="AO125" s="181" t="s">
        <v>217</v>
      </c>
      <c r="AP125" s="182" t="s">
        <v>217</v>
      </c>
      <c r="AQ125" s="184"/>
      <c r="AR125" s="181" t="s">
        <v>212</v>
      </c>
      <c r="AS125" s="182" t="s">
        <v>212</v>
      </c>
      <c r="AT125" s="184"/>
      <c r="AU125" s="181" t="s">
        <v>211</v>
      </c>
      <c r="AV125" s="182" t="s">
        <v>211</v>
      </c>
      <c r="AW125" s="184"/>
      <c r="AX125" s="290"/>
      <c r="AY125" s="294"/>
      <c r="AZ125" s="121"/>
      <c r="BA125" s="291"/>
      <c r="BB125" s="294"/>
      <c r="BC125" s="121"/>
      <c r="BD125" s="454"/>
      <c r="BE125" s="455"/>
      <c r="BF125" s="834" t="s">
        <v>395</v>
      </c>
      <c r="BG125" s="835"/>
      <c r="BH125" s="835"/>
      <c r="BI125" s="836"/>
      <c r="BK125" s="48"/>
      <c r="BL125" s="48"/>
    </row>
    <row r="126" spans="1:65" ht="30" customHeight="1" x14ac:dyDescent="0.45">
      <c r="A126" s="135" t="s">
        <v>479</v>
      </c>
      <c r="B126" s="390" t="s">
        <v>176</v>
      </c>
      <c r="C126" s="391"/>
      <c r="D126" s="391"/>
      <c r="E126" s="391"/>
      <c r="F126" s="391"/>
      <c r="G126" s="391"/>
      <c r="H126" s="391"/>
      <c r="I126" s="391"/>
      <c r="J126" s="391"/>
      <c r="K126" s="391"/>
      <c r="L126" s="391"/>
      <c r="M126" s="391"/>
      <c r="N126" s="391"/>
      <c r="O126" s="392"/>
      <c r="P126" s="386"/>
      <c r="Q126" s="340"/>
      <c r="R126" s="386" t="s">
        <v>401</v>
      </c>
      <c r="S126" s="339"/>
      <c r="T126" s="385" t="s">
        <v>216</v>
      </c>
      <c r="U126" s="340"/>
      <c r="V126" s="386" t="s">
        <v>211</v>
      </c>
      <c r="W126" s="422"/>
      <c r="X126" s="339"/>
      <c r="Y126" s="340"/>
      <c r="Z126" s="386"/>
      <c r="AA126" s="340"/>
      <c r="AB126" s="386" t="s">
        <v>211</v>
      </c>
      <c r="AC126" s="340"/>
      <c r="AD126" s="386"/>
      <c r="AE126" s="339"/>
      <c r="AF126" s="291" t="s">
        <v>216</v>
      </c>
      <c r="AG126" s="294" t="s">
        <v>211</v>
      </c>
      <c r="AH126" s="121"/>
      <c r="AI126" s="291"/>
      <c r="AJ126" s="294"/>
      <c r="AK126" s="121"/>
      <c r="AL126" s="291"/>
      <c r="AM126" s="294"/>
      <c r="AN126" s="121"/>
      <c r="AO126" s="291"/>
      <c r="AP126" s="294"/>
      <c r="AQ126" s="121"/>
      <c r="AR126" s="291"/>
      <c r="AS126" s="294"/>
      <c r="AT126" s="121"/>
      <c r="AU126" s="291"/>
      <c r="AV126" s="294"/>
      <c r="AW126" s="121"/>
      <c r="AX126" s="291"/>
      <c r="AY126" s="294"/>
      <c r="AZ126" s="121"/>
      <c r="BA126" s="291"/>
      <c r="BB126" s="294"/>
      <c r="BC126" s="121"/>
      <c r="BD126" s="488"/>
      <c r="BE126" s="489"/>
      <c r="BF126" s="411" t="s">
        <v>305</v>
      </c>
      <c r="BG126" s="411"/>
      <c r="BH126" s="411"/>
      <c r="BI126" s="412"/>
      <c r="BK126" s="48"/>
      <c r="BL126" s="48"/>
    </row>
    <row r="127" spans="1:65" ht="30" customHeight="1" x14ac:dyDescent="0.45">
      <c r="A127" s="135" t="s">
        <v>507</v>
      </c>
      <c r="B127" s="390" t="s">
        <v>222</v>
      </c>
      <c r="C127" s="391"/>
      <c r="D127" s="391"/>
      <c r="E127" s="391"/>
      <c r="F127" s="391"/>
      <c r="G127" s="391"/>
      <c r="H127" s="391"/>
      <c r="I127" s="391"/>
      <c r="J127" s="391"/>
      <c r="K127" s="391"/>
      <c r="L127" s="391"/>
      <c r="M127" s="391"/>
      <c r="N127" s="391"/>
      <c r="O127" s="392"/>
      <c r="P127" s="386"/>
      <c r="Q127" s="340"/>
      <c r="R127" s="386" t="s">
        <v>405</v>
      </c>
      <c r="S127" s="339"/>
      <c r="T127" s="385" t="s">
        <v>223</v>
      </c>
      <c r="U127" s="340"/>
      <c r="V127" s="386" t="s">
        <v>211</v>
      </c>
      <c r="W127" s="422"/>
      <c r="X127" s="339" t="s">
        <v>344</v>
      </c>
      <c r="Y127" s="340"/>
      <c r="Z127" s="386"/>
      <c r="AA127" s="340"/>
      <c r="AB127" s="386"/>
      <c r="AC127" s="340"/>
      <c r="AD127" s="386" t="s">
        <v>210</v>
      </c>
      <c r="AE127" s="339"/>
      <c r="AF127" s="291"/>
      <c r="AG127" s="294"/>
      <c r="AH127" s="121"/>
      <c r="AI127" s="291"/>
      <c r="AJ127" s="294"/>
      <c r="AK127" s="121"/>
      <c r="AL127" s="291"/>
      <c r="AM127" s="294"/>
      <c r="AN127" s="121"/>
      <c r="AO127" s="291" t="s">
        <v>223</v>
      </c>
      <c r="AP127" s="294" t="s">
        <v>211</v>
      </c>
      <c r="AQ127" s="121"/>
      <c r="AR127" s="291"/>
      <c r="AS127" s="294"/>
      <c r="AT127" s="120"/>
      <c r="AU127" s="290"/>
      <c r="AV127" s="221"/>
      <c r="AW127" s="120"/>
      <c r="AX127" s="291"/>
      <c r="AY127" s="294"/>
      <c r="AZ127" s="121"/>
      <c r="BA127" s="291"/>
      <c r="BB127" s="294"/>
      <c r="BC127" s="121"/>
      <c r="BD127" s="488"/>
      <c r="BE127" s="489"/>
      <c r="BF127" s="476" t="s">
        <v>365</v>
      </c>
      <c r="BG127" s="477"/>
      <c r="BH127" s="477"/>
      <c r="BI127" s="478"/>
      <c r="BK127" s="48"/>
      <c r="BL127" s="48"/>
    </row>
    <row r="128" spans="1:65" ht="36.75" customHeight="1" thickBot="1" x14ac:dyDescent="0.45">
      <c r="A128" s="135" t="s">
        <v>508</v>
      </c>
      <c r="B128" s="390" t="s">
        <v>175</v>
      </c>
      <c r="C128" s="391"/>
      <c r="D128" s="391"/>
      <c r="E128" s="391"/>
      <c r="F128" s="391"/>
      <c r="G128" s="391"/>
      <c r="H128" s="391"/>
      <c r="I128" s="391"/>
      <c r="J128" s="391"/>
      <c r="K128" s="391"/>
      <c r="L128" s="391"/>
      <c r="M128" s="391"/>
      <c r="N128" s="391"/>
      <c r="O128" s="392"/>
      <c r="P128" s="386"/>
      <c r="Q128" s="340"/>
      <c r="R128" s="386" t="s">
        <v>402</v>
      </c>
      <c r="S128" s="339"/>
      <c r="T128" s="385" t="s">
        <v>219</v>
      </c>
      <c r="U128" s="340"/>
      <c r="V128" s="386" t="s">
        <v>217</v>
      </c>
      <c r="W128" s="422"/>
      <c r="X128" s="339" t="s">
        <v>211</v>
      </c>
      <c r="Y128" s="340"/>
      <c r="Z128" s="386" t="s">
        <v>209</v>
      </c>
      <c r="AA128" s="340"/>
      <c r="AB128" s="386" t="s">
        <v>224</v>
      </c>
      <c r="AC128" s="340"/>
      <c r="AD128" s="386"/>
      <c r="AE128" s="339"/>
      <c r="AF128" s="291"/>
      <c r="AG128" s="294"/>
      <c r="AH128" s="121"/>
      <c r="AI128" s="291" t="s">
        <v>219</v>
      </c>
      <c r="AJ128" s="294" t="s">
        <v>217</v>
      </c>
      <c r="AK128" s="121"/>
      <c r="AL128" s="291"/>
      <c r="AM128" s="294"/>
      <c r="AN128" s="121"/>
      <c r="AO128" s="197"/>
      <c r="AP128" s="198"/>
      <c r="AQ128" s="185"/>
      <c r="AR128" s="186"/>
      <c r="AS128" s="187"/>
      <c r="AT128" s="185"/>
      <c r="AU128" s="291"/>
      <c r="AV128" s="294"/>
      <c r="AW128" s="185"/>
      <c r="AX128" s="197"/>
      <c r="AY128" s="198"/>
      <c r="AZ128" s="185"/>
      <c r="BA128" s="197"/>
      <c r="BB128" s="198"/>
      <c r="BC128" s="185"/>
      <c r="BD128" s="827"/>
      <c r="BE128" s="828"/>
      <c r="BF128" s="476" t="s">
        <v>383</v>
      </c>
      <c r="BG128" s="477"/>
      <c r="BH128" s="477"/>
      <c r="BI128" s="478"/>
      <c r="BK128" s="50"/>
      <c r="BL128" s="50"/>
    </row>
    <row r="129" spans="1:66" ht="30" customHeight="1" thickBot="1" x14ac:dyDescent="0.35">
      <c r="A129" s="842" t="s">
        <v>143</v>
      </c>
      <c r="B129" s="843"/>
      <c r="C129" s="843"/>
      <c r="D129" s="843"/>
      <c r="E129" s="843"/>
      <c r="F129" s="843"/>
      <c r="G129" s="843"/>
      <c r="H129" s="843"/>
      <c r="I129" s="843"/>
      <c r="J129" s="843"/>
      <c r="K129" s="843"/>
      <c r="L129" s="843"/>
      <c r="M129" s="843"/>
      <c r="N129" s="843"/>
      <c r="O129" s="843"/>
      <c r="P129" s="843"/>
      <c r="Q129" s="843"/>
      <c r="R129" s="843"/>
      <c r="S129" s="844"/>
      <c r="T129" s="487">
        <f>SUM(T28+T61)</f>
        <v>7240</v>
      </c>
      <c r="U129" s="486"/>
      <c r="V129" s="837">
        <f>SUM(V28+V61)</f>
        <v>3402</v>
      </c>
      <c r="W129" s="486"/>
      <c r="X129" s="487">
        <f>SUM(X28+X61)</f>
        <v>1432</v>
      </c>
      <c r="Y129" s="486"/>
      <c r="Z129" s="485">
        <f>SUM(Z28+Z61)</f>
        <v>922</v>
      </c>
      <c r="AA129" s="486"/>
      <c r="AB129" s="485">
        <f>SUM(AB28+AB61)</f>
        <v>726</v>
      </c>
      <c r="AC129" s="486"/>
      <c r="AD129" s="837">
        <f>SUM(AD28+AD61)</f>
        <v>322</v>
      </c>
      <c r="AE129" s="486"/>
      <c r="AF129" s="146">
        <f t="shared" ref="AF129:BD129" si="65">SUM(AF28+AF61)</f>
        <v>1072</v>
      </c>
      <c r="AG129" s="147">
        <f t="shared" si="65"/>
        <v>512</v>
      </c>
      <c r="AH129" s="272">
        <f t="shared" si="65"/>
        <v>30</v>
      </c>
      <c r="AI129" s="146">
        <f t="shared" si="65"/>
        <v>984</v>
      </c>
      <c r="AJ129" s="147">
        <f t="shared" si="65"/>
        <v>458</v>
      </c>
      <c r="AK129" s="272">
        <f t="shared" si="65"/>
        <v>27</v>
      </c>
      <c r="AL129" s="146">
        <f t="shared" si="65"/>
        <v>1092</v>
      </c>
      <c r="AM129" s="147">
        <f t="shared" si="65"/>
        <v>504</v>
      </c>
      <c r="AN129" s="272">
        <f t="shared" si="65"/>
        <v>30</v>
      </c>
      <c r="AO129" s="146">
        <f t="shared" si="65"/>
        <v>986</v>
      </c>
      <c r="AP129" s="147">
        <f t="shared" si="65"/>
        <v>478</v>
      </c>
      <c r="AQ129" s="272">
        <f t="shared" si="65"/>
        <v>27</v>
      </c>
      <c r="AR129" s="146">
        <f t="shared" si="65"/>
        <v>1094</v>
      </c>
      <c r="AS129" s="147">
        <f t="shared" si="65"/>
        <v>512</v>
      </c>
      <c r="AT129" s="272">
        <f t="shared" si="65"/>
        <v>28</v>
      </c>
      <c r="AU129" s="146">
        <f t="shared" si="65"/>
        <v>990</v>
      </c>
      <c r="AV129" s="147">
        <f t="shared" si="65"/>
        <v>470</v>
      </c>
      <c r="AW129" s="272">
        <f t="shared" si="65"/>
        <v>27</v>
      </c>
      <c r="AX129" s="146">
        <f t="shared" si="65"/>
        <v>1022</v>
      </c>
      <c r="AY129" s="147">
        <f t="shared" si="65"/>
        <v>468</v>
      </c>
      <c r="AZ129" s="272">
        <f t="shared" si="65"/>
        <v>30</v>
      </c>
      <c r="BA129" s="148">
        <f t="shared" si="65"/>
        <v>0</v>
      </c>
      <c r="BB129" s="149">
        <f t="shared" si="65"/>
        <v>0</v>
      </c>
      <c r="BC129" s="150">
        <f t="shared" si="65"/>
        <v>0</v>
      </c>
      <c r="BD129" s="487">
        <f t="shared" si="65"/>
        <v>199</v>
      </c>
      <c r="BE129" s="796"/>
      <c r="BF129" s="521"/>
      <c r="BG129" s="521"/>
      <c r="BH129" s="521"/>
      <c r="BI129" s="522"/>
      <c r="BK129" s="50">
        <f t="shared" ref="BK129" si="66">AF129+AI129+AL129+AO129+AR129+AU129+AX129</f>
        <v>7240</v>
      </c>
      <c r="BL129" s="52">
        <f>SUM(AG129+AJ129+AM129+AP129+AS129+AV129+AY129)</f>
        <v>3402</v>
      </c>
      <c r="BM129" s="50">
        <f t="shared" ref="BM129" si="67">AH129+AK129+AN129+AQ129+AT129+AW129+AZ129</f>
        <v>199</v>
      </c>
      <c r="BN129" s="81"/>
    </row>
    <row r="130" spans="1:66" ht="30" customHeight="1" x14ac:dyDescent="0.3">
      <c r="A130" s="831" t="s">
        <v>20</v>
      </c>
      <c r="B130" s="832"/>
      <c r="C130" s="832"/>
      <c r="D130" s="832"/>
      <c r="E130" s="832"/>
      <c r="F130" s="832"/>
      <c r="G130" s="832"/>
      <c r="H130" s="832"/>
      <c r="I130" s="832"/>
      <c r="J130" s="832"/>
      <c r="K130" s="832"/>
      <c r="L130" s="832"/>
      <c r="M130" s="832"/>
      <c r="N130" s="832"/>
      <c r="O130" s="832"/>
      <c r="P130" s="832"/>
      <c r="Q130" s="832"/>
      <c r="R130" s="832"/>
      <c r="S130" s="832"/>
      <c r="T130" s="833"/>
      <c r="U130" s="830"/>
      <c r="V130" s="841"/>
      <c r="W130" s="845"/>
      <c r="X130" s="829"/>
      <c r="Y130" s="830"/>
      <c r="Z130" s="841"/>
      <c r="AA130" s="830"/>
      <c r="AB130" s="841"/>
      <c r="AC130" s="830"/>
      <c r="AD130" s="841"/>
      <c r="AE130" s="829"/>
      <c r="AF130" s="473">
        <f>AG129/18</f>
        <v>28.444444444444443</v>
      </c>
      <c r="AG130" s="474"/>
      <c r="AH130" s="475"/>
      <c r="AI130" s="473">
        <f>AJ129/17</f>
        <v>26.941176470588236</v>
      </c>
      <c r="AJ130" s="474"/>
      <c r="AK130" s="475"/>
      <c r="AL130" s="473">
        <f>AM129/18</f>
        <v>28</v>
      </c>
      <c r="AM130" s="474"/>
      <c r="AN130" s="475"/>
      <c r="AO130" s="473">
        <f>AP129/17</f>
        <v>28.117647058823529</v>
      </c>
      <c r="AP130" s="474"/>
      <c r="AQ130" s="475"/>
      <c r="AR130" s="473">
        <f>AS129/18</f>
        <v>28.444444444444443</v>
      </c>
      <c r="AS130" s="474"/>
      <c r="AT130" s="475"/>
      <c r="AU130" s="473">
        <f>AV129/17</f>
        <v>27.647058823529413</v>
      </c>
      <c r="AV130" s="474"/>
      <c r="AW130" s="475"/>
      <c r="AX130" s="473">
        <f>AY129/16</f>
        <v>29.25</v>
      </c>
      <c r="AY130" s="474"/>
      <c r="AZ130" s="475"/>
      <c r="BA130" s="833"/>
      <c r="BB130" s="829"/>
      <c r="BC130" s="845"/>
      <c r="BD130" s="479"/>
      <c r="BE130" s="480"/>
      <c r="BF130" s="484"/>
      <c r="BG130" s="484"/>
      <c r="BH130" s="484"/>
      <c r="BI130" s="480"/>
    </row>
    <row r="131" spans="1:66" ht="30" customHeight="1" x14ac:dyDescent="0.3">
      <c r="A131" s="831" t="s">
        <v>2</v>
      </c>
      <c r="B131" s="832"/>
      <c r="C131" s="832"/>
      <c r="D131" s="832"/>
      <c r="E131" s="832"/>
      <c r="F131" s="832"/>
      <c r="G131" s="832"/>
      <c r="H131" s="832"/>
      <c r="I131" s="832"/>
      <c r="J131" s="832"/>
      <c r="K131" s="832"/>
      <c r="L131" s="832"/>
      <c r="M131" s="832"/>
      <c r="N131" s="832"/>
      <c r="O131" s="832"/>
      <c r="P131" s="832"/>
      <c r="Q131" s="832"/>
      <c r="R131" s="832"/>
      <c r="S131" s="832"/>
      <c r="T131" s="401">
        <f>SUM(AF131:BC131)</f>
        <v>4</v>
      </c>
      <c r="U131" s="353"/>
      <c r="V131" s="352"/>
      <c r="W131" s="402"/>
      <c r="X131" s="354"/>
      <c r="Y131" s="353"/>
      <c r="Z131" s="352"/>
      <c r="AA131" s="353"/>
      <c r="AB131" s="352"/>
      <c r="AC131" s="353"/>
      <c r="AD131" s="352"/>
      <c r="AE131" s="354"/>
      <c r="AF131" s="401"/>
      <c r="AG131" s="354"/>
      <c r="AH131" s="402"/>
      <c r="AI131" s="401"/>
      <c r="AJ131" s="354"/>
      <c r="AK131" s="402"/>
      <c r="AL131" s="385">
        <v>1</v>
      </c>
      <c r="AM131" s="339"/>
      <c r="AN131" s="422"/>
      <c r="AO131" s="385"/>
      <c r="AP131" s="339"/>
      <c r="AQ131" s="422"/>
      <c r="AR131" s="385">
        <v>1</v>
      </c>
      <c r="AS131" s="339"/>
      <c r="AT131" s="422"/>
      <c r="AU131" s="385">
        <v>1</v>
      </c>
      <c r="AV131" s="339"/>
      <c r="AW131" s="422"/>
      <c r="AX131" s="401">
        <v>1</v>
      </c>
      <c r="AY131" s="354"/>
      <c r="AZ131" s="402"/>
      <c r="BA131" s="470"/>
      <c r="BB131" s="471"/>
      <c r="BC131" s="472"/>
      <c r="BD131" s="470"/>
      <c r="BE131" s="472"/>
      <c r="BF131" s="471"/>
      <c r="BG131" s="471"/>
      <c r="BH131" s="471"/>
      <c r="BI131" s="472"/>
    </row>
    <row r="132" spans="1:66" ht="30" customHeight="1" x14ac:dyDescent="0.3">
      <c r="A132" s="831" t="s">
        <v>21</v>
      </c>
      <c r="B132" s="832"/>
      <c r="C132" s="832"/>
      <c r="D132" s="832"/>
      <c r="E132" s="832"/>
      <c r="F132" s="832"/>
      <c r="G132" s="832"/>
      <c r="H132" s="832"/>
      <c r="I132" s="832"/>
      <c r="J132" s="832"/>
      <c r="K132" s="832"/>
      <c r="L132" s="832"/>
      <c r="M132" s="832"/>
      <c r="N132" s="832"/>
      <c r="O132" s="832"/>
      <c r="P132" s="832"/>
      <c r="Q132" s="832"/>
      <c r="R132" s="832"/>
      <c r="S132" s="832"/>
      <c r="T132" s="401">
        <f t="shared" ref="T132:T133" si="68">SUM(AF132:BC132)</f>
        <v>31</v>
      </c>
      <c r="U132" s="353"/>
      <c r="V132" s="352"/>
      <c r="W132" s="402"/>
      <c r="X132" s="354"/>
      <c r="Y132" s="353"/>
      <c r="Z132" s="352"/>
      <c r="AA132" s="353"/>
      <c r="AB132" s="352"/>
      <c r="AC132" s="353"/>
      <c r="AD132" s="352"/>
      <c r="AE132" s="354"/>
      <c r="AF132" s="385">
        <v>4</v>
      </c>
      <c r="AG132" s="339"/>
      <c r="AH132" s="422"/>
      <c r="AI132" s="385">
        <v>5</v>
      </c>
      <c r="AJ132" s="339"/>
      <c r="AK132" s="422"/>
      <c r="AL132" s="385">
        <v>4</v>
      </c>
      <c r="AM132" s="339"/>
      <c r="AN132" s="422"/>
      <c r="AO132" s="385">
        <v>5</v>
      </c>
      <c r="AP132" s="339"/>
      <c r="AQ132" s="422"/>
      <c r="AR132" s="385">
        <v>5</v>
      </c>
      <c r="AS132" s="339"/>
      <c r="AT132" s="422"/>
      <c r="AU132" s="385">
        <v>4</v>
      </c>
      <c r="AV132" s="339"/>
      <c r="AW132" s="422"/>
      <c r="AX132" s="385">
        <v>4</v>
      </c>
      <c r="AY132" s="339"/>
      <c r="AZ132" s="422"/>
      <c r="BA132" s="470"/>
      <c r="BB132" s="471"/>
      <c r="BC132" s="472"/>
      <c r="BD132" s="470"/>
      <c r="BE132" s="472"/>
      <c r="BF132" s="471"/>
      <c r="BG132" s="471"/>
      <c r="BH132" s="471"/>
      <c r="BI132" s="472"/>
    </row>
    <row r="133" spans="1:66" ht="30" customHeight="1" thickBot="1" x14ac:dyDescent="0.35">
      <c r="A133" s="306" t="s">
        <v>22</v>
      </c>
      <c r="B133" s="887"/>
      <c r="C133" s="887"/>
      <c r="D133" s="887"/>
      <c r="E133" s="887"/>
      <c r="F133" s="887"/>
      <c r="G133" s="887"/>
      <c r="H133" s="887"/>
      <c r="I133" s="887"/>
      <c r="J133" s="887"/>
      <c r="K133" s="887"/>
      <c r="L133" s="887"/>
      <c r="M133" s="887"/>
      <c r="N133" s="887"/>
      <c r="O133" s="887"/>
      <c r="P133" s="887"/>
      <c r="Q133" s="887"/>
      <c r="R133" s="887"/>
      <c r="S133" s="887"/>
      <c r="T133" s="813">
        <f t="shared" si="68"/>
        <v>26</v>
      </c>
      <c r="U133" s="863"/>
      <c r="V133" s="862"/>
      <c r="W133" s="815"/>
      <c r="X133" s="814"/>
      <c r="Y133" s="863"/>
      <c r="Z133" s="862"/>
      <c r="AA133" s="863"/>
      <c r="AB133" s="862"/>
      <c r="AC133" s="863"/>
      <c r="AD133" s="862"/>
      <c r="AE133" s="814"/>
      <c r="AF133" s="810">
        <v>5</v>
      </c>
      <c r="AG133" s="811"/>
      <c r="AH133" s="812"/>
      <c r="AI133" s="810">
        <v>1</v>
      </c>
      <c r="AJ133" s="811"/>
      <c r="AK133" s="812"/>
      <c r="AL133" s="810">
        <v>5</v>
      </c>
      <c r="AM133" s="811"/>
      <c r="AN133" s="812"/>
      <c r="AO133" s="810">
        <v>4</v>
      </c>
      <c r="AP133" s="811"/>
      <c r="AQ133" s="812"/>
      <c r="AR133" s="810">
        <v>3</v>
      </c>
      <c r="AS133" s="811"/>
      <c r="AT133" s="812"/>
      <c r="AU133" s="810">
        <v>4</v>
      </c>
      <c r="AV133" s="811"/>
      <c r="AW133" s="812"/>
      <c r="AX133" s="810">
        <v>4</v>
      </c>
      <c r="AY133" s="811"/>
      <c r="AZ133" s="812"/>
      <c r="BA133" s="813"/>
      <c r="BB133" s="814"/>
      <c r="BC133" s="815"/>
      <c r="BD133" s="813"/>
      <c r="BE133" s="815"/>
      <c r="BF133" s="814"/>
      <c r="BG133" s="814"/>
      <c r="BH133" s="814"/>
      <c r="BI133" s="815"/>
    </row>
    <row r="134" spans="1:66" ht="30" customHeight="1" thickBot="1" x14ac:dyDescent="0.35">
      <c r="A134" s="407" t="s">
        <v>69</v>
      </c>
      <c r="B134" s="408"/>
      <c r="C134" s="408"/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8"/>
      <c r="P134" s="409"/>
      <c r="Q134" s="407" t="s">
        <v>103</v>
      </c>
      <c r="R134" s="408"/>
      <c r="S134" s="408"/>
      <c r="T134" s="408"/>
      <c r="U134" s="408"/>
      <c r="V134" s="408"/>
      <c r="W134" s="408"/>
      <c r="X134" s="408"/>
      <c r="Y134" s="408"/>
      <c r="Z134" s="408"/>
      <c r="AA134" s="408"/>
      <c r="AB134" s="408"/>
      <c r="AC134" s="408"/>
      <c r="AD134" s="408"/>
      <c r="AE134" s="409"/>
      <c r="AF134" s="724" t="s">
        <v>68</v>
      </c>
      <c r="AG134" s="725"/>
      <c r="AH134" s="725"/>
      <c r="AI134" s="725"/>
      <c r="AJ134" s="725"/>
      <c r="AK134" s="725"/>
      <c r="AL134" s="725"/>
      <c r="AM134" s="725"/>
      <c r="AN134" s="725"/>
      <c r="AO134" s="725"/>
      <c r="AP134" s="725"/>
      <c r="AQ134" s="725"/>
      <c r="AR134" s="725"/>
      <c r="AS134" s="725"/>
      <c r="AT134" s="851"/>
      <c r="AU134" s="725" t="s">
        <v>67</v>
      </c>
      <c r="AV134" s="725"/>
      <c r="AW134" s="725"/>
      <c r="AX134" s="725"/>
      <c r="AY134" s="725"/>
      <c r="AZ134" s="725"/>
      <c r="BA134" s="725"/>
      <c r="BB134" s="725"/>
      <c r="BC134" s="725"/>
      <c r="BD134" s="725"/>
      <c r="BE134" s="725"/>
      <c r="BF134" s="725"/>
      <c r="BG134" s="725"/>
      <c r="BH134" s="725"/>
      <c r="BI134" s="851"/>
    </row>
    <row r="135" spans="1:66" ht="62.25" customHeight="1" x14ac:dyDescent="0.3">
      <c r="A135" s="872" t="s">
        <v>30</v>
      </c>
      <c r="B135" s="679"/>
      <c r="C135" s="679"/>
      <c r="D135" s="679"/>
      <c r="E135" s="679"/>
      <c r="F135" s="679"/>
      <c r="G135" s="873"/>
      <c r="H135" s="865" t="s">
        <v>29</v>
      </c>
      <c r="I135" s="865"/>
      <c r="J135" s="865"/>
      <c r="K135" s="865" t="s">
        <v>31</v>
      </c>
      <c r="L135" s="865"/>
      <c r="M135" s="865"/>
      <c r="N135" s="874" t="s">
        <v>104</v>
      </c>
      <c r="O135" s="865"/>
      <c r="P135" s="875"/>
      <c r="Q135" s="816" t="s">
        <v>30</v>
      </c>
      <c r="R135" s="817"/>
      <c r="S135" s="817"/>
      <c r="T135" s="817"/>
      <c r="U135" s="817"/>
      <c r="V135" s="818"/>
      <c r="W135" s="865" t="s">
        <v>29</v>
      </c>
      <c r="X135" s="865"/>
      <c r="Y135" s="865"/>
      <c r="Z135" s="865" t="s">
        <v>31</v>
      </c>
      <c r="AA135" s="865"/>
      <c r="AB135" s="865"/>
      <c r="AC135" s="874" t="s">
        <v>104</v>
      </c>
      <c r="AD135" s="865"/>
      <c r="AE135" s="875"/>
      <c r="AF135" s="892" t="s">
        <v>29</v>
      </c>
      <c r="AG135" s="893"/>
      <c r="AH135" s="893"/>
      <c r="AI135" s="893"/>
      <c r="AJ135" s="894"/>
      <c r="AK135" s="895" t="s">
        <v>31</v>
      </c>
      <c r="AL135" s="679"/>
      <c r="AM135" s="679"/>
      <c r="AN135" s="679"/>
      <c r="AO135" s="873"/>
      <c r="AP135" s="678" t="s">
        <v>104</v>
      </c>
      <c r="AQ135" s="679"/>
      <c r="AR135" s="679"/>
      <c r="AS135" s="679"/>
      <c r="AT135" s="680"/>
      <c r="AU135" s="300" t="s">
        <v>442</v>
      </c>
      <c r="AV135" s="301"/>
      <c r="AW135" s="301"/>
      <c r="AX135" s="301"/>
      <c r="AY135" s="301"/>
      <c r="AZ135" s="301"/>
      <c r="BA135" s="301"/>
      <c r="BB135" s="301"/>
      <c r="BC135" s="301"/>
      <c r="BD135" s="301"/>
      <c r="BE135" s="301"/>
      <c r="BF135" s="301"/>
      <c r="BG135" s="301"/>
      <c r="BH135" s="301"/>
      <c r="BI135" s="302"/>
    </row>
    <row r="136" spans="1:66" ht="36" customHeight="1" x14ac:dyDescent="0.3">
      <c r="A136" s="880" t="s">
        <v>177</v>
      </c>
      <c r="B136" s="881"/>
      <c r="C136" s="881"/>
      <c r="D136" s="881"/>
      <c r="E136" s="881"/>
      <c r="F136" s="881"/>
      <c r="G136" s="882"/>
      <c r="H136" s="691">
        <v>2</v>
      </c>
      <c r="I136" s="683"/>
      <c r="J136" s="684"/>
      <c r="K136" s="691">
        <v>2</v>
      </c>
      <c r="L136" s="683"/>
      <c r="M136" s="684"/>
      <c r="N136" s="820">
        <v>3</v>
      </c>
      <c r="O136" s="821"/>
      <c r="P136" s="822"/>
      <c r="Q136" s="697" t="s">
        <v>179</v>
      </c>
      <c r="R136" s="310"/>
      <c r="S136" s="310"/>
      <c r="T136" s="310"/>
      <c r="U136" s="310"/>
      <c r="V136" s="311"/>
      <c r="W136" s="352">
        <v>4</v>
      </c>
      <c r="X136" s="354"/>
      <c r="Y136" s="353"/>
      <c r="Z136" s="352">
        <v>2</v>
      </c>
      <c r="AA136" s="354"/>
      <c r="AB136" s="353"/>
      <c r="AC136" s="352">
        <v>3</v>
      </c>
      <c r="AD136" s="354"/>
      <c r="AE136" s="402"/>
      <c r="AF136" s="682">
        <v>8</v>
      </c>
      <c r="AG136" s="683"/>
      <c r="AH136" s="683"/>
      <c r="AI136" s="683"/>
      <c r="AJ136" s="684"/>
      <c r="AK136" s="691">
        <v>10</v>
      </c>
      <c r="AL136" s="683"/>
      <c r="AM136" s="683"/>
      <c r="AN136" s="683"/>
      <c r="AO136" s="684"/>
      <c r="AP136" s="691">
        <v>15</v>
      </c>
      <c r="AQ136" s="683"/>
      <c r="AR136" s="683"/>
      <c r="AS136" s="683"/>
      <c r="AT136" s="694"/>
      <c r="AU136" s="303"/>
      <c r="AV136" s="304"/>
      <c r="AW136" s="304"/>
      <c r="AX136" s="304"/>
      <c r="AY136" s="304"/>
      <c r="AZ136" s="304"/>
      <c r="BA136" s="304"/>
      <c r="BB136" s="304"/>
      <c r="BC136" s="304"/>
      <c r="BD136" s="304"/>
      <c r="BE136" s="304"/>
      <c r="BF136" s="304"/>
      <c r="BG136" s="304"/>
      <c r="BH136" s="304"/>
      <c r="BI136" s="305"/>
    </row>
    <row r="137" spans="1:66" ht="63" customHeight="1" x14ac:dyDescent="0.3">
      <c r="A137" s="883"/>
      <c r="B137" s="884"/>
      <c r="C137" s="884"/>
      <c r="D137" s="884"/>
      <c r="E137" s="884"/>
      <c r="F137" s="884"/>
      <c r="G137" s="885"/>
      <c r="H137" s="692"/>
      <c r="I137" s="686"/>
      <c r="J137" s="687"/>
      <c r="K137" s="692"/>
      <c r="L137" s="686"/>
      <c r="M137" s="687"/>
      <c r="N137" s="823"/>
      <c r="O137" s="824"/>
      <c r="P137" s="453"/>
      <c r="Q137" s="697" t="s">
        <v>178</v>
      </c>
      <c r="R137" s="310"/>
      <c r="S137" s="310"/>
      <c r="T137" s="310"/>
      <c r="U137" s="310"/>
      <c r="V137" s="311"/>
      <c r="W137" s="352">
        <v>6</v>
      </c>
      <c r="X137" s="354"/>
      <c r="Y137" s="353"/>
      <c r="Z137" s="352">
        <v>4</v>
      </c>
      <c r="AA137" s="354"/>
      <c r="AB137" s="353"/>
      <c r="AC137" s="352">
        <v>5</v>
      </c>
      <c r="AD137" s="354"/>
      <c r="AE137" s="402"/>
      <c r="AF137" s="685"/>
      <c r="AG137" s="686"/>
      <c r="AH137" s="686"/>
      <c r="AI137" s="686"/>
      <c r="AJ137" s="687"/>
      <c r="AK137" s="692"/>
      <c r="AL137" s="686"/>
      <c r="AM137" s="686"/>
      <c r="AN137" s="686"/>
      <c r="AO137" s="687"/>
      <c r="AP137" s="692"/>
      <c r="AQ137" s="686"/>
      <c r="AR137" s="686"/>
      <c r="AS137" s="686"/>
      <c r="AT137" s="695"/>
      <c r="AU137" s="303"/>
      <c r="AV137" s="304"/>
      <c r="AW137" s="304"/>
      <c r="AX137" s="304"/>
      <c r="AY137" s="304"/>
      <c r="AZ137" s="304"/>
      <c r="BA137" s="304"/>
      <c r="BB137" s="304"/>
      <c r="BC137" s="304"/>
      <c r="BD137" s="304"/>
      <c r="BE137" s="304"/>
      <c r="BF137" s="304"/>
      <c r="BG137" s="304"/>
      <c r="BH137" s="304"/>
      <c r="BI137" s="305"/>
    </row>
    <row r="138" spans="1:66" ht="38.25" customHeight="1" thickBot="1" x14ac:dyDescent="0.35">
      <c r="A138" s="886"/>
      <c r="B138" s="887"/>
      <c r="C138" s="887"/>
      <c r="D138" s="887"/>
      <c r="E138" s="887"/>
      <c r="F138" s="887"/>
      <c r="G138" s="888"/>
      <c r="H138" s="693"/>
      <c r="I138" s="689"/>
      <c r="J138" s="690"/>
      <c r="K138" s="693"/>
      <c r="L138" s="689"/>
      <c r="M138" s="690"/>
      <c r="N138" s="630"/>
      <c r="O138" s="631"/>
      <c r="P138" s="627"/>
      <c r="Q138" s="898" t="s">
        <v>180</v>
      </c>
      <c r="R138" s="899"/>
      <c r="S138" s="899"/>
      <c r="T138" s="899"/>
      <c r="U138" s="899"/>
      <c r="V138" s="900"/>
      <c r="W138" s="819">
        <v>8</v>
      </c>
      <c r="X138" s="669"/>
      <c r="Y138" s="670"/>
      <c r="Z138" s="819">
        <v>10</v>
      </c>
      <c r="AA138" s="669"/>
      <c r="AB138" s="670"/>
      <c r="AC138" s="819">
        <v>15</v>
      </c>
      <c r="AD138" s="669"/>
      <c r="AE138" s="438"/>
      <c r="AF138" s="688"/>
      <c r="AG138" s="689"/>
      <c r="AH138" s="689"/>
      <c r="AI138" s="689"/>
      <c r="AJ138" s="690"/>
      <c r="AK138" s="693"/>
      <c r="AL138" s="689"/>
      <c r="AM138" s="689"/>
      <c r="AN138" s="689"/>
      <c r="AO138" s="690"/>
      <c r="AP138" s="693"/>
      <c r="AQ138" s="689"/>
      <c r="AR138" s="689"/>
      <c r="AS138" s="689"/>
      <c r="AT138" s="696"/>
      <c r="AU138" s="306"/>
      <c r="AV138" s="307"/>
      <c r="AW138" s="307"/>
      <c r="AX138" s="307"/>
      <c r="AY138" s="307"/>
      <c r="AZ138" s="307"/>
      <c r="BA138" s="307"/>
      <c r="BB138" s="307"/>
      <c r="BC138" s="307"/>
      <c r="BD138" s="307"/>
      <c r="BE138" s="307"/>
      <c r="BF138" s="307"/>
      <c r="BG138" s="307"/>
      <c r="BH138" s="307"/>
      <c r="BI138" s="308"/>
    </row>
    <row r="139" spans="1:66" ht="38.25" customHeight="1" x14ac:dyDescent="0.3">
      <c r="A139" s="207"/>
      <c r="B139" s="207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9"/>
      <c r="O139" s="209"/>
      <c r="P139" s="209"/>
      <c r="Q139" s="211"/>
      <c r="R139" s="211"/>
      <c r="S139" s="211"/>
      <c r="T139" s="211"/>
      <c r="U139" s="211"/>
      <c r="V139" s="211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</row>
    <row r="140" spans="1:66" ht="36.75" customHeight="1" thickBot="1" x14ac:dyDescent="0.35">
      <c r="A140" s="864" t="s">
        <v>118</v>
      </c>
      <c r="B140" s="864"/>
      <c r="C140" s="864"/>
      <c r="D140" s="864"/>
      <c r="E140" s="864"/>
      <c r="F140" s="864"/>
      <c r="G140" s="864"/>
      <c r="H140" s="864"/>
      <c r="I140" s="864"/>
      <c r="J140" s="864"/>
      <c r="K140" s="864"/>
      <c r="L140" s="864"/>
      <c r="M140" s="864"/>
      <c r="N140" s="864"/>
      <c r="O140" s="864"/>
      <c r="P140" s="864"/>
      <c r="Q140" s="864"/>
      <c r="R140" s="864"/>
      <c r="S140" s="864"/>
      <c r="T140" s="864"/>
      <c r="U140" s="864"/>
      <c r="V140" s="864"/>
      <c r="W140" s="864"/>
      <c r="X140" s="864"/>
      <c r="Y140" s="864"/>
      <c r="Z140" s="864"/>
      <c r="AA140" s="864"/>
      <c r="AB140" s="864"/>
      <c r="AC140" s="864"/>
      <c r="AD140" s="864"/>
      <c r="AE140" s="864"/>
      <c r="AF140" s="864"/>
      <c r="AG140" s="864"/>
      <c r="AH140" s="864"/>
      <c r="AI140" s="864"/>
      <c r="AJ140" s="864"/>
      <c r="AK140" s="864"/>
      <c r="AL140" s="864"/>
      <c r="AM140" s="864"/>
      <c r="AN140" s="864"/>
      <c r="AO140" s="864"/>
      <c r="AP140" s="864"/>
      <c r="AQ140" s="864"/>
      <c r="AR140" s="864"/>
      <c r="AS140" s="864"/>
      <c r="AT140" s="864"/>
      <c r="AU140" s="864"/>
      <c r="AV140" s="864"/>
      <c r="AW140" s="864"/>
      <c r="AX140" s="864"/>
      <c r="AY140" s="864"/>
      <c r="AZ140" s="864"/>
      <c r="BA140" s="864"/>
      <c r="BB140" s="864"/>
      <c r="BC140" s="864"/>
      <c r="BD140" s="864"/>
      <c r="BE140" s="864"/>
      <c r="BF140" s="864"/>
      <c r="BG140" s="864"/>
      <c r="BH140" s="864"/>
      <c r="BI140" s="864"/>
    </row>
    <row r="141" spans="1:66" ht="120.75" customHeight="1" thickBot="1" x14ac:dyDescent="0.35">
      <c r="A141" s="323" t="s">
        <v>107</v>
      </c>
      <c r="B141" s="324"/>
      <c r="C141" s="324"/>
      <c r="D141" s="325"/>
      <c r="E141" s="794" t="s">
        <v>108</v>
      </c>
      <c r="F141" s="594"/>
      <c r="G141" s="594"/>
      <c r="H141" s="594"/>
      <c r="I141" s="594"/>
      <c r="J141" s="594"/>
      <c r="K141" s="594"/>
      <c r="L141" s="594"/>
      <c r="M141" s="594"/>
      <c r="N141" s="594"/>
      <c r="O141" s="594"/>
      <c r="P141" s="594"/>
      <c r="Q141" s="594"/>
      <c r="R141" s="594"/>
      <c r="S141" s="594"/>
      <c r="T141" s="594"/>
      <c r="U141" s="594"/>
      <c r="V141" s="594"/>
      <c r="W141" s="594"/>
      <c r="X141" s="594"/>
      <c r="Y141" s="594"/>
      <c r="Z141" s="594"/>
      <c r="AA141" s="594"/>
      <c r="AB141" s="594"/>
      <c r="AC141" s="594"/>
      <c r="AD141" s="594"/>
      <c r="AE141" s="594"/>
      <c r="AF141" s="594"/>
      <c r="AG141" s="594"/>
      <c r="AH141" s="594"/>
      <c r="AI141" s="594"/>
      <c r="AJ141" s="594"/>
      <c r="AK141" s="594"/>
      <c r="AL141" s="594"/>
      <c r="AM141" s="594"/>
      <c r="AN141" s="594"/>
      <c r="AO141" s="594"/>
      <c r="AP141" s="594"/>
      <c r="AQ141" s="594"/>
      <c r="AR141" s="594"/>
      <c r="AS141" s="594"/>
      <c r="AT141" s="594"/>
      <c r="AU141" s="594"/>
      <c r="AV141" s="594"/>
      <c r="AW141" s="594"/>
      <c r="AX141" s="594"/>
      <c r="AY141" s="594"/>
      <c r="AZ141" s="594"/>
      <c r="BA141" s="594"/>
      <c r="BB141" s="594"/>
      <c r="BC141" s="594"/>
      <c r="BD141" s="594"/>
      <c r="BE141" s="594"/>
      <c r="BF141" s="724" t="s">
        <v>400</v>
      </c>
      <c r="BG141" s="725"/>
      <c r="BH141" s="725"/>
      <c r="BI141" s="851"/>
    </row>
    <row r="142" spans="1:66" ht="58.9" customHeight="1" x14ac:dyDescent="0.3">
      <c r="A142" s="776" t="s">
        <v>119</v>
      </c>
      <c r="B142" s="777"/>
      <c r="C142" s="777"/>
      <c r="D142" s="778"/>
      <c r="E142" s="501" t="s">
        <v>306</v>
      </c>
      <c r="F142" s="502"/>
      <c r="G142" s="502"/>
      <c r="H142" s="502"/>
      <c r="I142" s="502"/>
      <c r="J142" s="502"/>
      <c r="K142" s="502"/>
      <c r="L142" s="502"/>
      <c r="M142" s="502"/>
      <c r="N142" s="502"/>
      <c r="O142" s="502"/>
      <c r="P142" s="502"/>
      <c r="Q142" s="502"/>
      <c r="R142" s="502"/>
      <c r="S142" s="502"/>
      <c r="T142" s="502"/>
      <c r="U142" s="502"/>
      <c r="V142" s="502"/>
      <c r="W142" s="502"/>
      <c r="X142" s="502"/>
      <c r="Y142" s="502"/>
      <c r="Z142" s="502"/>
      <c r="AA142" s="502"/>
      <c r="AB142" s="502"/>
      <c r="AC142" s="502"/>
      <c r="AD142" s="502"/>
      <c r="AE142" s="502"/>
      <c r="AF142" s="502"/>
      <c r="AG142" s="502"/>
      <c r="AH142" s="502"/>
      <c r="AI142" s="502"/>
      <c r="AJ142" s="502"/>
      <c r="AK142" s="502"/>
      <c r="AL142" s="502"/>
      <c r="AM142" s="502"/>
      <c r="AN142" s="502"/>
      <c r="AO142" s="502"/>
      <c r="AP142" s="502"/>
      <c r="AQ142" s="502"/>
      <c r="AR142" s="502"/>
      <c r="AS142" s="502"/>
      <c r="AT142" s="502"/>
      <c r="AU142" s="502"/>
      <c r="AV142" s="502"/>
      <c r="AW142" s="502"/>
      <c r="AX142" s="502"/>
      <c r="AY142" s="502"/>
      <c r="AZ142" s="502"/>
      <c r="BA142" s="502"/>
      <c r="BB142" s="502"/>
      <c r="BC142" s="502"/>
      <c r="BD142" s="502"/>
      <c r="BE142" s="502"/>
      <c r="BF142" s="771" t="s">
        <v>437</v>
      </c>
      <c r="BG142" s="849"/>
      <c r="BH142" s="849"/>
      <c r="BI142" s="850"/>
    </row>
    <row r="143" spans="1:66" ht="33" customHeight="1" x14ac:dyDescent="0.3">
      <c r="A143" s="401" t="s">
        <v>120</v>
      </c>
      <c r="B143" s="354"/>
      <c r="C143" s="354"/>
      <c r="D143" s="353"/>
      <c r="E143" s="613" t="s">
        <v>232</v>
      </c>
      <c r="F143" s="613"/>
      <c r="G143" s="613"/>
      <c r="H143" s="613"/>
      <c r="I143" s="613"/>
      <c r="J143" s="613"/>
      <c r="K143" s="613"/>
      <c r="L143" s="613"/>
      <c r="M143" s="613"/>
      <c r="N143" s="613"/>
      <c r="O143" s="613"/>
      <c r="P143" s="613"/>
      <c r="Q143" s="613"/>
      <c r="R143" s="613"/>
      <c r="S143" s="613"/>
      <c r="T143" s="613"/>
      <c r="U143" s="613"/>
      <c r="V143" s="613"/>
      <c r="W143" s="613"/>
      <c r="X143" s="613"/>
      <c r="Y143" s="613"/>
      <c r="Z143" s="613"/>
      <c r="AA143" s="613"/>
      <c r="AB143" s="613"/>
      <c r="AC143" s="613"/>
      <c r="AD143" s="613"/>
      <c r="AE143" s="613"/>
      <c r="AF143" s="613"/>
      <c r="AG143" s="613"/>
      <c r="AH143" s="613"/>
      <c r="AI143" s="613"/>
      <c r="AJ143" s="613"/>
      <c r="AK143" s="613"/>
      <c r="AL143" s="613"/>
      <c r="AM143" s="613"/>
      <c r="AN143" s="613"/>
      <c r="AO143" s="613"/>
      <c r="AP143" s="613"/>
      <c r="AQ143" s="613"/>
      <c r="AR143" s="613"/>
      <c r="AS143" s="613"/>
      <c r="AT143" s="613"/>
      <c r="AU143" s="613"/>
      <c r="AV143" s="613"/>
      <c r="AW143" s="613"/>
      <c r="AX143" s="613"/>
      <c r="AY143" s="613"/>
      <c r="AZ143" s="613"/>
      <c r="BA143" s="613"/>
      <c r="BB143" s="613"/>
      <c r="BC143" s="613"/>
      <c r="BD143" s="613"/>
      <c r="BE143" s="309"/>
      <c r="BF143" s="717" t="s">
        <v>112</v>
      </c>
      <c r="BG143" s="758"/>
      <c r="BH143" s="758"/>
      <c r="BI143" s="759"/>
    </row>
    <row r="144" spans="1:66" ht="63" customHeight="1" thickBot="1" x14ac:dyDescent="0.35">
      <c r="A144" s="437" t="s">
        <v>127</v>
      </c>
      <c r="B144" s="669"/>
      <c r="C144" s="669"/>
      <c r="D144" s="670"/>
      <c r="E144" s="341" t="s">
        <v>396</v>
      </c>
      <c r="F144" s="342"/>
      <c r="G144" s="342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  <c r="AA144" s="342"/>
      <c r="AB144" s="342"/>
      <c r="AC144" s="342"/>
      <c r="AD144" s="342"/>
      <c r="AE144" s="342"/>
      <c r="AF144" s="342"/>
      <c r="AG144" s="342"/>
      <c r="AH144" s="342"/>
      <c r="AI144" s="342"/>
      <c r="AJ144" s="342"/>
      <c r="AK144" s="342"/>
      <c r="AL144" s="342"/>
      <c r="AM144" s="342"/>
      <c r="AN144" s="342"/>
      <c r="AO144" s="342"/>
      <c r="AP144" s="342"/>
      <c r="AQ144" s="342"/>
      <c r="AR144" s="342"/>
      <c r="AS144" s="342"/>
      <c r="AT144" s="342"/>
      <c r="AU144" s="342"/>
      <c r="AV144" s="342"/>
      <c r="AW144" s="342"/>
      <c r="AX144" s="342"/>
      <c r="AY144" s="342"/>
      <c r="AZ144" s="342"/>
      <c r="BA144" s="342"/>
      <c r="BB144" s="342"/>
      <c r="BC144" s="342"/>
      <c r="BD144" s="342"/>
      <c r="BE144" s="668"/>
      <c r="BF144" s="866" t="s">
        <v>438</v>
      </c>
      <c r="BG144" s="867"/>
      <c r="BH144" s="867"/>
      <c r="BI144" s="868"/>
    </row>
    <row r="145" spans="1:127" ht="63" customHeight="1" thickBot="1" x14ac:dyDescent="0.35">
      <c r="A145" s="209"/>
      <c r="B145" s="209"/>
      <c r="C145" s="209"/>
      <c r="D145" s="20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206"/>
      <c r="BG145" s="210"/>
      <c r="BH145" s="210"/>
      <c r="BI145" s="210"/>
    </row>
    <row r="146" spans="1:127" ht="109.5" customHeight="1" thickBot="1" x14ac:dyDescent="0.35">
      <c r="A146" s="323" t="s">
        <v>107</v>
      </c>
      <c r="B146" s="324"/>
      <c r="C146" s="324"/>
      <c r="D146" s="325"/>
      <c r="E146" s="794" t="s">
        <v>108</v>
      </c>
      <c r="F146" s="594"/>
      <c r="G146" s="594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  <c r="T146" s="594"/>
      <c r="U146" s="594"/>
      <c r="V146" s="594"/>
      <c r="W146" s="594"/>
      <c r="X146" s="594"/>
      <c r="Y146" s="594"/>
      <c r="Z146" s="594"/>
      <c r="AA146" s="594"/>
      <c r="AB146" s="594"/>
      <c r="AC146" s="594"/>
      <c r="AD146" s="594"/>
      <c r="AE146" s="594"/>
      <c r="AF146" s="594"/>
      <c r="AG146" s="594"/>
      <c r="AH146" s="594"/>
      <c r="AI146" s="594"/>
      <c r="AJ146" s="594"/>
      <c r="AK146" s="594"/>
      <c r="AL146" s="594"/>
      <c r="AM146" s="594"/>
      <c r="AN146" s="594"/>
      <c r="AO146" s="594"/>
      <c r="AP146" s="594"/>
      <c r="AQ146" s="594"/>
      <c r="AR146" s="594"/>
      <c r="AS146" s="594"/>
      <c r="AT146" s="594"/>
      <c r="AU146" s="594"/>
      <c r="AV146" s="594"/>
      <c r="AW146" s="594"/>
      <c r="AX146" s="594"/>
      <c r="AY146" s="594"/>
      <c r="AZ146" s="594"/>
      <c r="BA146" s="594"/>
      <c r="BB146" s="594"/>
      <c r="BC146" s="594"/>
      <c r="BD146" s="594"/>
      <c r="BE146" s="594"/>
      <c r="BF146" s="724" t="s">
        <v>400</v>
      </c>
      <c r="BG146" s="725"/>
      <c r="BH146" s="725"/>
      <c r="BI146" s="851"/>
    </row>
    <row r="147" spans="1:127" ht="33" customHeight="1" x14ac:dyDescent="0.3">
      <c r="A147" s="720" t="s">
        <v>128</v>
      </c>
      <c r="B147" s="721"/>
      <c r="C147" s="721"/>
      <c r="D147" s="722"/>
      <c r="E147" s="676" t="s">
        <v>231</v>
      </c>
      <c r="F147" s="676"/>
      <c r="G147" s="676"/>
      <c r="H147" s="676"/>
      <c r="I147" s="676"/>
      <c r="J147" s="676"/>
      <c r="K147" s="676"/>
      <c r="L147" s="676"/>
      <c r="M147" s="676"/>
      <c r="N147" s="676"/>
      <c r="O147" s="676"/>
      <c r="P147" s="676"/>
      <c r="Q147" s="676"/>
      <c r="R147" s="676"/>
      <c r="S147" s="676"/>
      <c r="T147" s="676"/>
      <c r="U147" s="676"/>
      <c r="V147" s="676"/>
      <c r="W147" s="676"/>
      <c r="X147" s="676"/>
      <c r="Y147" s="676"/>
      <c r="Z147" s="676"/>
      <c r="AA147" s="676"/>
      <c r="AB147" s="676"/>
      <c r="AC147" s="676"/>
      <c r="AD147" s="676"/>
      <c r="AE147" s="676"/>
      <c r="AF147" s="676"/>
      <c r="AG147" s="676"/>
      <c r="AH147" s="676"/>
      <c r="AI147" s="676"/>
      <c r="AJ147" s="676"/>
      <c r="AK147" s="676"/>
      <c r="AL147" s="676"/>
      <c r="AM147" s="676"/>
      <c r="AN147" s="676"/>
      <c r="AO147" s="676"/>
      <c r="AP147" s="676"/>
      <c r="AQ147" s="676"/>
      <c r="AR147" s="676"/>
      <c r="AS147" s="676"/>
      <c r="AT147" s="676"/>
      <c r="AU147" s="676"/>
      <c r="AV147" s="676"/>
      <c r="AW147" s="676"/>
      <c r="AX147" s="676"/>
      <c r="AY147" s="676"/>
      <c r="AZ147" s="676"/>
      <c r="BA147" s="676"/>
      <c r="BB147" s="676"/>
      <c r="BC147" s="676"/>
      <c r="BD147" s="676"/>
      <c r="BE147" s="677"/>
      <c r="BF147" s="755" t="s">
        <v>113</v>
      </c>
      <c r="BG147" s="756"/>
      <c r="BH147" s="756"/>
      <c r="BI147" s="757"/>
    </row>
    <row r="148" spans="1:127" ht="57" customHeight="1" x14ac:dyDescent="0.3">
      <c r="A148" s="401" t="s">
        <v>134</v>
      </c>
      <c r="B148" s="705"/>
      <c r="C148" s="705"/>
      <c r="D148" s="706"/>
      <c r="E148" s="390" t="s">
        <v>307</v>
      </c>
      <c r="F148" s="391"/>
      <c r="G148" s="391"/>
      <c r="H148" s="391"/>
      <c r="I148" s="391"/>
      <c r="J148" s="391"/>
      <c r="K148" s="391"/>
      <c r="L148" s="391"/>
      <c r="M148" s="391"/>
      <c r="N148" s="391"/>
      <c r="O148" s="391"/>
      <c r="P148" s="391"/>
      <c r="Q148" s="391"/>
      <c r="R148" s="391"/>
      <c r="S148" s="391"/>
      <c r="T148" s="391"/>
      <c r="U148" s="391"/>
      <c r="V148" s="391"/>
      <c r="W148" s="391"/>
      <c r="X148" s="391"/>
      <c r="Y148" s="391"/>
      <c r="Z148" s="391"/>
      <c r="AA148" s="391"/>
      <c r="AB148" s="391"/>
      <c r="AC148" s="391"/>
      <c r="AD148" s="391"/>
      <c r="AE148" s="391"/>
      <c r="AF148" s="391"/>
      <c r="AG148" s="391"/>
      <c r="AH148" s="391"/>
      <c r="AI148" s="391"/>
      <c r="AJ148" s="391"/>
      <c r="AK148" s="391"/>
      <c r="AL148" s="391"/>
      <c r="AM148" s="391"/>
      <c r="AN148" s="391"/>
      <c r="AO148" s="391"/>
      <c r="AP148" s="391"/>
      <c r="AQ148" s="391"/>
      <c r="AR148" s="391"/>
      <c r="AS148" s="391"/>
      <c r="AT148" s="39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717" t="s">
        <v>439</v>
      </c>
      <c r="BG148" s="718"/>
      <c r="BH148" s="718"/>
      <c r="BI148" s="719"/>
    </row>
    <row r="149" spans="1:127" s="5" customFormat="1" ht="123.75" customHeight="1" x14ac:dyDescent="0.3">
      <c r="A149" s="385" t="s">
        <v>135</v>
      </c>
      <c r="B149" s="700"/>
      <c r="C149" s="700"/>
      <c r="D149" s="647"/>
      <c r="E149" s="390" t="s">
        <v>341</v>
      </c>
      <c r="F149" s="391"/>
      <c r="G149" s="391"/>
      <c r="H149" s="391"/>
      <c r="I149" s="391"/>
      <c r="J149" s="391"/>
      <c r="K149" s="391"/>
      <c r="L149" s="391"/>
      <c r="M149" s="391"/>
      <c r="N149" s="391"/>
      <c r="O149" s="391"/>
      <c r="P149" s="391"/>
      <c r="Q149" s="391"/>
      <c r="R149" s="391"/>
      <c r="S149" s="391"/>
      <c r="T149" s="391"/>
      <c r="U149" s="391"/>
      <c r="V149" s="391"/>
      <c r="W149" s="391"/>
      <c r="X149" s="391"/>
      <c r="Y149" s="391"/>
      <c r="Z149" s="391"/>
      <c r="AA149" s="391"/>
      <c r="AB149" s="391"/>
      <c r="AC149" s="391"/>
      <c r="AD149" s="391"/>
      <c r="AE149" s="391"/>
      <c r="AF149" s="391"/>
      <c r="AG149" s="391"/>
      <c r="AH149" s="391"/>
      <c r="AI149" s="391"/>
      <c r="AJ149" s="391"/>
      <c r="AK149" s="391"/>
      <c r="AL149" s="391"/>
      <c r="AM149" s="391"/>
      <c r="AN149" s="391"/>
      <c r="AO149" s="391"/>
      <c r="AP149" s="391"/>
      <c r="AQ149" s="391"/>
      <c r="AR149" s="391"/>
      <c r="AS149" s="391"/>
      <c r="AT149" s="39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704"/>
      <c r="BF149" s="717" t="s">
        <v>440</v>
      </c>
      <c r="BG149" s="758"/>
      <c r="BH149" s="758"/>
      <c r="BI149" s="759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63.75" customHeight="1" x14ac:dyDescent="0.3">
      <c r="A150" s="720" t="s">
        <v>189</v>
      </c>
      <c r="B150" s="721"/>
      <c r="C150" s="721"/>
      <c r="D150" s="722"/>
      <c r="E150" s="676" t="s">
        <v>466</v>
      </c>
      <c r="F150" s="676"/>
      <c r="G150" s="676"/>
      <c r="H150" s="676"/>
      <c r="I150" s="676"/>
      <c r="J150" s="676"/>
      <c r="K150" s="676"/>
      <c r="L150" s="676"/>
      <c r="M150" s="676"/>
      <c r="N150" s="676"/>
      <c r="O150" s="676"/>
      <c r="P150" s="676"/>
      <c r="Q150" s="676"/>
      <c r="R150" s="676"/>
      <c r="S150" s="676"/>
      <c r="T150" s="676"/>
      <c r="U150" s="676"/>
      <c r="V150" s="676"/>
      <c r="W150" s="676"/>
      <c r="X150" s="676"/>
      <c r="Y150" s="676"/>
      <c r="Z150" s="676"/>
      <c r="AA150" s="676"/>
      <c r="AB150" s="676"/>
      <c r="AC150" s="676"/>
      <c r="AD150" s="676"/>
      <c r="AE150" s="676"/>
      <c r="AF150" s="676"/>
      <c r="AG150" s="676"/>
      <c r="AH150" s="676"/>
      <c r="AI150" s="676"/>
      <c r="AJ150" s="676"/>
      <c r="AK150" s="676"/>
      <c r="AL150" s="676"/>
      <c r="AM150" s="676"/>
      <c r="AN150" s="676"/>
      <c r="AO150" s="676"/>
      <c r="AP150" s="676"/>
      <c r="AQ150" s="676"/>
      <c r="AR150" s="676"/>
      <c r="AS150" s="676"/>
      <c r="AT150" s="676"/>
      <c r="AU150" s="676"/>
      <c r="AV150" s="676"/>
      <c r="AW150" s="676"/>
      <c r="AX150" s="676"/>
      <c r="AY150" s="676"/>
      <c r="AZ150" s="676"/>
      <c r="BA150" s="676"/>
      <c r="BB150" s="676"/>
      <c r="BC150" s="676"/>
      <c r="BD150" s="676"/>
      <c r="BE150" s="676"/>
      <c r="BF150" s="774" t="s">
        <v>114</v>
      </c>
      <c r="BG150" s="774"/>
      <c r="BH150" s="774"/>
      <c r="BI150" s="775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57.75" customHeight="1" x14ac:dyDescent="0.3">
      <c r="A151" s="720" t="s">
        <v>190</v>
      </c>
      <c r="B151" s="721"/>
      <c r="C151" s="721"/>
      <c r="D151" s="722"/>
      <c r="E151" s="676" t="s">
        <v>465</v>
      </c>
      <c r="F151" s="676"/>
      <c r="G151" s="676"/>
      <c r="H151" s="676"/>
      <c r="I151" s="676"/>
      <c r="J151" s="676"/>
      <c r="K151" s="676"/>
      <c r="L151" s="676"/>
      <c r="M151" s="676"/>
      <c r="N151" s="676"/>
      <c r="O151" s="676"/>
      <c r="P151" s="676"/>
      <c r="Q151" s="676"/>
      <c r="R151" s="676"/>
      <c r="S151" s="676"/>
      <c r="T151" s="676"/>
      <c r="U151" s="676"/>
      <c r="V151" s="676"/>
      <c r="W151" s="676"/>
      <c r="X151" s="676"/>
      <c r="Y151" s="676"/>
      <c r="Z151" s="676"/>
      <c r="AA151" s="676"/>
      <c r="AB151" s="676"/>
      <c r="AC151" s="676"/>
      <c r="AD151" s="676"/>
      <c r="AE151" s="676"/>
      <c r="AF151" s="676"/>
      <c r="AG151" s="676"/>
      <c r="AH151" s="676"/>
      <c r="AI151" s="676"/>
      <c r="AJ151" s="676"/>
      <c r="AK151" s="676"/>
      <c r="AL151" s="676"/>
      <c r="AM151" s="676"/>
      <c r="AN151" s="676"/>
      <c r="AO151" s="676"/>
      <c r="AP151" s="676"/>
      <c r="AQ151" s="676"/>
      <c r="AR151" s="676"/>
      <c r="AS151" s="676"/>
      <c r="AT151" s="676"/>
      <c r="AU151" s="676"/>
      <c r="AV151" s="676"/>
      <c r="AW151" s="676"/>
      <c r="AX151" s="676"/>
      <c r="AY151" s="676"/>
      <c r="AZ151" s="676"/>
      <c r="BA151" s="676"/>
      <c r="BB151" s="676"/>
      <c r="BC151" s="676"/>
      <c r="BD151" s="676"/>
      <c r="BE151" s="676"/>
      <c r="BF151" s="774" t="s">
        <v>113</v>
      </c>
      <c r="BG151" s="774"/>
      <c r="BH151" s="774"/>
      <c r="BI151" s="775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57.75" customHeight="1" x14ac:dyDescent="0.3">
      <c r="A152" s="401" t="s">
        <v>305</v>
      </c>
      <c r="B152" s="354"/>
      <c r="C152" s="354"/>
      <c r="D152" s="353"/>
      <c r="E152" s="623" t="s">
        <v>393</v>
      </c>
      <c r="F152" s="624"/>
      <c r="G152" s="624"/>
      <c r="H152" s="624"/>
      <c r="I152" s="624"/>
      <c r="J152" s="624"/>
      <c r="K152" s="624"/>
      <c r="L152" s="624"/>
      <c r="M152" s="624"/>
      <c r="N152" s="624"/>
      <c r="O152" s="624"/>
      <c r="P152" s="624"/>
      <c r="Q152" s="624"/>
      <c r="R152" s="624"/>
      <c r="S152" s="624"/>
      <c r="T152" s="624"/>
      <c r="U152" s="624"/>
      <c r="V152" s="624"/>
      <c r="W152" s="624"/>
      <c r="X152" s="624"/>
      <c r="Y152" s="624"/>
      <c r="Z152" s="624"/>
      <c r="AA152" s="624"/>
      <c r="AB152" s="624"/>
      <c r="AC152" s="624"/>
      <c r="AD152" s="624"/>
      <c r="AE152" s="624"/>
      <c r="AF152" s="624"/>
      <c r="AG152" s="624"/>
      <c r="AH152" s="624"/>
      <c r="AI152" s="624"/>
      <c r="AJ152" s="624"/>
      <c r="AK152" s="624"/>
      <c r="AL152" s="624"/>
      <c r="AM152" s="624"/>
      <c r="AN152" s="624"/>
      <c r="AO152" s="624"/>
      <c r="AP152" s="624"/>
      <c r="AQ152" s="624"/>
      <c r="AR152" s="624"/>
      <c r="AS152" s="624"/>
      <c r="AT152" s="624"/>
      <c r="AU152" s="624"/>
      <c r="AV152" s="624"/>
      <c r="AW152" s="624"/>
      <c r="AX152" s="624"/>
      <c r="AY152" s="624"/>
      <c r="AZ152" s="624"/>
      <c r="BA152" s="624"/>
      <c r="BB152" s="624"/>
      <c r="BC152" s="624"/>
      <c r="BD152" s="624"/>
      <c r="BE152" s="716"/>
      <c r="BF152" s="717" t="s">
        <v>479</v>
      </c>
      <c r="BG152" s="718"/>
      <c r="BH152" s="718"/>
      <c r="BI152" s="719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97.5" customHeight="1" x14ac:dyDescent="0.3">
      <c r="A153" s="720" t="s">
        <v>312</v>
      </c>
      <c r="B153" s="721"/>
      <c r="C153" s="721"/>
      <c r="D153" s="722"/>
      <c r="E153" s="676" t="s">
        <v>515</v>
      </c>
      <c r="F153" s="676"/>
      <c r="G153" s="676"/>
      <c r="H153" s="676"/>
      <c r="I153" s="676"/>
      <c r="J153" s="676"/>
      <c r="K153" s="676"/>
      <c r="L153" s="676"/>
      <c r="M153" s="676"/>
      <c r="N153" s="676"/>
      <c r="O153" s="676"/>
      <c r="P153" s="676"/>
      <c r="Q153" s="676"/>
      <c r="R153" s="676"/>
      <c r="S153" s="676"/>
      <c r="T153" s="676"/>
      <c r="U153" s="676"/>
      <c r="V153" s="676"/>
      <c r="W153" s="676"/>
      <c r="X153" s="676"/>
      <c r="Y153" s="676"/>
      <c r="Z153" s="676"/>
      <c r="AA153" s="676"/>
      <c r="AB153" s="676"/>
      <c r="AC153" s="676"/>
      <c r="AD153" s="676"/>
      <c r="AE153" s="676"/>
      <c r="AF153" s="676"/>
      <c r="AG153" s="676"/>
      <c r="AH153" s="676"/>
      <c r="AI153" s="676"/>
      <c r="AJ153" s="676"/>
      <c r="AK153" s="676"/>
      <c r="AL153" s="676"/>
      <c r="AM153" s="676"/>
      <c r="AN153" s="676"/>
      <c r="AO153" s="676"/>
      <c r="AP153" s="676"/>
      <c r="AQ153" s="676"/>
      <c r="AR153" s="676"/>
      <c r="AS153" s="676"/>
      <c r="AT153" s="676"/>
      <c r="AU153" s="676"/>
      <c r="AV153" s="676"/>
      <c r="AW153" s="676"/>
      <c r="AX153" s="676"/>
      <c r="AY153" s="676"/>
      <c r="AZ153" s="676"/>
      <c r="BA153" s="676"/>
      <c r="BB153" s="676"/>
      <c r="BC153" s="676"/>
      <c r="BD153" s="676"/>
      <c r="BE153" s="676"/>
      <c r="BF153" s="710" t="s">
        <v>506</v>
      </c>
      <c r="BG153" s="710"/>
      <c r="BH153" s="710"/>
      <c r="BI153" s="71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36" customHeight="1" x14ac:dyDescent="0.3">
      <c r="A154" s="350" t="s">
        <v>391</v>
      </c>
      <c r="B154" s="622"/>
      <c r="C154" s="622"/>
      <c r="D154" s="622"/>
      <c r="E154" s="533" t="s">
        <v>467</v>
      </c>
      <c r="F154" s="533"/>
      <c r="G154" s="533"/>
      <c r="H154" s="533"/>
      <c r="I154" s="533"/>
      <c r="J154" s="533"/>
      <c r="K154" s="533"/>
      <c r="L154" s="533"/>
      <c r="M154" s="533"/>
      <c r="N154" s="533"/>
      <c r="O154" s="533"/>
      <c r="P154" s="533"/>
      <c r="Q154" s="533"/>
      <c r="R154" s="533"/>
      <c r="S154" s="533"/>
      <c r="T154" s="533"/>
      <c r="U154" s="533"/>
      <c r="V154" s="533"/>
      <c r="W154" s="533"/>
      <c r="X154" s="533"/>
      <c r="Y154" s="533"/>
      <c r="Z154" s="533"/>
      <c r="AA154" s="533"/>
      <c r="AB154" s="533"/>
      <c r="AC154" s="533"/>
      <c r="AD154" s="533"/>
      <c r="AE154" s="533"/>
      <c r="AF154" s="533"/>
      <c r="AG154" s="533"/>
      <c r="AH154" s="533"/>
      <c r="AI154" s="533"/>
      <c r="AJ154" s="533"/>
      <c r="AK154" s="533"/>
      <c r="AL154" s="533"/>
      <c r="AM154" s="533"/>
      <c r="AN154" s="533"/>
      <c r="AO154" s="533"/>
      <c r="AP154" s="533"/>
      <c r="AQ154" s="533"/>
      <c r="AR154" s="533"/>
      <c r="AS154" s="533"/>
      <c r="AT154" s="533"/>
      <c r="AU154" s="533"/>
      <c r="AV154" s="533"/>
      <c r="AW154" s="533"/>
      <c r="AX154" s="533"/>
      <c r="AY154" s="533"/>
      <c r="AZ154" s="533"/>
      <c r="BA154" s="533"/>
      <c r="BB154" s="533"/>
      <c r="BC154" s="533"/>
      <c r="BD154" s="533"/>
      <c r="BE154" s="533"/>
      <c r="BF154" s="769" t="s">
        <v>461</v>
      </c>
      <c r="BG154" s="769"/>
      <c r="BH154" s="769"/>
      <c r="BI154" s="770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36" customHeight="1" x14ac:dyDescent="0.3">
      <c r="A155" s="798" t="s">
        <v>397</v>
      </c>
      <c r="B155" s="799"/>
      <c r="C155" s="799"/>
      <c r="D155" s="800"/>
      <c r="E155" s="714" t="s">
        <v>513</v>
      </c>
      <c r="F155" s="714"/>
      <c r="G155" s="714"/>
      <c r="H155" s="714"/>
      <c r="I155" s="714"/>
      <c r="J155" s="714"/>
      <c r="K155" s="714"/>
      <c r="L155" s="714"/>
      <c r="M155" s="714"/>
      <c r="N155" s="714"/>
      <c r="O155" s="714"/>
      <c r="P155" s="714"/>
      <c r="Q155" s="714"/>
      <c r="R155" s="714"/>
      <c r="S155" s="714"/>
      <c r="T155" s="714"/>
      <c r="U155" s="714"/>
      <c r="V155" s="714"/>
      <c r="W155" s="714"/>
      <c r="X155" s="714"/>
      <c r="Y155" s="714"/>
      <c r="Z155" s="714"/>
      <c r="AA155" s="714"/>
      <c r="AB155" s="714"/>
      <c r="AC155" s="714"/>
      <c r="AD155" s="714"/>
      <c r="AE155" s="714"/>
      <c r="AF155" s="714"/>
      <c r="AG155" s="714"/>
      <c r="AH155" s="714"/>
      <c r="AI155" s="714"/>
      <c r="AJ155" s="714"/>
      <c r="AK155" s="714"/>
      <c r="AL155" s="714"/>
      <c r="AM155" s="714"/>
      <c r="AN155" s="714"/>
      <c r="AO155" s="714"/>
      <c r="AP155" s="714"/>
      <c r="AQ155" s="714"/>
      <c r="AR155" s="714"/>
      <c r="AS155" s="714"/>
      <c r="AT155" s="714"/>
      <c r="AU155" s="714"/>
      <c r="AV155" s="714"/>
      <c r="AW155" s="714"/>
      <c r="AX155" s="714"/>
      <c r="AY155" s="714"/>
      <c r="AZ155" s="714"/>
      <c r="BA155" s="714"/>
      <c r="BB155" s="714"/>
      <c r="BC155" s="714"/>
      <c r="BD155" s="714"/>
      <c r="BE155" s="715"/>
      <c r="BF155" s="712" t="s">
        <v>461</v>
      </c>
      <c r="BG155" s="712"/>
      <c r="BH155" s="712"/>
      <c r="BI155" s="713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36" customHeight="1" x14ac:dyDescent="0.3">
      <c r="A156" s="385" t="s">
        <v>398</v>
      </c>
      <c r="B156" s="700"/>
      <c r="C156" s="700"/>
      <c r="D156" s="647"/>
      <c r="E156" s="737" t="s">
        <v>468</v>
      </c>
      <c r="F156" s="737"/>
      <c r="G156" s="737"/>
      <c r="H156" s="737"/>
      <c r="I156" s="737"/>
      <c r="J156" s="737"/>
      <c r="K156" s="737"/>
      <c r="L156" s="737"/>
      <c r="M156" s="737"/>
      <c r="N156" s="737"/>
      <c r="O156" s="737"/>
      <c r="P156" s="737"/>
      <c r="Q156" s="737"/>
      <c r="R156" s="737"/>
      <c r="S156" s="737"/>
      <c r="T156" s="737"/>
      <c r="U156" s="737"/>
      <c r="V156" s="737"/>
      <c r="W156" s="737"/>
      <c r="X156" s="737"/>
      <c r="Y156" s="737"/>
      <c r="Z156" s="737"/>
      <c r="AA156" s="737"/>
      <c r="AB156" s="737"/>
      <c r="AC156" s="737"/>
      <c r="AD156" s="737"/>
      <c r="AE156" s="737"/>
      <c r="AF156" s="737"/>
      <c r="AG156" s="737"/>
      <c r="AH156" s="737"/>
      <c r="AI156" s="737"/>
      <c r="AJ156" s="737"/>
      <c r="AK156" s="737"/>
      <c r="AL156" s="737"/>
      <c r="AM156" s="737"/>
      <c r="AN156" s="737"/>
      <c r="AO156" s="737"/>
      <c r="AP156" s="737"/>
      <c r="AQ156" s="737"/>
      <c r="AR156" s="737"/>
      <c r="AS156" s="737"/>
      <c r="AT156" s="737"/>
      <c r="AU156" s="737"/>
      <c r="AV156" s="737"/>
      <c r="AW156" s="737"/>
      <c r="AX156" s="737"/>
      <c r="AY156" s="737"/>
      <c r="AZ156" s="737"/>
      <c r="BA156" s="737"/>
      <c r="BB156" s="737"/>
      <c r="BC156" s="737"/>
      <c r="BD156" s="737"/>
      <c r="BE156" s="737"/>
      <c r="BF156" s="734" t="s">
        <v>458</v>
      </c>
      <c r="BG156" s="735"/>
      <c r="BH156" s="735"/>
      <c r="BI156" s="736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56.25" customHeight="1" x14ac:dyDescent="0.3">
      <c r="A157" s="738" t="s">
        <v>394</v>
      </c>
      <c r="B157" s="739"/>
      <c r="C157" s="739"/>
      <c r="D157" s="740"/>
      <c r="E157" s="390" t="s">
        <v>469</v>
      </c>
      <c r="F157" s="391"/>
      <c r="G157" s="391"/>
      <c r="H157" s="391"/>
      <c r="I157" s="391"/>
      <c r="J157" s="391"/>
      <c r="K157" s="391"/>
      <c r="L157" s="391"/>
      <c r="M157" s="391"/>
      <c r="N157" s="391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  <c r="AA157" s="391"/>
      <c r="AB157" s="391"/>
      <c r="AC157" s="391"/>
      <c r="AD157" s="391"/>
      <c r="AE157" s="391"/>
      <c r="AF157" s="391"/>
      <c r="AG157" s="391"/>
      <c r="AH157" s="391"/>
      <c r="AI157" s="391"/>
      <c r="AJ157" s="391"/>
      <c r="AK157" s="391"/>
      <c r="AL157" s="391"/>
      <c r="AM157" s="391"/>
      <c r="AN157" s="391"/>
      <c r="AO157" s="391"/>
      <c r="AP157" s="391"/>
      <c r="AQ157" s="391"/>
      <c r="AR157" s="391"/>
      <c r="AS157" s="391"/>
      <c r="AT157" s="39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781"/>
      <c r="BF157" s="712" t="s">
        <v>115</v>
      </c>
      <c r="BG157" s="712"/>
      <c r="BH157" s="712"/>
      <c r="BI157" s="713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42.75" customHeight="1" x14ac:dyDescent="0.3">
      <c r="A158" s="846" t="s">
        <v>395</v>
      </c>
      <c r="B158" s="847"/>
      <c r="C158" s="847"/>
      <c r="D158" s="848"/>
      <c r="E158" s="533" t="s">
        <v>392</v>
      </c>
      <c r="F158" s="533"/>
      <c r="G158" s="533"/>
      <c r="H158" s="533"/>
      <c r="I158" s="533"/>
      <c r="J158" s="533"/>
      <c r="K158" s="533"/>
      <c r="L158" s="533"/>
      <c r="M158" s="533"/>
      <c r="N158" s="533"/>
      <c r="O158" s="533"/>
      <c r="P158" s="533"/>
      <c r="Q158" s="533"/>
      <c r="R158" s="533"/>
      <c r="S158" s="533"/>
      <c r="T158" s="533"/>
      <c r="U158" s="533"/>
      <c r="V158" s="533"/>
      <c r="W158" s="533"/>
      <c r="X158" s="533"/>
      <c r="Y158" s="533"/>
      <c r="Z158" s="533"/>
      <c r="AA158" s="533"/>
      <c r="AB158" s="533"/>
      <c r="AC158" s="533"/>
      <c r="AD158" s="533"/>
      <c r="AE158" s="533"/>
      <c r="AF158" s="533"/>
      <c r="AG158" s="533"/>
      <c r="AH158" s="533"/>
      <c r="AI158" s="533"/>
      <c r="AJ158" s="533"/>
      <c r="AK158" s="533"/>
      <c r="AL158" s="533"/>
      <c r="AM158" s="533"/>
      <c r="AN158" s="533"/>
      <c r="AO158" s="533"/>
      <c r="AP158" s="533"/>
      <c r="AQ158" s="533"/>
      <c r="AR158" s="533"/>
      <c r="AS158" s="533"/>
      <c r="AT158" s="533"/>
      <c r="AU158" s="533"/>
      <c r="AV158" s="533"/>
      <c r="AW158" s="533"/>
      <c r="AX158" s="533"/>
      <c r="AY158" s="533"/>
      <c r="AZ158" s="533"/>
      <c r="BA158" s="533"/>
      <c r="BB158" s="533"/>
      <c r="BC158" s="533"/>
      <c r="BD158" s="533"/>
      <c r="BE158" s="390"/>
      <c r="BF158" s="717" t="s">
        <v>478</v>
      </c>
      <c r="BG158" s="718"/>
      <c r="BH158" s="718"/>
      <c r="BI158" s="719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63" customHeight="1" thickBot="1" x14ac:dyDescent="0.35">
      <c r="A159" s="869" t="s">
        <v>457</v>
      </c>
      <c r="B159" s="870"/>
      <c r="C159" s="870"/>
      <c r="D159" s="871"/>
      <c r="E159" s="341" t="s">
        <v>470</v>
      </c>
      <c r="F159" s="342"/>
      <c r="G159" s="342"/>
      <c r="H159" s="342"/>
      <c r="I159" s="342"/>
      <c r="J159" s="342"/>
      <c r="K159" s="342"/>
      <c r="L159" s="342"/>
      <c r="M159" s="342"/>
      <c r="N159" s="342"/>
      <c r="O159" s="342"/>
      <c r="P159" s="342"/>
      <c r="Q159" s="342"/>
      <c r="R159" s="342"/>
      <c r="S159" s="342"/>
      <c r="T159" s="342"/>
      <c r="U159" s="342"/>
      <c r="V159" s="342"/>
      <c r="W159" s="342"/>
      <c r="X159" s="342"/>
      <c r="Y159" s="342"/>
      <c r="Z159" s="342"/>
      <c r="AA159" s="342"/>
      <c r="AB159" s="342"/>
      <c r="AC159" s="342"/>
      <c r="AD159" s="342"/>
      <c r="AE159" s="342"/>
      <c r="AF159" s="342"/>
      <c r="AG159" s="342"/>
      <c r="AH159" s="342"/>
      <c r="AI159" s="342"/>
      <c r="AJ159" s="342"/>
      <c r="AK159" s="342"/>
      <c r="AL159" s="342"/>
      <c r="AM159" s="342"/>
      <c r="AN159" s="342"/>
      <c r="AO159" s="342"/>
      <c r="AP159" s="342"/>
      <c r="AQ159" s="342"/>
      <c r="AR159" s="342"/>
      <c r="AS159" s="342"/>
      <c r="AT159" s="342"/>
      <c r="AU159" s="342"/>
      <c r="AV159" s="342"/>
      <c r="AW159" s="342"/>
      <c r="AX159" s="342"/>
      <c r="AY159" s="342"/>
      <c r="AZ159" s="342"/>
      <c r="BA159" s="342"/>
      <c r="BB159" s="342"/>
      <c r="BC159" s="342"/>
      <c r="BD159" s="342"/>
      <c r="BE159" s="342"/>
      <c r="BF159" s="855" t="s">
        <v>153</v>
      </c>
      <c r="BG159" s="855"/>
      <c r="BH159" s="855"/>
      <c r="BI159" s="856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36.75" customHeight="1" x14ac:dyDescent="0.3">
      <c r="A160" s="776" t="s">
        <v>121</v>
      </c>
      <c r="B160" s="777"/>
      <c r="C160" s="777"/>
      <c r="D160" s="778"/>
      <c r="E160" s="779" t="s">
        <v>197</v>
      </c>
      <c r="F160" s="780"/>
      <c r="G160" s="780"/>
      <c r="H160" s="780"/>
      <c r="I160" s="780"/>
      <c r="J160" s="780"/>
      <c r="K160" s="780"/>
      <c r="L160" s="780"/>
      <c r="M160" s="780"/>
      <c r="N160" s="780"/>
      <c r="O160" s="780"/>
      <c r="P160" s="780"/>
      <c r="Q160" s="780"/>
      <c r="R160" s="780"/>
      <c r="S160" s="780"/>
      <c r="T160" s="780"/>
      <c r="U160" s="780"/>
      <c r="V160" s="780"/>
      <c r="W160" s="780"/>
      <c r="X160" s="780"/>
      <c r="Y160" s="780"/>
      <c r="Z160" s="780"/>
      <c r="AA160" s="780"/>
      <c r="AB160" s="780"/>
      <c r="AC160" s="780"/>
      <c r="AD160" s="780"/>
      <c r="AE160" s="780"/>
      <c r="AF160" s="780"/>
      <c r="AG160" s="780"/>
      <c r="AH160" s="780"/>
      <c r="AI160" s="780"/>
      <c r="AJ160" s="780"/>
      <c r="AK160" s="780"/>
      <c r="AL160" s="780"/>
      <c r="AM160" s="780"/>
      <c r="AN160" s="780"/>
      <c r="AO160" s="780"/>
      <c r="AP160" s="780"/>
      <c r="AQ160" s="780"/>
      <c r="AR160" s="780"/>
      <c r="AS160" s="780"/>
      <c r="AT160" s="780"/>
      <c r="AU160" s="780"/>
      <c r="AV160" s="780"/>
      <c r="AW160" s="780"/>
      <c r="AX160" s="780"/>
      <c r="AY160" s="780"/>
      <c r="AZ160" s="780"/>
      <c r="BA160" s="780"/>
      <c r="BB160" s="780"/>
      <c r="BC160" s="780"/>
      <c r="BD160" s="780"/>
      <c r="BE160" s="780"/>
      <c r="BF160" s="771" t="s">
        <v>125</v>
      </c>
      <c r="BG160" s="772"/>
      <c r="BH160" s="772"/>
      <c r="BI160" s="773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61.5" customHeight="1" x14ac:dyDescent="0.3">
      <c r="A161" s="401" t="s">
        <v>122</v>
      </c>
      <c r="B161" s="354"/>
      <c r="C161" s="354"/>
      <c r="D161" s="353"/>
      <c r="E161" s="309" t="s">
        <v>229</v>
      </c>
      <c r="F161" s="310"/>
      <c r="G161" s="310"/>
      <c r="H161" s="310"/>
      <c r="I161" s="310"/>
      <c r="J161" s="310"/>
      <c r="K161" s="310"/>
      <c r="L161" s="310"/>
      <c r="M161" s="310"/>
      <c r="N161" s="310"/>
      <c r="O161" s="310"/>
      <c r="P161" s="310"/>
      <c r="Q161" s="310"/>
      <c r="R161" s="310"/>
      <c r="S161" s="310"/>
      <c r="T161" s="310"/>
      <c r="U161" s="310"/>
      <c r="V161" s="310"/>
      <c r="W161" s="310"/>
      <c r="X161" s="310"/>
      <c r="Y161" s="310"/>
      <c r="Z161" s="310"/>
      <c r="AA161" s="310"/>
      <c r="AB161" s="310"/>
      <c r="AC161" s="310"/>
      <c r="AD161" s="310"/>
      <c r="AE161" s="310"/>
      <c r="AF161" s="310"/>
      <c r="AG161" s="310"/>
      <c r="AH161" s="310"/>
      <c r="AI161" s="310"/>
      <c r="AJ161" s="310"/>
      <c r="AK161" s="310"/>
      <c r="AL161" s="310"/>
      <c r="AM161" s="310"/>
      <c r="AN161" s="310"/>
      <c r="AO161" s="310"/>
      <c r="AP161" s="310"/>
      <c r="AQ161" s="310"/>
      <c r="AR161" s="310"/>
      <c r="AS161" s="310"/>
      <c r="AT161" s="310"/>
      <c r="AU161" s="310"/>
      <c r="AV161" s="310"/>
      <c r="AW161" s="310"/>
      <c r="AX161" s="310"/>
      <c r="AY161" s="310"/>
      <c r="AZ161" s="310"/>
      <c r="BA161" s="310"/>
      <c r="BB161" s="310"/>
      <c r="BC161" s="310"/>
      <c r="BD161" s="310"/>
      <c r="BE161" s="723"/>
      <c r="BF161" s="707" t="s">
        <v>206</v>
      </c>
      <c r="BG161" s="708"/>
      <c r="BH161" s="708"/>
      <c r="BI161" s="709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42" customHeight="1" x14ac:dyDescent="0.3">
      <c r="A162" s="401" t="s">
        <v>129</v>
      </c>
      <c r="B162" s="705"/>
      <c r="C162" s="705"/>
      <c r="D162" s="706"/>
      <c r="E162" s="309" t="s">
        <v>198</v>
      </c>
      <c r="F162" s="310"/>
      <c r="G162" s="310"/>
      <c r="H162" s="310"/>
      <c r="I162" s="310"/>
      <c r="J162" s="310"/>
      <c r="K162" s="310"/>
      <c r="L162" s="310"/>
      <c r="M162" s="310"/>
      <c r="N162" s="310"/>
      <c r="O162" s="310"/>
      <c r="P162" s="310"/>
      <c r="Q162" s="310"/>
      <c r="R162" s="310"/>
      <c r="S162" s="310"/>
      <c r="T162" s="310"/>
      <c r="U162" s="310"/>
      <c r="V162" s="310"/>
      <c r="W162" s="310"/>
      <c r="X162" s="310"/>
      <c r="Y162" s="310"/>
      <c r="Z162" s="310"/>
      <c r="AA162" s="310"/>
      <c r="AB162" s="310"/>
      <c r="AC162" s="310"/>
      <c r="AD162" s="310"/>
      <c r="AE162" s="310"/>
      <c r="AF162" s="310"/>
      <c r="AG162" s="310"/>
      <c r="AH162" s="310"/>
      <c r="AI162" s="310"/>
      <c r="AJ162" s="310"/>
      <c r="AK162" s="310"/>
      <c r="AL162" s="310"/>
      <c r="AM162" s="310"/>
      <c r="AN162" s="310"/>
      <c r="AO162" s="310"/>
      <c r="AP162" s="310"/>
      <c r="AQ162" s="310"/>
      <c r="AR162" s="310"/>
      <c r="AS162" s="310"/>
      <c r="AT162" s="310"/>
      <c r="AU162" s="310"/>
      <c r="AV162" s="310"/>
      <c r="AW162" s="310"/>
      <c r="AX162" s="310"/>
      <c r="AY162" s="310"/>
      <c r="AZ162" s="310"/>
      <c r="BA162" s="310"/>
      <c r="BB162" s="310"/>
      <c r="BC162" s="310"/>
      <c r="BD162" s="310"/>
      <c r="BE162" s="723"/>
      <c r="BF162" s="717" t="s">
        <v>207</v>
      </c>
      <c r="BG162" s="758"/>
      <c r="BH162" s="758"/>
      <c r="BI162" s="759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64.5" customHeight="1" x14ac:dyDescent="0.3">
      <c r="A163" s="401" t="s">
        <v>130</v>
      </c>
      <c r="B163" s="705"/>
      <c r="C163" s="705"/>
      <c r="D163" s="706"/>
      <c r="E163" s="390" t="s">
        <v>228</v>
      </c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W163" s="391"/>
      <c r="X163" s="391"/>
      <c r="Y163" s="391"/>
      <c r="Z163" s="391"/>
      <c r="AA163" s="391"/>
      <c r="AB163" s="391"/>
      <c r="AC163" s="391"/>
      <c r="AD163" s="391"/>
      <c r="AE163" s="391"/>
      <c r="AF163" s="391"/>
      <c r="AG163" s="391"/>
      <c r="AH163" s="391"/>
      <c r="AI163" s="391"/>
      <c r="AJ163" s="391"/>
      <c r="AK163" s="391"/>
      <c r="AL163" s="391"/>
      <c r="AM163" s="391"/>
      <c r="AN163" s="391"/>
      <c r="AO163" s="391"/>
      <c r="AP163" s="391"/>
      <c r="AQ163" s="391"/>
      <c r="AR163" s="391"/>
      <c r="AS163" s="391"/>
      <c r="AT163" s="39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704"/>
      <c r="BF163" s="744" t="s">
        <v>360</v>
      </c>
      <c r="BG163" s="753"/>
      <c r="BH163" s="753"/>
      <c r="BI163" s="754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61.5" customHeight="1" x14ac:dyDescent="0.3">
      <c r="A164" s="401" t="s">
        <v>131</v>
      </c>
      <c r="B164" s="705"/>
      <c r="C164" s="705"/>
      <c r="D164" s="706"/>
      <c r="E164" s="390" t="s">
        <v>347</v>
      </c>
      <c r="F164" s="391"/>
      <c r="G164" s="391"/>
      <c r="H164" s="391"/>
      <c r="I164" s="391"/>
      <c r="J164" s="391"/>
      <c r="K164" s="391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  <c r="AA164" s="391"/>
      <c r="AB164" s="391"/>
      <c r="AC164" s="391"/>
      <c r="AD164" s="391"/>
      <c r="AE164" s="391"/>
      <c r="AF164" s="391"/>
      <c r="AG164" s="391"/>
      <c r="AH164" s="391"/>
      <c r="AI164" s="391"/>
      <c r="AJ164" s="391"/>
      <c r="AK164" s="391"/>
      <c r="AL164" s="391"/>
      <c r="AM164" s="391"/>
      <c r="AN164" s="391"/>
      <c r="AO164" s="391"/>
      <c r="AP164" s="391"/>
      <c r="AQ164" s="391"/>
      <c r="AR164" s="391"/>
      <c r="AS164" s="391"/>
      <c r="AT164" s="39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734" t="s">
        <v>361</v>
      </c>
      <c r="BG164" s="735"/>
      <c r="BH164" s="735"/>
      <c r="BI164" s="736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66" customHeight="1" x14ac:dyDescent="0.3">
      <c r="A165" s="401" t="s">
        <v>132</v>
      </c>
      <c r="B165" s="705"/>
      <c r="C165" s="705"/>
      <c r="D165" s="706"/>
      <c r="E165" s="390" t="s">
        <v>348</v>
      </c>
      <c r="F165" s="391"/>
      <c r="G165" s="391"/>
      <c r="H165" s="391"/>
      <c r="I165" s="391"/>
      <c r="J165" s="391"/>
      <c r="K165" s="391"/>
      <c r="L165" s="391"/>
      <c r="M165" s="391"/>
      <c r="N165" s="391"/>
      <c r="O165" s="391"/>
      <c r="P165" s="391"/>
      <c r="Q165" s="391"/>
      <c r="R165" s="391"/>
      <c r="S165" s="391"/>
      <c r="T165" s="391"/>
      <c r="U165" s="391"/>
      <c r="V165" s="391"/>
      <c r="W165" s="391"/>
      <c r="X165" s="391"/>
      <c r="Y165" s="391"/>
      <c r="Z165" s="391"/>
      <c r="AA165" s="391"/>
      <c r="AB165" s="391"/>
      <c r="AC165" s="391"/>
      <c r="AD165" s="391"/>
      <c r="AE165" s="391"/>
      <c r="AF165" s="391"/>
      <c r="AG165" s="391"/>
      <c r="AH165" s="391"/>
      <c r="AI165" s="391"/>
      <c r="AJ165" s="391"/>
      <c r="AK165" s="391"/>
      <c r="AL165" s="391"/>
      <c r="AM165" s="391"/>
      <c r="AN165" s="391"/>
      <c r="AO165" s="391"/>
      <c r="AP165" s="391"/>
      <c r="AQ165" s="391"/>
      <c r="AR165" s="391"/>
      <c r="AS165" s="391"/>
      <c r="AT165" s="39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704"/>
      <c r="BF165" s="707" t="s">
        <v>377</v>
      </c>
      <c r="BG165" s="708"/>
      <c r="BH165" s="708"/>
      <c r="BI165" s="709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42.75" customHeight="1" x14ac:dyDescent="0.3">
      <c r="A166" s="401" t="s">
        <v>199</v>
      </c>
      <c r="B166" s="705"/>
      <c r="C166" s="705"/>
      <c r="D166" s="706"/>
      <c r="E166" s="390" t="s">
        <v>441</v>
      </c>
      <c r="F166" s="391"/>
      <c r="G166" s="391"/>
      <c r="H166" s="391"/>
      <c r="I166" s="391"/>
      <c r="J166" s="391"/>
      <c r="K166" s="391"/>
      <c r="L166" s="391"/>
      <c r="M166" s="391"/>
      <c r="N166" s="391"/>
      <c r="O166" s="391"/>
      <c r="P166" s="391"/>
      <c r="Q166" s="391"/>
      <c r="R166" s="391"/>
      <c r="S166" s="391"/>
      <c r="T166" s="391"/>
      <c r="U166" s="391"/>
      <c r="V166" s="391"/>
      <c r="W166" s="391"/>
      <c r="X166" s="391"/>
      <c r="Y166" s="391"/>
      <c r="Z166" s="391"/>
      <c r="AA166" s="391"/>
      <c r="AB166" s="391"/>
      <c r="AC166" s="391"/>
      <c r="AD166" s="391"/>
      <c r="AE166" s="391"/>
      <c r="AF166" s="391"/>
      <c r="AG166" s="391"/>
      <c r="AH166" s="391"/>
      <c r="AI166" s="391"/>
      <c r="AJ166" s="391"/>
      <c r="AK166" s="391"/>
      <c r="AL166" s="391"/>
      <c r="AM166" s="391"/>
      <c r="AN166" s="391"/>
      <c r="AO166" s="391"/>
      <c r="AP166" s="391"/>
      <c r="AQ166" s="391"/>
      <c r="AR166" s="391"/>
      <c r="AS166" s="391"/>
      <c r="AT166" s="39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704"/>
      <c r="BF166" s="707" t="s">
        <v>373</v>
      </c>
      <c r="BG166" s="708"/>
      <c r="BH166" s="708"/>
      <c r="BI166" s="709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63.75" customHeight="1" x14ac:dyDescent="0.3">
      <c r="A167" s="385" t="s">
        <v>283</v>
      </c>
      <c r="B167" s="700"/>
      <c r="C167" s="700"/>
      <c r="D167" s="647"/>
      <c r="E167" s="390" t="s">
        <v>509</v>
      </c>
      <c r="F167" s="391"/>
      <c r="G167" s="391"/>
      <c r="H167" s="391"/>
      <c r="I167" s="391"/>
      <c r="J167" s="391"/>
      <c r="K167" s="391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  <c r="AA167" s="391"/>
      <c r="AB167" s="391"/>
      <c r="AC167" s="391"/>
      <c r="AD167" s="391"/>
      <c r="AE167" s="391"/>
      <c r="AF167" s="391"/>
      <c r="AG167" s="391"/>
      <c r="AH167" s="391"/>
      <c r="AI167" s="391"/>
      <c r="AJ167" s="391"/>
      <c r="AK167" s="391"/>
      <c r="AL167" s="391"/>
      <c r="AM167" s="391"/>
      <c r="AN167" s="391"/>
      <c r="AO167" s="391"/>
      <c r="AP167" s="391"/>
      <c r="AQ167" s="391"/>
      <c r="AR167" s="391"/>
      <c r="AS167" s="391"/>
      <c r="AT167" s="39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704"/>
      <c r="BF167" s="717" t="s">
        <v>186</v>
      </c>
      <c r="BG167" s="758"/>
      <c r="BH167" s="758"/>
      <c r="BI167" s="759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116" customFormat="1" ht="30" customHeight="1" x14ac:dyDescent="0.3">
      <c r="A168" s="385" t="s">
        <v>285</v>
      </c>
      <c r="B168" s="700"/>
      <c r="C168" s="700"/>
      <c r="D168" s="647"/>
      <c r="E168" s="390" t="s">
        <v>410</v>
      </c>
      <c r="F168" s="391"/>
      <c r="G168" s="391"/>
      <c r="H168" s="391"/>
      <c r="I168" s="391"/>
      <c r="J168" s="391"/>
      <c r="K168" s="391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  <c r="AA168" s="391"/>
      <c r="AB168" s="391"/>
      <c r="AC168" s="391"/>
      <c r="AD168" s="391"/>
      <c r="AE168" s="391"/>
      <c r="AF168" s="391"/>
      <c r="AG168" s="391"/>
      <c r="AH168" s="391"/>
      <c r="AI168" s="391"/>
      <c r="AJ168" s="391"/>
      <c r="AK168" s="391"/>
      <c r="AL168" s="391"/>
      <c r="AM168" s="391"/>
      <c r="AN168" s="391"/>
      <c r="AO168" s="391"/>
      <c r="AP168" s="391"/>
      <c r="AQ168" s="391"/>
      <c r="AR168" s="391"/>
      <c r="AS168" s="391"/>
      <c r="AT168" s="39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704"/>
      <c r="BF168" s="734" t="s">
        <v>187</v>
      </c>
      <c r="BG168" s="735"/>
      <c r="BH168" s="735"/>
      <c r="BI168" s="736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17"/>
      <c r="BU168" s="117"/>
      <c r="BV168" s="117"/>
      <c r="BW168" s="117"/>
      <c r="BX168" s="117"/>
      <c r="BY168" s="117"/>
      <c r="BZ168" s="117"/>
      <c r="CA168" s="117"/>
      <c r="CB168" s="117"/>
      <c r="CC168" s="117"/>
      <c r="CD168" s="117"/>
      <c r="CE168" s="117"/>
      <c r="CF168" s="117"/>
      <c r="CG168" s="117"/>
      <c r="CH168" s="117"/>
      <c r="CI168" s="117"/>
      <c r="CJ168" s="117"/>
      <c r="CK168" s="117"/>
      <c r="CL168" s="117"/>
      <c r="CM168" s="117"/>
      <c r="CN168" s="117"/>
      <c r="CO168" s="117"/>
      <c r="CP168" s="117"/>
      <c r="CQ168" s="117"/>
      <c r="CR168" s="117"/>
      <c r="CS168" s="117"/>
      <c r="CT168" s="117"/>
      <c r="CU168" s="117"/>
      <c r="CV168" s="117"/>
      <c r="CW168" s="117"/>
      <c r="CX168" s="117"/>
      <c r="CY168" s="117"/>
      <c r="CZ168" s="117"/>
      <c r="DA168" s="117"/>
      <c r="DB168" s="117"/>
      <c r="DC168" s="117"/>
      <c r="DD168" s="117"/>
      <c r="DE168" s="117"/>
      <c r="DF168" s="117"/>
      <c r="DG168" s="117"/>
      <c r="DH168" s="117"/>
      <c r="DI168" s="117"/>
      <c r="DJ168" s="117"/>
      <c r="DK168" s="117"/>
      <c r="DL168" s="117"/>
      <c r="DM168" s="117"/>
      <c r="DN168" s="117"/>
      <c r="DO168" s="117"/>
      <c r="DP168" s="117"/>
      <c r="DQ168" s="117"/>
      <c r="DR168" s="117"/>
      <c r="DS168" s="117"/>
      <c r="DT168" s="117"/>
      <c r="DU168" s="117"/>
      <c r="DV168" s="117"/>
      <c r="DW168" s="117"/>
    </row>
    <row r="169" spans="1:127" s="116" customFormat="1" ht="41.25" customHeight="1" x14ac:dyDescent="0.3">
      <c r="A169" s="385" t="s">
        <v>286</v>
      </c>
      <c r="B169" s="700"/>
      <c r="C169" s="700"/>
      <c r="D169" s="647"/>
      <c r="E169" s="504" t="s">
        <v>450</v>
      </c>
      <c r="F169" s="505"/>
      <c r="G169" s="505"/>
      <c r="H169" s="505"/>
      <c r="I169" s="505"/>
      <c r="J169" s="505"/>
      <c r="K169" s="505"/>
      <c r="L169" s="505"/>
      <c r="M169" s="505"/>
      <c r="N169" s="505"/>
      <c r="O169" s="505"/>
      <c r="P169" s="505"/>
      <c r="Q169" s="505"/>
      <c r="R169" s="505"/>
      <c r="S169" s="505"/>
      <c r="T169" s="505"/>
      <c r="U169" s="505"/>
      <c r="V169" s="505"/>
      <c r="W169" s="505"/>
      <c r="X169" s="505"/>
      <c r="Y169" s="505"/>
      <c r="Z169" s="505"/>
      <c r="AA169" s="505"/>
      <c r="AB169" s="505"/>
      <c r="AC169" s="505"/>
      <c r="AD169" s="505"/>
      <c r="AE169" s="505"/>
      <c r="AF169" s="505"/>
      <c r="AG169" s="505"/>
      <c r="AH169" s="505"/>
      <c r="AI169" s="505"/>
      <c r="AJ169" s="505"/>
      <c r="AK169" s="505"/>
      <c r="AL169" s="505"/>
      <c r="AM169" s="505"/>
      <c r="AN169" s="505"/>
      <c r="AO169" s="505"/>
      <c r="AP169" s="505"/>
      <c r="AQ169" s="505"/>
      <c r="AR169" s="505"/>
      <c r="AS169" s="505"/>
      <c r="AT169" s="505"/>
      <c r="AU169" s="505"/>
      <c r="AV169" s="505"/>
      <c r="AW169" s="505"/>
      <c r="AX169" s="505"/>
      <c r="AY169" s="505"/>
      <c r="AZ169" s="505"/>
      <c r="BA169" s="505"/>
      <c r="BB169" s="505"/>
      <c r="BC169" s="505"/>
      <c r="BD169" s="505"/>
      <c r="BE169" s="699"/>
      <c r="BF169" s="734" t="s">
        <v>408</v>
      </c>
      <c r="BG169" s="735"/>
      <c r="BH169" s="735"/>
      <c r="BI169" s="736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17"/>
      <c r="CC169" s="117"/>
      <c r="CD169" s="117"/>
      <c r="CE169" s="117"/>
      <c r="CF169" s="117"/>
      <c r="CG169" s="117"/>
      <c r="CH169" s="117"/>
      <c r="CI169" s="117"/>
      <c r="CJ169" s="117"/>
      <c r="CK169" s="117"/>
      <c r="CL169" s="117"/>
      <c r="CM169" s="117"/>
      <c r="CN169" s="117"/>
      <c r="CO169" s="117"/>
      <c r="CP169" s="117"/>
      <c r="CQ169" s="117"/>
      <c r="CR169" s="117"/>
      <c r="CS169" s="117"/>
      <c r="CT169" s="117"/>
      <c r="CU169" s="117"/>
      <c r="CV169" s="117"/>
      <c r="CW169" s="117"/>
      <c r="CX169" s="117"/>
      <c r="CY169" s="117"/>
      <c r="CZ169" s="117"/>
      <c r="DA169" s="117"/>
      <c r="DB169" s="117"/>
      <c r="DC169" s="117"/>
      <c r="DD169" s="117"/>
      <c r="DE169" s="117"/>
      <c r="DF169" s="117"/>
      <c r="DG169" s="117"/>
      <c r="DH169" s="117"/>
      <c r="DI169" s="117"/>
      <c r="DJ169" s="117"/>
      <c r="DK169" s="117"/>
      <c r="DL169" s="117"/>
      <c r="DM169" s="117"/>
      <c r="DN169" s="117"/>
      <c r="DO169" s="117"/>
      <c r="DP169" s="117"/>
      <c r="DQ169" s="117"/>
      <c r="DR169" s="117"/>
      <c r="DS169" s="117"/>
      <c r="DT169" s="117"/>
      <c r="DU169" s="117"/>
      <c r="DV169" s="117"/>
      <c r="DW169" s="117"/>
    </row>
    <row r="170" spans="1:127" s="116" customFormat="1" ht="58.5" customHeight="1" x14ac:dyDescent="0.3">
      <c r="A170" s="385" t="s">
        <v>287</v>
      </c>
      <c r="B170" s="700"/>
      <c r="C170" s="700"/>
      <c r="D170" s="647"/>
      <c r="E170" s="504" t="s">
        <v>430</v>
      </c>
      <c r="F170" s="505"/>
      <c r="G170" s="505"/>
      <c r="H170" s="505"/>
      <c r="I170" s="505"/>
      <c r="J170" s="505"/>
      <c r="K170" s="505"/>
      <c r="L170" s="505"/>
      <c r="M170" s="505"/>
      <c r="N170" s="505"/>
      <c r="O170" s="505"/>
      <c r="P170" s="505"/>
      <c r="Q170" s="505"/>
      <c r="R170" s="505"/>
      <c r="S170" s="505"/>
      <c r="T170" s="505"/>
      <c r="U170" s="505"/>
      <c r="V170" s="505"/>
      <c r="W170" s="505"/>
      <c r="X170" s="505"/>
      <c r="Y170" s="505"/>
      <c r="Z170" s="505"/>
      <c r="AA170" s="505"/>
      <c r="AB170" s="505"/>
      <c r="AC170" s="505"/>
      <c r="AD170" s="505"/>
      <c r="AE170" s="505"/>
      <c r="AF170" s="505"/>
      <c r="AG170" s="505"/>
      <c r="AH170" s="505"/>
      <c r="AI170" s="505"/>
      <c r="AJ170" s="505"/>
      <c r="AK170" s="505"/>
      <c r="AL170" s="505"/>
      <c r="AM170" s="505"/>
      <c r="AN170" s="505"/>
      <c r="AO170" s="505"/>
      <c r="AP170" s="505"/>
      <c r="AQ170" s="505"/>
      <c r="AR170" s="505"/>
      <c r="AS170" s="505"/>
      <c r="AT170" s="505"/>
      <c r="AU170" s="505"/>
      <c r="AV170" s="505"/>
      <c r="AW170" s="505"/>
      <c r="AX170" s="505"/>
      <c r="AY170" s="505"/>
      <c r="AZ170" s="505"/>
      <c r="BA170" s="505"/>
      <c r="BB170" s="505"/>
      <c r="BC170" s="505"/>
      <c r="BD170" s="505"/>
      <c r="BE170" s="699"/>
      <c r="BF170" s="734" t="s">
        <v>409</v>
      </c>
      <c r="BG170" s="735"/>
      <c r="BH170" s="735"/>
      <c r="BI170" s="736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  <c r="CL170" s="117"/>
      <c r="CM170" s="117"/>
      <c r="CN170" s="117"/>
      <c r="CO170" s="117"/>
      <c r="CP170" s="117"/>
      <c r="CQ170" s="117"/>
      <c r="CR170" s="117"/>
      <c r="CS170" s="117"/>
      <c r="CT170" s="117"/>
      <c r="CU170" s="117"/>
      <c r="CV170" s="117"/>
      <c r="CW170" s="117"/>
      <c r="CX170" s="117"/>
      <c r="CY170" s="117"/>
      <c r="CZ170" s="117"/>
      <c r="DA170" s="117"/>
      <c r="DB170" s="117"/>
      <c r="DC170" s="117"/>
      <c r="DD170" s="117"/>
      <c r="DE170" s="117"/>
      <c r="DF170" s="117"/>
      <c r="DG170" s="117"/>
      <c r="DH170" s="117"/>
      <c r="DI170" s="117"/>
      <c r="DJ170" s="117"/>
      <c r="DK170" s="117"/>
      <c r="DL170" s="117"/>
      <c r="DM170" s="117"/>
      <c r="DN170" s="117"/>
      <c r="DO170" s="117"/>
      <c r="DP170" s="117"/>
      <c r="DQ170" s="117"/>
      <c r="DR170" s="117"/>
      <c r="DS170" s="117"/>
      <c r="DT170" s="117"/>
      <c r="DU170" s="117"/>
      <c r="DV170" s="117"/>
      <c r="DW170" s="117"/>
    </row>
    <row r="171" spans="1:127" s="116" customFormat="1" ht="36.75" customHeight="1" x14ac:dyDescent="0.3">
      <c r="A171" s="385" t="s">
        <v>288</v>
      </c>
      <c r="B171" s="700"/>
      <c r="C171" s="700"/>
      <c r="D171" s="647"/>
      <c r="E171" s="504" t="s">
        <v>431</v>
      </c>
      <c r="F171" s="505"/>
      <c r="G171" s="505"/>
      <c r="H171" s="505"/>
      <c r="I171" s="505"/>
      <c r="J171" s="505"/>
      <c r="K171" s="505"/>
      <c r="L171" s="505"/>
      <c r="M171" s="505"/>
      <c r="N171" s="505"/>
      <c r="O171" s="505"/>
      <c r="P171" s="505"/>
      <c r="Q171" s="505"/>
      <c r="R171" s="505"/>
      <c r="S171" s="505"/>
      <c r="T171" s="505"/>
      <c r="U171" s="505"/>
      <c r="V171" s="505"/>
      <c r="W171" s="505"/>
      <c r="X171" s="505"/>
      <c r="Y171" s="505"/>
      <c r="Z171" s="505"/>
      <c r="AA171" s="505"/>
      <c r="AB171" s="505"/>
      <c r="AC171" s="505"/>
      <c r="AD171" s="505"/>
      <c r="AE171" s="505"/>
      <c r="AF171" s="505"/>
      <c r="AG171" s="505"/>
      <c r="AH171" s="505"/>
      <c r="AI171" s="505"/>
      <c r="AJ171" s="505"/>
      <c r="AK171" s="505"/>
      <c r="AL171" s="505"/>
      <c r="AM171" s="505"/>
      <c r="AN171" s="505"/>
      <c r="AO171" s="505"/>
      <c r="AP171" s="505"/>
      <c r="AQ171" s="505"/>
      <c r="AR171" s="505"/>
      <c r="AS171" s="505"/>
      <c r="AT171" s="505"/>
      <c r="AU171" s="505"/>
      <c r="AV171" s="505"/>
      <c r="AW171" s="505"/>
      <c r="AX171" s="505"/>
      <c r="AY171" s="505"/>
      <c r="AZ171" s="505"/>
      <c r="BA171" s="505"/>
      <c r="BB171" s="505"/>
      <c r="BC171" s="505"/>
      <c r="BD171" s="505"/>
      <c r="BE171" s="699"/>
      <c r="BF171" s="734" t="s">
        <v>379</v>
      </c>
      <c r="BG171" s="735"/>
      <c r="BH171" s="735"/>
      <c r="BI171" s="736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17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  <c r="CL171" s="117"/>
      <c r="CM171" s="117"/>
      <c r="CN171" s="117"/>
      <c r="CO171" s="117"/>
      <c r="CP171" s="117"/>
      <c r="CQ171" s="117"/>
      <c r="CR171" s="117"/>
      <c r="CS171" s="117"/>
      <c r="CT171" s="117"/>
      <c r="CU171" s="117"/>
      <c r="CV171" s="117"/>
      <c r="CW171" s="117"/>
      <c r="CX171" s="117"/>
      <c r="CY171" s="117"/>
      <c r="CZ171" s="117"/>
      <c r="DA171" s="117"/>
      <c r="DB171" s="117"/>
      <c r="DC171" s="117"/>
      <c r="DD171" s="117"/>
      <c r="DE171" s="117"/>
      <c r="DF171" s="117"/>
      <c r="DG171" s="117"/>
      <c r="DH171" s="117"/>
      <c r="DI171" s="117"/>
      <c r="DJ171" s="117"/>
      <c r="DK171" s="117"/>
      <c r="DL171" s="117"/>
      <c r="DM171" s="117"/>
      <c r="DN171" s="117"/>
      <c r="DO171" s="117"/>
      <c r="DP171" s="117"/>
      <c r="DQ171" s="117"/>
      <c r="DR171" s="117"/>
      <c r="DS171" s="117"/>
      <c r="DT171" s="117"/>
      <c r="DU171" s="117"/>
      <c r="DV171" s="117"/>
      <c r="DW171" s="117"/>
    </row>
    <row r="172" spans="1:127" s="116" customFormat="1" ht="59.25" customHeight="1" x14ac:dyDescent="0.3">
      <c r="A172" s="385" t="s">
        <v>304</v>
      </c>
      <c r="B172" s="700"/>
      <c r="C172" s="700"/>
      <c r="D172" s="647"/>
      <c r="E172" s="504" t="s">
        <v>448</v>
      </c>
      <c r="F172" s="505"/>
      <c r="G172" s="505"/>
      <c r="H172" s="505"/>
      <c r="I172" s="505"/>
      <c r="J172" s="505"/>
      <c r="K172" s="505"/>
      <c r="L172" s="505"/>
      <c r="M172" s="505"/>
      <c r="N172" s="505"/>
      <c r="O172" s="505"/>
      <c r="P172" s="505"/>
      <c r="Q172" s="505"/>
      <c r="R172" s="505"/>
      <c r="S172" s="505"/>
      <c r="T172" s="505"/>
      <c r="U172" s="505"/>
      <c r="V172" s="505"/>
      <c r="W172" s="505"/>
      <c r="X172" s="505"/>
      <c r="Y172" s="505"/>
      <c r="Z172" s="505"/>
      <c r="AA172" s="505"/>
      <c r="AB172" s="505"/>
      <c r="AC172" s="505"/>
      <c r="AD172" s="505"/>
      <c r="AE172" s="505"/>
      <c r="AF172" s="505"/>
      <c r="AG172" s="505"/>
      <c r="AH172" s="505"/>
      <c r="AI172" s="505"/>
      <c r="AJ172" s="505"/>
      <c r="AK172" s="505"/>
      <c r="AL172" s="505"/>
      <c r="AM172" s="505"/>
      <c r="AN172" s="505"/>
      <c r="AO172" s="505"/>
      <c r="AP172" s="505"/>
      <c r="AQ172" s="505"/>
      <c r="AR172" s="505"/>
      <c r="AS172" s="505"/>
      <c r="AT172" s="505"/>
      <c r="AU172" s="505"/>
      <c r="AV172" s="505"/>
      <c r="AW172" s="505"/>
      <c r="AX172" s="505"/>
      <c r="AY172" s="505"/>
      <c r="AZ172" s="505"/>
      <c r="BA172" s="505"/>
      <c r="BB172" s="505"/>
      <c r="BC172" s="505"/>
      <c r="BD172" s="505"/>
      <c r="BE172" s="699"/>
      <c r="BF172" s="734" t="s">
        <v>382</v>
      </c>
      <c r="BG172" s="735"/>
      <c r="BH172" s="735"/>
      <c r="BI172" s="736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17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17"/>
      <c r="CI172" s="117"/>
      <c r="CJ172" s="117"/>
      <c r="CK172" s="117"/>
      <c r="CL172" s="117"/>
      <c r="CM172" s="117"/>
      <c r="CN172" s="117"/>
      <c r="CO172" s="117"/>
      <c r="CP172" s="117"/>
      <c r="CQ172" s="117"/>
      <c r="CR172" s="117"/>
      <c r="CS172" s="117"/>
      <c r="CT172" s="117"/>
      <c r="CU172" s="117"/>
      <c r="CV172" s="117"/>
      <c r="CW172" s="117"/>
      <c r="CX172" s="117"/>
      <c r="CY172" s="117"/>
      <c r="CZ172" s="117"/>
      <c r="DA172" s="117"/>
      <c r="DB172" s="117"/>
      <c r="DC172" s="117"/>
      <c r="DD172" s="117"/>
      <c r="DE172" s="117"/>
      <c r="DF172" s="117"/>
      <c r="DG172" s="117"/>
      <c r="DH172" s="117"/>
      <c r="DI172" s="117"/>
      <c r="DJ172" s="117"/>
      <c r="DK172" s="117"/>
      <c r="DL172" s="117"/>
      <c r="DM172" s="117"/>
      <c r="DN172" s="117"/>
      <c r="DO172" s="117"/>
      <c r="DP172" s="117"/>
      <c r="DQ172" s="117"/>
      <c r="DR172" s="117"/>
      <c r="DS172" s="117"/>
      <c r="DT172" s="117"/>
      <c r="DU172" s="117"/>
      <c r="DV172" s="117"/>
      <c r="DW172" s="117"/>
    </row>
    <row r="173" spans="1:127" s="5" customFormat="1" ht="63" customHeight="1" thickBot="1" x14ac:dyDescent="0.35">
      <c r="A173" s="626" t="s">
        <v>383</v>
      </c>
      <c r="B173" s="860"/>
      <c r="C173" s="860"/>
      <c r="D173" s="861"/>
      <c r="E173" s="876" t="s">
        <v>444</v>
      </c>
      <c r="F173" s="877"/>
      <c r="G173" s="877"/>
      <c r="H173" s="877"/>
      <c r="I173" s="877"/>
      <c r="J173" s="877"/>
      <c r="K173" s="877"/>
      <c r="L173" s="877"/>
      <c r="M173" s="877"/>
      <c r="N173" s="877"/>
      <c r="O173" s="877"/>
      <c r="P173" s="877"/>
      <c r="Q173" s="877"/>
      <c r="R173" s="877"/>
      <c r="S173" s="877"/>
      <c r="T173" s="877"/>
      <c r="U173" s="877"/>
      <c r="V173" s="877"/>
      <c r="W173" s="877"/>
      <c r="X173" s="877"/>
      <c r="Y173" s="877"/>
      <c r="Z173" s="877"/>
      <c r="AA173" s="877"/>
      <c r="AB173" s="877"/>
      <c r="AC173" s="877"/>
      <c r="AD173" s="877"/>
      <c r="AE173" s="877"/>
      <c r="AF173" s="877"/>
      <c r="AG173" s="877"/>
      <c r="AH173" s="877"/>
      <c r="AI173" s="877"/>
      <c r="AJ173" s="877"/>
      <c r="AK173" s="877"/>
      <c r="AL173" s="877"/>
      <c r="AM173" s="877"/>
      <c r="AN173" s="877"/>
      <c r="AO173" s="877"/>
      <c r="AP173" s="877"/>
      <c r="AQ173" s="877"/>
      <c r="AR173" s="877"/>
      <c r="AS173" s="877"/>
      <c r="AT173" s="877"/>
      <c r="AU173" s="877"/>
      <c r="AV173" s="877"/>
      <c r="AW173" s="877"/>
      <c r="AX173" s="877"/>
      <c r="AY173" s="877"/>
      <c r="AZ173" s="877"/>
      <c r="BA173" s="877"/>
      <c r="BB173" s="877"/>
      <c r="BC173" s="877"/>
      <c r="BD173" s="877"/>
      <c r="BE173" s="877"/>
      <c r="BF173" s="786" t="s">
        <v>508</v>
      </c>
      <c r="BG173" s="878"/>
      <c r="BH173" s="878"/>
      <c r="BI173" s="879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37.5" customHeight="1" x14ac:dyDescent="0.3">
      <c r="A174" s="889" t="s">
        <v>136</v>
      </c>
      <c r="B174" s="890"/>
      <c r="C174" s="890"/>
      <c r="D174" s="891"/>
      <c r="E174" s="807" t="s">
        <v>352</v>
      </c>
      <c r="F174" s="808"/>
      <c r="G174" s="808"/>
      <c r="H174" s="808"/>
      <c r="I174" s="808"/>
      <c r="J174" s="808"/>
      <c r="K174" s="808"/>
      <c r="L174" s="808"/>
      <c r="M174" s="808"/>
      <c r="N174" s="808"/>
      <c r="O174" s="808"/>
      <c r="P174" s="808"/>
      <c r="Q174" s="808"/>
      <c r="R174" s="808"/>
      <c r="S174" s="808"/>
      <c r="T174" s="808"/>
      <c r="U174" s="808"/>
      <c r="V174" s="808"/>
      <c r="W174" s="808"/>
      <c r="X174" s="808"/>
      <c r="Y174" s="808"/>
      <c r="Z174" s="808"/>
      <c r="AA174" s="808"/>
      <c r="AB174" s="808"/>
      <c r="AC174" s="808"/>
      <c r="AD174" s="808"/>
      <c r="AE174" s="808"/>
      <c r="AF174" s="808"/>
      <c r="AG174" s="808"/>
      <c r="AH174" s="808"/>
      <c r="AI174" s="808"/>
      <c r="AJ174" s="808"/>
      <c r="AK174" s="808"/>
      <c r="AL174" s="808"/>
      <c r="AM174" s="808"/>
      <c r="AN174" s="808"/>
      <c r="AO174" s="808"/>
      <c r="AP174" s="808"/>
      <c r="AQ174" s="808"/>
      <c r="AR174" s="808"/>
      <c r="AS174" s="808"/>
      <c r="AT174" s="808"/>
      <c r="AU174" s="808"/>
      <c r="AV174" s="808"/>
      <c r="AW174" s="808"/>
      <c r="AX174" s="808"/>
      <c r="AY174" s="808"/>
      <c r="AZ174" s="808"/>
      <c r="BA174" s="808"/>
      <c r="BB174" s="808"/>
      <c r="BC174" s="808"/>
      <c r="BD174" s="808"/>
      <c r="BE174" s="809"/>
      <c r="BF174" s="782" t="s">
        <v>117</v>
      </c>
      <c r="BG174" s="783"/>
      <c r="BH174" s="783"/>
      <c r="BI174" s="784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37.5" customHeight="1" x14ac:dyDescent="0.3">
      <c r="A175" s="729" t="s">
        <v>137</v>
      </c>
      <c r="B175" s="730"/>
      <c r="C175" s="730"/>
      <c r="D175" s="730"/>
      <c r="E175" s="390" t="s">
        <v>414</v>
      </c>
      <c r="F175" s="391"/>
      <c r="G175" s="391"/>
      <c r="H175" s="391"/>
      <c r="I175" s="391"/>
      <c r="J175" s="391"/>
      <c r="K175" s="391"/>
      <c r="L175" s="391"/>
      <c r="M175" s="391"/>
      <c r="N175" s="391"/>
      <c r="O175" s="391"/>
      <c r="P175" s="391"/>
      <c r="Q175" s="391"/>
      <c r="R175" s="391"/>
      <c r="S175" s="391"/>
      <c r="T175" s="391"/>
      <c r="U175" s="391"/>
      <c r="V175" s="391"/>
      <c r="W175" s="391"/>
      <c r="X175" s="391"/>
      <c r="Y175" s="391"/>
      <c r="Z175" s="391"/>
      <c r="AA175" s="391"/>
      <c r="AB175" s="391"/>
      <c r="AC175" s="391"/>
      <c r="AD175" s="391"/>
      <c r="AE175" s="391"/>
      <c r="AF175" s="391"/>
      <c r="AG175" s="391"/>
      <c r="AH175" s="391"/>
      <c r="AI175" s="391"/>
      <c r="AJ175" s="391"/>
      <c r="AK175" s="391"/>
      <c r="AL175" s="391"/>
      <c r="AM175" s="391"/>
      <c r="AN175" s="391"/>
      <c r="AO175" s="391"/>
      <c r="AP175" s="391"/>
      <c r="AQ175" s="391"/>
      <c r="AR175" s="391"/>
      <c r="AS175" s="391"/>
      <c r="AT175" s="39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704"/>
      <c r="BF175" s="731" t="s">
        <v>496</v>
      </c>
      <c r="BG175" s="732"/>
      <c r="BH175" s="732"/>
      <c r="BI175" s="733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30.75" customHeight="1" x14ac:dyDescent="0.3">
      <c r="A176" s="671" t="s">
        <v>138</v>
      </c>
      <c r="B176" s="672"/>
      <c r="C176" s="672"/>
      <c r="D176" s="672"/>
      <c r="E176" s="504" t="s">
        <v>355</v>
      </c>
      <c r="F176" s="505"/>
      <c r="G176" s="505"/>
      <c r="H176" s="505"/>
      <c r="I176" s="505"/>
      <c r="J176" s="505"/>
      <c r="K176" s="505"/>
      <c r="L176" s="505"/>
      <c r="M176" s="505"/>
      <c r="N176" s="505"/>
      <c r="O176" s="505"/>
      <c r="P176" s="505"/>
      <c r="Q176" s="505"/>
      <c r="R176" s="505"/>
      <c r="S176" s="505"/>
      <c r="T176" s="505"/>
      <c r="U176" s="505"/>
      <c r="V176" s="505"/>
      <c r="W176" s="505"/>
      <c r="X176" s="505"/>
      <c r="Y176" s="505"/>
      <c r="Z176" s="505"/>
      <c r="AA176" s="505"/>
      <c r="AB176" s="505"/>
      <c r="AC176" s="505"/>
      <c r="AD176" s="505"/>
      <c r="AE176" s="505"/>
      <c r="AF176" s="505"/>
      <c r="AG176" s="505"/>
      <c r="AH176" s="505"/>
      <c r="AI176" s="505"/>
      <c r="AJ176" s="505"/>
      <c r="AK176" s="505"/>
      <c r="AL176" s="505"/>
      <c r="AM176" s="505"/>
      <c r="AN176" s="505"/>
      <c r="AO176" s="505"/>
      <c r="AP176" s="505"/>
      <c r="AQ176" s="505"/>
      <c r="AR176" s="505"/>
      <c r="AS176" s="505"/>
      <c r="AT176" s="505"/>
      <c r="AU176" s="505"/>
      <c r="AV176" s="505"/>
      <c r="AW176" s="505"/>
      <c r="AX176" s="505"/>
      <c r="AY176" s="505"/>
      <c r="AZ176" s="505"/>
      <c r="BA176" s="505"/>
      <c r="BB176" s="505"/>
      <c r="BC176" s="505"/>
      <c r="BD176" s="505"/>
      <c r="BE176" s="505"/>
      <c r="BF176" s="744" t="s">
        <v>318</v>
      </c>
      <c r="BG176" s="753"/>
      <c r="BH176" s="753"/>
      <c r="BI176" s="754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116" customFormat="1" ht="30" customHeight="1" x14ac:dyDescent="0.3">
      <c r="A177" s="767" t="s">
        <v>140</v>
      </c>
      <c r="B177" s="768"/>
      <c r="C177" s="768"/>
      <c r="D177" s="768"/>
      <c r="E177" s="533" t="s">
        <v>388</v>
      </c>
      <c r="F177" s="533"/>
      <c r="G177" s="533"/>
      <c r="H177" s="533"/>
      <c r="I177" s="533"/>
      <c r="J177" s="533"/>
      <c r="K177" s="533"/>
      <c r="L177" s="533"/>
      <c r="M177" s="533"/>
      <c r="N177" s="533"/>
      <c r="O177" s="533"/>
      <c r="P177" s="533"/>
      <c r="Q177" s="533"/>
      <c r="R177" s="533"/>
      <c r="S177" s="533"/>
      <c r="T177" s="533"/>
      <c r="U177" s="533"/>
      <c r="V177" s="533"/>
      <c r="W177" s="533"/>
      <c r="X177" s="533"/>
      <c r="Y177" s="533"/>
      <c r="Z177" s="533"/>
      <c r="AA177" s="533"/>
      <c r="AB177" s="533"/>
      <c r="AC177" s="533"/>
      <c r="AD177" s="533"/>
      <c r="AE177" s="533"/>
      <c r="AF177" s="533"/>
      <c r="AG177" s="533"/>
      <c r="AH177" s="533"/>
      <c r="AI177" s="533"/>
      <c r="AJ177" s="533"/>
      <c r="AK177" s="533"/>
      <c r="AL177" s="533"/>
      <c r="AM177" s="533"/>
      <c r="AN177" s="533"/>
      <c r="AO177" s="533"/>
      <c r="AP177" s="533"/>
      <c r="AQ177" s="533"/>
      <c r="AR177" s="533"/>
      <c r="AS177" s="533"/>
      <c r="AT177" s="533"/>
      <c r="AU177" s="533"/>
      <c r="AV177" s="533"/>
      <c r="AW177" s="533"/>
      <c r="AX177" s="533"/>
      <c r="AY177" s="533"/>
      <c r="AZ177" s="533"/>
      <c r="BA177" s="533"/>
      <c r="BB177" s="533"/>
      <c r="BC177" s="533"/>
      <c r="BD177" s="533"/>
      <c r="BE177" s="390"/>
      <c r="BF177" s="744" t="s">
        <v>319</v>
      </c>
      <c r="BG177" s="753"/>
      <c r="BH177" s="753"/>
      <c r="BI177" s="754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17"/>
      <c r="BU177" s="117"/>
      <c r="BV177" s="117"/>
      <c r="BW177" s="117"/>
      <c r="BX177" s="117"/>
      <c r="BY177" s="117"/>
      <c r="BZ177" s="117"/>
      <c r="CA177" s="117"/>
      <c r="CB177" s="117"/>
      <c r="CC177" s="117"/>
      <c r="CD177" s="117"/>
      <c r="CE177" s="117"/>
      <c r="CF177" s="117"/>
      <c r="CG177" s="117"/>
      <c r="CH177" s="117"/>
      <c r="CI177" s="117"/>
      <c r="CJ177" s="117"/>
      <c r="CK177" s="117"/>
      <c r="CL177" s="117"/>
      <c r="CM177" s="117"/>
      <c r="CN177" s="117"/>
      <c r="CO177" s="117"/>
      <c r="CP177" s="117"/>
      <c r="CQ177" s="117"/>
      <c r="CR177" s="117"/>
      <c r="CS177" s="117"/>
      <c r="CT177" s="117"/>
      <c r="CU177" s="117"/>
      <c r="CV177" s="117"/>
      <c r="CW177" s="117"/>
      <c r="CX177" s="117"/>
      <c r="CY177" s="117"/>
      <c r="CZ177" s="117"/>
      <c r="DA177" s="117"/>
      <c r="DB177" s="117"/>
      <c r="DC177" s="117"/>
      <c r="DD177" s="117"/>
      <c r="DE177" s="117"/>
      <c r="DF177" s="117"/>
      <c r="DG177" s="117"/>
      <c r="DH177" s="117"/>
      <c r="DI177" s="117"/>
      <c r="DJ177" s="117"/>
      <c r="DK177" s="117"/>
      <c r="DL177" s="117"/>
      <c r="DM177" s="117"/>
      <c r="DN177" s="117"/>
      <c r="DO177" s="117"/>
      <c r="DP177" s="117"/>
      <c r="DQ177" s="117"/>
      <c r="DR177" s="117"/>
      <c r="DS177" s="117"/>
      <c r="DT177" s="117"/>
      <c r="DU177" s="117"/>
      <c r="DV177" s="117"/>
      <c r="DW177" s="117"/>
    </row>
    <row r="178" spans="1:127" s="116" customFormat="1" ht="30" customHeight="1" x14ac:dyDescent="0.3">
      <c r="A178" s="747" t="s">
        <v>141</v>
      </c>
      <c r="B178" s="748"/>
      <c r="C178" s="748"/>
      <c r="D178" s="748"/>
      <c r="E178" s="533" t="s">
        <v>449</v>
      </c>
      <c r="F178" s="533"/>
      <c r="G178" s="533"/>
      <c r="H178" s="533"/>
      <c r="I178" s="533"/>
      <c r="J178" s="533"/>
      <c r="K178" s="533"/>
      <c r="L178" s="533"/>
      <c r="M178" s="533"/>
      <c r="N178" s="533"/>
      <c r="O178" s="533"/>
      <c r="P178" s="533"/>
      <c r="Q178" s="533"/>
      <c r="R178" s="533"/>
      <c r="S178" s="533"/>
      <c r="T178" s="533"/>
      <c r="U178" s="533"/>
      <c r="V178" s="533"/>
      <c r="W178" s="533"/>
      <c r="X178" s="533"/>
      <c r="Y178" s="533"/>
      <c r="Z178" s="533"/>
      <c r="AA178" s="533"/>
      <c r="AB178" s="533"/>
      <c r="AC178" s="533"/>
      <c r="AD178" s="533"/>
      <c r="AE178" s="533"/>
      <c r="AF178" s="533"/>
      <c r="AG178" s="533"/>
      <c r="AH178" s="533"/>
      <c r="AI178" s="533"/>
      <c r="AJ178" s="533"/>
      <c r="AK178" s="533"/>
      <c r="AL178" s="533"/>
      <c r="AM178" s="533"/>
      <c r="AN178" s="533"/>
      <c r="AO178" s="533"/>
      <c r="AP178" s="533"/>
      <c r="AQ178" s="533"/>
      <c r="AR178" s="533"/>
      <c r="AS178" s="533"/>
      <c r="AT178" s="533"/>
      <c r="AU178" s="533"/>
      <c r="AV178" s="533"/>
      <c r="AW178" s="533"/>
      <c r="AX178" s="533"/>
      <c r="AY178" s="533"/>
      <c r="AZ178" s="533"/>
      <c r="BA178" s="533"/>
      <c r="BB178" s="533"/>
      <c r="BC178" s="533"/>
      <c r="BD178" s="533"/>
      <c r="BE178" s="390"/>
      <c r="BF178" s="744" t="s">
        <v>319</v>
      </c>
      <c r="BG178" s="753"/>
      <c r="BH178" s="753"/>
      <c r="BI178" s="754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117"/>
      <c r="BZ178" s="117"/>
      <c r="CA178" s="117"/>
      <c r="CB178" s="117"/>
      <c r="CC178" s="117"/>
      <c r="CD178" s="117"/>
      <c r="CE178" s="117"/>
      <c r="CF178" s="117"/>
      <c r="CG178" s="117"/>
      <c r="CH178" s="117"/>
      <c r="CI178" s="117"/>
      <c r="CJ178" s="117"/>
      <c r="CK178" s="117"/>
      <c r="CL178" s="117"/>
      <c r="CM178" s="117"/>
      <c r="CN178" s="117"/>
      <c r="CO178" s="117"/>
      <c r="CP178" s="117"/>
      <c r="CQ178" s="117"/>
      <c r="CR178" s="117"/>
      <c r="CS178" s="117"/>
      <c r="CT178" s="117"/>
      <c r="CU178" s="117"/>
      <c r="CV178" s="117"/>
      <c r="CW178" s="117"/>
      <c r="CX178" s="117"/>
      <c r="CY178" s="117"/>
      <c r="CZ178" s="117"/>
      <c r="DA178" s="117"/>
      <c r="DB178" s="117"/>
      <c r="DC178" s="117"/>
      <c r="DD178" s="117"/>
      <c r="DE178" s="117"/>
      <c r="DF178" s="117"/>
      <c r="DG178" s="117"/>
      <c r="DH178" s="117"/>
      <c r="DI178" s="117"/>
      <c r="DJ178" s="117"/>
      <c r="DK178" s="117"/>
      <c r="DL178" s="117"/>
      <c r="DM178" s="117"/>
      <c r="DN178" s="117"/>
      <c r="DO178" s="117"/>
      <c r="DP178" s="117"/>
      <c r="DQ178" s="117"/>
      <c r="DR178" s="117"/>
      <c r="DS178" s="117"/>
      <c r="DT178" s="117"/>
      <c r="DU178" s="117"/>
      <c r="DV178" s="117"/>
      <c r="DW178" s="117"/>
    </row>
    <row r="179" spans="1:127" s="116" customFormat="1" ht="34.5" customHeight="1" x14ac:dyDescent="0.3">
      <c r="A179" s="385" t="s">
        <v>142</v>
      </c>
      <c r="B179" s="339"/>
      <c r="C179" s="339"/>
      <c r="D179" s="340"/>
      <c r="E179" s="390" t="s">
        <v>411</v>
      </c>
      <c r="F179" s="391"/>
      <c r="G179" s="391"/>
      <c r="H179" s="391"/>
      <c r="I179" s="391"/>
      <c r="J179" s="391"/>
      <c r="K179" s="391"/>
      <c r="L179" s="391"/>
      <c r="M179" s="391"/>
      <c r="N179" s="391"/>
      <c r="O179" s="391"/>
      <c r="P179" s="391"/>
      <c r="Q179" s="391"/>
      <c r="R179" s="391"/>
      <c r="S179" s="391"/>
      <c r="T179" s="391"/>
      <c r="U179" s="391"/>
      <c r="V179" s="391"/>
      <c r="W179" s="391"/>
      <c r="X179" s="391"/>
      <c r="Y179" s="391"/>
      <c r="Z179" s="391"/>
      <c r="AA179" s="391"/>
      <c r="AB179" s="391"/>
      <c r="AC179" s="391"/>
      <c r="AD179" s="391"/>
      <c r="AE179" s="391"/>
      <c r="AF179" s="391"/>
      <c r="AG179" s="391"/>
      <c r="AH179" s="391"/>
      <c r="AI179" s="391"/>
      <c r="AJ179" s="391"/>
      <c r="AK179" s="391"/>
      <c r="AL179" s="391"/>
      <c r="AM179" s="391"/>
      <c r="AN179" s="391"/>
      <c r="AO179" s="391"/>
      <c r="AP179" s="391"/>
      <c r="AQ179" s="391"/>
      <c r="AR179" s="391"/>
      <c r="AS179" s="391"/>
      <c r="AT179" s="39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717" t="s">
        <v>279</v>
      </c>
      <c r="BG179" s="758"/>
      <c r="BH179" s="758"/>
      <c r="BI179" s="759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117"/>
      <c r="CN179" s="117"/>
      <c r="CO179" s="117"/>
      <c r="CP179" s="117"/>
      <c r="CQ179" s="117"/>
      <c r="CR179" s="117"/>
      <c r="CS179" s="117"/>
      <c r="CT179" s="117"/>
      <c r="CU179" s="117"/>
      <c r="CV179" s="117"/>
      <c r="CW179" s="117"/>
      <c r="CX179" s="117"/>
      <c r="CY179" s="117"/>
      <c r="CZ179" s="117"/>
      <c r="DA179" s="117"/>
      <c r="DB179" s="117"/>
      <c r="DC179" s="117"/>
      <c r="DD179" s="117"/>
      <c r="DE179" s="117"/>
      <c r="DF179" s="117"/>
      <c r="DG179" s="117"/>
      <c r="DH179" s="117"/>
      <c r="DI179" s="117"/>
      <c r="DJ179" s="117"/>
      <c r="DK179" s="117"/>
      <c r="DL179" s="117"/>
      <c r="DM179" s="117"/>
      <c r="DN179" s="117"/>
      <c r="DO179" s="117"/>
      <c r="DP179" s="117"/>
      <c r="DQ179" s="117"/>
      <c r="DR179" s="117"/>
      <c r="DS179" s="117"/>
      <c r="DT179" s="117"/>
      <c r="DU179" s="117"/>
      <c r="DV179" s="117"/>
      <c r="DW179" s="117"/>
    </row>
    <row r="180" spans="1:127" s="5" customFormat="1" ht="33" customHeight="1" x14ac:dyDescent="0.3">
      <c r="A180" s="439" t="s">
        <v>269</v>
      </c>
      <c r="B180" s="727"/>
      <c r="C180" s="727"/>
      <c r="D180" s="728"/>
      <c r="E180" s="390" t="s">
        <v>425</v>
      </c>
      <c r="F180" s="391"/>
      <c r="G180" s="391"/>
      <c r="H180" s="391"/>
      <c r="I180" s="391"/>
      <c r="J180" s="391"/>
      <c r="K180" s="391"/>
      <c r="L180" s="391"/>
      <c r="M180" s="391"/>
      <c r="N180" s="391"/>
      <c r="O180" s="391"/>
      <c r="P180" s="391"/>
      <c r="Q180" s="391"/>
      <c r="R180" s="391"/>
      <c r="S180" s="391"/>
      <c r="T180" s="391"/>
      <c r="U180" s="391"/>
      <c r="V180" s="391"/>
      <c r="W180" s="391"/>
      <c r="X180" s="391"/>
      <c r="Y180" s="391"/>
      <c r="Z180" s="391"/>
      <c r="AA180" s="391"/>
      <c r="AB180" s="391"/>
      <c r="AC180" s="391"/>
      <c r="AD180" s="391"/>
      <c r="AE180" s="391"/>
      <c r="AF180" s="391"/>
      <c r="AG180" s="391"/>
      <c r="AH180" s="391"/>
      <c r="AI180" s="391"/>
      <c r="AJ180" s="391"/>
      <c r="AK180" s="391"/>
      <c r="AL180" s="391"/>
      <c r="AM180" s="391"/>
      <c r="AN180" s="391"/>
      <c r="AO180" s="391"/>
      <c r="AP180" s="391"/>
      <c r="AQ180" s="391"/>
      <c r="AR180" s="391"/>
      <c r="AS180" s="391"/>
      <c r="AT180" s="39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749" t="s">
        <v>280</v>
      </c>
      <c r="BG180" s="750"/>
      <c r="BH180" s="750"/>
      <c r="BI180" s="75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116" customFormat="1" ht="30.75" customHeight="1" x14ac:dyDescent="0.3">
      <c r="A181" s="385" t="s">
        <v>270</v>
      </c>
      <c r="B181" s="700"/>
      <c r="C181" s="700"/>
      <c r="D181" s="647"/>
      <c r="E181" s="390" t="s">
        <v>446</v>
      </c>
      <c r="F181" s="391"/>
      <c r="G181" s="391"/>
      <c r="H181" s="391"/>
      <c r="I181" s="391"/>
      <c r="J181" s="391"/>
      <c r="K181" s="391"/>
      <c r="L181" s="391"/>
      <c r="M181" s="391"/>
      <c r="N181" s="391"/>
      <c r="O181" s="391"/>
      <c r="P181" s="391"/>
      <c r="Q181" s="391"/>
      <c r="R181" s="391"/>
      <c r="S181" s="391"/>
      <c r="T181" s="391"/>
      <c r="U181" s="391"/>
      <c r="V181" s="391"/>
      <c r="W181" s="391"/>
      <c r="X181" s="391"/>
      <c r="Y181" s="391"/>
      <c r="Z181" s="391"/>
      <c r="AA181" s="391"/>
      <c r="AB181" s="391"/>
      <c r="AC181" s="391"/>
      <c r="AD181" s="391"/>
      <c r="AE181" s="391"/>
      <c r="AF181" s="391"/>
      <c r="AG181" s="391"/>
      <c r="AH181" s="391"/>
      <c r="AI181" s="391"/>
      <c r="AJ181" s="391"/>
      <c r="AK181" s="391"/>
      <c r="AL181" s="391"/>
      <c r="AM181" s="391"/>
      <c r="AN181" s="391"/>
      <c r="AO181" s="391"/>
      <c r="AP181" s="391"/>
      <c r="AQ181" s="391"/>
      <c r="AR181" s="391"/>
      <c r="AS181" s="391"/>
      <c r="AT181" s="39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744" t="s">
        <v>315</v>
      </c>
      <c r="BG181" s="745"/>
      <c r="BH181" s="745"/>
      <c r="BI181" s="746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7"/>
      <c r="CA181" s="117"/>
      <c r="CB181" s="117"/>
      <c r="CC181" s="117"/>
      <c r="CD181" s="117"/>
      <c r="CE181" s="117"/>
      <c r="CF181" s="117"/>
      <c r="CG181" s="117"/>
      <c r="CH181" s="117"/>
      <c r="CI181" s="117"/>
      <c r="CJ181" s="117"/>
      <c r="CK181" s="117"/>
      <c r="CL181" s="117"/>
      <c r="CM181" s="117"/>
      <c r="CN181" s="117"/>
      <c r="CO181" s="117"/>
      <c r="CP181" s="117"/>
      <c r="CQ181" s="117"/>
      <c r="CR181" s="117"/>
      <c r="CS181" s="117"/>
      <c r="CT181" s="117"/>
      <c r="CU181" s="117"/>
      <c r="CV181" s="117"/>
      <c r="CW181" s="117"/>
      <c r="CX181" s="117"/>
      <c r="CY181" s="117"/>
      <c r="CZ181" s="117"/>
      <c r="DA181" s="117"/>
      <c r="DB181" s="117"/>
      <c r="DC181" s="117"/>
      <c r="DD181" s="117"/>
      <c r="DE181" s="117"/>
      <c r="DF181" s="117"/>
      <c r="DG181" s="117"/>
      <c r="DH181" s="117"/>
      <c r="DI181" s="117"/>
      <c r="DJ181" s="117"/>
      <c r="DK181" s="117"/>
      <c r="DL181" s="117"/>
      <c r="DM181" s="117"/>
      <c r="DN181" s="117"/>
      <c r="DO181" s="117"/>
      <c r="DP181" s="117"/>
      <c r="DQ181" s="117"/>
      <c r="DR181" s="117"/>
      <c r="DS181" s="117"/>
      <c r="DT181" s="117"/>
      <c r="DU181" s="117"/>
      <c r="DV181" s="117"/>
      <c r="DW181" s="117"/>
    </row>
    <row r="182" spans="1:127" s="116" customFormat="1" ht="49.5" customHeight="1" x14ac:dyDescent="0.3">
      <c r="A182" s="385" t="s">
        <v>271</v>
      </c>
      <c r="B182" s="700"/>
      <c r="C182" s="700"/>
      <c r="D182" s="647"/>
      <c r="E182" s="504" t="s">
        <v>415</v>
      </c>
      <c r="F182" s="505"/>
      <c r="G182" s="505"/>
      <c r="H182" s="505"/>
      <c r="I182" s="505"/>
      <c r="J182" s="505"/>
      <c r="K182" s="505"/>
      <c r="L182" s="505"/>
      <c r="M182" s="505"/>
      <c r="N182" s="505"/>
      <c r="O182" s="505"/>
      <c r="P182" s="505"/>
      <c r="Q182" s="505"/>
      <c r="R182" s="505"/>
      <c r="S182" s="505"/>
      <c r="T182" s="505"/>
      <c r="U182" s="505"/>
      <c r="V182" s="505"/>
      <c r="W182" s="505"/>
      <c r="X182" s="505"/>
      <c r="Y182" s="505"/>
      <c r="Z182" s="505"/>
      <c r="AA182" s="505"/>
      <c r="AB182" s="505"/>
      <c r="AC182" s="505"/>
      <c r="AD182" s="505"/>
      <c r="AE182" s="505"/>
      <c r="AF182" s="505"/>
      <c r="AG182" s="505"/>
      <c r="AH182" s="505"/>
      <c r="AI182" s="505"/>
      <c r="AJ182" s="505"/>
      <c r="AK182" s="505"/>
      <c r="AL182" s="505"/>
      <c r="AM182" s="505"/>
      <c r="AN182" s="505"/>
      <c r="AO182" s="505"/>
      <c r="AP182" s="505"/>
      <c r="AQ182" s="505"/>
      <c r="AR182" s="505"/>
      <c r="AS182" s="505"/>
      <c r="AT182" s="505"/>
      <c r="AU182" s="505"/>
      <c r="AV182" s="505"/>
      <c r="AW182" s="505"/>
      <c r="AX182" s="505"/>
      <c r="AY182" s="505"/>
      <c r="AZ182" s="505"/>
      <c r="BA182" s="505"/>
      <c r="BB182" s="505"/>
      <c r="BC182" s="505"/>
      <c r="BD182" s="505"/>
      <c r="BE182" s="699"/>
      <c r="BF182" s="749" t="s">
        <v>316</v>
      </c>
      <c r="BG182" s="750"/>
      <c r="BH182" s="750"/>
      <c r="BI182" s="751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  <c r="CQ182" s="117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7"/>
      <c r="DC182" s="117"/>
      <c r="DD182" s="117"/>
      <c r="DE182" s="117"/>
      <c r="DF182" s="117"/>
      <c r="DG182" s="117"/>
      <c r="DH182" s="117"/>
      <c r="DI182" s="117"/>
      <c r="DJ182" s="117"/>
      <c r="DK182" s="117"/>
      <c r="DL182" s="117"/>
      <c r="DM182" s="117"/>
      <c r="DN182" s="117"/>
      <c r="DO182" s="117"/>
      <c r="DP182" s="117"/>
      <c r="DQ182" s="117"/>
      <c r="DR182" s="117"/>
      <c r="DS182" s="117"/>
      <c r="DT182" s="117"/>
      <c r="DU182" s="117"/>
      <c r="DV182" s="117"/>
      <c r="DW182" s="117"/>
    </row>
    <row r="183" spans="1:127" s="116" customFormat="1" ht="51" customHeight="1" x14ac:dyDescent="0.3">
      <c r="A183" s="385" t="s">
        <v>272</v>
      </c>
      <c r="B183" s="700"/>
      <c r="C183" s="700"/>
      <c r="D183" s="647"/>
      <c r="E183" s="533" t="s">
        <v>422</v>
      </c>
      <c r="F183" s="533"/>
      <c r="G183" s="533"/>
      <c r="H183" s="533"/>
      <c r="I183" s="533"/>
      <c r="J183" s="533"/>
      <c r="K183" s="533"/>
      <c r="L183" s="533"/>
      <c r="M183" s="533"/>
      <c r="N183" s="533"/>
      <c r="O183" s="533"/>
      <c r="P183" s="533"/>
      <c r="Q183" s="533"/>
      <c r="R183" s="533"/>
      <c r="S183" s="533"/>
      <c r="T183" s="533"/>
      <c r="U183" s="533"/>
      <c r="V183" s="533"/>
      <c r="W183" s="533"/>
      <c r="X183" s="533"/>
      <c r="Y183" s="533"/>
      <c r="Z183" s="533"/>
      <c r="AA183" s="533"/>
      <c r="AB183" s="533"/>
      <c r="AC183" s="533"/>
      <c r="AD183" s="533"/>
      <c r="AE183" s="533"/>
      <c r="AF183" s="533"/>
      <c r="AG183" s="533"/>
      <c r="AH183" s="533"/>
      <c r="AI183" s="533"/>
      <c r="AJ183" s="533"/>
      <c r="AK183" s="533"/>
      <c r="AL183" s="533"/>
      <c r="AM183" s="533"/>
      <c r="AN183" s="533"/>
      <c r="AO183" s="533"/>
      <c r="AP183" s="533"/>
      <c r="AQ183" s="533"/>
      <c r="AR183" s="533"/>
      <c r="AS183" s="533"/>
      <c r="AT183" s="533"/>
      <c r="AU183" s="533"/>
      <c r="AV183" s="533"/>
      <c r="AW183" s="533"/>
      <c r="AX183" s="533"/>
      <c r="AY183" s="533"/>
      <c r="AZ183" s="533"/>
      <c r="BA183" s="533"/>
      <c r="BB183" s="533"/>
      <c r="BC183" s="533"/>
      <c r="BD183" s="533"/>
      <c r="BE183" s="390"/>
      <c r="BF183" s="764" t="s">
        <v>327</v>
      </c>
      <c r="BG183" s="765"/>
      <c r="BH183" s="765"/>
      <c r="BI183" s="766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  <c r="DE183" s="117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7"/>
      <c r="DQ183" s="117"/>
      <c r="DR183" s="117"/>
      <c r="DS183" s="117"/>
      <c r="DT183" s="117"/>
      <c r="DU183" s="117"/>
      <c r="DV183" s="117"/>
      <c r="DW183" s="117"/>
    </row>
    <row r="184" spans="1:127" s="116" customFormat="1" ht="42.75" customHeight="1" x14ac:dyDescent="0.3">
      <c r="A184" s="385" t="s">
        <v>273</v>
      </c>
      <c r="B184" s="700"/>
      <c r="C184" s="700"/>
      <c r="D184" s="647"/>
      <c r="E184" s="533" t="s">
        <v>356</v>
      </c>
      <c r="F184" s="533"/>
      <c r="G184" s="533"/>
      <c r="H184" s="533"/>
      <c r="I184" s="533"/>
      <c r="J184" s="533"/>
      <c r="K184" s="533"/>
      <c r="L184" s="533"/>
      <c r="M184" s="533"/>
      <c r="N184" s="533"/>
      <c r="O184" s="533"/>
      <c r="P184" s="533"/>
      <c r="Q184" s="533"/>
      <c r="R184" s="533"/>
      <c r="S184" s="533"/>
      <c r="T184" s="533"/>
      <c r="U184" s="533"/>
      <c r="V184" s="533"/>
      <c r="W184" s="533"/>
      <c r="X184" s="533"/>
      <c r="Y184" s="533"/>
      <c r="Z184" s="533"/>
      <c r="AA184" s="533"/>
      <c r="AB184" s="533"/>
      <c r="AC184" s="533"/>
      <c r="AD184" s="533"/>
      <c r="AE184" s="533"/>
      <c r="AF184" s="533"/>
      <c r="AG184" s="533"/>
      <c r="AH184" s="533"/>
      <c r="AI184" s="533"/>
      <c r="AJ184" s="533"/>
      <c r="AK184" s="533"/>
      <c r="AL184" s="533"/>
      <c r="AM184" s="533"/>
      <c r="AN184" s="533"/>
      <c r="AO184" s="533"/>
      <c r="AP184" s="533"/>
      <c r="AQ184" s="533"/>
      <c r="AR184" s="533"/>
      <c r="AS184" s="533"/>
      <c r="AT184" s="533"/>
      <c r="AU184" s="533"/>
      <c r="AV184" s="533"/>
      <c r="AW184" s="533"/>
      <c r="AX184" s="533"/>
      <c r="AY184" s="533"/>
      <c r="AZ184" s="533"/>
      <c r="BA184" s="533"/>
      <c r="BB184" s="533"/>
      <c r="BC184" s="533"/>
      <c r="BD184" s="533"/>
      <c r="BE184" s="390"/>
      <c r="BF184" s="764" t="s">
        <v>328</v>
      </c>
      <c r="BG184" s="765"/>
      <c r="BH184" s="765"/>
      <c r="BI184" s="766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  <c r="DE184" s="117"/>
      <c r="DF184" s="117"/>
      <c r="DG184" s="117"/>
      <c r="DH184" s="117"/>
      <c r="DI184" s="117"/>
      <c r="DJ184" s="117"/>
      <c r="DK184" s="117"/>
      <c r="DL184" s="117"/>
      <c r="DM184" s="117"/>
      <c r="DN184" s="117"/>
      <c r="DO184" s="117"/>
      <c r="DP184" s="117"/>
      <c r="DQ184" s="117"/>
      <c r="DR184" s="117"/>
      <c r="DS184" s="117"/>
      <c r="DT184" s="117"/>
      <c r="DU184" s="117"/>
      <c r="DV184" s="117"/>
      <c r="DW184" s="117"/>
    </row>
    <row r="185" spans="1:127" s="116" customFormat="1" ht="41.25" customHeight="1" x14ac:dyDescent="0.3">
      <c r="A185" s="385" t="s">
        <v>274</v>
      </c>
      <c r="B185" s="700"/>
      <c r="C185" s="700"/>
      <c r="D185" s="647"/>
      <c r="E185" s="760" t="s">
        <v>423</v>
      </c>
      <c r="F185" s="760"/>
      <c r="G185" s="760"/>
      <c r="H185" s="760"/>
      <c r="I185" s="760"/>
      <c r="J185" s="760"/>
      <c r="K185" s="760"/>
      <c r="L185" s="760"/>
      <c r="M185" s="760"/>
      <c r="N185" s="760"/>
      <c r="O185" s="760"/>
      <c r="P185" s="760"/>
      <c r="Q185" s="760"/>
      <c r="R185" s="760"/>
      <c r="S185" s="760"/>
      <c r="T185" s="760"/>
      <c r="U185" s="760"/>
      <c r="V185" s="760"/>
      <c r="W185" s="760"/>
      <c r="X185" s="760"/>
      <c r="Y185" s="760"/>
      <c r="Z185" s="760"/>
      <c r="AA185" s="760"/>
      <c r="AB185" s="760"/>
      <c r="AC185" s="760"/>
      <c r="AD185" s="760"/>
      <c r="AE185" s="760"/>
      <c r="AF185" s="760"/>
      <c r="AG185" s="760"/>
      <c r="AH185" s="760"/>
      <c r="AI185" s="760"/>
      <c r="AJ185" s="760"/>
      <c r="AK185" s="760"/>
      <c r="AL185" s="760"/>
      <c r="AM185" s="760"/>
      <c r="AN185" s="760"/>
      <c r="AO185" s="760"/>
      <c r="AP185" s="760"/>
      <c r="AQ185" s="760"/>
      <c r="AR185" s="760"/>
      <c r="AS185" s="760"/>
      <c r="AT185" s="760"/>
      <c r="AU185" s="760"/>
      <c r="AV185" s="760"/>
      <c r="AW185" s="760"/>
      <c r="AX185" s="760"/>
      <c r="AY185" s="760"/>
      <c r="AZ185" s="760"/>
      <c r="BA185" s="760"/>
      <c r="BB185" s="760"/>
      <c r="BC185" s="760"/>
      <c r="BD185" s="760"/>
      <c r="BE185" s="504"/>
      <c r="BF185" s="761" t="s">
        <v>329</v>
      </c>
      <c r="BG185" s="762"/>
      <c r="BH185" s="762"/>
      <c r="BI185" s="763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</row>
    <row r="186" spans="1:127" s="116" customFormat="1" ht="59.25" customHeight="1" x14ac:dyDescent="0.3">
      <c r="A186" s="385" t="s">
        <v>275</v>
      </c>
      <c r="B186" s="700"/>
      <c r="C186" s="700"/>
      <c r="D186" s="647"/>
      <c r="E186" s="533" t="s">
        <v>424</v>
      </c>
      <c r="F186" s="533"/>
      <c r="G186" s="533"/>
      <c r="H186" s="533"/>
      <c r="I186" s="533"/>
      <c r="J186" s="533"/>
      <c r="K186" s="533"/>
      <c r="L186" s="533"/>
      <c r="M186" s="533"/>
      <c r="N186" s="533"/>
      <c r="O186" s="533"/>
      <c r="P186" s="533"/>
      <c r="Q186" s="533"/>
      <c r="R186" s="533"/>
      <c r="S186" s="533"/>
      <c r="T186" s="533"/>
      <c r="U186" s="533"/>
      <c r="V186" s="533"/>
      <c r="W186" s="533"/>
      <c r="X186" s="533"/>
      <c r="Y186" s="533"/>
      <c r="Z186" s="533"/>
      <c r="AA186" s="533"/>
      <c r="AB186" s="533"/>
      <c r="AC186" s="533"/>
      <c r="AD186" s="533"/>
      <c r="AE186" s="533"/>
      <c r="AF186" s="533"/>
      <c r="AG186" s="533"/>
      <c r="AH186" s="533"/>
      <c r="AI186" s="533"/>
      <c r="AJ186" s="533"/>
      <c r="AK186" s="533"/>
      <c r="AL186" s="533"/>
      <c r="AM186" s="533"/>
      <c r="AN186" s="533"/>
      <c r="AO186" s="533"/>
      <c r="AP186" s="533"/>
      <c r="AQ186" s="533"/>
      <c r="AR186" s="533"/>
      <c r="AS186" s="533"/>
      <c r="AT186" s="533"/>
      <c r="AU186" s="533"/>
      <c r="AV186" s="533"/>
      <c r="AW186" s="533"/>
      <c r="AX186" s="533"/>
      <c r="AY186" s="533"/>
      <c r="AZ186" s="533"/>
      <c r="BA186" s="533"/>
      <c r="BB186" s="533"/>
      <c r="BC186" s="533"/>
      <c r="BD186" s="533"/>
      <c r="BE186" s="390"/>
      <c r="BF186" s="764" t="s">
        <v>330</v>
      </c>
      <c r="BG186" s="765"/>
      <c r="BH186" s="765"/>
      <c r="BI186" s="766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</row>
    <row r="187" spans="1:127" s="116" customFormat="1" ht="79.5" customHeight="1" thickBot="1" x14ac:dyDescent="0.35">
      <c r="A187" s="403" t="s">
        <v>276</v>
      </c>
      <c r="B187" s="789"/>
      <c r="C187" s="789"/>
      <c r="D187" s="790"/>
      <c r="E187" s="752" t="s">
        <v>421</v>
      </c>
      <c r="F187" s="752"/>
      <c r="G187" s="752"/>
      <c r="H187" s="752"/>
      <c r="I187" s="752"/>
      <c r="J187" s="752"/>
      <c r="K187" s="752"/>
      <c r="L187" s="752"/>
      <c r="M187" s="752"/>
      <c r="N187" s="752"/>
      <c r="O187" s="752"/>
      <c r="P187" s="752"/>
      <c r="Q187" s="752"/>
      <c r="R187" s="752"/>
      <c r="S187" s="752"/>
      <c r="T187" s="752"/>
      <c r="U187" s="752"/>
      <c r="V187" s="752"/>
      <c r="W187" s="752"/>
      <c r="X187" s="752"/>
      <c r="Y187" s="752"/>
      <c r="Z187" s="752"/>
      <c r="AA187" s="752"/>
      <c r="AB187" s="752"/>
      <c r="AC187" s="752"/>
      <c r="AD187" s="752"/>
      <c r="AE187" s="752"/>
      <c r="AF187" s="752"/>
      <c r="AG187" s="752"/>
      <c r="AH187" s="752"/>
      <c r="AI187" s="752"/>
      <c r="AJ187" s="752"/>
      <c r="AK187" s="752"/>
      <c r="AL187" s="752"/>
      <c r="AM187" s="752"/>
      <c r="AN187" s="752"/>
      <c r="AO187" s="752"/>
      <c r="AP187" s="752"/>
      <c r="AQ187" s="752"/>
      <c r="AR187" s="752"/>
      <c r="AS187" s="752"/>
      <c r="AT187" s="752"/>
      <c r="AU187" s="752"/>
      <c r="AV187" s="752"/>
      <c r="AW187" s="752"/>
      <c r="AX187" s="752"/>
      <c r="AY187" s="752"/>
      <c r="AZ187" s="752"/>
      <c r="BA187" s="752"/>
      <c r="BB187" s="752"/>
      <c r="BC187" s="752"/>
      <c r="BD187" s="752"/>
      <c r="BE187" s="341"/>
      <c r="BF187" s="857" t="s">
        <v>321</v>
      </c>
      <c r="BG187" s="858"/>
      <c r="BH187" s="858"/>
      <c r="BI187" s="859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  <c r="DE187" s="117"/>
      <c r="DF187" s="117"/>
      <c r="DG187" s="117"/>
      <c r="DH187" s="117"/>
      <c r="DI187" s="117"/>
      <c r="DJ187" s="117"/>
      <c r="DK187" s="117"/>
      <c r="DL187" s="117"/>
      <c r="DM187" s="117"/>
      <c r="DN187" s="117"/>
      <c r="DO187" s="117"/>
      <c r="DP187" s="117"/>
      <c r="DQ187" s="117"/>
      <c r="DR187" s="117"/>
      <c r="DS187" s="117"/>
      <c r="DT187" s="117"/>
      <c r="DU187" s="117"/>
      <c r="DV187" s="117"/>
      <c r="DW187" s="117"/>
    </row>
    <row r="188" spans="1:127" s="116" customFormat="1" ht="21.75" customHeight="1" x14ac:dyDescent="0.3">
      <c r="A188" s="212"/>
      <c r="B188" s="212"/>
      <c r="C188" s="212"/>
      <c r="D188" s="212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205"/>
      <c r="BG188" s="205"/>
      <c r="BH188" s="205"/>
      <c r="BI188" s="205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</row>
    <row r="189" spans="1:127" s="116" customFormat="1" ht="166.5" customHeight="1" x14ac:dyDescent="0.3">
      <c r="A189" s="336" t="s">
        <v>471</v>
      </c>
      <c r="B189" s="336"/>
      <c r="C189" s="336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336" t="s">
        <v>472</v>
      </c>
      <c r="AN189" s="336"/>
      <c r="AO189" s="336"/>
      <c r="AP189" s="336"/>
      <c r="AQ189" s="336"/>
      <c r="AR189" s="336"/>
      <c r="AS189" s="336"/>
      <c r="AT189" s="336"/>
      <c r="AU189" s="336"/>
      <c r="AV189" s="336"/>
      <c r="AW189" s="336"/>
      <c r="AX189" s="336"/>
      <c r="AY189" s="336"/>
      <c r="AZ189" s="336"/>
      <c r="BA189" s="336"/>
      <c r="BB189" s="336"/>
      <c r="BC189" s="336"/>
      <c r="BD189" s="336"/>
      <c r="BE189" s="336"/>
      <c r="BF189" s="138"/>
      <c r="BG189" s="136"/>
      <c r="BH189" s="136"/>
      <c r="BI189" s="136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  <c r="DE189" s="117"/>
      <c r="DF189" s="117"/>
      <c r="DG189" s="117"/>
      <c r="DH189" s="117"/>
      <c r="DI189" s="117"/>
      <c r="DJ189" s="117"/>
      <c r="DK189" s="117"/>
      <c r="DL189" s="117"/>
      <c r="DM189" s="117"/>
      <c r="DN189" s="117"/>
      <c r="DO189" s="117"/>
      <c r="DP189" s="117"/>
      <c r="DQ189" s="117"/>
      <c r="DR189" s="117"/>
      <c r="DS189" s="117"/>
      <c r="DT189" s="117"/>
      <c r="DU189" s="117"/>
      <c r="DV189" s="117"/>
      <c r="DW189" s="117"/>
    </row>
    <row r="190" spans="1:127" s="5" customFormat="1" ht="65.25" customHeight="1" thickBot="1" x14ac:dyDescent="0.35">
      <c r="A190" s="400" t="s">
        <v>476</v>
      </c>
      <c r="B190" s="400"/>
      <c r="C190" s="400"/>
      <c r="D190" s="400"/>
      <c r="E190" s="400"/>
      <c r="F190" s="400"/>
      <c r="G190" s="400"/>
      <c r="H190" s="400"/>
      <c r="I190" s="400"/>
      <c r="J190" s="400"/>
      <c r="K190" s="400"/>
      <c r="L190" s="400"/>
      <c r="M190" s="400"/>
      <c r="N190" s="400"/>
      <c r="O190" s="400"/>
      <c r="P190" s="400"/>
      <c r="Q190" s="400"/>
      <c r="R190" s="400"/>
      <c r="S190" s="400"/>
      <c r="T190" s="400"/>
      <c r="U190" s="400"/>
      <c r="V190" s="400"/>
      <c r="W190" s="400"/>
      <c r="X190" s="400"/>
      <c r="Y190" s="400"/>
      <c r="Z190" s="400"/>
      <c r="AA190" s="400"/>
      <c r="AB190" s="400"/>
      <c r="AC190" s="400"/>
      <c r="AD190" s="400"/>
      <c r="AE190" s="400"/>
      <c r="AF190" s="400"/>
      <c r="AG190" s="400"/>
      <c r="AH190" s="400"/>
      <c r="AI190" s="400"/>
      <c r="AJ190" s="400"/>
      <c r="AK190" s="400"/>
      <c r="AL190" s="400"/>
      <c r="AM190" s="400"/>
      <c r="AN190" s="400"/>
      <c r="AO190" s="400"/>
      <c r="AP190" s="400"/>
      <c r="AQ190" s="400"/>
      <c r="AR190" s="400"/>
      <c r="AS190" s="400"/>
      <c r="AT190" s="400"/>
      <c r="AU190" s="400"/>
      <c r="AV190" s="400"/>
      <c r="AW190" s="400"/>
      <c r="AX190" s="400"/>
      <c r="AY190" s="400"/>
      <c r="AZ190" s="400"/>
      <c r="BA190" s="400"/>
      <c r="BB190" s="400"/>
      <c r="BC190" s="400"/>
      <c r="BD190" s="400"/>
      <c r="BE190" s="400"/>
      <c r="BF190" s="400"/>
      <c r="BG190" s="400"/>
      <c r="BH190" s="400"/>
      <c r="BI190" s="400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108.75" customHeight="1" thickBot="1" x14ac:dyDescent="0.35">
      <c r="A191" s="323" t="s">
        <v>107</v>
      </c>
      <c r="B191" s="324"/>
      <c r="C191" s="324"/>
      <c r="D191" s="325"/>
      <c r="E191" s="794" t="s">
        <v>108</v>
      </c>
      <c r="F191" s="594"/>
      <c r="G191" s="594"/>
      <c r="H191" s="594"/>
      <c r="I191" s="594"/>
      <c r="J191" s="594"/>
      <c r="K191" s="594"/>
      <c r="L191" s="594"/>
      <c r="M191" s="594"/>
      <c r="N191" s="594"/>
      <c r="O191" s="594"/>
      <c r="P191" s="594"/>
      <c r="Q191" s="594"/>
      <c r="R191" s="594"/>
      <c r="S191" s="594"/>
      <c r="T191" s="594"/>
      <c r="U191" s="594"/>
      <c r="V191" s="594"/>
      <c r="W191" s="594"/>
      <c r="X191" s="594"/>
      <c r="Y191" s="594"/>
      <c r="Z191" s="594"/>
      <c r="AA191" s="594"/>
      <c r="AB191" s="594"/>
      <c r="AC191" s="594"/>
      <c r="AD191" s="594"/>
      <c r="AE191" s="594"/>
      <c r="AF191" s="594"/>
      <c r="AG191" s="594"/>
      <c r="AH191" s="594"/>
      <c r="AI191" s="594"/>
      <c r="AJ191" s="594"/>
      <c r="AK191" s="594"/>
      <c r="AL191" s="594"/>
      <c r="AM191" s="594"/>
      <c r="AN191" s="594"/>
      <c r="AO191" s="594"/>
      <c r="AP191" s="594"/>
      <c r="AQ191" s="594"/>
      <c r="AR191" s="594"/>
      <c r="AS191" s="594"/>
      <c r="AT191" s="594"/>
      <c r="AU191" s="594"/>
      <c r="AV191" s="594"/>
      <c r="AW191" s="594"/>
      <c r="AX191" s="594"/>
      <c r="AY191" s="594"/>
      <c r="AZ191" s="594"/>
      <c r="BA191" s="594"/>
      <c r="BB191" s="594"/>
      <c r="BC191" s="594"/>
      <c r="BD191" s="594"/>
      <c r="BE191" s="594"/>
      <c r="BF191" s="724" t="s">
        <v>400</v>
      </c>
      <c r="BG191" s="725"/>
      <c r="BH191" s="725"/>
      <c r="BI191" s="726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116" customFormat="1" ht="39.75" customHeight="1" x14ac:dyDescent="0.3">
      <c r="A192" s="385" t="s">
        <v>277</v>
      </c>
      <c r="B192" s="700"/>
      <c r="C192" s="700"/>
      <c r="D192" s="647"/>
      <c r="E192" s="533" t="s">
        <v>416</v>
      </c>
      <c r="F192" s="533"/>
      <c r="G192" s="533"/>
      <c r="H192" s="533"/>
      <c r="I192" s="533"/>
      <c r="J192" s="533"/>
      <c r="K192" s="533"/>
      <c r="L192" s="533"/>
      <c r="M192" s="533"/>
      <c r="N192" s="533"/>
      <c r="O192" s="533"/>
      <c r="P192" s="533"/>
      <c r="Q192" s="533"/>
      <c r="R192" s="533"/>
      <c r="S192" s="533"/>
      <c r="T192" s="533"/>
      <c r="U192" s="533"/>
      <c r="V192" s="533"/>
      <c r="W192" s="533"/>
      <c r="X192" s="533"/>
      <c r="Y192" s="533"/>
      <c r="Z192" s="533"/>
      <c r="AA192" s="533"/>
      <c r="AB192" s="533"/>
      <c r="AC192" s="533"/>
      <c r="AD192" s="533"/>
      <c r="AE192" s="533"/>
      <c r="AF192" s="533"/>
      <c r="AG192" s="533"/>
      <c r="AH192" s="533"/>
      <c r="AI192" s="533"/>
      <c r="AJ192" s="533"/>
      <c r="AK192" s="533"/>
      <c r="AL192" s="533"/>
      <c r="AM192" s="533"/>
      <c r="AN192" s="533"/>
      <c r="AO192" s="533"/>
      <c r="AP192" s="533"/>
      <c r="AQ192" s="533"/>
      <c r="AR192" s="533"/>
      <c r="AS192" s="533"/>
      <c r="AT192" s="533"/>
      <c r="AU192" s="533"/>
      <c r="AV192" s="533"/>
      <c r="AW192" s="533"/>
      <c r="AX192" s="533"/>
      <c r="AY192" s="533"/>
      <c r="AZ192" s="533"/>
      <c r="BA192" s="533"/>
      <c r="BB192" s="533"/>
      <c r="BC192" s="533"/>
      <c r="BD192" s="533"/>
      <c r="BE192" s="390"/>
      <c r="BF192" s="764" t="s">
        <v>322</v>
      </c>
      <c r="BG192" s="765"/>
      <c r="BH192" s="765"/>
      <c r="BI192" s="766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  <c r="CL192" s="117"/>
      <c r="CM192" s="117"/>
      <c r="CN192" s="117"/>
      <c r="CO192" s="117"/>
      <c r="CP192" s="117"/>
      <c r="CQ192" s="117"/>
      <c r="CR192" s="117"/>
      <c r="CS192" s="117"/>
      <c r="CT192" s="117"/>
      <c r="CU192" s="117"/>
      <c r="CV192" s="117"/>
      <c r="CW192" s="117"/>
      <c r="CX192" s="117"/>
      <c r="CY192" s="117"/>
      <c r="CZ192" s="117"/>
      <c r="DA192" s="117"/>
      <c r="DB192" s="117"/>
      <c r="DC192" s="117"/>
      <c r="DD192" s="117"/>
      <c r="DE192" s="117"/>
      <c r="DF192" s="117"/>
      <c r="DG192" s="117"/>
      <c r="DH192" s="117"/>
      <c r="DI192" s="117"/>
      <c r="DJ192" s="117"/>
      <c r="DK192" s="117"/>
      <c r="DL192" s="117"/>
      <c r="DM192" s="117"/>
      <c r="DN192" s="117"/>
      <c r="DO192" s="117"/>
      <c r="DP192" s="117"/>
      <c r="DQ192" s="117"/>
      <c r="DR192" s="117"/>
      <c r="DS192" s="117"/>
      <c r="DT192" s="117"/>
      <c r="DU192" s="117"/>
      <c r="DV192" s="117"/>
      <c r="DW192" s="117"/>
    </row>
    <row r="193" spans="1:127" s="116" customFormat="1" ht="50.25" customHeight="1" x14ac:dyDescent="0.3">
      <c r="A193" s="385" t="s">
        <v>278</v>
      </c>
      <c r="B193" s="700"/>
      <c r="C193" s="700"/>
      <c r="D193" s="647"/>
      <c r="E193" s="533" t="s">
        <v>417</v>
      </c>
      <c r="F193" s="533"/>
      <c r="G193" s="533"/>
      <c r="H193" s="533"/>
      <c r="I193" s="533"/>
      <c r="J193" s="533"/>
      <c r="K193" s="533"/>
      <c r="L193" s="533"/>
      <c r="M193" s="533"/>
      <c r="N193" s="533"/>
      <c r="O193" s="533"/>
      <c r="P193" s="533"/>
      <c r="Q193" s="533"/>
      <c r="R193" s="533"/>
      <c r="S193" s="533"/>
      <c r="T193" s="533"/>
      <c r="U193" s="533"/>
      <c r="V193" s="533"/>
      <c r="W193" s="533"/>
      <c r="X193" s="533"/>
      <c r="Y193" s="533"/>
      <c r="Z193" s="533"/>
      <c r="AA193" s="533"/>
      <c r="AB193" s="533"/>
      <c r="AC193" s="533"/>
      <c r="AD193" s="533"/>
      <c r="AE193" s="533"/>
      <c r="AF193" s="533"/>
      <c r="AG193" s="533"/>
      <c r="AH193" s="533"/>
      <c r="AI193" s="533"/>
      <c r="AJ193" s="533"/>
      <c r="AK193" s="533"/>
      <c r="AL193" s="533"/>
      <c r="AM193" s="533"/>
      <c r="AN193" s="533"/>
      <c r="AO193" s="533"/>
      <c r="AP193" s="533"/>
      <c r="AQ193" s="533"/>
      <c r="AR193" s="533"/>
      <c r="AS193" s="533"/>
      <c r="AT193" s="533"/>
      <c r="AU193" s="533"/>
      <c r="AV193" s="533"/>
      <c r="AW193" s="533"/>
      <c r="AX193" s="533"/>
      <c r="AY193" s="533"/>
      <c r="AZ193" s="533"/>
      <c r="BA193" s="533"/>
      <c r="BB193" s="533"/>
      <c r="BC193" s="533"/>
      <c r="BD193" s="533"/>
      <c r="BE193" s="390"/>
      <c r="BF193" s="764" t="s">
        <v>385</v>
      </c>
      <c r="BG193" s="765"/>
      <c r="BH193" s="765"/>
      <c r="BI193" s="766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  <c r="CL193" s="117"/>
      <c r="CM193" s="117"/>
      <c r="CN193" s="117"/>
      <c r="CO193" s="117"/>
      <c r="CP193" s="117"/>
      <c r="CQ193" s="117"/>
      <c r="CR193" s="117"/>
      <c r="CS193" s="117"/>
      <c r="CT193" s="117"/>
      <c r="CU193" s="117"/>
      <c r="CV193" s="117"/>
      <c r="CW193" s="117"/>
      <c r="CX193" s="117"/>
      <c r="CY193" s="117"/>
      <c r="CZ193" s="117"/>
      <c r="DA193" s="117"/>
      <c r="DB193" s="117"/>
      <c r="DC193" s="117"/>
      <c r="DD193" s="117"/>
      <c r="DE193" s="117"/>
      <c r="DF193" s="117"/>
      <c r="DG193" s="117"/>
      <c r="DH193" s="117"/>
      <c r="DI193" s="117"/>
      <c r="DJ193" s="117"/>
      <c r="DK193" s="117"/>
      <c r="DL193" s="117"/>
      <c r="DM193" s="117"/>
      <c r="DN193" s="117"/>
      <c r="DO193" s="117"/>
      <c r="DP193" s="117"/>
      <c r="DQ193" s="117"/>
      <c r="DR193" s="117"/>
      <c r="DS193" s="117"/>
      <c r="DT193" s="117"/>
      <c r="DU193" s="117"/>
      <c r="DV193" s="117"/>
      <c r="DW193" s="117"/>
    </row>
    <row r="194" spans="1:127" s="116" customFormat="1" ht="55.5" customHeight="1" x14ac:dyDescent="0.3">
      <c r="A194" s="385" t="s">
        <v>289</v>
      </c>
      <c r="B194" s="700"/>
      <c r="C194" s="700"/>
      <c r="D194" s="647"/>
      <c r="E194" s="533" t="s">
        <v>428</v>
      </c>
      <c r="F194" s="533"/>
      <c r="G194" s="533"/>
      <c r="H194" s="533"/>
      <c r="I194" s="533"/>
      <c r="J194" s="533"/>
      <c r="K194" s="533"/>
      <c r="L194" s="533"/>
      <c r="M194" s="533"/>
      <c r="N194" s="533"/>
      <c r="O194" s="533"/>
      <c r="P194" s="533"/>
      <c r="Q194" s="533"/>
      <c r="R194" s="533"/>
      <c r="S194" s="533"/>
      <c r="T194" s="533"/>
      <c r="U194" s="533"/>
      <c r="V194" s="533"/>
      <c r="W194" s="533"/>
      <c r="X194" s="533"/>
      <c r="Y194" s="533"/>
      <c r="Z194" s="533"/>
      <c r="AA194" s="533"/>
      <c r="AB194" s="533"/>
      <c r="AC194" s="533"/>
      <c r="AD194" s="533"/>
      <c r="AE194" s="533"/>
      <c r="AF194" s="533"/>
      <c r="AG194" s="533"/>
      <c r="AH194" s="533"/>
      <c r="AI194" s="533"/>
      <c r="AJ194" s="533"/>
      <c r="AK194" s="533"/>
      <c r="AL194" s="533"/>
      <c r="AM194" s="533"/>
      <c r="AN194" s="533"/>
      <c r="AO194" s="533"/>
      <c r="AP194" s="533"/>
      <c r="AQ194" s="533"/>
      <c r="AR194" s="533"/>
      <c r="AS194" s="533"/>
      <c r="AT194" s="533"/>
      <c r="AU194" s="533"/>
      <c r="AV194" s="533"/>
      <c r="AW194" s="533"/>
      <c r="AX194" s="533"/>
      <c r="AY194" s="533"/>
      <c r="AZ194" s="533"/>
      <c r="BA194" s="533"/>
      <c r="BB194" s="533"/>
      <c r="BC194" s="533"/>
      <c r="BD194" s="533"/>
      <c r="BE194" s="390"/>
      <c r="BF194" s="744" t="s">
        <v>331</v>
      </c>
      <c r="BG194" s="753"/>
      <c r="BH194" s="753"/>
      <c r="BI194" s="754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17"/>
      <c r="BU194" s="117"/>
      <c r="BV194" s="117"/>
      <c r="BW194" s="117"/>
      <c r="BX194" s="117"/>
      <c r="BY194" s="117"/>
      <c r="BZ194" s="117"/>
      <c r="CA194" s="117"/>
      <c r="CB194" s="117"/>
      <c r="CC194" s="117"/>
      <c r="CD194" s="117"/>
      <c r="CE194" s="117"/>
      <c r="CF194" s="117"/>
      <c r="CG194" s="117"/>
      <c r="CH194" s="117"/>
      <c r="CI194" s="117"/>
      <c r="CJ194" s="117"/>
      <c r="CK194" s="117"/>
      <c r="CL194" s="117"/>
      <c r="CM194" s="117"/>
      <c r="CN194" s="117"/>
      <c r="CO194" s="117"/>
      <c r="CP194" s="117"/>
      <c r="CQ194" s="117"/>
      <c r="CR194" s="117"/>
      <c r="CS194" s="117"/>
      <c r="CT194" s="117"/>
      <c r="CU194" s="117"/>
      <c r="CV194" s="117"/>
      <c r="CW194" s="117"/>
      <c r="CX194" s="117"/>
      <c r="CY194" s="117"/>
      <c r="CZ194" s="117"/>
      <c r="DA194" s="117"/>
      <c r="DB194" s="117"/>
      <c r="DC194" s="117"/>
      <c r="DD194" s="117"/>
      <c r="DE194" s="117"/>
      <c r="DF194" s="117"/>
      <c r="DG194" s="117"/>
      <c r="DH194" s="117"/>
      <c r="DI194" s="117"/>
      <c r="DJ194" s="117"/>
      <c r="DK194" s="117"/>
      <c r="DL194" s="117"/>
      <c r="DM194" s="117"/>
      <c r="DN194" s="117"/>
      <c r="DO194" s="117"/>
      <c r="DP194" s="117"/>
      <c r="DQ194" s="117"/>
      <c r="DR194" s="117"/>
      <c r="DS194" s="117"/>
      <c r="DT194" s="117"/>
      <c r="DU194" s="117"/>
      <c r="DV194" s="117"/>
      <c r="DW194" s="117"/>
    </row>
    <row r="195" spans="1:127" s="116" customFormat="1" ht="42" customHeight="1" x14ac:dyDescent="0.3">
      <c r="A195" s="385" t="s">
        <v>290</v>
      </c>
      <c r="B195" s="700"/>
      <c r="C195" s="700"/>
      <c r="D195" s="647"/>
      <c r="E195" s="533" t="s">
        <v>407</v>
      </c>
      <c r="F195" s="533"/>
      <c r="G195" s="533"/>
      <c r="H195" s="533"/>
      <c r="I195" s="533"/>
      <c r="J195" s="533"/>
      <c r="K195" s="533"/>
      <c r="L195" s="533"/>
      <c r="M195" s="533"/>
      <c r="N195" s="533"/>
      <c r="O195" s="533"/>
      <c r="P195" s="533"/>
      <c r="Q195" s="533"/>
      <c r="R195" s="533"/>
      <c r="S195" s="533"/>
      <c r="T195" s="533"/>
      <c r="U195" s="533"/>
      <c r="V195" s="533"/>
      <c r="W195" s="533"/>
      <c r="X195" s="533"/>
      <c r="Y195" s="533"/>
      <c r="Z195" s="533"/>
      <c r="AA195" s="533"/>
      <c r="AB195" s="533"/>
      <c r="AC195" s="533"/>
      <c r="AD195" s="533"/>
      <c r="AE195" s="533"/>
      <c r="AF195" s="533"/>
      <c r="AG195" s="533"/>
      <c r="AH195" s="533"/>
      <c r="AI195" s="533"/>
      <c r="AJ195" s="533"/>
      <c r="AK195" s="533"/>
      <c r="AL195" s="533"/>
      <c r="AM195" s="533"/>
      <c r="AN195" s="533"/>
      <c r="AO195" s="533"/>
      <c r="AP195" s="533"/>
      <c r="AQ195" s="533"/>
      <c r="AR195" s="533"/>
      <c r="AS195" s="533"/>
      <c r="AT195" s="533"/>
      <c r="AU195" s="533"/>
      <c r="AV195" s="533"/>
      <c r="AW195" s="533"/>
      <c r="AX195" s="533"/>
      <c r="AY195" s="533"/>
      <c r="AZ195" s="533"/>
      <c r="BA195" s="533"/>
      <c r="BB195" s="533"/>
      <c r="BC195" s="533"/>
      <c r="BD195" s="533"/>
      <c r="BE195" s="390"/>
      <c r="BF195" s="744" t="s">
        <v>332</v>
      </c>
      <c r="BG195" s="753"/>
      <c r="BH195" s="753"/>
      <c r="BI195" s="754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17"/>
      <c r="BU195" s="117"/>
      <c r="BV195" s="117"/>
      <c r="BW195" s="117"/>
      <c r="BX195" s="117"/>
      <c r="BY195" s="117"/>
      <c r="BZ195" s="117"/>
      <c r="CA195" s="117"/>
      <c r="CB195" s="117"/>
      <c r="CC195" s="117"/>
      <c r="CD195" s="117"/>
      <c r="CE195" s="117"/>
      <c r="CF195" s="117"/>
      <c r="CG195" s="117"/>
      <c r="CH195" s="117"/>
      <c r="CI195" s="117"/>
      <c r="CJ195" s="117"/>
      <c r="CK195" s="117"/>
      <c r="CL195" s="117"/>
      <c r="CM195" s="117"/>
      <c r="CN195" s="117"/>
      <c r="CO195" s="117"/>
      <c r="CP195" s="117"/>
      <c r="CQ195" s="117"/>
      <c r="CR195" s="117"/>
      <c r="CS195" s="117"/>
      <c r="CT195" s="117"/>
      <c r="CU195" s="117"/>
      <c r="CV195" s="117"/>
      <c r="CW195" s="117"/>
      <c r="CX195" s="117"/>
      <c r="CY195" s="117"/>
      <c r="CZ195" s="117"/>
      <c r="DA195" s="117"/>
      <c r="DB195" s="117"/>
      <c r="DC195" s="117"/>
      <c r="DD195" s="117"/>
      <c r="DE195" s="117"/>
      <c r="DF195" s="117"/>
      <c r="DG195" s="117"/>
      <c r="DH195" s="117"/>
      <c r="DI195" s="117"/>
      <c r="DJ195" s="117"/>
      <c r="DK195" s="117"/>
      <c r="DL195" s="117"/>
      <c r="DM195" s="117"/>
      <c r="DN195" s="117"/>
      <c r="DO195" s="117"/>
      <c r="DP195" s="117"/>
      <c r="DQ195" s="117"/>
      <c r="DR195" s="117"/>
      <c r="DS195" s="117"/>
      <c r="DT195" s="117"/>
      <c r="DU195" s="117"/>
      <c r="DV195" s="117"/>
      <c r="DW195" s="117"/>
    </row>
    <row r="196" spans="1:127" s="116" customFormat="1" ht="60" customHeight="1" x14ac:dyDescent="0.3">
      <c r="A196" s="385" t="s">
        <v>291</v>
      </c>
      <c r="B196" s="700"/>
      <c r="C196" s="700"/>
      <c r="D196" s="647"/>
      <c r="E196" s="390" t="s">
        <v>434</v>
      </c>
      <c r="F196" s="391"/>
      <c r="G196" s="391"/>
      <c r="H196" s="391"/>
      <c r="I196" s="391"/>
      <c r="J196" s="391"/>
      <c r="K196" s="391"/>
      <c r="L196" s="391"/>
      <c r="M196" s="391"/>
      <c r="N196" s="391"/>
      <c r="O196" s="391"/>
      <c r="P196" s="391"/>
      <c r="Q196" s="391"/>
      <c r="R196" s="391"/>
      <c r="S196" s="391"/>
      <c r="T196" s="391"/>
      <c r="U196" s="391"/>
      <c r="V196" s="391"/>
      <c r="W196" s="391"/>
      <c r="X196" s="391"/>
      <c r="Y196" s="391"/>
      <c r="Z196" s="391"/>
      <c r="AA196" s="391"/>
      <c r="AB196" s="391"/>
      <c r="AC196" s="391"/>
      <c r="AD196" s="391"/>
      <c r="AE196" s="391"/>
      <c r="AF196" s="391"/>
      <c r="AG196" s="391"/>
      <c r="AH196" s="391"/>
      <c r="AI196" s="391"/>
      <c r="AJ196" s="391"/>
      <c r="AK196" s="391"/>
      <c r="AL196" s="391"/>
      <c r="AM196" s="391"/>
      <c r="AN196" s="391"/>
      <c r="AO196" s="391"/>
      <c r="AP196" s="391"/>
      <c r="AQ196" s="391"/>
      <c r="AR196" s="391"/>
      <c r="AS196" s="391"/>
      <c r="AT196" s="39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704"/>
      <c r="BF196" s="744" t="s">
        <v>357</v>
      </c>
      <c r="BG196" s="753"/>
      <c r="BH196" s="753"/>
      <c r="BI196" s="754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17"/>
      <c r="BU196" s="117"/>
      <c r="BV196" s="117"/>
      <c r="BW196" s="117"/>
      <c r="BX196" s="117"/>
      <c r="BY196" s="117"/>
      <c r="BZ196" s="117"/>
      <c r="CA196" s="117"/>
      <c r="CB196" s="117"/>
      <c r="CC196" s="117"/>
      <c r="CD196" s="117"/>
      <c r="CE196" s="117"/>
      <c r="CF196" s="117"/>
      <c r="CG196" s="117"/>
      <c r="CH196" s="117"/>
      <c r="CI196" s="117"/>
      <c r="CJ196" s="117"/>
      <c r="CK196" s="117"/>
      <c r="CL196" s="117"/>
      <c r="CM196" s="117"/>
      <c r="CN196" s="117"/>
      <c r="CO196" s="117"/>
      <c r="CP196" s="117"/>
      <c r="CQ196" s="117"/>
      <c r="CR196" s="117"/>
      <c r="CS196" s="117"/>
      <c r="CT196" s="117"/>
      <c r="CU196" s="117"/>
      <c r="CV196" s="117"/>
      <c r="CW196" s="117"/>
      <c r="CX196" s="117"/>
      <c r="CY196" s="117"/>
      <c r="CZ196" s="117"/>
      <c r="DA196" s="117"/>
      <c r="DB196" s="117"/>
      <c r="DC196" s="117"/>
      <c r="DD196" s="117"/>
      <c r="DE196" s="117"/>
      <c r="DF196" s="117"/>
      <c r="DG196" s="117"/>
      <c r="DH196" s="117"/>
      <c r="DI196" s="117"/>
      <c r="DJ196" s="117"/>
      <c r="DK196" s="117"/>
      <c r="DL196" s="117"/>
      <c r="DM196" s="117"/>
      <c r="DN196" s="117"/>
      <c r="DO196" s="117"/>
      <c r="DP196" s="117"/>
      <c r="DQ196" s="117"/>
      <c r="DR196" s="117"/>
      <c r="DS196" s="117"/>
      <c r="DT196" s="117"/>
      <c r="DU196" s="117"/>
      <c r="DV196" s="117"/>
      <c r="DW196" s="117"/>
    </row>
    <row r="197" spans="1:127" s="116" customFormat="1" ht="68.25" customHeight="1" x14ac:dyDescent="0.3">
      <c r="A197" s="385" t="s">
        <v>292</v>
      </c>
      <c r="B197" s="700"/>
      <c r="C197" s="700"/>
      <c r="D197" s="647"/>
      <c r="E197" s="760" t="s">
        <v>362</v>
      </c>
      <c r="F197" s="760"/>
      <c r="G197" s="760"/>
      <c r="H197" s="760"/>
      <c r="I197" s="760"/>
      <c r="J197" s="760"/>
      <c r="K197" s="760"/>
      <c r="L197" s="760"/>
      <c r="M197" s="760"/>
      <c r="N197" s="760"/>
      <c r="O197" s="760"/>
      <c r="P197" s="760"/>
      <c r="Q197" s="760"/>
      <c r="R197" s="760"/>
      <c r="S197" s="760"/>
      <c r="T197" s="760"/>
      <c r="U197" s="760"/>
      <c r="V197" s="760"/>
      <c r="W197" s="760"/>
      <c r="X197" s="760"/>
      <c r="Y197" s="760"/>
      <c r="Z197" s="760"/>
      <c r="AA197" s="760"/>
      <c r="AB197" s="760"/>
      <c r="AC197" s="760"/>
      <c r="AD197" s="760"/>
      <c r="AE197" s="760"/>
      <c r="AF197" s="760"/>
      <c r="AG197" s="760"/>
      <c r="AH197" s="760"/>
      <c r="AI197" s="760"/>
      <c r="AJ197" s="760"/>
      <c r="AK197" s="760"/>
      <c r="AL197" s="760"/>
      <c r="AM197" s="760"/>
      <c r="AN197" s="760"/>
      <c r="AO197" s="760"/>
      <c r="AP197" s="760"/>
      <c r="AQ197" s="760"/>
      <c r="AR197" s="760"/>
      <c r="AS197" s="760"/>
      <c r="AT197" s="760"/>
      <c r="AU197" s="760"/>
      <c r="AV197" s="760"/>
      <c r="AW197" s="760"/>
      <c r="AX197" s="760"/>
      <c r="AY197" s="760"/>
      <c r="AZ197" s="760"/>
      <c r="BA197" s="760"/>
      <c r="BB197" s="760"/>
      <c r="BC197" s="760"/>
      <c r="BD197" s="760"/>
      <c r="BE197" s="504"/>
      <c r="BF197" s="852" t="s">
        <v>333</v>
      </c>
      <c r="BG197" s="853"/>
      <c r="BH197" s="853"/>
      <c r="BI197" s="854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  <c r="DE197" s="117"/>
      <c r="DF197" s="117"/>
      <c r="DG197" s="117"/>
      <c r="DH197" s="117"/>
      <c r="DI197" s="117"/>
      <c r="DJ197" s="117"/>
      <c r="DK197" s="117"/>
      <c r="DL197" s="117"/>
      <c r="DM197" s="117"/>
      <c r="DN197" s="117"/>
      <c r="DO197" s="117"/>
      <c r="DP197" s="117"/>
      <c r="DQ197" s="117"/>
      <c r="DR197" s="117"/>
      <c r="DS197" s="117"/>
      <c r="DT197" s="117"/>
      <c r="DU197" s="117"/>
      <c r="DV197" s="117"/>
      <c r="DW197" s="117"/>
    </row>
    <row r="198" spans="1:127" s="5" customFormat="1" ht="46.5" customHeight="1" x14ac:dyDescent="0.3">
      <c r="A198" s="385" t="s">
        <v>293</v>
      </c>
      <c r="B198" s="700"/>
      <c r="C198" s="700"/>
      <c r="D198" s="647"/>
      <c r="E198" s="533" t="s">
        <v>429</v>
      </c>
      <c r="F198" s="533"/>
      <c r="G198" s="533"/>
      <c r="H198" s="533"/>
      <c r="I198" s="533"/>
      <c r="J198" s="533"/>
      <c r="K198" s="533"/>
      <c r="L198" s="533"/>
      <c r="M198" s="533"/>
      <c r="N198" s="533"/>
      <c r="O198" s="533"/>
      <c r="P198" s="533"/>
      <c r="Q198" s="533"/>
      <c r="R198" s="533"/>
      <c r="S198" s="533"/>
      <c r="T198" s="533"/>
      <c r="U198" s="533"/>
      <c r="V198" s="533"/>
      <c r="W198" s="533"/>
      <c r="X198" s="533"/>
      <c r="Y198" s="533"/>
      <c r="Z198" s="533"/>
      <c r="AA198" s="533"/>
      <c r="AB198" s="533"/>
      <c r="AC198" s="533"/>
      <c r="AD198" s="533"/>
      <c r="AE198" s="533"/>
      <c r="AF198" s="533"/>
      <c r="AG198" s="533"/>
      <c r="AH198" s="533"/>
      <c r="AI198" s="533"/>
      <c r="AJ198" s="533"/>
      <c r="AK198" s="533"/>
      <c r="AL198" s="533"/>
      <c r="AM198" s="533"/>
      <c r="AN198" s="533"/>
      <c r="AO198" s="533"/>
      <c r="AP198" s="533"/>
      <c r="AQ198" s="533"/>
      <c r="AR198" s="533"/>
      <c r="AS198" s="533"/>
      <c r="AT198" s="533"/>
      <c r="AU198" s="533"/>
      <c r="AV198" s="533"/>
      <c r="AW198" s="533"/>
      <c r="AX198" s="533"/>
      <c r="AY198" s="533"/>
      <c r="AZ198" s="533"/>
      <c r="BA198" s="533"/>
      <c r="BB198" s="533"/>
      <c r="BC198" s="533"/>
      <c r="BD198" s="533"/>
      <c r="BE198" s="390"/>
      <c r="BF198" s="744" t="s">
        <v>334</v>
      </c>
      <c r="BG198" s="753"/>
      <c r="BH198" s="753"/>
      <c r="BI198" s="754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116" customFormat="1" ht="63" customHeight="1" x14ac:dyDescent="0.3">
      <c r="A199" s="385" t="s">
        <v>294</v>
      </c>
      <c r="B199" s="700"/>
      <c r="C199" s="700"/>
      <c r="D199" s="647"/>
      <c r="E199" s="741" t="s">
        <v>511</v>
      </c>
      <c r="F199" s="742"/>
      <c r="G199" s="742"/>
      <c r="H199" s="742"/>
      <c r="I199" s="742"/>
      <c r="J199" s="742"/>
      <c r="K199" s="742"/>
      <c r="L199" s="742"/>
      <c r="M199" s="742"/>
      <c r="N199" s="742"/>
      <c r="O199" s="742"/>
      <c r="P199" s="742"/>
      <c r="Q199" s="742"/>
      <c r="R199" s="742"/>
      <c r="S199" s="742"/>
      <c r="T199" s="742"/>
      <c r="U199" s="742"/>
      <c r="V199" s="742"/>
      <c r="W199" s="742"/>
      <c r="X199" s="742"/>
      <c r="Y199" s="742"/>
      <c r="Z199" s="742"/>
      <c r="AA199" s="742"/>
      <c r="AB199" s="742"/>
      <c r="AC199" s="742"/>
      <c r="AD199" s="742"/>
      <c r="AE199" s="742"/>
      <c r="AF199" s="742"/>
      <c r="AG199" s="742"/>
      <c r="AH199" s="742"/>
      <c r="AI199" s="742"/>
      <c r="AJ199" s="742"/>
      <c r="AK199" s="742"/>
      <c r="AL199" s="742"/>
      <c r="AM199" s="742"/>
      <c r="AN199" s="742"/>
      <c r="AO199" s="742"/>
      <c r="AP199" s="742"/>
      <c r="AQ199" s="742"/>
      <c r="AR199" s="742"/>
      <c r="AS199" s="742"/>
      <c r="AT199" s="742"/>
      <c r="AU199" s="742"/>
      <c r="AV199" s="742"/>
      <c r="AW199" s="742"/>
      <c r="AX199" s="742"/>
      <c r="AY199" s="742"/>
      <c r="AZ199" s="742"/>
      <c r="BA199" s="742"/>
      <c r="BB199" s="742"/>
      <c r="BC199" s="742"/>
      <c r="BD199" s="742"/>
      <c r="BE199" s="743"/>
      <c r="BF199" s="744" t="s">
        <v>335</v>
      </c>
      <c r="BG199" s="753"/>
      <c r="BH199" s="753"/>
      <c r="BI199" s="754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17"/>
      <c r="BU199" s="117"/>
      <c r="BV199" s="117"/>
      <c r="BW199" s="117"/>
      <c r="BX199" s="117"/>
      <c r="BY199" s="117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117"/>
      <c r="CU199" s="117"/>
      <c r="CV199" s="117"/>
      <c r="CW199" s="117"/>
      <c r="CX199" s="117"/>
      <c r="CY199" s="117"/>
      <c r="CZ199" s="117"/>
      <c r="DA199" s="117"/>
      <c r="DB199" s="117"/>
      <c r="DC199" s="117"/>
      <c r="DD199" s="117"/>
      <c r="DE199" s="117"/>
      <c r="DF199" s="117"/>
      <c r="DG199" s="117"/>
      <c r="DH199" s="117"/>
      <c r="DI199" s="117"/>
      <c r="DJ199" s="117"/>
      <c r="DK199" s="117"/>
      <c r="DL199" s="117"/>
      <c r="DM199" s="117"/>
      <c r="DN199" s="117"/>
      <c r="DO199" s="117"/>
      <c r="DP199" s="117"/>
      <c r="DQ199" s="117"/>
      <c r="DR199" s="117"/>
      <c r="DS199" s="117"/>
      <c r="DT199" s="117"/>
      <c r="DU199" s="117"/>
      <c r="DV199" s="117"/>
      <c r="DW199" s="117"/>
    </row>
    <row r="200" spans="1:127" s="116" customFormat="1" ht="42.75" customHeight="1" x14ac:dyDescent="0.3">
      <c r="A200" s="385" t="s">
        <v>295</v>
      </c>
      <c r="B200" s="700"/>
      <c r="C200" s="700"/>
      <c r="D200" s="647"/>
      <c r="E200" s="703" t="s">
        <v>426</v>
      </c>
      <c r="F200" s="703"/>
      <c r="G200" s="703"/>
      <c r="H200" s="703"/>
      <c r="I200" s="703"/>
      <c r="J200" s="703"/>
      <c r="K200" s="703"/>
      <c r="L200" s="703"/>
      <c r="M200" s="703"/>
      <c r="N200" s="703"/>
      <c r="O200" s="703"/>
      <c r="P200" s="703"/>
      <c r="Q200" s="703"/>
      <c r="R200" s="703"/>
      <c r="S200" s="703"/>
      <c r="T200" s="703"/>
      <c r="U200" s="703"/>
      <c r="V200" s="703"/>
      <c r="W200" s="703"/>
      <c r="X200" s="703"/>
      <c r="Y200" s="703"/>
      <c r="Z200" s="703"/>
      <c r="AA200" s="703"/>
      <c r="AB200" s="703"/>
      <c r="AC200" s="703"/>
      <c r="AD200" s="703"/>
      <c r="AE200" s="703"/>
      <c r="AF200" s="703"/>
      <c r="AG200" s="703"/>
      <c r="AH200" s="703"/>
      <c r="AI200" s="703"/>
      <c r="AJ200" s="703"/>
      <c r="AK200" s="703"/>
      <c r="AL200" s="703"/>
      <c r="AM200" s="703"/>
      <c r="AN200" s="703"/>
      <c r="AO200" s="703"/>
      <c r="AP200" s="703"/>
      <c r="AQ200" s="703"/>
      <c r="AR200" s="703"/>
      <c r="AS200" s="703"/>
      <c r="AT200" s="703"/>
      <c r="AU200" s="703"/>
      <c r="AV200" s="703"/>
      <c r="AW200" s="703"/>
      <c r="AX200" s="703"/>
      <c r="AY200" s="703"/>
      <c r="AZ200" s="703"/>
      <c r="BA200" s="703"/>
      <c r="BB200" s="703"/>
      <c r="BC200" s="703"/>
      <c r="BD200" s="703"/>
      <c r="BE200" s="467"/>
      <c r="BF200" s="734" t="s">
        <v>281</v>
      </c>
      <c r="BG200" s="735"/>
      <c r="BH200" s="735"/>
      <c r="BI200" s="736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</row>
    <row r="201" spans="1:127" s="116" customFormat="1" ht="46.5" customHeight="1" x14ac:dyDescent="0.3">
      <c r="A201" s="385" t="s">
        <v>296</v>
      </c>
      <c r="B201" s="700"/>
      <c r="C201" s="700"/>
      <c r="D201" s="647"/>
      <c r="E201" s="533" t="s">
        <v>412</v>
      </c>
      <c r="F201" s="533"/>
      <c r="G201" s="533"/>
      <c r="H201" s="533"/>
      <c r="I201" s="533"/>
      <c r="J201" s="533"/>
      <c r="K201" s="533"/>
      <c r="L201" s="533"/>
      <c r="M201" s="533"/>
      <c r="N201" s="533"/>
      <c r="O201" s="533"/>
      <c r="P201" s="533"/>
      <c r="Q201" s="533"/>
      <c r="R201" s="533"/>
      <c r="S201" s="533"/>
      <c r="T201" s="533"/>
      <c r="U201" s="533"/>
      <c r="V201" s="533"/>
      <c r="W201" s="533"/>
      <c r="X201" s="533"/>
      <c r="Y201" s="533"/>
      <c r="Z201" s="533"/>
      <c r="AA201" s="533"/>
      <c r="AB201" s="533"/>
      <c r="AC201" s="533"/>
      <c r="AD201" s="533"/>
      <c r="AE201" s="533"/>
      <c r="AF201" s="533"/>
      <c r="AG201" s="533"/>
      <c r="AH201" s="533"/>
      <c r="AI201" s="533"/>
      <c r="AJ201" s="533"/>
      <c r="AK201" s="533"/>
      <c r="AL201" s="533"/>
      <c r="AM201" s="533"/>
      <c r="AN201" s="533"/>
      <c r="AO201" s="533"/>
      <c r="AP201" s="533"/>
      <c r="AQ201" s="533"/>
      <c r="AR201" s="533"/>
      <c r="AS201" s="533"/>
      <c r="AT201" s="533"/>
      <c r="AU201" s="533"/>
      <c r="AV201" s="533"/>
      <c r="AW201" s="533"/>
      <c r="AX201" s="533"/>
      <c r="AY201" s="533"/>
      <c r="AZ201" s="533"/>
      <c r="BA201" s="533"/>
      <c r="BB201" s="533"/>
      <c r="BC201" s="533"/>
      <c r="BD201" s="533"/>
      <c r="BE201" s="390"/>
      <c r="BF201" s="744" t="s">
        <v>282</v>
      </c>
      <c r="BG201" s="753"/>
      <c r="BH201" s="753"/>
      <c r="BI201" s="754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  <c r="DE201" s="117"/>
      <c r="DF201" s="117"/>
      <c r="DG201" s="117"/>
      <c r="DH201" s="117"/>
      <c r="DI201" s="117"/>
      <c r="DJ201" s="117"/>
      <c r="DK201" s="117"/>
      <c r="DL201" s="117"/>
      <c r="DM201" s="117"/>
      <c r="DN201" s="117"/>
      <c r="DO201" s="117"/>
      <c r="DP201" s="117"/>
      <c r="DQ201" s="117"/>
      <c r="DR201" s="117"/>
      <c r="DS201" s="117"/>
      <c r="DT201" s="117"/>
      <c r="DU201" s="117"/>
      <c r="DV201" s="117"/>
      <c r="DW201" s="117"/>
    </row>
    <row r="202" spans="1:127" s="116" customFormat="1" ht="34.5" customHeight="1" x14ac:dyDescent="0.3">
      <c r="A202" s="385" t="s">
        <v>297</v>
      </c>
      <c r="B202" s="700"/>
      <c r="C202" s="700"/>
      <c r="D202" s="647"/>
      <c r="E202" s="533" t="s">
        <v>413</v>
      </c>
      <c r="F202" s="533"/>
      <c r="G202" s="533"/>
      <c r="H202" s="533"/>
      <c r="I202" s="533"/>
      <c r="J202" s="533"/>
      <c r="K202" s="533"/>
      <c r="L202" s="533"/>
      <c r="M202" s="533"/>
      <c r="N202" s="533"/>
      <c r="O202" s="533"/>
      <c r="P202" s="533"/>
      <c r="Q202" s="533"/>
      <c r="R202" s="533"/>
      <c r="S202" s="533"/>
      <c r="T202" s="533"/>
      <c r="U202" s="533"/>
      <c r="V202" s="533"/>
      <c r="W202" s="533"/>
      <c r="X202" s="533"/>
      <c r="Y202" s="533"/>
      <c r="Z202" s="533"/>
      <c r="AA202" s="533"/>
      <c r="AB202" s="533"/>
      <c r="AC202" s="533"/>
      <c r="AD202" s="533"/>
      <c r="AE202" s="533"/>
      <c r="AF202" s="533"/>
      <c r="AG202" s="533"/>
      <c r="AH202" s="533"/>
      <c r="AI202" s="533"/>
      <c r="AJ202" s="533"/>
      <c r="AK202" s="533"/>
      <c r="AL202" s="533"/>
      <c r="AM202" s="533"/>
      <c r="AN202" s="533"/>
      <c r="AO202" s="533"/>
      <c r="AP202" s="533"/>
      <c r="AQ202" s="533"/>
      <c r="AR202" s="533"/>
      <c r="AS202" s="533"/>
      <c r="AT202" s="533"/>
      <c r="AU202" s="533"/>
      <c r="AV202" s="533"/>
      <c r="AW202" s="533"/>
      <c r="AX202" s="533"/>
      <c r="AY202" s="533"/>
      <c r="AZ202" s="533"/>
      <c r="BA202" s="533"/>
      <c r="BB202" s="533"/>
      <c r="BC202" s="533"/>
      <c r="BD202" s="533"/>
      <c r="BE202" s="390"/>
      <c r="BF202" s="744" t="s">
        <v>336</v>
      </c>
      <c r="BG202" s="753"/>
      <c r="BH202" s="753"/>
      <c r="BI202" s="754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</row>
    <row r="203" spans="1:127" s="116" customFormat="1" ht="55.5" customHeight="1" x14ac:dyDescent="0.3">
      <c r="A203" s="385" t="s">
        <v>298</v>
      </c>
      <c r="B203" s="339"/>
      <c r="C203" s="339"/>
      <c r="D203" s="340"/>
      <c r="E203" s="533" t="s">
        <v>311</v>
      </c>
      <c r="F203" s="533"/>
      <c r="G203" s="533"/>
      <c r="H203" s="533"/>
      <c r="I203" s="533"/>
      <c r="J203" s="533"/>
      <c r="K203" s="533"/>
      <c r="L203" s="533"/>
      <c r="M203" s="533"/>
      <c r="N203" s="533"/>
      <c r="O203" s="533"/>
      <c r="P203" s="533"/>
      <c r="Q203" s="533"/>
      <c r="R203" s="533"/>
      <c r="S203" s="533"/>
      <c r="T203" s="533"/>
      <c r="U203" s="533"/>
      <c r="V203" s="533"/>
      <c r="W203" s="533"/>
      <c r="X203" s="533"/>
      <c r="Y203" s="533"/>
      <c r="Z203" s="533"/>
      <c r="AA203" s="533"/>
      <c r="AB203" s="533"/>
      <c r="AC203" s="533"/>
      <c r="AD203" s="533"/>
      <c r="AE203" s="533"/>
      <c r="AF203" s="533"/>
      <c r="AG203" s="533"/>
      <c r="AH203" s="533"/>
      <c r="AI203" s="533"/>
      <c r="AJ203" s="533"/>
      <c r="AK203" s="533"/>
      <c r="AL203" s="533"/>
      <c r="AM203" s="533"/>
      <c r="AN203" s="533"/>
      <c r="AO203" s="533"/>
      <c r="AP203" s="533"/>
      <c r="AQ203" s="533"/>
      <c r="AR203" s="533"/>
      <c r="AS203" s="533"/>
      <c r="AT203" s="533"/>
      <c r="AU203" s="533"/>
      <c r="AV203" s="533"/>
      <c r="AW203" s="533"/>
      <c r="AX203" s="533"/>
      <c r="AY203" s="533"/>
      <c r="AZ203" s="533"/>
      <c r="BA203" s="533"/>
      <c r="BB203" s="533"/>
      <c r="BC203" s="533"/>
      <c r="BD203" s="533"/>
      <c r="BE203" s="390"/>
      <c r="BF203" s="717" t="s">
        <v>337</v>
      </c>
      <c r="BG203" s="758"/>
      <c r="BH203" s="758"/>
      <c r="BI203" s="759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  <c r="DE203" s="117"/>
      <c r="DF203" s="117"/>
      <c r="DG203" s="117"/>
      <c r="DH203" s="117"/>
      <c r="DI203" s="117"/>
      <c r="DJ203" s="117"/>
      <c r="DK203" s="117"/>
      <c r="DL203" s="117"/>
      <c r="DM203" s="117"/>
      <c r="DN203" s="117"/>
      <c r="DO203" s="117"/>
      <c r="DP203" s="117"/>
      <c r="DQ203" s="117"/>
      <c r="DR203" s="117"/>
      <c r="DS203" s="117"/>
      <c r="DT203" s="117"/>
      <c r="DU203" s="117"/>
      <c r="DV203" s="117"/>
      <c r="DW203" s="117"/>
    </row>
    <row r="204" spans="1:127" s="5" customFormat="1" ht="49.5" customHeight="1" x14ac:dyDescent="0.3">
      <c r="A204" s="767" t="s">
        <v>299</v>
      </c>
      <c r="B204" s="791"/>
      <c r="C204" s="791"/>
      <c r="D204" s="791"/>
      <c r="E204" s="533" t="s">
        <v>427</v>
      </c>
      <c r="F204" s="533"/>
      <c r="G204" s="533"/>
      <c r="H204" s="533"/>
      <c r="I204" s="533"/>
      <c r="J204" s="533"/>
      <c r="K204" s="533"/>
      <c r="L204" s="533"/>
      <c r="M204" s="533"/>
      <c r="N204" s="533"/>
      <c r="O204" s="533"/>
      <c r="P204" s="533"/>
      <c r="Q204" s="533"/>
      <c r="R204" s="533"/>
      <c r="S204" s="533"/>
      <c r="T204" s="533"/>
      <c r="U204" s="533"/>
      <c r="V204" s="533"/>
      <c r="W204" s="533"/>
      <c r="X204" s="533"/>
      <c r="Y204" s="533"/>
      <c r="Z204" s="533"/>
      <c r="AA204" s="533"/>
      <c r="AB204" s="533"/>
      <c r="AC204" s="533"/>
      <c r="AD204" s="533"/>
      <c r="AE204" s="533"/>
      <c r="AF204" s="533"/>
      <c r="AG204" s="533"/>
      <c r="AH204" s="533"/>
      <c r="AI204" s="533"/>
      <c r="AJ204" s="533"/>
      <c r="AK204" s="533"/>
      <c r="AL204" s="533"/>
      <c r="AM204" s="533"/>
      <c r="AN204" s="533"/>
      <c r="AO204" s="533"/>
      <c r="AP204" s="533"/>
      <c r="AQ204" s="533"/>
      <c r="AR204" s="533"/>
      <c r="AS204" s="533"/>
      <c r="AT204" s="533"/>
      <c r="AU204" s="533"/>
      <c r="AV204" s="533"/>
      <c r="AW204" s="533"/>
      <c r="AX204" s="533"/>
      <c r="AY204" s="533"/>
      <c r="AZ204" s="533"/>
      <c r="BA204" s="533"/>
      <c r="BB204" s="533"/>
      <c r="BC204" s="533"/>
      <c r="BD204" s="533"/>
      <c r="BE204" s="390"/>
      <c r="BF204" s="744" t="s">
        <v>338</v>
      </c>
      <c r="BG204" s="753"/>
      <c r="BH204" s="753"/>
      <c r="BI204" s="754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194" customFormat="1" ht="63" customHeight="1" x14ac:dyDescent="0.3">
      <c r="A205" s="671" t="s">
        <v>300</v>
      </c>
      <c r="B205" s="672"/>
      <c r="C205" s="672"/>
      <c r="D205" s="672"/>
      <c r="E205" s="792" t="s">
        <v>447</v>
      </c>
      <c r="F205" s="792"/>
      <c r="G205" s="792"/>
      <c r="H205" s="792"/>
      <c r="I205" s="792"/>
      <c r="J205" s="792"/>
      <c r="K205" s="792"/>
      <c r="L205" s="792"/>
      <c r="M205" s="792"/>
      <c r="N205" s="792"/>
      <c r="O205" s="792"/>
      <c r="P205" s="792"/>
      <c r="Q205" s="792"/>
      <c r="R205" s="792"/>
      <c r="S205" s="792"/>
      <c r="T205" s="792"/>
      <c r="U205" s="792"/>
      <c r="V205" s="792"/>
      <c r="W205" s="792"/>
      <c r="X205" s="792"/>
      <c r="Y205" s="792"/>
      <c r="Z205" s="792"/>
      <c r="AA205" s="792"/>
      <c r="AB205" s="792"/>
      <c r="AC205" s="792"/>
      <c r="AD205" s="792"/>
      <c r="AE205" s="792"/>
      <c r="AF205" s="792"/>
      <c r="AG205" s="792"/>
      <c r="AH205" s="792"/>
      <c r="AI205" s="792"/>
      <c r="AJ205" s="792"/>
      <c r="AK205" s="792"/>
      <c r="AL205" s="792"/>
      <c r="AM205" s="792"/>
      <c r="AN205" s="792"/>
      <c r="AO205" s="792"/>
      <c r="AP205" s="792"/>
      <c r="AQ205" s="792"/>
      <c r="AR205" s="792"/>
      <c r="AS205" s="792"/>
      <c r="AT205" s="792"/>
      <c r="AU205" s="792"/>
      <c r="AV205" s="792"/>
      <c r="AW205" s="792"/>
      <c r="AX205" s="792"/>
      <c r="AY205" s="792"/>
      <c r="AZ205" s="792"/>
      <c r="BA205" s="792"/>
      <c r="BB205" s="792"/>
      <c r="BC205" s="792"/>
      <c r="BD205" s="792"/>
      <c r="BE205" s="793"/>
      <c r="BF205" s="744" t="s">
        <v>339</v>
      </c>
      <c r="BG205" s="753"/>
      <c r="BH205" s="753"/>
      <c r="BI205" s="754"/>
      <c r="BK205" s="195"/>
      <c r="BL205" s="195"/>
      <c r="BM205" s="195"/>
      <c r="BN205" s="195"/>
      <c r="BO205" s="195"/>
      <c r="BP205" s="195"/>
      <c r="BQ205" s="195"/>
      <c r="BR205" s="195"/>
      <c r="BS205" s="195"/>
      <c r="BT205" s="195"/>
      <c r="BU205" s="195"/>
      <c r="BV205" s="195"/>
      <c r="BW205" s="195"/>
      <c r="BX205" s="195"/>
      <c r="BY205" s="195"/>
      <c r="BZ205" s="195"/>
      <c r="CA205" s="195"/>
      <c r="CB205" s="195"/>
      <c r="CC205" s="195"/>
      <c r="CD205" s="195"/>
      <c r="CE205" s="195"/>
      <c r="CF205" s="195"/>
      <c r="CG205" s="195"/>
      <c r="CH205" s="195"/>
      <c r="CI205" s="195"/>
      <c r="CJ205" s="195"/>
      <c r="CK205" s="195"/>
      <c r="CL205" s="195"/>
      <c r="CM205" s="195"/>
      <c r="CN205" s="195"/>
      <c r="CO205" s="195"/>
      <c r="CP205" s="195"/>
      <c r="CQ205" s="195"/>
      <c r="CR205" s="195"/>
      <c r="CS205" s="195"/>
      <c r="CT205" s="195"/>
      <c r="CU205" s="195"/>
      <c r="CV205" s="195"/>
      <c r="CW205" s="195"/>
      <c r="CX205" s="195"/>
      <c r="CY205" s="195"/>
      <c r="CZ205" s="195"/>
      <c r="DA205" s="195"/>
      <c r="DB205" s="195"/>
      <c r="DC205" s="195"/>
      <c r="DD205" s="195"/>
      <c r="DE205" s="195"/>
      <c r="DF205" s="195"/>
      <c r="DG205" s="195"/>
      <c r="DH205" s="195"/>
      <c r="DI205" s="195"/>
      <c r="DJ205" s="195"/>
      <c r="DK205" s="195"/>
      <c r="DL205" s="195"/>
      <c r="DM205" s="195"/>
      <c r="DN205" s="195"/>
      <c r="DO205" s="195"/>
      <c r="DP205" s="195"/>
      <c r="DQ205" s="195"/>
      <c r="DR205" s="195"/>
      <c r="DS205" s="195"/>
      <c r="DT205" s="195"/>
      <c r="DU205" s="195"/>
      <c r="DV205" s="195"/>
      <c r="DW205" s="195"/>
    </row>
    <row r="206" spans="1:127" s="194" customFormat="1" ht="33" customHeight="1" x14ac:dyDescent="0.3">
      <c r="A206" s="385" t="s">
        <v>342</v>
      </c>
      <c r="B206" s="700"/>
      <c r="C206" s="700"/>
      <c r="D206" s="647"/>
      <c r="E206" s="533" t="s">
        <v>389</v>
      </c>
      <c r="F206" s="533"/>
      <c r="G206" s="533"/>
      <c r="H206" s="533"/>
      <c r="I206" s="533"/>
      <c r="J206" s="533"/>
      <c r="K206" s="533"/>
      <c r="L206" s="533"/>
      <c r="M206" s="533"/>
      <c r="N206" s="533"/>
      <c r="O206" s="533"/>
      <c r="P206" s="533"/>
      <c r="Q206" s="533"/>
      <c r="R206" s="533"/>
      <c r="S206" s="533"/>
      <c r="T206" s="533"/>
      <c r="U206" s="533"/>
      <c r="V206" s="533"/>
      <c r="W206" s="533"/>
      <c r="X206" s="533"/>
      <c r="Y206" s="533"/>
      <c r="Z206" s="533"/>
      <c r="AA206" s="533"/>
      <c r="AB206" s="533"/>
      <c r="AC206" s="533"/>
      <c r="AD206" s="533"/>
      <c r="AE206" s="533"/>
      <c r="AF206" s="533"/>
      <c r="AG206" s="533"/>
      <c r="AH206" s="533"/>
      <c r="AI206" s="533"/>
      <c r="AJ206" s="533"/>
      <c r="AK206" s="533"/>
      <c r="AL206" s="533"/>
      <c r="AM206" s="533"/>
      <c r="AN206" s="533"/>
      <c r="AO206" s="533"/>
      <c r="AP206" s="533"/>
      <c r="AQ206" s="533"/>
      <c r="AR206" s="533"/>
      <c r="AS206" s="533"/>
      <c r="AT206" s="533"/>
      <c r="AU206" s="533"/>
      <c r="AV206" s="533"/>
      <c r="AW206" s="533"/>
      <c r="AX206" s="533"/>
      <c r="AY206" s="533"/>
      <c r="AZ206" s="533"/>
      <c r="BA206" s="533"/>
      <c r="BB206" s="533"/>
      <c r="BC206" s="533"/>
      <c r="BD206" s="533"/>
      <c r="BE206" s="390"/>
      <c r="BF206" s="744" t="s">
        <v>282</v>
      </c>
      <c r="BG206" s="753"/>
      <c r="BH206" s="753"/>
      <c r="BI206" s="754"/>
      <c r="BK206" s="195"/>
      <c r="BL206" s="195"/>
      <c r="BM206" s="195"/>
      <c r="BN206" s="195"/>
      <c r="BO206" s="195"/>
      <c r="BP206" s="195"/>
      <c r="BQ206" s="195"/>
      <c r="BR206" s="195"/>
      <c r="BS206" s="195"/>
      <c r="BT206" s="195"/>
      <c r="BU206" s="195"/>
      <c r="BV206" s="195"/>
      <c r="BW206" s="195"/>
      <c r="BX206" s="195"/>
      <c r="BY206" s="195"/>
      <c r="BZ206" s="195"/>
      <c r="CA206" s="195"/>
      <c r="CB206" s="195"/>
      <c r="CC206" s="195"/>
      <c r="CD206" s="195"/>
      <c r="CE206" s="195"/>
      <c r="CF206" s="195"/>
      <c r="CG206" s="195"/>
      <c r="CH206" s="195"/>
      <c r="CI206" s="195"/>
      <c r="CJ206" s="195"/>
      <c r="CK206" s="195"/>
      <c r="CL206" s="195"/>
      <c r="CM206" s="195"/>
      <c r="CN206" s="195"/>
      <c r="CO206" s="195"/>
      <c r="CP206" s="195"/>
      <c r="CQ206" s="195"/>
      <c r="CR206" s="195"/>
      <c r="CS206" s="195"/>
      <c r="CT206" s="195"/>
      <c r="CU206" s="195"/>
      <c r="CV206" s="195"/>
      <c r="CW206" s="195"/>
      <c r="CX206" s="195"/>
      <c r="CY206" s="195"/>
      <c r="CZ206" s="195"/>
      <c r="DA206" s="195"/>
      <c r="DB206" s="195"/>
      <c r="DC206" s="195"/>
      <c r="DD206" s="195"/>
      <c r="DE206" s="195"/>
      <c r="DF206" s="195"/>
      <c r="DG206" s="195"/>
      <c r="DH206" s="195"/>
      <c r="DI206" s="195"/>
      <c r="DJ206" s="195"/>
      <c r="DK206" s="195"/>
      <c r="DL206" s="195"/>
      <c r="DM206" s="195"/>
      <c r="DN206" s="195"/>
      <c r="DO206" s="195"/>
      <c r="DP206" s="195"/>
      <c r="DQ206" s="195"/>
      <c r="DR206" s="195"/>
      <c r="DS206" s="195"/>
      <c r="DT206" s="195"/>
      <c r="DU206" s="195"/>
      <c r="DV206" s="195"/>
      <c r="DW206" s="195"/>
    </row>
    <row r="207" spans="1:127" s="116" customFormat="1" ht="34.5" customHeight="1" x14ac:dyDescent="0.3">
      <c r="A207" s="671" t="s">
        <v>363</v>
      </c>
      <c r="B207" s="672"/>
      <c r="C207" s="672"/>
      <c r="D207" s="672"/>
      <c r="E207" s="792" t="s">
        <v>390</v>
      </c>
      <c r="F207" s="792"/>
      <c r="G207" s="792"/>
      <c r="H207" s="792"/>
      <c r="I207" s="792"/>
      <c r="J207" s="792"/>
      <c r="K207" s="792"/>
      <c r="L207" s="792"/>
      <c r="M207" s="792"/>
      <c r="N207" s="792"/>
      <c r="O207" s="792"/>
      <c r="P207" s="792"/>
      <c r="Q207" s="792"/>
      <c r="R207" s="792"/>
      <c r="S207" s="792"/>
      <c r="T207" s="792"/>
      <c r="U207" s="792"/>
      <c r="V207" s="792"/>
      <c r="W207" s="792"/>
      <c r="X207" s="792"/>
      <c r="Y207" s="792"/>
      <c r="Z207" s="792"/>
      <c r="AA207" s="792"/>
      <c r="AB207" s="792"/>
      <c r="AC207" s="792"/>
      <c r="AD207" s="792"/>
      <c r="AE207" s="792"/>
      <c r="AF207" s="792"/>
      <c r="AG207" s="792"/>
      <c r="AH207" s="792"/>
      <c r="AI207" s="792"/>
      <c r="AJ207" s="792"/>
      <c r="AK207" s="792"/>
      <c r="AL207" s="792"/>
      <c r="AM207" s="792"/>
      <c r="AN207" s="792"/>
      <c r="AO207" s="792"/>
      <c r="AP207" s="792"/>
      <c r="AQ207" s="792"/>
      <c r="AR207" s="792"/>
      <c r="AS207" s="792"/>
      <c r="AT207" s="792"/>
      <c r="AU207" s="792"/>
      <c r="AV207" s="792"/>
      <c r="AW207" s="792"/>
      <c r="AX207" s="792"/>
      <c r="AY207" s="792"/>
      <c r="AZ207" s="792"/>
      <c r="BA207" s="792"/>
      <c r="BB207" s="792"/>
      <c r="BC207" s="792"/>
      <c r="BD207" s="792"/>
      <c r="BE207" s="793"/>
      <c r="BF207" s="744" t="s">
        <v>339</v>
      </c>
      <c r="BG207" s="753"/>
      <c r="BH207" s="753"/>
      <c r="BI207" s="754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  <c r="CL207" s="117"/>
      <c r="CM207" s="117"/>
      <c r="CN207" s="117"/>
      <c r="CO207" s="117"/>
      <c r="CP207" s="117"/>
      <c r="CQ207" s="117"/>
      <c r="CR207" s="117"/>
      <c r="CS207" s="117"/>
      <c r="CT207" s="117"/>
      <c r="CU207" s="117"/>
      <c r="CV207" s="117"/>
      <c r="CW207" s="117"/>
      <c r="CX207" s="117"/>
      <c r="CY207" s="117"/>
      <c r="CZ207" s="117"/>
      <c r="DA207" s="117"/>
      <c r="DB207" s="117"/>
      <c r="DC207" s="117"/>
      <c r="DD207" s="117"/>
      <c r="DE207" s="117"/>
      <c r="DF207" s="117"/>
      <c r="DG207" s="117"/>
      <c r="DH207" s="117"/>
      <c r="DI207" s="117"/>
      <c r="DJ207" s="117"/>
      <c r="DK207" s="117"/>
      <c r="DL207" s="117"/>
      <c r="DM207" s="117"/>
      <c r="DN207" s="117"/>
      <c r="DO207" s="117"/>
      <c r="DP207" s="117"/>
      <c r="DQ207" s="117"/>
      <c r="DR207" s="117"/>
      <c r="DS207" s="117"/>
      <c r="DT207" s="117"/>
      <c r="DU207" s="117"/>
      <c r="DV207" s="117"/>
      <c r="DW207" s="117"/>
    </row>
    <row r="208" spans="1:127" s="116" customFormat="1" ht="37.5" customHeight="1" x14ac:dyDescent="0.3">
      <c r="A208" s="767" t="s">
        <v>364</v>
      </c>
      <c r="B208" s="791"/>
      <c r="C208" s="791"/>
      <c r="D208" s="791"/>
      <c r="E208" s="533" t="s">
        <v>403</v>
      </c>
      <c r="F208" s="533"/>
      <c r="G208" s="533"/>
      <c r="H208" s="533"/>
      <c r="I208" s="533"/>
      <c r="J208" s="533"/>
      <c r="K208" s="533"/>
      <c r="L208" s="533"/>
      <c r="M208" s="533"/>
      <c r="N208" s="533"/>
      <c r="O208" s="533"/>
      <c r="P208" s="533"/>
      <c r="Q208" s="533"/>
      <c r="R208" s="533"/>
      <c r="S208" s="533"/>
      <c r="T208" s="533"/>
      <c r="U208" s="533"/>
      <c r="V208" s="533"/>
      <c r="W208" s="533"/>
      <c r="X208" s="533"/>
      <c r="Y208" s="533"/>
      <c r="Z208" s="533"/>
      <c r="AA208" s="533"/>
      <c r="AB208" s="533"/>
      <c r="AC208" s="533"/>
      <c r="AD208" s="533"/>
      <c r="AE208" s="533"/>
      <c r="AF208" s="533"/>
      <c r="AG208" s="533"/>
      <c r="AH208" s="533"/>
      <c r="AI208" s="533"/>
      <c r="AJ208" s="533"/>
      <c r="AK208" s="533"/>
      <c r="AL208" s="533"/>
      <c r="AM208" s="533"/>
      <c r="AN208" s="533"/>
      <c r="AO208" s="533"/>
      <c r="AP208" s="533"/>
      <c r="AQ208" s="533"/>
      <c r="AR208" s="533"/>
      <c r="AS208" s="533"/>
      <c r="AT208" s="533"/>
      <c r="AU208" s="533"/>
      <c r="AV208" s="533"/>
      <c r="AW208" s="533"/>
      <c r="AX208" s="533"/>
      <c r="AY208" s="533"/>
      <c r="AZ208" s="533"/>
      <c r="BA208" s="533"/>
      <c r="BB208" s="533"/>
      <c r="BC208" s="533"/>
      <c r="BD208" s="533"/>
      <c r="BE208" s="390"/>
      <c r="BF208" s="744" t="s">
        <v>340</v>
      </c>
      <c r="BG208" s="753"/>
      <c r="BH208" s="753"/>
      <c r="BI208" s="754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17"/>
      <c r="BU208" s="117"/>
      <c r="BV208" s="117"/>
      <c r="BW208" s="117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7"/>
      <c r="CI208" s="117"/>
      <c r="CJ208" s="117"/>
      <c r="CK208" s="117"/>
      <c r="CL208" s="117"/>
      <c r="CM208" s="117"/>
      <c r="CN208" s="117"/>
      <c r="CO208" s="117"/>
      <c r="CP208" s="117"/>
      <c r="CQ208" s="117"/>
      <c r="CR208" s="117"/>
      <c r="CS208" s="117"/>
      <c r="CT208" s="117"/>
      <c r="CU208" s="117"/>
      <c r="CV208" s="117"/>
      <c r="CW208" s="117"/>
      <c r="CX208" s="117"/>
      <c r="CY208" s="117"/>
      <c r="CZ208" s="117"/>
      <c r="DA208" s="117"/>
      <c r="DB208" s="117"/>
      <c r="DC208" s="117"/>
      <c r="DD208" s="117"/>
      <c r="DE208" s="117"/>
      <c r="DF208" s="117"/>
      <c r="DG208" s="117"/>
      <c r="DH208" s="117"/>
      <c r="DI208" s="117"/>
      <c r="DJ208" s="117"/>
      <c r="DK208" s="117"/>
      <c r="DL208" s="117"/>
      <c r="DM208" s="117"/>
      <c r="DN208" s="117"/>
      <c r="DO208" s="117"/>
      <c r="DP208" s="117"/>
      <c r="DQ208" s="117"/>
      <c r="DR208" s="117"/>
      <c r="DS208" s="117"/>
      <c r="DT208" s="117"/>
      <c r="DU208" s="117"/>
      <c r="DV208" s="117"/>
      <c r="DW208" s="117"/>
    </row>
    <row r="209" spans="1:127" s="5" customFormat="1" ht="34.5" customHeight="1" thickBot="1" x14ac:dyDescent="0.35">
      <c r="A209" s="701" t="s">
        <v>365</v>
      </c>
      <c r="B209" s="702"/>
      <c r="C209" s="702"/>
      <c r="D209" s="702"/>
      <c r="E209" s="752" t="s">
        <v>445</v>
      </c>
      <c r="F209" s="752"/>
      <c r="G209" s="752"/>
      <c r="H209" s="752"/>
      <c r="I209" s="752"/>
      <c r="J209" s="752"/>
      <c r="K209" s="752"/>
      <c r="L209" s="752"/>
      <c r="M209" s="752"/>
      <c r="N209" s="752"/>
      <c r="O209" s="752"/>
      <c r="P209" s="752"/>
      <c r="Q209" s="752"/>
      <c r="R209" s="752"/>
      <c r="S209" s="752"/>
      <c r="T209" s="752"/>
      <c r="U209" s="752"/>
      <c r="V209" s="752"/>
      <c r="W209" s="752"/>
      <c r="X209" s="752"/>
      <c r="Y209" s="752"/>
      <c r="Z209" s="752"/>
      <c r="AA209" s="752"/>
      <c r="AB209" s="752"/>
      <c r="AC209" s="752"/>
      <c r="AD209" s="752"/>
      <c r="AE209" s="752"/>
      <c r="AF209" s="752"/>
      <c r="AG209" s="752"/>
      <c r="AH209" s="752"/>
      <c r="AI209" s="752"/>
      <c r="AJ209" s="752"/>
      <c r="AK209" s="752"/>
      <c r="AL209" s="752"/>
      <c r="AM209" s="752"/>
      <c r="AN209" s="752"/>
      <c r="AO209" s="752"/>
      <c r="AP209" s="752"/>
      <c r="AQ209" s="752"/>
      <c r="AR209" s="752"/>
      <c r="AS209" s="752"/>
      <c r="AT209" s="752"/>
      <c r="AU209" s="752"/>
      <c r="AV209" s="752"/>
      <c r="AW209" s="752"/>
      <c r="AX209" s="752"/>
      <c r="AY209" s="752"/>
      <c r="AZ209" s="752"/>
      <c r="BA209" s="752"/>
      <c r="BB209" s="752"/>
      <c r="BC209" s="752"/>
      <c r="BD209" s="752"/>
      <c r="BE209" s="797"/>
      <c r="BF209" s="786" t="s">
        <v>507</v>
      </c>
      <c r="BG209" s="787"/>
      <c r="BH209" s="787"/>
      <c r="BI209" s="788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38.25" customHeight="1" x14ac:dyDescent="0.3">
      <c r="A210" s="304" t="s">
        <v>475</v>
      </c>
      <c r="B210" s="304"/>
      <c r="C210" s="304"/>
      <c r="D210" s="304"/>
      <c r="E210" s="304"/>
      <c r="F210" s="304"/>
      <c r="G210" s="304"/>
      <c r="H210" s="304"/>
      <c r="I210" s="304"/>
      <c r="J210" s="304"/>
      <c r="K210" s="304"/>
      <c r="L210" s="304"/>
      <c r="M210" s="304"/>
      <c r="N210" s="304"/>
      <c r="O210" s="304"/>
      <c r="P210" s="304"/>
      <c r="Q210" s="304"/>
      <c r="R210" s="304"/>
      <c r="S210" s="304"/>
      <c r="T210" s="304"/>
      <c r="U210" s="304"/>
      <c r="V210" s="304"/>
      <c r="W210" s="304"/>
      <c r="X210" s="304"/>
      <c r="Y210" s="304"/>
      <c r="Z210" s="304"/>
      <c r="AA210" s="304"/>
      <c r="AB210" s="304"/>
      <c r="AC210" s="304"/>
      <c r="AD210" s="304"/>
      <c r="AE210" s="304"/>
      <c r="AF210" s="304"/>
      <c r="AG210" s="304"/>
      <c r="AH210" s="304"/>
      <c r="AI210" s="304"/>
      <c r="AJ210" s="304"/>
      <c r="AK210" s="304"/>
      <c r="AL210" s="304"/>
      <c r="AM210" s="304"/>
      <c r="AN210" s="304"/>
      <c r="AO210" s="304"/>
      <c r="AP210" s="304"/>
      <c r="AQ210" s="304"/>
      <c r="AR210" s="304"/>
      <c r="AS210" s="304"/>
      <c r="AT210" s="304"/>
      <c r="AU210" s="304"/>
      <c r="AV210" s="304"/>
      <c r="AW210" s="304"/>
      <c r="AX210" s="304"/>
      <c r="AY210" s="304"/>
      <c r="AZ210" s="304"/>
      <c r="BA210" s="304"/>
      <c r="BB210" s="304"/>
      <c r="BC210" s="304"/>
      <c r="BD210" s="304"/>
      <c r="BE210" s="304"/>
      <c r="BF210" s="304"/>
      <c r="BG210" s="304"/>
      <c r="BH210" s="304"/>
      <c r="BI210" s="304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53.25" customHeight="1" x14ac:dyDescent="0.3">
      <c r="A211" s="801" t="s">
        <v>512</v>
      </c>
      <c r="B211" s="801"/>
      <c r="C211" s="801"/>
      <c r="D211" s="801"/>
      <c r="E211" s="801"/>
      <c r="F211" s="801"/>
      <c r="G211" s="801"/>
      <c r="H211" s="801"/>
      <c r="I211" s="801"/>
      <c r="J211" s="801"/>
      <c r="K211" s="801"/>
      <c r="L211" s="801"/>
      <c r="M211" s="801"/>
      <c r="N211" s="801"/>
      <c r="O211" s="801"/>
      <c r="P211" s="801"/>
      <c r="Q211" s="801"/>
      <c r="R211" s="801"/>
      <c r="S211" s="801"/>
      <c r="T211" s="801"/>
      <c r="U211" s="801"/>
      <c r="V211" s="801"/>
      <c r="W211" s="801"/>
      <c r="X211" s="801"/>
      <c r="Y211" s="801"/>
      <c r="Z211" s="801"/>
      <c r="AA211" s="801"/>
      <c r="AB211" s="801"/>
      <c r="AC211" s="801"/>
      <c r="AD211" s="801"/>
      <c r="AE211" s="801"/>
      <c r="AF211" s="801"/>
      <c r="AG211" s="801"/>
      <c r="AH211" s="801"/>
      <c r="AI211" s="801"/>
      <c r="AJ211" s="801"/>
      <c r="AK211" s="801"/>
      <c r="AL211" s="801"/>
      <c r="AM211" s="801"/>
      <c r="AN211" s="801"/>
      <c r="AO211" s="801"/>
      <c r="AP211" s="801"/>
      <c r="AQ211" s="801"/>
      <c r="AR211" s="801"/>
      <c r="AS211" s="801"/>
      <c r="AT211" s="801"/>
      <c r="AU211" s="801"/>
      <c r="AV211" s="801"/>
      <c r="AW211" s="801"/>
      <c r="AX211" s="801"/>
      <c r="AY211" s="801"/>
      <c r="AZ211" s="801"/>
      <c r="BA211" s="801"/>
      <c r="BB211" s="801"/>
      <c r="BC211" s="801"/>
      <c r="BD211" s="801"/>
      <c r="BE211" s="801"/>
      <c r="BF211" s="801"/>
      <c r="BG211" s="801"/>
      <c r="BH211" s="801"/>
      <c r="BI211" s="80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0.6" customHeight="1" x14ac:dyDescent="0.4">
      <c r="A212" s="65" t="s">
        <v>123</v>
      </c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32"/>
      <c r="S212" s="32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9"/>
      <c r="AF212" s="1"/>
      <c r="AG212" s="66"/>
      <c r="AH212" s="66"/>
      <c r="AI212" s="66"/>
      <c r="AJ212" s="65" t="s">
        <v>123</v>
      </c>
      <c r="AK212" s="66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66"/>
      <c r="BB212" s="66"/>
      <c r="BC212" s="66"/>
      <c r="BD212" s="66"/>
      <c r="BE212" s="66"/>
      <c r="BF212" s="66"/>
      <c r="BG212" s="66"/>
      <c r="BH212" s="66"/>
      <c r="BI212" s="66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66.75" customHeight="1" x14ac:dyDescent="0.3">
      <c r="A213" s="801" t="s">
        <v>516</v>
      </c>
      <c r="B213" s="801"/>
      <c r="C213" s="801"/>
      <c r="D213" s="801"/>
      <c r="E213" s="801"/>
      <c r="F213" s="801"/>
      <c r="G213" s="801"/>
      <c r="H213" s="801"/>
      <c r="I213" s="801"/>
      <c r="J213" s="801"/>
      <c r="K213" s="801"/>
      <c r="L213" s="801"/>
      <c r="M213" s="801"/>
      <c r="N213" s="801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6"/>
      <c r="AE213" s="69"/>
      <c r="AF213" s="66"/>
      <c r="AG213" s="66"/>
      <c r="AH213" s="66"/>
      <c r="AI213" s="66"/>
      <c r="AJ213" s="681" t="s">
        <v>308</v>
      </c>
      <c r="AK213" s="681"/>
      <c r="AL213" s="681"/>
      <c r="AM213" s="681"/>
      <c r="AN213" s="681"/>
      <c r="AO213" s="681"/>
      <c r="AP213" s="681"/>
      <c r="AQ213" s="681"/>
      <c r="AR213" s="681"/>
      <c r="AS213" s="681"/>
      <c r="AT213" s="681"/>
      <c r="AU213" s="681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66"/>
      <c r="BH213" s="66"/>
      <c r="BI213" s="66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0.75" customHeight="1" x14ac:dyDescent="0.3">
      <c r="A214" s="901" t="s">
        <v>154</v>
      </c>
      <c r="B214" s="901"/>
      <c r="C214" s="901"/>
      <c r="D214" s="901"/>
      <c r="E214" s="901"/>
      <c r="F214" s="901"/>
      <c r="G214" s="901"/>
      <c r="H214" s="902" t="s">
        <v>517</v>
      </c>
      <c r="I214" s="902"/>
      <c r="J214" s="902"/>
      <c r="K214" s="902"/>
      <c r="L214" s="902"/>
      <c r="M214" s="902"/>
      <c r="N214" s="902"/>
      <c r="O214" s="66"/>
      <c r="P214" s="66"/>
      <c r="Q214" s="66"/>
      <c r="R214" s="32"/>
      <c r="S214" s="32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9"/>
      <c r="AF214" s="66"/>
      <c r="AG214" s="66"/>
      <c r="AH214" s="66"/>
      <c r="AI214" s="66"/>
      <c r="AJ214" s="785"/>
      <c r="AK214" s="785"/>
      <c r="AL214" s="785"/>
      <c r="AM214" s="785"/>
      <c r="AN214" s="785"/>
      <c r="AO214" s="785"/>
      <c r="AP214" s="304" t="s">
        <v>239</v>
      </c>
      <c r="AQ214" s="304"/>
      <c r="AR214" s="304"/>
      <c r="AS214" s="304"/>
      <c r="AT214" s="304"/>
      <c r="AU214" s="304"/>
      <c r="AV214" s="304"/>
      <c r="AW214" s="33"/>
      <c r="AX214" s="33"/>
      <c r="AY214" s="33"/>
      <c r="AZ214" s="33"/>
      <c r="BA214" s="33"/>
      <c r="BB214" s="33"/>
      <c r="BC214" s="33"/>
      <c r="BD214" s="33"/>
      <c r="BE214" s="33"/>
      <c r="BF214" s="66"/>
      <c r="BG214" s="66"/>
      <c r="BH214" s="66"/>
      <c r="BI214" s="66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32.25" customHeight="1" x14ac:dyDescent="0.3">
      <c r="A215" s="903" t="s">
        <v>435</v>
      </c>
      <c r="B215" s="904"/>
      <c r="C215" s="904"/>
      <c r="D215" s="904"/>
      <c r="E215" s="904"/>
      <c r="F215" s="904"/>
      <c r="G215" s="295"/>
      <c r="H215" s="905"/>
      <c r="I215" s="905"/>
      <c r="J215" s="905"/>
      <c r="K215" s="905"/>
      <c r="L215" s="905"/>
      <c r="M215" s="905"/>
      <c r="N215" s="905"/>
      <c r="O215" s="66"/>
      <c r="P215" s="66"/>
      <c r="Q215" s="66"/>
      <c r="R215" s="32"/>
      <c r="S215" s="32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9"/>
      <c r="AF215" s="66"/>
      <c r="AG215" s="66"/>
      <c r="AH215" s="66"/>
      <c r="AI215" s="66"/>
      <c r="AJ215" s="667"/>
      <c r="AK215" s="667"/>
      <c r="AL215" s="667"/>
      <c r="AM215" s="667"/>
      <c r="AN215" s="667"/>
      <c r="AO215" s="667"/>
      <c r="AP215" s="664">
        <v>2022</v>
      </c>
      <c r="AQ215" s="664"/>
      <c r="AR215" s="664"/>
      <c r="AS215" s="664"/>
      <c r="AT215" s="664"/>
      <c r="AU215" s="664"/>
      <c r="AV215" s="664"/>
      <c r="AW215" s="78"/>
      <c r="AX215" s="78"/>
      <c r="AY215" s="78"/>
      <c r="AZ215" s="78"/>
      <c r="BA215" s="66"/>
      <c r="BB215" s="66"/>
      <c r="BC215" s="66"/>
      <c r="BD215" s="66"/>
      <c r="BE215" s="66"/>
      <c r="BF215" s="66"/>
      <c r="BG215" s="66"/>
      <c r="BH215" s="66"/>
      <c r="BI215" s="66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27" customHeight="1" x14ac:dyDescent="0.3">
      <c r="A216" s="906"/>
      <c r="B216" s="906"/>
      <c r="C216" s="906"/>
      <c r="D216" s="906"/>
      <c r="E216" s="906"/>
      <c r="F216" s="906"/>
      <c r="G216" s="906"/>
      <c r="H216" s="802">
        <v>2022</v>
      </c>
      <c r="I216" s="802"/>
      <c r="J216" s="802"/>
      <c r="K216" s="802"/>
      <c r="L216" s="802"/>
      <c r="M216" s="802"/>
      <c r="N216" s="802"/>
      <c r="O216" s="66"/>
      <c r="P216" s="66"/>
      <c r="Q216" s="66"/>
      <c r="R216" s="32"/>
      <c r="S216" s="32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9"/>
      <c r="AF216" s="66"/>
      <c r="AG216" s="66"/>
      <c r="AH216" s="66"/>
      <c r="AI216" s="66"/>
      <c r="AJ216" s="665"/>
      <c r="AK216" s="665"/>
      <c r="AL216" s="665"/>
      <c r="AM216" s="665"/>
      <c r="AN216" s="665"/>
      <c r="AO216" s="665"/>
      <c r="AP216" s="78"/>
      <c r="AQ216" s="104"/>
      <c r="AR216" s="104"/>
      <c r="AS216" s="104"/>
      <c r="AT216" s="104"/>
      <c r="AU216" s="104"/>
      <c r="AV216" s="104"/>
      <c r="AW216" s="78"/>
      <c r="AX216" s="78"/>
      <c r="AY216" s="78"/>
      <c r="AZ216" s="78"/>
      <c r="BA216" s="66"/>
      <c r="BB216" s="66"/>
      <c r="BC216" s="66"/>
      <c r="BD216" s="66"/>
      <c r="BE216" s="66"/>
      <c r="BF216" s="66"/>
      <c r="BG216" s="66"/>
      <c r="BH216" s="66"/>
      <c r="BI216" s="66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24.6" customHeight="1" x14ac:dyDescent="0.3">
      <c r="A217" s="675"/>
      <c r="B217" s="675"/>
      <c r="C217" s="675"/>
      <c r="D217" s="675"/>
      <c r="E217" s="675"/>
      <c r="F217" s="675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32"/>
      <c r="S217" s="32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9"/>
      <c r="AF217" s="66"/>
      <c r="AG217" s="66"/>
      <c r="AH217" s="66"/>
      <c r="AI217" s="66"/>
      <c r="AJ217" s="105"/>
      <c r="AK217" s="105"/>
      <c r="AL217" s="105"/>
      <c r="AM217" s="105"/>
      <c r="AN217" s="105"/>
      <c r="AO217" s="105"/>
      <c r="AW217" s="78"/>
      <c r="AX217" s="78"/>
      <c r="AY217" s="78"/>
      <c r="AZ217" s="78"/>
      <c r="BA217" s="66"/>
      <c r="BB217" s="66"/>
      <c r="BC217" s="66"/>
      <c r="BD217" s="66"/>
      <c r="BE217" s="66"/>
      <c r="BF217" s="66"/>
      <c r="BG217" s="66"/>
      <c r="BH217" s="66"/>
      <c r="BI217" s="66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0.6" customHeight="1" x14ac:dyDescent="0.45">
      <c r="A218" s="591" t="s">
        <v>156</v>
      </c>
      <c r="B218" s="591"/>
      <c r="C218" s="591"/>
      <c r="D218" s="591"/>
      <c r="E218" s="591"/>
      <c r="F218" s="591"/>
      <c r="G218" s="591"/>
      <c r="H218" s="591"/>
      <c r="I218" s="591"/>
      <c r="J218" s="591"/>
      <c r="K218" s="591"/>
      <c r="L218" s="591"/>
      <c r="M218" s="591"/>
      <c r="N218" s="591"/>
      <c r="O218" s="591"/>
      <c r="P218" s="591"/>
      <c r="Q218" s="673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6"/>
      <c r="AE218" s="69"/>
      <c r="AF218" s="66"/>
      <c r="AG218" s="66"/>
      <c r="AH218" s="66"/>
      <c r="AI218" s="66"/>
      <c r="AJ218" s="681" t="s">
        <v>443</v>
      </c>
      <c r="AK218" s="681"/>
      <c r="AL218" s="681"/>
      <c r="AM218" s="681"/>
      <c r="AN218" s="681"/>
      <c r="AO218" s="681"/>
      <c r="AP218" s="681"/>
      <c r="AQ218" s="681"/>
      <c r="AR218" s="681"/>
      <c r="AS218" s="681"/>
      <c r="AT218" s="681"/>
      <c r="AU218" s="681"/>
      <c r="AV218" s="681"/>
      <c r="AW218" s="681"/>
      <c r="AX218" s="681"/>
      <c r="AY218" s="681"/>
      <c r="AZ218" s="681"/>
      <c r="BA218" s="681"/>
      <c r="BB218" s="681"/>
      <c r="BC218" s="681"/>
      <c r="BD218" s="33"/>
      <c r="BE218" s="33"/>
      <c r="BF218" s="66"/>
      <c r="BG218" s="66"/>
      <c r="BH218" s="66"/>
      <c r="BI218" s="66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23.45" customHeight="1" x14ac:dyDescent="0.3">
      <c r="A219" s="805"/>
      <c r="B219" s="805"/>
      <c r="C219" s="805"/>
      <c r="D219" s="805"/>
      <c r="E219" s="805"/>
      <c r="F219" s="805"/>
      <c r="G219" s="805"/>
      <c r="H219" s="805"/>
      <c r="I219" s="805"/>
      <c r="J219" s="805"/>
      <c r="K219" s="805"/>
      <c r="L219" s="805"/>
      <c r="M219" s="805"/>
      <c r="N219" s="805"/>
      <c r="O219" s="805"/>
      <c r="P219" s="805"/>
      <c r="Q219" s="805"/>
      <c r="R219" s="805"/>
      <c r="S219" s="805"/>
      <c r="T219" s="805"/>
      <c r="U219" s="805"/>
      <c r="V219" s="805"/>
      <c r="W219" s="805"/>
      <c r="X219" s="805"/>
      <c r="Y219" s="805"/>
      <c r="Z219" s="805"/>
      <c r="AA219" s="805"/>
      <c r="AB219" s="805"/>
      <c r="AC219" s="805"/>
      <c r="AD219" s="66"/>
      <c r="AE219" s="69"/>
      <c r="AF219" s="66"/>
      <c r="AG219" s="66"/>
      <c r="AH219" s="66"/>
      <c r="AI219" s="66"/>
      <c r="AJ219" s="681"/>
      <c r="AK219" s="681"/>
      <c r="AL219" s="681"/>
      <c r="AM219" s="681"/>
      <c r="AN219" s="681"/>
      <c r="AO219" s="681"/>
      <c r="AP219" s="681"/>
      <c r="AQ219" s="681"/>
      <c r="AR219" s="681"/>
      <c r="AS219" s="681"/>
      <c r="AT219" s="681"/>
      <c r="AU219" s="681"/>
      <c r="AV219" s="681"/>
      <c r="AW219" s="681"/>
      <c r="AX219" s="681"/>
      <c r="AY219" s="681"/>
      <c r="AZ219" s="681"/>
      <c r="BA219" s="681"/>
      <c r="BB219" s="681"/>
      <c r="BC219" s="681"/>
      <c r="BD219" s="33"/>
      <c r="BE219" s="33"/>
      <c r="BF219" s="66"/>
      <c r="BG219" s="66"/>
      <c r="BH219" s="66"/>
      <c r="BI219" s="66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3.75" customHeight="1" x14ac:dyDescent="0.45">
      <c r="A220" s="806" t="s">
        <v>154</v>
      </c>
      <c r="B220" s="806"/>
      <c r="C220" s="806"/>
      <c r="D220" s="806"/>
      <c r="E220" s="806"/>
      <c r="F220" s="806"/>
      <c r="G220" s="806"/>
      <c r="H220" s="666" t="s">
        <v>473</v>
      </c>
      <c r="I220" s="666"/>
      <c r="J220" s="666"/>
      <c r="K220" s="666"/>
      <c r="L220" s="666"/>
      <c r="M220" s="666"/>
      <c r="N220" s="666"/>
      <c r="O220" s="66"/>
      <c r="P220" s="66"/>
      <c r="Q220" s="66"/>
      <c r="R220" s="32"/>
      <c r="S220" s="32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9"/>
      <c r="AF220" s="66"/>
      <c r="AG220" s="66"/>
      <c r="AH220" s="66"/>
      <c r="AI220" s="66"/>
      <c r="AJ220" s="681"/>
      <c r="AK220" s="681"/>
      <c r="AL220" s="681"/>
      <c r="AM220" s="681"/>
      <c r="AN220" s="681"/>
      <c r="AO220" s="681"/>
      <c r="AP220" s="681"/>
      <c r="AQ220" s="681"/>
      <c r="AR220" s="681"/>
      <c r="AS220" s="681"/>
      <c r="AT220" s="681"/>
      <c r="AU220" s="681"/>
      <c r="AV220" s="681"/>
      <c r="AW220" s="681"/>
      <c r="AX220" s="681"/>
      <c r="AY220" s="681"/>
      <c r="AZ220" s="681"/>
      <c r="BA220" s="681"/>
      <c r="BB220" s="681"/>
      <c r="BC220" s="681"/>
      <c r="BD220" s="33"/>
      <c r="BE220" s="33"/>
      <c r="BF220" s="66"/>
      <c r="BG220" s="66"/>
      <c r="BH220" s="66"/>
      <c r="BI220" s="66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34.5" customHeight="1" x14ac:dyDescent="0.3">
      <c r="A221" s="803" t="s">
        <v>436</v>
      </c>
      <c r="B221" s="804"/>
      <c r="C221" s="804"/>
      <c r="D221" s="804"/>
      <c r="E221" s="804"/>
      <c r="F221" s="804"/>
      <c r="G221" s="804"/>
      <c r="H221" s="70"/>
      <c r="I221" s="66"/>
      <c r="J221" s="66"/>
      <c r="K221" s="66"/>
      <c r="L221" s="66"/>
      <c r="M221" s="66"/>
      <c r="N221" s="66"/>
      <c r="O221" s="66"/>
      <c r="P221" s="66"/>
      <c r="Q221" s="66"/>
      <c r="R221" s="32"/>
      <c r="S221" s="32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9"/>
      <c r="AF221" s="66"/>
      <c r="AG221" s="66"/>
      <c r="AH221" s="66"/>
      <c r="AI221" s="66"/>
      <c r="AJ221" s="667"/>
      <c r="AK221" s="667"/>
      <c r="AL221" s="667"/>
      <c r="AM221" s="667"/>
      <c r="AN221" s="667"/>
      <c r="AO221" s="667"/>
      <c r="AP221" s="666" t="s">
        <v>240</v>
      </c>
      <c r="AQ221" s="666"/>
      <c r="AR221" s="666"/>
      <c r="AS221" s="666"/>
      <c r="AT221" s="666"/>
      <c r="AU221" s="666"/>
      <c r="AV221" s="666"/>
      <c r="AW221" s="78"/>
      <c r="AX221" s="78"/>
      <c r="AY221" s="78"/>
      <c r="AZ221" s="78"/>
      <c r="BA221" s="66"/>
      <c r="BB221" s="66"/>
      <c r="BC221" s="66"/>
      <c r="BD221" s="66"/>
      <c r="BE221" s="66"/>
      <c r="BF221" s="66"/>
      <c r="BG221" s="66"/>
      <c r="BH221" s="66"/>
      <c r="BI221" s="66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s="5" customFormat="1" ht="31.5" customHeight="1" x14ac:dyDescent="0.3">
      <c r="A222" s="667"/>
      <c r="B222" s="667"/>
      <c r="C222" s="667"/>
      <c r="D222" s="667"/>
      <c r="E222" s="667"/>
      <c r="F222" s="667"/>
      <c r="G222" s="667"/>
      <c r="H222" s="681">
        <v>2022</v>
      </c>
      <c r="I222" s="681"/>
      <c r="J222" s="681"/>
      <c r="K222" s="681"/>
      <c r="L222" s="681"/>
      <c r="M222" s="681"/>
      <c r="N222" s="681"/>
      <c r="O222" s="66"/>
      <c r="P222" s="66"/>
      <c r="Q222" s="66"/>
      <c r="R222" s="32"/>
      <c r="S222" s="32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9"/>
      <c r="AF222" s="66"/>
      <c r="AG222" s="66"/>
      <c r="AH222" s="66"/>
      <c r="AI222" s="66"/>
      <c r="AJ222" s="193" t="s">
        <v>419</v>
      </c>
      <c r="AK222" s="72"/>
      <c r="AL222" s="78"/>
      <c r="AW222" s="78"/>
      <c r="AX222" s="78"/>
      <c r="AY222" s="78"/>
      <c r="AZ222" s="78"/>
      <c r="BA222" s="66"/>
      <c r="BB222" s="66"/>
      <c r="BC222" s="66"/>
      <c r="BD222" s="66"/>
      <c r="BE222" s="66"/>
      <c r="BF222" s="66"/>
      <c r="BG222" s="66"/>
      <c r="BH222" s="66"/>
      <c r="BI222" s="66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:127" s="5" customFormat="1" ht="27" customHeight="1" x14ac:dyDescent="0.3">
      <c r="A223" s="675"/>
      <c r="B223" s="675"/>
      <c r="C223" s="675"/>
      <c r="D223" s="675"/>
      <c r="E223" s="675"/>
      <c r="F223" s="675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32"/>
      <c r="S223" s="32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9"/>
      <c r="AF223" s="66"/>
      <c r="AG223" s="66"/>
      <c r="AH223" s="66"/>
      <c r="AI223" s="66"/>
      <c r="AJ223" s="667"/>
      <c r="AK223" s="667"/>
      <c r="AL223" s="667"/>
      <c r="AM223" s="667"/>
      <c r="AN223" s="667"/>
      <c r="AO223" s="667"/>
      <c r="AP223" s="304">
        <v>2022</v>
      </c>
      <c r="AQ223" s="664"/>
      <c r="AR223" s="664"/>
      <c r="AS223" s="664"/>
      <c r="AT223" s="104"/>
      <c r="AU223" s="104"/>
      <c r="AV223" s="104"/>
      <c r="AW223" s="78"/>
      <c r="AX223" s="78"/>
      <c r="AY223" s="78"/>
      <c r="AZ223" s="78"/>
      <c r="BA223" s="66"/>
      <c r="BB223" s="66"/>
      <c r="BC223" s="66"/>
      <c r="BD223" s="66"/>
      <c r="BE223" s="66"/>
      <c r="BF223" s="66"/>
      <c r="BG223" s="66"/>
      <c r="BH223" s="66"/>
      <c r="BI223" s="66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:127" s="5" customFormat="1" ht="32.25" customHeight="1" x14ac:dyDescent="0.3">
      <c r="A224" s="802" t="s">
        <v>418</v>
      </c>
      <c r="B224" s="802"/>
      <c r="C224" s="802"/>
      <c r="D224" s="802"/>
      <c r="E224" s="802"/>
      <c r="F224" s="802"/>
      <c r="G224" s="802"/>
      <c r="H224" s="802"/>
      <c r="I224" s="802"/>
      <c r="J224" s="802"/>
      <c r="K224" s="802"/>
      <c r="L224" s="802"/>
      <c r="M224" s="802"/>
      <c r="N224" s="802"/>
      <c r="O224" s="802"/>
      <c r="P224" s="802"/>
      <c r="Q224" s="802"/>
      <c r="R224" s="802"/>
      <c r="S224" s="802"/>
      <c r="T224" s="802"/>
      <c r="U224" s="802"/>
      <c r="V224" s="802"/>
      <c r="W224" s="802"/>
      <c r="X224" s="802"/>
      <c r="Y224" s="802"/>
      <c r="Z224" s="802"/>
      <c r="AA224" s="802"/>
      <c r="AB224" s="1"/>
      <c r="AC224" s="1"/>
      <c r="AD224" s="66"/>
      <c r="AE224" s="69"/>
      <c r="AF224" s="66"/>
      <c r="AG224" s="66"/>
      <c r="AH224" s="66"/>
      <c r="AI224" s="66"/>
      <c r="AT224" s="78"/>
      <c r="AU224" s="78"/>
      <c r="AV224" s="78"/>
      <c r="AW224" s="78"/>
      <c r="AX224" s="78"/>
      <c r="AY224" s="78"/>
      <c r="AZ224" s="78"/>
      <c r="BA224" s="66"/>
      <c r="BB224" s="66"/>
      <c r="BC224" s="66"/>
      <c r="BD224" s="66"/>
      <c r="BE224" s="66"/>
      <c r="BF224" s="66"/>
      <c r="BG224" s="66"/>
      <c r="BH224" s="66"/>
      <c r="BI224" s="66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:127" s="5" customFormat="1" ht="33.75" customHeight="1" x14ac:dyDescent="0.3">
      <c r="A225" s="666"/>
      <c r="B225" s="666"/>
      <c r="C225" s="666"/>
      <c r="D225" s="666"/>
      <c r="E225" s="666"/>
      <c r="F225" s="666"/>
      <c r="G225" s="666"/>
      <c r="H225" s="666"/>
      <c r="I225" s="666"/>
      <c r="J225" s="666"/>
      <c r="K225" s="666"/>
      <c r="L225" s="666"/>
      <c r="M225" s="666"/>
      <c r="N225" s="666"/>
      <c r="O225" s="666"/>
      <c r="P225" s="666"/>
      <c r="Q225" s="666"/>
      <c r="R225" s="666"/>
      <c r="S225" s="666"/>
      <c r="T225" s="666"/>
      <c r="U225" s="666"/>
      <c r="V225" s="666"/>
      <c r="W225" s="666"/>
      <c r="X225" s="666"/>
      <c r="Y225" s="666"/>
      <c r="Z225" s="666"/>
      <c r="AA225" s="666"/>
      <c r="AB225" s="666"/>
      <c r="AC225" s="666"/>
      <c r="AD225" s="66"/>
      <c r="AE225" s="69"/>
      <c r="AF225" s="66"/>
      <c r="AG225" s="66"/>
      <c r="AH225" s="66"/>
      <c r="AI225" s="66"/>
      <c r="AJ225" s="665"/>
      <c r="AK225" s="665"/>
      <c r="AL225" s="665"/>
      <c r="AM225" s="665"/>
      <c r="AN225" s="665"/>
      <c r="AO225" s="665"/>
      <c r="AP225" s="78"/>
      <c r="AQ225" s="78"/>
      <c r="AR225" s="78"/>
      <c r="AS225" s="78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66"/>
      <c r="BE225" s="66"/>
      <c r="BF225" s="66"/>
      <c r="BG225" s="66"/>
      <c r="BH225" s="66"/>
      <c r="BI225" s="66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:127" s="5" customFormat="1" ht="36" customHeight="1" x14ac:dyDescent="0.3">
      <c r="A226" s="698"/>
      <c r="B226" s="698"/>
      <c r="C226" s="698"/>
      <c r="D226" s="698"/>
      <c r="E226" s="698"/>
      <c r="F226" s="698"/>
      <c r="G226" s="698"/>
      <c r="H226" s="666" t="s">
        <v>474</v>
      </c>
      <c r="I226" s="666"/>
      <c r="J226" s="666"/>
      <c r="K226" s="666"/>
      <c r="L226" s="666"/>
      <c r="M226" s="666"/>
      <c r="N226" s="666"/>
      <c r="AD226" s="66"/>
      <c r="AE226" s="69"/>
      <c r="AF226" s="66"/>
      <c r="AG226" s="66"/>
      <c r="AH226" s="66"/>
      <c r="AI226" s="66"/>
      <c r="AJ226" s="795" t="s">
        <v>124</v>
      </c>
      <c r="AK226" s="795"/>
      <c r="AL226" s="795"/>
      <c r="AM226" s="795"/>
      <c r="AN226" s="795"/>
      <c r="AO226" s="795"/>
      <c r="AP226" s="795"/>
      <c r="AQ226" s="795"/>
      <c r="AR226" s="795"/>
      <c r="AS226" s="795"/>
      <c r="AT226" s="795"/>
      <c r="AU226" s="795"/>
      <c r="AV226" s="795"/>
      <c r="AW226" s="795"/>
      <c r="AX226" s="795"/>
      <c r="AY226" s="795"/>
      <c r="AZ226" s="795"/>
      <c r="BA226" s="795"/>
      <c r="BB226" s="795"/>
      <c r="BC226" s="795"/>
      <c r="BD226" s="66"/>
      <c r="BE226" s="66"/>
      <c r="BF226" s="66"/>
      <c r="BG226" s="66"/>
      <c r="BH226" s="66"/>
      <c r="BI226" s="66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:127" s="5" customFormat="1" ht="36" customHeight="1" x14ac:dyDescent="0.45">
      <c r="A227" s="667"/>
      <c r="B227" s="667"/>
      <c r="C227" s="667"/>
      <c r="D227" s="667"/>
      <c r="E227" s="667"/>
      <c r="F227" s="667"/>
      <c r="G227" s="667"/>
      <c r="H227" s="581">
        <v>2022</v>
      </c>
      <c r="I227" s="581"/>
      <c r="J227" s="581"/>
      <c r="K227" s="581"/>
      <c r="L227" s="581"/>
      <c r="M227" s="581"/>
      <c r="N227" s="581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6"/>
      <c r="AE227" s="69"/>
      <c r="AF227" s="66"/>
      <c r="AG227" s="66"/>
      <c r="AH227" s="66"/>
      <c r="AI227" s="66"/>
      <c r="AJ227" s="667"/>
      <c r="AK227" s="667"/>
      <c r="AL227" s="667"/>
      <c r="AM227" s="667"/>
      <c r="AN227" s="667"/>
      <c r="AO227" s="667"/>
      <c r="AP227" s="666" t="s">
        <v>420</v>
      </c>
      <c r="AQ227" s="666"/>
      <c r="AR227" s="666"/>
      <c r="AS227" s="666"/>
      <c r="AT227" s="666"/>
      <c r="AU227" s="666"/>
      <c r="AV227" s="666"/>
      <c r="AW227" s="78"/>
      <c r="AX227" s="78"/>
      <c r="AY227" s="78"/>
      <c r="AZ227" s="78"/>
      <c r="BA227" s="66"/>
      <c r="BB227" s="66"/>
      <c r="BC227" s="66"/>
      <c r="BD227" s="66"/>
      <c r="BE227" s="66"/>
      <c r="BF227" s="66"/>
      <c r="BG227" s="66"/>
      <c r="BH227" s="66"/>
      <c r="BI227" s="66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:127" s="5" customFormat="1" ht="24.6" customHeight="1" x14ac:dyDescent="0.3">
      <c r="A228" s="675"/>
      <c r="B228" s="675"/>
      <c r="C228" s="675"/>
      <c r="D228" s="675"/>
      <c r="E228" s="675"/>
      <c r="F228" s="675"/>
      <c r="G228" s="66"/>
      <c r="H228" s="70"/>
      <c r="I228" s="66"/>
      <c r="J228" s="66"/>
      <c r="K228" s="66"/>
      <c r="L228" s="66"/>
      <c r="M228" s="66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6"/>
      <c r="AE228" s="69"/>
      <c r="AF228" s="66"/>
      <c r="AG228" s="66"/>
      <c r="AH228" s="66"/>
      <c r="AI228" s="66"/>
      <c r="AJ228" s="674"/>
      <c r="AK228" s="674"/>
      <c r="AL228" s="674"/>
      <c r="AM228" s="674"/>
      <c r="AN228" s="674"/>
      <c r="AO228" s="674"/>
      <c r="AP228" s="78"/>
      <c r="AQ228" s="79"/>
      <c r="AR228" s="78"/>
      <c r="AS228" s="78"/>
      <c r="AT228" s="78"/>
      <c r="AU228" s="78"/>
      <c r="AV228" s="78"/>
      <c r="AW228" s="78"/>
      <c r="AX228" s="78"/>
      <c r="AY228" s="78"/>
      <c r="AZ228" s="78"/>
      <c r="BA228" s="66"/>
      <c r="BB228" s="66"/>
      <c r="BC228" s="66"/>
      <c r="BD228" s="66"/>
      <c r="BE228" s="66"/>
      <c r="BF228" s="66"/>
      <c r="BG228" s="66"/>
      <c r="BH228" s="66"/>
      <c r="BI228" s="66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:127" s="5" customFormat="1" ht="36" customHeight="1" x14ac:dyDescent="0.3"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6"/>
      <c r="AE229" s="69"/>
      <c r="AF229" s="66"/>
      <c r="AG229" s="66"/>
      <c r="AH229" s="66"/>
      <c r="AI229" s="66"/>
      <c r="AJ229" s="667"/>
      <c r="AK229" s="667"/>
      <c r="AL229" s="667"/>
      <c r="AM229" s="667"/>
      <c r="AN229" s="667"/>
      <c r="AO229" s="667"/>
      <c r="AP229" s="666">
        <v>2022</v>
      </c>
      <c r="AQ229" s="681"/>
      <c r="AR229" s="681"/>
      <c r="AS229" s="681"/>
      <c r="AT229" s="78"/>
      <c r="AU229" s="78"/>
      <c r="AV229" s="78"/>
      <c r="AW229" s="78"/>
      <c r="AX229" s="78"/>
      <c r="AY229" s="78"/>
      <c r="AZ229" s="78"/>
      <c r="BA229" s="1"/>
      <c r="BB229" s="1"/>
      <c r="BC229" s="1"/>
      <c r="BD229" s="1"/>
      <c r="BE229" s="1"/>
      <c r="BF229" s="4"/>
      <c r="BG229" s="4"/>
      <c r="BH229" s="4"/>
      <c r="BI229" s="4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  <row r="230" spans="1:127" s="5" customFormat="1" ht="36" customHeight="1" x14ac:dyDescent="0.3">
      <c r="A230" s="666" t="s">
        <v>238</v>
      </c>
      <c r="B230" s="666"/>
      <c r="C230" s="666"/>
      <c r="D230" s="666"/>
      <c r="E230" s="666"/>
      <c r="F230" s="666"/>
      <c r="G230" s="666"/>
      <c r="H230" s="666"/>
      <c r="I230" s="666"/>
      <c r="J230" s="666"/>
      <c r="K230" s="666"/>
      <c r="L230" s="666"/>
      <c r="M230" s="666"/>
      <c r="N230" s="666"/>
      <c r="O230" s="666"/>
      <c r="P230" s="666"/>
      <c r="Q230" s="666"/>
      <c r="R230" s="666"/>
      <c r="S230" s="666"/>
      <c r="T230" s="666"/>
      <c r="U230" s="666"/>
      <c r="V230" s="666"/>
      <c r="W230" s="666"/>
      <c r="X230" s="666"/>
      <c r="Y230" s="666"/>
      <c r="Z230" s="666"/>
      <c r="AA230" s="666"/>
      <c r="AB230" s="666"/>
      <c r="AC230" s="666"/>
      <c r="AD230" s="66"/>
      <c r="AE230" s="69"/>
      <c r="AF230" s="66"/>
      <c r="AG230" s="66"/>
      <c r="AH230" s="66"/>
      <c r="AI230" s="66"/>
      <c r="AJ230" s="674"/>
      <c r="AK230" s="674"/>
      <c r="AL230" s="674"/>
      <c r="AM230" s="674"/>
      <c r="AN230" s="674"/>
      <c r="AO230" s="674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1"/>
      <c r="BB230" s="1"/>
      <c r="BC230" s="1"/>
      <c r="BD230" s="1"/>
      <c r="BE230" s="1"/>
      <c r="BF230" s="4"/>
      <c r="BG230" s="4"/>
      <c r="BH230" s="4"/>
      <c r="BI230" s="4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</row>
    <row r="231" spans="1:127" s="5" customFormat="1" ht="30.6" customHeight="1" x14ac:dyDescent="0.45">
      <c r="A231" s="7" t="s">
        <v>510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D231" s="34"/>
      <c r="AE231" s="34"/>
      <c r="AF231" s="34"/>
      <c r="AG231" s="34"/>
      <c r="AH231" s="34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4"/>
      <c r="BG231" s="4"/>
      <c r="BH231" s="4"/>
      <c r="BI231" s="4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</row>
    <row r="232" spans="1:127" s="5" customFormat="1" ht="24.6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3"/>
      <c r="S232" s="3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70"/>
      <c r="AE232" s="70"/>
      <c r="AF232" s="70"/>
      <c r="AG232" s="70"/>
      <c r="AH232" s="70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4"/>
      <c r="BG232" s="4"/>
      <c r="BH232" s="4"/>
      <c r="BI232" s="4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</row>
    <row r="233" spans="1:127" s="5" customFormat="1" ht="30.6" customHeight="1" x14ac:dyDescent="0.3">
      <c r="AC233" s="35"/>
      <c r="AD233" s="35"/>
      <c r="AE233" s="35"/>
      <c r="AF233" s="35"/>
      <c r="AG233" s="35"/>
      <c r="AH233" s="35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4"/>
      <c r="BG233" s="4"/>
      <c r="BH233" s="4"/>
      <c r="BI233" s="4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</row>
    <row r="234" spans="1:127" s="5" customFormat="1" ht="30.6" customHeight="1" x14ac:dyDescent="0.45">
      <c r="A234" s="581"/>
      <c r="B234" s="581"/>
      <c r="C234" s="581"/>
      <c r="D234" s="581"/>
      <c r="E234" s="581"/>
      <c r="F234" s="581"/>
      <c r="G234" s="581"/>
      <c r="H234" s="581"/>
      <c r="I234" s="581"/>
      <c r="J234" s="581"/>
      <c r="K234" s="581"/>
      <c r="L234" s="581"/>
      <c r="M234" s="581"/>
      <c r="N234" s="581"/>
      <c r="O234" s="581"/>
      <c r="P234" s="581"/>
      <c r="Q234" s="581"/>
      <c r="R234" s="581"/>
      <c r="S234" s="581"/>
      <c r="T234" s="581"/>
      <c r="U234" s="581"/>
      <c r="V234" s="581"/>
      <c r="W234" s="581"/>
      <c r="X234" s="581"/>
      <c r="Y234" s="581"/>
      <c r="Z234" s="581"/>
      <c r="AA234" s="581"/>
      <c r="AB234" s="581"/>
      <c r="AC234" s="35"/>
      <c r="AD234" s="35"/>
      <c r="AE234" s="35"/>
      <c r="AF234" s="35"/>
      <c r="AG234" s="35"/>
      <c r="AH234" s="35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4"/>
      <c r="BG234" s="4"/>
      <c r="BH234" s="4"/>
      <c r="BI234" s="4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</row>
    <row r="235" spans="1:127" s="5" customFormat="1" ht="30" customHeight="1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6"/>
      <c r="S235" s="36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67"/>
      <c r="BG235" s="67"/>
      <c r="BH235" s="67"/>
      <c r="BI235" s="67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</row>
    <row r="236" spans="1:127" s="5" customFormat="1" ht="30" x14ac:dyDescent="0.4">
      <c r="A236" s="3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3"/>
      <c r="S236" s="13"/>
      <c r="T236" s="2"/>
      <c r="U236" s="2"/>
      <c r="V236" s="2"/>
      <c r="W236" s="2"/>
      <c r="X236" s="2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4"/>
      <c r="BG236" s="4"/>
      <c r="BH236" s="4"/>
      <c r="BI236" s="4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</row>
  </sheetData>
  <mergeCells count="1419">
    <mergeCell ref="AP227:AV227"/>
    <mergeCell ref="A189:W189"/>
    <mergeCell ref="Z35:AA35"/>
    <mergeCell ref="AD39:AE39"/>
    <mergeCell ref="BD39:BE39"/>
    <mergeCell ref="BD42:BE42"/>
    <mergeCell ref="BF42:BI42"/>
    <mergeCell ref="A174:D174"/>
    <mergeCell ref="E177:BE177"/>
    <mergeCell ref="BF156:BI156"/>
    <mergeCell ref="BF157:BI157"/>
    <mergeCell ref="E178:BE178"/>
    <mergeCell ref="BF178:BI178"/>
    <mergeCell ref="K135:M135"/>
    <mergeCell ref="N135:P135"/>
    <mergeCell ref="A169:D169"/>
    <mergeCell ref="AF135:AJ135"/>
    <mergeCell ref="Z137:AB137"/>
    <mergeCell ref="AK135:AO135"/>
    <mergeCell ref="AD132:AE132"/>
    <mergeCell ref="R126:S126"/>
    <mergeCell ref="AD126:AE126"/>
    <mergeCell ref="B121:O121"/>
    <mergeCell ref="AD128:AE128"/>
    <mergeCell ref="V132:W132"/>
    <mergeCell ref="BD124:BE124"/>
    <mergeCell ref="AF133:AH133"/>
    <mergeCell ref="A133:S133"/>
    <mergeCell ref="T133:U133"/>
    <mergeCell ref="V133:W133"/>
    <mergeCell ref="E141:BE141"/>
    <mergeCell ref="Q138:V138"/>
    <mergeCell ref="W135:Y135"/>
    <mergeCell ref="BF144:BI144"/>
    <mergeCell ref="AL133:AN133"/>
    <mergeCell ref="A159:D159"/>
    <mergeCell ref="A143:D143"/>
    <mergeCell ref="BF146:BI146"/>
    <mergeCell ref="A167:D167"/>
    <mergeCell ref="BF164:BI164"/>
    <mergeCell ref="BF182:BI182"/>
    <mergeCell ref="A192:D192"/>
    <mergeCell ref="E192:BE192"/>
    <mergeCell ref="X128:Y128"/>
    <mergeCell ref="AI133:AK133"/>
    <mergeCell ref="R128:S128"/>
    <mergeCell ref="BF133:BI133"/>
    <mergeCell ref="Z133:AA133"/>
    <mergeCell ref="A135:G135"/>
    <mergeCell ref="W138:Y138"/>
    <mergeCell ref="H135:J135"/>
    <mergeCell ref="Z135:AB135"/>
    <mergeCell ref="X133:Y133"/>
    <mergeCell ref="AD133:AE133"/>
    <mergeCell ref="V130:W130"/>
    <mergeCell ref="AC135:AE135"/>
    <mergeCell ref="E173:BE173"/>
    <mergeCell ref="BF173:BI173"/>
    <mergeCell ref="A172:D172"/>
    <mergeCell ref="E172:BE172"/>
    <mergeCell ref="A136:G138"/>
    <mergeCell ref="H136:J138"/>
    <mergeCell ref="AR133:AT133"/>
    <mergeCell ref="AF132:AH132"/>
    <mergeCell ref="X47:Y47"/>
    <mergeCell ref="Z47:AA47"/>
    <mergeCell ref="AB47:AC47"/>
    <mergeCell ref="AD47:AE47"/>
    <mergeCell ref="BD47:BE47"/>
    <mergeCell ref="BF47:BI47"/>
    <mergeCell ref="AD80:AE80"/>
    <mergeCell ref="BD80:BE80"/>
    <mergeCell ref="BF80:BI80"/>
    <mergeCell ref="A191:D191"/>
    <mergeCell ref="B80:O80"/>
    <mergeCell ref="P80:Q80"/>
    <mergeCell ref="R80:S80"/>
    <mergeCell ref="T80:U80"/>
    <mergeCell ref="V80:W80"/>
    <mergeCell ref="AL132:AN132"/>
    <mergeCell ref="AO132:AQ132"/>
    <mergeCell ref="AO133:AQ133"/>
    <mergeCell ref="AF134:AT134"/>
    <mergeCell ref="AU134:BI134"/>
    <mergeCell ref="BF91:BI91"/>
    <mergeCell ref="B91:O91"/>
    <mergeCell ref="P91:Q91"/>
    <mergeCell ref="V93:W93"/>
    <mergeCell ref="Z90:AA90"/>
    <mergeCell ref="T91:U91"/>
    <mergeCell ref="B92:O92"/>
    <mergeCell ref="P92:Q92"/>
    <mergeCell ref="AB133:AC133"/>
    <mergeCell ref="A140:BI140"/>
    <mergeCell ref="AC137:AE137"/>
    <mergeCell ref="A130:S130"/>
    <mergeCell ref="A207:D207"/>
    <mergeCell ref="E207:BE207"/>
    <mergeCell ref="BF207:BI207"/>
    <mergeCell ref="A158:D158"/>
    <mergeCell ref="BF143:BI143"/>
    <mergeCell ref="BF142:BI142"/>
    <mergeCell ref="A142:D142"/>
    <mergeCell ref="BF141:BI141"/>
    <mergeCell ref="BF197:BI197"/>
    <mergeCell ref="BF167:BI167"/>
    <mergeCell ref="E180:BE180"/>
    <mergeCell ref="BF168:BI168"/>
    <mergeCell ref="BF150:BI150"/>
    <mergeCell ref="A147:D147"/>
    <mergeCell ref="E153:BE153"/>
    <mergeCell ref="E169:BE169"/>
    <mergeCell ref="BF169:BI169"/>
    <mergeCell ref="A163:D163"/>
    <mergeCell ref="E150:BE150"/>
    <mergeCell ref="E162:BE162"/>
    <mergeCell ref="A168:D168"/>
    <mergeCell ref="E151:BE151"/>
    <mergeCell ref="E159:BE159"/>
    <mergeCell ref="BF159:BI159"/>
    <mergeCell ref="BF162:BI162"/>
    <mergeCell ref="A162:D162"/>
    <mergeCell ref="E166:BE166"/>
    <mergeCell ref="BF187:BI187"/>
    <mergeCell ref="BF192:BI192"/>
    <mergeCell ref="E185:BE185"/>
    <mergeCell ref="A182:D182"/>
    <mergeCell ref="A173:D173"/>
    <mergeCell ref="AB46:AC46"/>
    <mergeCell ref="AD46:AE46"/>
    <mergeCell ref="BD46:BE46"/>
    <mergeCell ref="A132:S132"/>
    <mergeCell ref="T132:U132"/>
    <mergeCell ref="B124:O124"/>
    <mergeCell ref="B109:O109"/>
    <mergeCell ref="P109:Q109"/>
    <mergeCell ref="R109:S109"/>
    <mergeCell ref="T109:U109"/>
    <mergeCell ref="V109:W109"/>
    <mergeCell ref="B108:O108"/>
    <mergeCell ref="P108:Q108"/>
    <mergeCell ref="AB125:AC125"/>
    <mergeCell ref="BD126:BE126"/>
    <mergeCell ref="X125:Y125"/>
    <mergeCell ref="AD131:AE131"/>
    <mergeCell ref="Z122:AA122"/>
    <mergeCell ref="X123:Y123"/>
    <mergeCell ref="AB126:AC126"/>
    <mergeCell ref="V127:W127"/>
    <mergeCell ref="Z130:AA130"/>
    <mergeCell ref="AB130:AC130"/>
    <mergeCell ref="AD130:AE130"/>
    <mergeCell ref="X118:Y118"/>
    <mergeCell ref="P127:Q127"/>
    <mergeCell ref="Z124:AA124"/>
    <mergeCell ref="R127:S127"/>
    <mergeCell ref="AD127:AE127"/>
    <mergeCell ref="A129:S129"/>
    <mergeCell ref="AX130:AZ130"/>
    <mergeCell ref="BA130:BC130"/>
    <mergeCell ref="BF125:BI125"/>
    <mergeCell ref="AU131:AW131"/>
    <mergeCell ref="B115:O115"/>
    <mergeCell ref="P115:Q115"/>
    <mergeCell ref="R115:S115"/>
    <mergeCell ref="T115:U115"/>
    <mergeCell ref="P114:Q114"/>
    <mergeCell ref="AB92:AC92"/>
    <mergeCell ref="AB90:AC90"/>
    <mergeCell ref="AD90:AE90"/>
    <mergeCell ref="Z95:AA95"/>
    <mergeCell ref="AB95:AC95"/>
    <mergeCell ref="P93:Q93"/>
    <mergeCell ref="R93:S93"/>
    <mergeCell ref="AD94:AE94"/>
    <mergeCell ref="P95:Q95"/>
    <mergeCell ref="R95:S95"/>
    <mergeCell ref="V91:W91"/>
    <mergeCell ref="X91:Y91"/>
    <mergeCell ref="BF129:BI129"/>
    <mergeCell ref="R123:S123"/>
    <mergeCell ref="T123:U123"/>
    <mergeCell ref="V123:W123"/>
    <mergeCell ref="Z120:AA120"/>
    <mergeCell ref="AB120:AC120"/>
    <mergeCell ref="T120:U120"/>
    <mergeCell ref="V118:W118"/>
    <mergeCell ref="V129:W129"/>
    <mergeCell ref="T126:U126"/>
    <mergeCell ref="V126:W126"/>
    <mergeCell ref="B126:O126"/>
    <mergeCell ref="AD129:AE129"/>
    <mergeCell ref="AR132:AT132"/>
    <mergeCell ref="BD128:BE128"/>
    <mergeCell ref="T127:U127"/>
    <mergeCell ref="X132:Y132"/>
    <mergeCell ref="Z132:AA132"/>
    <mergeCell ref="Z131:AA131"/>
    <mergeCell ref="AB131:AC131"/>
    <mergeCell ref="X130:Y130"/>
    <mergeCell ref="AB132:AC132"/>
    <mergeCell ref="A131:S131"/>
    <mergeCell ref="T131:U131"/>
    <mergeCell ref="P87:Q87"/>
    <mergeCell ref="R87:S87"/>
    <mergeCell ref="T87:U87"/>
    <mergeCell ref="V87:W87"/>
    <mergeCell ref="X87:Y87"/>
    <mergeCell ref="BD88:BE88"/>
    <mergeCell ref="Z88:AA88"/>
    <mergeCell ref="AB88:AC88"/>
    <mergeCell ref="B116:O116"/>
    <mergeCell ref="AD88:AE88"/>
    <mergeCell ref="B118:O118"/>
    <mergeCell ref="T130:U130"/>
    <mergeCell ref="AD87:AE87"/>
    <mergeCell ref="BD87:BE87"/>
    <mergeCell ref="BD90:BE90"/>
    <mergeCell ref="X94:Y94"/>
    <mergeCell ref="Z91:AA91"/>
    <mergeCell ref="AB91:AC91"/>
    <mergeCell ref="AD92:AE92"/>
    <mergeCell ref="R92:S92"/>
    <mergeCell ref="B119:O119"/>
    <mergeCell ref="AU133:AW133"/>
    <mergeCell ref="AX133:AZ133"/>
    <mergeCell ref="BA133:BC133"/>
    <mergeCell ref="BD133:BE133"/>
    <mergeCell ref="A153:D153"/>
    <mergeCell ref="R122:S122"/>
    <mergeCell ref="Z117:AA117"/>
    <mergeCell ref="Q135:V135"/>
    <mergeCell ref="AB128:AC128"/>
    <mergeCell ref="Z126:AA126"/>
    <mergeCell ref="E148:BE148"/>
    <mergeCell ref="A148:D148"/>
    <mergeCell ref="AC136:AE136"/>
    <mergeCell ref="AC138:AE138"/>
    <mergeCell ref="K136:M138"/>
    <mergeCell ref="N136:P138"/>
    <mergeCell ref="Q136:V136"/>
    <mergeCell ref="W136:Y136"/>
    <mergeCell ref="W137:Y137"/>
    <mergeCell ref="A149:D149"/>
    <mergeCell ref="A141:D141"/>
    <mergeCell ref="B128:O128"/>
    <mergeCell ref="P128:Q128"/>
    <mergeCell ref="T128:U128"/>
    <mergeCell ref="Z125:AA125"/>
    <mergeCell ref="Z127:AA127"/>
    <mergeCell ref="Z138:AB138"/>
    <mergeCell ref="E142:BE142"/>
    <mergeCell ref="E146:BE146"/>
    <mergeCell ref="R125:S125"/>
    <mergeCell ref="T125:U125"/>
    <mergeCell ref="T129:U129"/>
    <mergeCell ref="AJ226:BC226"/>
    <mergeCell ref="BD129:BE129"/>
    <mergeCell ref="AU130:AW130"/>
    <mergeCell ref="E209:BE209"/>
    <mergeCell ref="A154:D154"/>
    <mergeCell ref="A155:D155"/>
    <mergeCell ref="A211:BI211"/>
    <mergeCell ref="BF194:BI194"/>
    <mergeCell ref="A223:F223"/>
    <mergeCell ref="H216:N216"/>
    <mergeCell ref="AJ216:AO216"/>
    <mergeCell ref="AP223:AS223"/>
    <mergeCell ref="AJ221:AO221"/>
    <mergeCell ref="A224:AA224"/>
    <mergeCell ref="E198:BE198"/>
    <mergeCell ref="A200:D200"/>
    <mergeCell ref="A198:D198"/>
    <mergeCell ref="E196:BE196"/>
    <mergeCell ref="BF172:BI172"/>
    <mergeCell ref="A202:D202"/>
    <mergeCell ref="A221:G221"/>
    <mergeCell ref="A134:P134"/>
    <mergeCell ref="Q134:AE134"/>
    <mergeCell ref="H222:N222"/>
    <mergeCell ref="AJ218:BC220"/>
    <mergeCell ref="A219:AC219"/>
    <mergeCell ref="A220:G220"/>
    <mergeCell ref="H220:N220"/>
    <mergeCell ref="A215:F215"/>
    <mergeCell ref="H215:N215"/>
    <mergeCell ref="E174:BE174"/>
    <mergeCell ref="AI132:AK132"/>
    <mergeCell ref="AJ214:AO214"/>
    <mergeCell ref="BF209:BI209"/>
    <mergeCell ref="E181:BE181"/>
    <mergeCell ref="A216:G216"/>
    <mergeCell ref="BF195:BI195"/>
    <mergeCell ref="BF196:BI196"/>
    <mergeCell ref="BF198:BI198"/>
    <mergeCell ref="BF199:BI199"/>
    <mergeCell ref="BF200:BI200"/>
    <mergeCell ref="BF204:BI204"/>
    <mergeCell ref="BF203:BI203"/>
    <mergeCell ref="AJ213:AU213"/>
    <mergeCell ref="E202:BE202"/>
    <mergeCell ref="BF202:BI202"/>
    <mergeCell ref="A184:D184"/>
    <mergeCell ref="BF183:BI183"/>
    <mergeCell ref="E201:BE201"/>
    <mergeCell ref="A195:D195"/>
    <mergeCell ref="A187:D187"/>
    <mergeCell ref="A185:D185"/>
    <mergeCell ref="BF205:BI205"/>
    <mergeCell ref="BF208:BI208"/>
    <mergeCell ref="BF206:BI206"/>
    <mergeCell ref="E184:BE184"/>
    <mergeCell ref="A210:BI210"/>
    <mergeCell ref="A208:D208"/>
    <mergeCell ref="E208:BE208"/>
    <mergeCell ref="E205:BE205"/>
    <mergeCell ref="A196:D196"/>
    <mergeCell ref="BF201:BI201"/>
    <mergeCell ref="A204:D204"/>
    <mergeCell ref="E191:BE191"/>
    <mergeCell ref="BF148:BI148"/>
    <mergeCell ref="BF147:BI147"/>
    <mergeCell ref="BF149:BI149"/>
    <mergeCell ref="E203:BE203"/>
    <mergeCell ref="E170:BE170"/>
    <mergeCell ref="E197:BE197"/>
    <mergeCell ref="BF185:BI185"/>
    <mergeCell ref="BF186:BI186"/>
    <mergeCell ref="BF179:BI179"/>
    <mergeCell ref="E194:BE194"/>
    <mergeCell ref="BF193:BI193"/>
    <mergeCell ref="E186:BE186"/>
    <mergeCell ref="A166:D166"/>
    <mergeCell ref="E176:BE176"/>
    <mergeCell ref="A183:D183"/>
    <mergeCell ref="A177:D177"/>
    <mergeCell ref="BF154:BI154"/>
    <mergeCell ref="A194:D194"/>
    <mergeCell ref="A165:D165"/>
    <mergeCell ref="BF160:BI160"/>
    <mergeCell ref="BF151:BI151"/>
    <mergeCell ref="A161:D161"/>
    <mergeCell ref="BF163:BI163"/>
    <mergeCell ref="A160:D160"/>
    <mergeCell ref="E160:BE160"/>
    <mergeCell ref="BF158:BI158"/>
    <mergeCell ref="E167:BE167"/>
    <mergeCell ref="E154:BE154"/>
    <mergeCell ref="BF184:BI184"/>
    <mergeCell ref="E157:BE157"/>
    <mergeCell ref="BF174:BI174"/>
    <mergeCell ref="BF176:BI176"/>
    <mergeCell ref="BF170:BI170"/>
    <mergeCell ref="E156:BE156"/>
    <mergeCell ref="A157:D157"/>
    <mergeCell ref="A199:D199"/>
    <mergeCell ref="E199:BE199"/>
    <mergeCell ref="BF181:BI181"/>
    <mergeCell ref="A178:D178"/>
    <mergeCell ref="E182:BE182"/>
    <mergeCell ref="A171:D171"/>
    <mergeCell ref="BF171:BI171"/>
    <mergeCell ref="E168:BE168"/>
    <mergeCell ref="A170:D170"/>
    <mergeCell ref="BF180:BI180"/>
    <mergeCell ref="E187:BE187"/>
    <mergeCell ref="A181:D181"/>
    <mergeCell ref="A176:D176"/>
    <mergeCell ref="BF177:BI177"/>
    <mergeCell ref="BF166:BI166"/>
    <mergeCell ref="A201:D201"/>
    <mergeCell ref="E200:BE200"/>
    <mergeCell ref="E195:BE195"/>
    <mergeCell ref="A186:D186"/>
    <mergeCell ref="A190:BI190"/>
    <mergeCell ref="AM189:BE189"/>
    <mergeCell ref="E179:BE179"/>
    <mergeCell ref="A197:D197"/>
    <mergeCell ref="E149:BE149"/>
    <mergeCell ref="E158:BE158"/>
    <mergeCell ref="A164:D164"/>
    <mergeCell ref="E165:BE165"/>
    <mergeCell ref="BF165:BI165"/>
    <mergeCell ref="BF153:BI153"/>
    <mergeCell ref="BF155:BI155"/>
    <mergeCell ref="E155:BE155"/>
    <mergeCell ref="A156:D156"/>
    <mergeCell ref="A152:D152"/>
    <mergeCell ref="E152:BE152"/>
    <mergeCell ref="BF152:BI152"/>
    <mergeCell ref="A150:D150"/>
    <mergeCell ref="A151:D151"/>
    <mergeCell ref="E161:BE161"/>
    <mergeCell ref="BF161:BI161"/>
    <mergeCell ref="BF191:BI191"/>
    <mergeCell ref="A180:D180"/>
    <mergeCell ref="A193:D193"/>
    <mergeCell ref="E193:BE193"/>
    <mergeCell ref="A175:D175"/>
    <mergeCell ref="E175:BE175"/>
    <mergeCell ref="BF175:BI175"/>
    <mergeCell ref="E163:BE163"/>
    <mergeCell ref="A217:F217"/>
    <mergeCell ref="E147:BE147"/>
    <mergeCell ref="AJ215:AO215"/>
    <mergeCell ref="B66:O66"/>
    <mergeCell ref="P66:Q66"/>
    <mergeCell ref="BD72:BE72"/>
    <mergeCell ref="T67:U67"/>
    <mergeCell ref="V67:W67"/>
    <mergeCell ref="X67:Y67"/>
    <mergeCell ref="Z67:AA67"/>
    <mergeCell ref="BD68:BE68"/>
    <mergeCell ref="AP135:AT135"/>
    <mergeCell ref="AP229:AS229"/>
    <mergeCell ref="AJ227:AO227"/>
    <mergeCell ref="AF136:AJ138"/>
    <mergeCell ref="AK136:AO138"/>
    <mergeCell ref="AP136:AT138"/>
    <mergeCell ref="Q137:V137"/>
    <mergeCell ref="A222:G222"/>
    <mergeCell ref="A213:N213"/>
    <mergeCell ref="A214:G214"/>
    <mergeCell ref="H214:N214"/>
    <mergeCell ref="A179:D179"/>
    <mergeCell ref="A225:AC225"/>
    <mergeCell ref="A226:G226"/>
    <mergeCell ref="E171:BE171"/>
    <mergeCell ref="E204:BE204"/>
    <mergeCell ref="A206:D206"/>
    <mergeCell ref="E206:BE206"/>
    <mergeCell ref="H226:N226"/>
    <mergeCell ref="E164:BE164"/>
    <mergeCell ref="A209:D209"/>
    <mergeCell ref="A234:AB234"/>
    <mergeCell ref="B65:O65"/>
    <mergeCell ref="P65:Q65"/>
    <mergeCell ref="R65:S65"/>
    <mergeCell ref="T65:U65"/>
    <mergeCell ref="V65:W65"/>
    <mergeCell ref="X65:Y65"/>
    <mergeCell ref="Z65:AA65"/>
    <mergeCell ref="AB65:AC65"/>
    <mergeCell ref="AB66:AC66"/>
    <mergeCell ref="E183:BE183"/>
    <mergeCell ref="AP215:AV215"/>
    <mergeCell ref="AJ225:AO225"/>
    <mergeCell ref="AP221:AV221"/>
    <mergeCell ref="AJ223:AO223"/>
    <mergeCell ref="E143:BE143"/>
    <mergeCell ref="E144:BE144"/>
    <mergeCell ref="A144:D144"/>
    <mergeCell ref="A203:D203"/>
    <mergeCell ref="A205:D205"/>
    <mergeCell ref="AP214:AV214"/>
    <mergeCell ref="Z136:AB136"/>
    <mergeCell ref="A218:Q218"/>
    <mergeCell ref="AJ230:AO230"/>
    <mergeCell ref="A230:AC230"/>
    <mergeCell ref="A228:F228"/>
    <mergeCell ref="AJ228:AO228"/>
    <mergeCell ref="V119:W119"/>
    <mergeCell ref="A227:G227"/>
    <mergeCell ref="H227:N227"/>
    <mergeCell ref="R117:S117"/>
    <mergeCell ref="AJ229:AO229"/>
    <mergeCell ref="X119:Y119"/>
    <mergeCell ref="R121:S121"/>
    <mergeCell ref="R120:S120"/>
    <mergeCell ref="P117:Q117"/>
    <mergeCell ref="T117:U117"/>
    <mergeCell ref="V117:W117"/>
    <mergeCell ref="X117:Y117"/>
    <mergeCell ref="Z119:AA119"/>
    <mergeCell ref="AB119:AC119"/>
    <mergeCell ref="P118:Q118"/>
    <mergeCell ref="R118:S118"/>
    <mergeCell ref="T118:U118"/>
    <mergeCell ref="T121:U121"/>
    <mergeCell ref="V121:W121"/>
    <mergeCell ref="X121:Y121"/>
    <mergeCell ref="Z121:AA121"/>
    <mergeCell ref="AB121:AC121"/>
    <mergeCell ref="T119:U119"/>
    <mergeCell ref="AB118:AC118"/>
    <mergeCell ref="R88:S88"/>
    <mergeCell ref="B87:O87"/>
    <mergeCell ref="V88:W88"/>
    <mergeCell ref="A82:R85"/>
    <mergeCell ref="P96:Q96"/>
    <mergeCell ref="P88:Q88"/>
    <mergeCell ref="Z93:AA93"/>
    <mergeCell ref="AB93:AC93"/>
    <mergeCell ref="V125:W125"/>
    <mergeCell ref="V122:W122"/>
    <mergeCell ref="Z118:AA118"/>
    <mergeCell ref="X122:Y122"/>
    <mergeCell ref="B79:O79"/>
    <mergeCell ref="V89:W89"/>
    <mergeCell ref="X89:Y89"/>
    <mergeCell ref="B90:O90"/>
    <mergeCell ref="P90:Q90"/>
    <mergeCell ref="R90:S90"/>
    <mergeCell ref="T90:U90"/>
    <mergeCell ref="V90:W90"/>
    <mergeCell ref="R91:S91"/>
    <mergeCell ref="R96:S96"/>
    <mergeCell ref="Z94:AA94"/>
    <mergeCell ref="Z99:AA99"/>
    <mergeCell ref="Z87:AA87"/>
    <mergeCell ref="AB87:AC87"/>
    <mergeCell ref="AB124:AC124"/>
    <mergeCell ref="P124:Q124"/>
    <mergeCell ref="R124:S124"/>
    <mergeCell ref="T122:U122"/>
    <mergeCell ref="AB123:AC123"/>
    <mergeCell ref="B81:O81"/>
    <mergeCell ref="Z81:AA81"/>
    <mergeCell ref="AB81:AC81"/>
    <mergeCell ref="AD81:AE81"/>
    <mergeCell ref="BF79:BI79"/>
    <mergeCell ref="X79:Y79"/>
    <mergeCell ref="AB78:AC78"/>
    <mergeCell ref="R79:S79"/>
    <mergeCell ref="T79:U79"/>
    <mergeCell ref="V79:W79"/>
    <mergeCell ref="Z77:AA77"/>
    <mergeCell ref="R78:S78"/>
    <mergeCell ref="V76:W76"/>
    <mergeCell ref="AD77:AE77"/>
    <mergeCell ref="Z79:AA79"/>
    <mergeCell ref="AB79:AC79"/>
    <mergeCell ref="AD79:AE79"/>
    <mergeCell ref="BD79:BE79"/>
    <mergeCell ref="Z78:AA78"/>
    <mergeCell ref="T78:U78"/>
    <mergeCell ref="BF78:BI78"/>
    <mergeCell ref="V78:W78"/>
    <mergeCell ref="X78:Y78"/>
    <mergeCell ref="BD77:BE77"/>
    <mergeCell ref="R76:S76"/>
    <mergeCell ref="AD78:AE78"/>
    <mergeCell ref="BD81:BE81"/>
    <mergeCell ref="Z76:AA76"/>
    <mergeCell ref="AB76:AC76"/>
    <mergeCell ref="AD76:AE76"/>
    <mergeCell ref="BD76:BE76"/>
    <mergeCell ref="BF76:BI76"/>
    <mergeCell ref="X76:Y76"/>
    <mergeCell ref="R60:S60"/>
    <mergeCell ref="P62:Q62"/>
    <mergeCell ref="X62:Y62"/>
    <mergeCell ref="Z62:AA62"/>
    <mergeCell ref="AB62:AC62"/>
    <mergeCell ref="R70:S70"/>
    <mergeCell ref="T70:U70"/>
    <mergeCell ref="AB70:AC70"/>
    <mergeCell ref="AD70:AE70"/>
    <mergeCell ref="B69:O69"/>
    <mergeCell ref="P69:Q69"/>
    <mergeCell ref="R69:S69"/>
    <mergeCell ref="T69:U69"/>
    <mergeCell ref="V69:W69"/>
    <mergeCell ref="X69:Y69"/>
    <mergeCell ref="Z69:AA69"/>
    <mergeCell ref="AB69:AC69"/>
    <mergeCell ref="P68:Q68"/>
    <mergeCell ref="R61:S61"/>
    <mergeCell ref="AD63:AE63"/>
    <mergeCell ref="B64:O64"/>
    <mergeCell ref="P64:Q64"/>
    <mergeCell ref="T63:U63"/>
    <mergeCell ref="B67:O67"/>
    <mergeCell ref="Z70:AA70"/>
    <mergeCell ref="AD65:AE65"/>
    <mergeCell ref="B68:O68"/>
    <mergeCell ref="R75:S75"/>
    <mergeCell ref="B62:O62"/>
    <mergeCell ref="P63:Q63"/>
    <mergeCell ref="R63:S63"/>
    <mergeCell ref="P67:Q67"/>
    <mergeCell ref="X74:Y74"/>
    <mergeCell ref="Z74:AA74"/>
    <mergeCell ref="T75:U75"/>
    <mergeCell ref="V75:W75"/>
    <mergeCell ref="X75:Y75"/>
    <mergeCell ref="Z75:AA75"/>
    <mergeCell ref="AD73:AE73"/>
    <mergeCell ref="B74:O74"/>
    <mergeCell ref="X72:Y72"/>
    <mergeCell ref="Z72:AA72"/>
    <mergeCell ref="AB75:AC75"/>
    <mergeCell ref="P70:Q70"/>
    <mergeCell ref="R72:S72"/>
    <mergeCell ref="P72:Q72"/>
    <mergeCell ref="T73:U73"/>
    <mergeCell ref="AD62:AE62"/>
    <mergeCell ref="Z63:AA63"/>
    <mergeCell ref="AB63:AC63"/>
    <mergeCell ref="P74:Q74"/>
    <mergeCell ref="BD70:BE70"/>
    <mergeCell ref="AB73:AC73"/>
    <mergeCell ref="B70:O70"/>
    <mergeCell ref="BD63:BE63"/>
    <mergeCell ref="T60:U60"/>
    <mergeCell ref="AU57:AW57"/>
    <mergeCell ref="BD59:BE59"/>
    <mergeCell ref="BD75:BE75"/>
    <mergeCell ref="P76:Q76"/>
    <mergeCell ref="X77:Y77"/>
    <mergeCell ref="B75:O75"/>
    <mergeCell ref="BF74:BI74"/>
    <mergeCell ref="R67:S67"/>
    <mergeCell ref="AB67:AC67"/>
    <mergeCell ref="AD67:AE67"/>
    <mergeCell ref="BF65:BI65"/>
    <mergeCell ref="BD73:BE73"/>
    <mergeCell ref="BF73:BI73"/>
    <mergeCell ref="BF72:BI72"/>
    <mergeCell ref="R66:S66"/>
    <mergeCell ref="T66:U66"/>
    <mergeCell ref="V66:W66"/>
    <mergeCell ref="X66:Y66"/>
    <mergeCell ref="Z66:AA66"/>
    <mergeCell ref="R74:S74"/>
    <mergeCell ref="P77:Q77"/>
    <mergeCell ref="R77:S77"/>
    <mergeCell ref="T77:U77"/>
    <mergeCell ref="V77:W77"/>
    <mergeCell ref="AB77:AC77"/>
    <mergeCell ref="BF75:BI75"/>
    <mergeCell ref="BF77:BI77"/>
    <mergeCell ref="BF62:BI62"/>
    <mergeCell ref="R64:S64"/>
    <mergeCell ref="T64:U64"/>
    <mergeCell ref="V64:W64"/>
    <mergeCell ref="B63:O63"/>
    <mergeCell ref="BD62:BE62"/>
    <mergeCell ref="T61:U61"/>
    <mergeCell ref="BD71:BE71"/>
    <mergeCell ref="AD74:AE74"/>
    <mergeCell ref="V73:W73"/>
    <mergeCell ref="X73:Y73"/>
    <mergeCell ref="Z73:AA73"/>
    <mergeCell ref="Z57:AA58"/>
    <mergeCell ref="AX56:BC56"/>
    <mergeCell ref="AX57:AZ57"/>
    <mergeCell ref="BA57:BC57"/>
    <mergeCell ref="P55:Q58"/>
    <mergeCell ref="B59:O59"/>
    <mergeCell ref="X60:Y60"/>
    <mergeCell ref="T59:U59"/>
    <mergeCell ref="V63:W63"/>
    <mergeCell ref="X63:Y63"/>
    <mergeCell ref="AB61:AC61"/>
    <mergeCell ref="AD61:AE61"/>
    <mergeCell ref="T71:U71"/>
    <mergeCell ref="BD61:BE61"/>
    <mergeCell ref="AD71:AE71"/>
    <mergeCell ref="V59:W59"/>
    <mergeCell ref="BD74:BE74"/>
    <mergeCell ref="Z59:AA59"/>
    <mergeCell ref="AB59:AC59"/>
    <mergeCell ref="AD59:AE59"/>
    <mergeCell ref="BD64:BE64"/>
    <mergeCell ref="B60:O60"/>
    <mergeCell ref="P60:Q60"/>
    <mergeCell ref="V61:W61"/>
    <mergeCell ref="X61:Y61"/>
    <mergeCell ref="X64:Y64"/>
    <mergeCell ref="Z64:AA64"/>
    <mergeCell ref="AB64:AC64"/>
    <mergeCell ref="AD64:AE64"/>
    <mergeCell ref="B61:O61"/>
    <mergeCell ref="P61:Q61"/>
    <mergeCell ref="AD66:AE66"/>
    <mergeCell ref="BD65:BE65"/>
    <mergeCell ref="Z60:AA60"/>
    <mergeCell ref="AB60:AC60"/>
    <mergeCell ref="V53:W53"/>
    <mergeCell ref="X53:Y53"/>
    <mergeCell ref="Z53:AA53"/>
    <mergeCell ref="AB53:AC53"/>
    <mergeCell ref="AD53:AE53"/>
    <mergeCell ref="B53:O53"/>
    <mergeCell ref="P53:Q53"/>
    <mergeCell ref="B54:O54"/>
    <mergeCell ref="P54:Q54"/>
    <mergeCell ref="AB54:AC54"/>
    <mergeCell ref="AD54:AE54"/>
    <mergeCell ref="R53:S53"/>
    <mergeCell ref="T53:U53"/>
    <mergeCell ref="R62:S62"/>
    <mergeCell ref="T62:U62"/>
    <mergeCell ref="V62:W62"/>
    <mergeCell ref="AD60:AE60"/>
    <mergeCell ref="AD57:AE58"/>
    <mergeCell ref="BD53:BE53"/>
    <mergeCell ref="BD54:BE54"/>
    <mergeCell ref="BF54:BI54"/>
    <mergeCell ref="BF53:BI53"/>
    <mergeCell ref="V52:W52"/>
    <mergeCell ref="X52:Y52"/>
    <mergeCell ref="AF57:AH57"/>
    <mergeCell ref="R55:S58"/>
    <mergeCell ref="T55:AE55"/>
    <mergeCell ref="AF55:BC55"/>
    <mergeCell ref="BD55:BE58"/>
    <mergeCell ref="AF56:AK56"/>
    <mergeCell ref="AL56:AQ56"/>
    <mergeCell ref="AR56:AW56"/>
    <mergeCell ref="AB57:AC58"/>
    <mergeCell ref="T51:U51"/>
    <mergeCell ref="AI57:AK57"/>
    <mergeCell ref="AR57:AT57"/>
    <mergeCell ref="BF55:BI58"/>
    <mergeCell ref="R54:S54"/>
    <mergeCell ref="T54:U54"/>
    <mergeCell ref="V54:W54"/>
    <mergeCell ref="X54:Y54"/>
    <mergeCell ref="Z54:AA54"/>
    <mergeCell ref="AB48:AC48"/>
    <mergeCell ref="AD48:AE48"/>
    <mergeCell ref="BD48:BE48"/>
    <mergeCell ref="B52:O52"/>
    <mergeCell ref="P52:Q52"/>
    <mergeCell ref="R52:S52"/>
    <mergeCell ref="T52:U52"/>
    <mergeCell ref="V50:W50"/>
    <mergeCell ref="X50:Y50"/>
    <mergeCell ref="BD50:BE50"/>
    <mergeCell ref="B50:O50"/>
    <mergeCell ref="R49:S49"/>
    <mergeCell ref="T49:U49"/>
    <mergeCell ref="V49:W49"/>
    <mergeCell ref="Z51:AA51"/>
    <mergeCell ref="AB51:AC51"/>
    <mergeCell ref="BF51:BI51"/>
    <mergeCell ref="BF52:BI52"/>
    <mergeCell ref="B45:O45"/>
    <mergeCell ref="B43:O43"/>
    <mergeCell ref="P43:Q43"/>
    <mergeCell ref="R43:S43"/>
    <mergeCell ref="P45:Q45"/>
    <mergeCell ref="R45:S45"/>
    <mergeCell ref="T45:U45"/>
    <mergeCell ref="B49:O49"/>
    <mergeCell ref="P49:Q49"/>
    <mergeCell ref="AD50:AE50"/>
    <mergeCell ref="T50:U50"/>
    <mergeCell ref="V45:W45"/>
    <mergeCell ref="BD51:BE51"/>
    <mergeCell ref="BD52:BE52"/>
    <mergeCell ref="X49:Y49"/>
    <mergeCell ref="Z49:AA49"/>
    <mergeCell ref="AB49:AC49"/>
    <mergeCell ref="AD49:AE49"/>
    <mergeCell ref="BD49:BE49"/>
    <mergeCell ref="V51:W51"/>
    <mergeCell ref="B51:O51"/>
    <mergeCell ref="P51:Q51"/>
    <mergeCell ref="R51:S51"/>
    <mergeCell ref="X51:Y51"/>
    <mergeCell ref="B46:O46"/>
    <mergeCell ref="P46:Q46"/>
    <mergeCell ref="R46:S46"/>
    <mergeCell ref="X46:Y46"/>
    <mergeCell ref="B48:O48"/>
    <mergeCell ref="AD52:AE52"/>
    <mergeCell ref="X48:Y48"/>
    <mergeCell ref="Z48:AA48"/>
    <mergeCell ref="B41:O41"/>
    <mergeCell ref="P41:Q41"/>
    <mergeCell ref="B40:O40"/>
    <mergeCell ref="P40:Q40"/>
    <mergeCell ref="X38:Y38"/>
    <mergeCell ref="V35:W35"/>
    <mergeCell ref="BF38:BI38"/>
    <mergeCell ref="AB40:AC40"/>
    <mergeCell ref="AD40:AE40"/>
    <mergeCell ref="BD40:BE40"/>
    <mergeCell ref="BF40:BI40"/>
    <mergeCell ref="BF48:BI48"/>
    <mergeCell ref="B42:O42"/>
    <mergeCell ref="P42:Q42"/>
    <mergeCell ref="R42:S42"/>
    <mergeCell ref="T42:U42"/>
    <mergeCell ref="Z52:AA52"/>
    <mergeCell ref="AB52:AC52"/>
    <mergeCell ref="X43:Y43"/>
    <mergeCell ref="Z43:AA43"/>
    <mergeCell ref="AB43:AC43"/>
    <mergeCell ref="AD51:AE51"/>
    <mergeCell ref="BF49:BI49"/>
    <mergeCell ref="Z46:AA46"/>
    <mergeCell ref="AB44:AC44"/>
    <mergeCell ref="AD44:AE44"/>
    <mergeCell ref="BD44:BE44"/>
    <mergeCell ref="BF46:BI46"/>
    <mergeCell ref="B47:O47"/>
    <mergeCell ref="P47:Q47"/>
    <mergeCell ref="R47:S47"/>
    <mergeCell ref="T47:U47"/>
    <mergeCell ref="B44:O44"/>
    <mergeCell ref="P44:Q44"/>
    <mergeCell ref="R44:S44"/>
    <mergeCell ref="T43:U43"/>
    <mergeCell ref="V43:W43"/>
    <mergeCell ref="R41:S41"/>
    <mergeCell ref="B39:O39"/>
    <mergeCell ref="P39:Q39"/>
    <mergeCell ref="Z40:AA40"/>
    <mergeCell ref="Z38:AA38"/>
    <mergeCell ref="Z41:AA41"/>
    <mergeCell ref="X39:Y39"/>
    <mergeCell ref="Z39:AA39"/>
    <mergeCell ref="AB39:AC39"/>
    <mergeCell ref="BD37:BE37"/>
    <mergeCell ref="BF37:BI37"/>
    <mergeCell ref="V47:W47"/>
    <mergeCell ref="AD45:AE45"/>
    <mergeCell ref="BD45:BE45"/>
    <mergeCell ref="BF45:BI45"/>
    <mergeCell ref="T46:U46"/>
    <mergeCell ref="V46:W46"/>
    <mergeCell ref="AD41:AE41"/>
    <mergeCell ref="BD41:BE41"/>
    <mergeCell ref="BF41:BI41"/>
    <mergeCell ref="T44:U44"/>
    <mergeCell ref="V44:W44"/>
    <mergeCell ref="X44:Y44"/>
    <mergeCell ref="BF44:BI44"/>
    <mergeCell ref="X45:Y45"/>
    <mergeCell ref="Z45:AA45"/>
    <mergeCell ref="AB45:AC45"/>
    <mergeCell ref="P38:Q38"/>
    <mergeCell ref="R38:S38"/>
    <mergeCell ref="R40:S40"/>
    <mergeCell ref="T40:U40"/>
    <mergeCell ref="V40:W40"/>
    <mergeCell ref="X40:Y40"/>
    <mergeCell ref="R39:S39"/>
    <mergeCell ref="T39:U39"/>
    <mergeCell ref="V39:W39"/>
    <mergeCell ref="B36:O36"/>
    <mergeCell ref="P36:Q36"/>
    <mergeCell ref="B38:O38"/>
    <mergeCell ref="P31:Q31"/>
    <mergeCell ref="R31:S31"/>
    <mergeCell ref="V38:W38"/>
    <mergeCell ref="X33:Y33"/>
    <mergeCell ref="T31:U31"/>
    <mergeCell ref="V31:W31"/>
    <mergeCell ref="B32:O32"/>
    <mergeCell ref="P32:Q32"/>
    <mergeCell ref="B37:O37"/>
    <mergeCell ref="P37:Q37"/>
    <mergeCell ref="R37:S37"/>
    <mergeCell ref="B34:O34"/>
    <mergeCell ref="P34:Q34"/>
    <mergeCell ref="R34:S34"/>
    <mergeCell ref="T34:U34"/>
    <mergeCell ref="V34:W34"/>
    <mergeCell ref="X34:Y34"/>
    <mergeCell ref="B35:O35"/>
    <mergeCell ref="P35:Q35"/>
    <mergeCell ref="R35:S35"/>
    <mergeCell ref="BB10:BI10"/>
    <mergeCell ref="BD24:BE27"/>
    <mergeCell ref="BF24:BI27"/>
    <mergeCell ref="X29:Y29"/>
    <mergeCell ref="Z29:AA29"/>
    <mergeCell ref="BA26:BC26"/>
    <mergeCell ref="W12:W13"/>
    <mergeCell ref="X12:Z12"/>
    <mergeCell ref="AA12:AA13"/>
    <mergeCell ref="AB12:AE12"/>
    <mergeCell ref="AL26:AN26"/>
    <mergeCell ref="V33:W33"/>
    <mergeCell ref="X31:Y31"/>
    <mergeCell ref="Z31:AA31"/>
    <mergeCell ref="AD28:AE28"/>
    <mergeCell ref="B33:O33"/>
    <mergeCell ref="P33:Q33"/>
    <mergeCell ref="R33:S33"/>
    <mergeCell ref="P30:Q30"/>
    <mergeCell ref="R30:S30"/>
    <mergeCell ref="T30:U30"/>
    <mergeCell ref="V30:W30"/>
    <mergeCell ref="X30:Y30"/>
    <mergeCell ref="Z30:AA30"/>
    <mergeCell ref="AB30:AC30"/>
    <mergeCell ref="AD30:AE30"/>
    <mergeCell ref="BD30:BE30"/>
    <mergeCell ref="BF30:BI30"/>
    <mergeCell ref="A1:BI1"/>
    <mergeCell ref="B2:G2"/>
    <mergeCell ref="BC2:BI2"/>
    <mergeCell ref="BA4:BH4"/>
    <mergeCell ref="BE12:BE13"/>
    <mergeCell ref="BF12:BF13"/>
    <mergeCell ref="BG12:BG13"/>
    <mergeCell ref="BH12:BH13"/>
    <mergeCell ref="BI12:BI13"/>
    <mergeCell ref="B6:H6"/>
    <mergeCell ref="I6:N6"/>
    <mergeCell ref="B8:H8"/>
    <mergeCell ref="I8:N8"/>
    <mergeCell ref="Z3:AR3"/>
    <mergeCell ref="Z5:AR5"/>
    <mergeCell ref="D7:E7"/>
    <mergeCell ref="AT12:AV12"/>
    <mergeCell ref="AW12:AW13"/>
    <mergeCell ref="AX12:BA12"/>
    <mergeCell ref="BB12:BB13"/>
    <mergeCell ref="BC12:BC13"/>
    <mergeCell ref="BD12:BD13"/>
    <mergeCell ref="AF12:AF13"/>
    <mergeCell ref="AG12:AI12"/>
    <mergeCell ref="AJ12:AJ13"/>
    <mergeCell ref="AK12:AN12"/>
    <mergeCell ref="BA7:BH7"/>
    <mergeCell ref="A12:A13"/>
    <mergeCell ref="B12:E12"/>
    <mergeCell ref="F12:F13"/>
    <mergeCell ref="BA9:BH9"/>
    <mergeCell ref="G12:I12"/>
    <mergeCell ref="A24:A27"/>
    <mergeCell ref="B24:O27"/>
    <mergeCell ref="P24:Q27"/>
    <mergeCell ref="R24:S27"/>
    <mergeCell ref="AB29:AC29"/>
    <mergeCell ref="AD29:AE29"/>
    <mergeCell ref="BD29:BE29"/>
    <mergeCell ref="BF29:BI29"/>
    <mergeCell ref="B30:O30"/>
    <mergeCell ref="AO26:AQ26"/>
    <mergeCell ref="Z26:AA27"/>
    <mergeCell ref="AB26:AC27"/>
    <mergeCell ref="AD26:AE27"/>
    <mergeCell ref="AF26:AH26"/>
    <mergeCell ref="AI26:AK26"/>
    <mergeCell ref="AF24:BC24"/>
    <mergeCell ref="T25:U27"/>
    <mergeCell ref="V25:W27"/>
    <mergeCell ref="X25:AE25"/>
    <mergeCell ref="AF25:AK25"/>
    <mergeCell ref="AL25:AQ25"/>
    <mergeCell ref="AU26:AW26"/>
    <mergeCell ref="AX26:AZ26"/>
    <mergeCell ref="X26:Y27"/>
    <mergeCell ref="BD28:BE28"/>
    <mergeCell ref="BF28:BI28"/>
    <mergeCell ref="AR26:AT26"/>
    <mergeCell ref="B29:O29"/>
    <mergeCell ref="P29:Q29"/>
    <mergeCell ref="R29:S29"/>
    <mergeCell ref="T29:U29"/>
    <mergeCell ref="V29:W29"/>
    <mergeCell ref="J12:J13"/>
    <mergeCell ref="K12:N12"/>
    <mergeCell ref="O12:R12"/>
    <mergeCell ref="Z33:AA33"/>
    <mergeCell ref="BD34:BE34"/>
    <mergeCell ref="BF34:BI34"/>
    <mergeCell ref="AB33:AC33"/>
    <mergeCell ref="AD33:AE33"/>
    <mergeCell ref="BD33:BE33"/>
    <mergeCell ref="AO12:AR12"/>
    <mergeCell ref="AS12:AS13"/>
    <mergeCell ref="S12:S13"/>
    <mergeCell ref="T12:V12"/>
    <mergeCell ref="AD32:AE32"/>
    <mergeCell ref="B31:O31"/>
    <mergeCell ref="B28:O28"/>
    <mergeCell ref="P28:Q28"/>
    <mergeCell ref="R28:S28"/>
    <mergeCell ref="T28:U28"/>
    <mergeCell ref="V28:W28"/>
    <mergeCell ref="X28:Y28"/>
    <mergeCell ref="AR25:AW25"/>
    <mergeCell ref="AX25:BC25"/>
    <mergeCell ref="T24:AE24"/>
    <mergeCell ref="Z28:AA28"/>
    <mergeCell ref="AB28:AC28"/>
    <mergeCell ref="V42:W42"/>
    <mergeCell ref="X42:Y42"/>
    <mergeCell ref="T38:U38"/>
    <mergeCell ref="X35:Y35"/>
    <mergeCell ref="AD43:AE43"/>
    <mergeCell ref="BD43:BE43"/>
    <mergeCell ref="BF43:BI43"/>
    <mergeCell ref="Z42:AA42"/>
    <mergeCell ref="AB42:AC42"/>
    <mergeCell ref="AD42:AE42"/>
    <mergeCell ref="Z44:AA44"/>
    <mergeCell ref="AB35:AC35"/>
    <mergeCell ref="AD35:AE35"/>
    <mergeCell ref="BD35:BE35"/>
    <mergeCell ref="Z34:AA34"/>
    <mergeCell ref="AB34:AC34"/>
    <mergeCell ref="AD34:AE34"/>
    <mergeCell ref="T41:U41"/>
    <mergeCell ref="V41:W41"/>
    <mergeCell ref="X41:Y41"/>
    <mergeCell ref="X37:Y37"/>
    <mergeCell ref="Z37:AA37"/>
    <mergeCell ref="AB37:AC37"/>
    <mergeCell ref="AD37:AE37"/>
    <mergeCell ref="AD36:AE36"/>
    <mergeCell ref="BD36:BE36"/>
    <mergeCell ref="AB38:AC38"/>
    <mergeCell ref="AD38:AE38"/>
    <mergeCell ref="BD38:BE38"/>
    <mergeCell ref="BF39:BI39"/>
    <mergeCell ref="BF35:BI35"/>
    <mergeCell ref="T35:U35"/>
    <mergeCell ref="P50:Q50"/>
    <mergeCell ref="R50:S50"/>
    <mergeCell ref="BF33:BI33"/>
    <mergeCell ref="P48:Q48"/>
    <mergeCell ref="R48:S48"/>
    <mergeCell ref="T48:U48"/>
    <mergeCell ref="V48:W48"/>
    <mergeCell ref="BF50:BI50"/>
    <mergeCell ref="BD31:BE31"/>
    <mergeCell ref="BF31:BI31"/>
    <mergeCell ref="T37:U37"/>
    <mergeCell ref="V37:W37"/>
    <mergeCell ref="AB41:AC41"/>
    <mergeCell ref="R36:S36"/>
    <mergeCell ref="T36:U36"/>
    <mergeCell ref="V36:W36"/>
    <mergeCell ref="X36:Y36"/>
    <mergeCell ref="Z36:AA36"/>
    <mergeCell ref="AB36:AC36"/>
    <mergeCell ref="AB31:AC31"/>
    <mergeCell ref="AD31:AE31"/>
    <mergeCell ref="Z32:AA32"/>
    <mergeCell ref="AB32:AC32"/>
    <mergeCell ref="BD32:BE32"/>
    <mergeCell ref="BF32:BI32"/>
    <mergeCell ref="Z50:AA50"/>
    <mergeCell ref="AB50:AC50"/>
    <mergeCell ref="R32:S32"/>
    <mergeCell ref="T32:U32"/>
    <mergeCell ref="V32:W32"/>
    <mergeCell ref="X32:Y32"/>
    <mergeCell ref="T33:U33"/>
    <mergeCell ref="B76:O76"/>
    <mergeCell ref="T76:U76"/>
    <mergeCell ref="B72:O72"/>
    <mergeCell ref="P78:Q78"/>
    <mergeCell ref="B78:O78"/>
    <mergeCell ref="B77:O77"/>
    <mergeCell ref="T72:U72"/>
    <mergeCell ref="V72:W72"/>
    <mergeCell ref="B71:O71"/>
    <mergeCell ref="P75:Q75"/>
    <mergeCell ref="AB74:AC74"/>
    <mergeCell ref="V68:W68"/>
    <mergeCell ref="X68:Y68"/>
    <mergeCell ref="Z68:AA68"/>
    <mergeCell ref="AB68:AC68"/>
    <mergeCell ref="AD75:AE75"/>
    <mergeCell ref="B73:O73"/>
    <mergeCell ref="P73:Q73"/>
    <mergeCell ref="R73:S73"/>
    <mergeCell ref="P71:Q71"/>
    <mergeCell ref="AB72:AC72"/>
    <mergeCell ref="AD72:AE72"/>
    <mergeCell ref="Z71:AA71"/>
    <mergeCell ref="AB71:AC71"/>
    <mergeCell ref="X70:Y70"/>
    <mergeCell ref="V71:W71"/>
    <mergeCell ref="V70:W70"/>
    <mergeCell ref="AD68:AE68"/>
    <mergeCell ref="V74:W74"/>
    <mergeCell ref="R68:S68"/>
    <mergeCell ref="T68:U68"/>
    <mergeCell ref="X71:Y71"/>
    <mergeCell ref="X59:Y59"/>
    <mergeCell ref="Z61:AA61"/>
    <mergeCell ref="BD60:BE60"/>
    <mergeCell ref="V116:W116"/>
    <mergeCell ref="X116:Y116"/>
    <mergeCell ref="V115:W115"/>
    <mergeCell ref="AB116:AC116"/>
    <mergeCell ref="X80:Y80"/>
    <mergeCell ref="Z80:AA80"/>
    <mergeCell ref="AB80:AC80"/>
    <mergeCell ref="V60:W60"/>
    <mergeCell ref="BD67:BE67"/>
    <mergeCell ref="BD66:BE66"/>
    <mergeCell ref="BD118:BE118"/>
    <mergeCell ref="AD96:AE96"/>
    <mergeCell ref="Z105:AA106"/>
    <mergeCell ref="AM100:BI101"/>
    <mergeCell ref="X105:Y106"/>
    <mergeCell ref="BF112:BI112"/>
    <mergeCell ref="AB94:AC94"/>
    <mergeCell ref="AD95:AE95"/>
    <mergeCell ref="V94:W94"/>
    <mergeCell ref="X88:Y88"/>
    <mergeCell ref="V95:W95"/>
    <mergeCell ref="BF81:BI81"/>
    <mergeCell ref="X93:Y93"/>
    <mergeCell ref="BF61:BI61"/>
    <mergeCell ref="BF60:BI60"/>
    <mergeCell ref="BF67:BI67"/>
    <mergeCell ref="BF66:BI66"/>
    <mergeCell ref="BF63:BI63"/>
    <mergeCell ref="AD93:AE93"/>
    <mergeCell ref="BF64:BI64"/>
    <mergeCell ref="A86:BG86"/>
    <mergeCell ref="BF88:BI88"/>
    <mergeCell ref="BF87:BI87"/>
    <mergeCell ref="P81:Q81"/>
    <mergeCell ref="P79:Q79"/>
    <mergeCell ref="BD94:BE94"/>
    <mergeCell ref="BF68:BI68"/>
    <mergeCell ref="BF70:BI70"/>
    <mergeCell ref="R71:S71"/>
    <mergeCell ref="R81:S81"/>
    <mergeCell ref="T81:U81"/>
    <mergeCell ref="V81:W81"/>
    <mergeCell ref="X81:Y81"/>
    <mergeCell ref="BD107:BE107"/>
    <mergeCell ref="BD111:BE111"/>
    <mergeCell ref="Z114:AA114"/>
    <mergeCell ref="T95:U95"/>
    <mergeCell ref="T92:U92"/>
    <mergeCell ref="V92:W92"/>
    <mergeCell ref="BF71:BI71"/>
    <mergeCell ref="T74:U74"/>
    <mergeCell ref="T111:U111"/>
    <mergeCell ref="AD107:AE107"/>
    <mergeCell ref="X92:Y92"/>
    <mergeCell ref="Z92:AA92"/>
    <mergeCell ref="X96:Y96"/>
    <mergeCell ref="BD96:BE96"/>
    <mergeCell ref="AB107:AC107"/>
    <mergeCell ref="AB109:AC109"/>
    <mergeCell ref="X99:Y99"/>
    <mergeCell ref="X104:AE104"/>
    <mergeCell ref="AM82:BF85"/>
    <mergeCell ref="B127:O127"/>
    <mergeCell ref="AF131:AH131"/>
    <mergeCell ref="AI131:AK131"/>
    <mergeCell ref="AL131:AN131"/>
    <mergeCell ref="AO131:AQ131"/>
    <mergeCell ref="X124:Y124"/>
    <mergeCell ref="AR131:AT131"/>
    <mergeCell ref="AD124:AE124"/>
    <mergeCell ref="AF105:AH105"/>
    <mergeCell ref="BD92:BE92"/>
    <mergeCell ref="BF123:BI123"/>
    <mergeCell ref="BF122:BI122"/>
    <mergeCell ref="BD123:BE123"/>
    <mergeCell ref="AD123:AE123"/>
    <mergeCell ref="Z123:AA123"/>
    <mergeCell ref="AB122:AC122"/>
    <mergeCell ref="AD122:AE122"/>
    <mergeCell ref="BD122:BE122"/>
    <mergeCell ref="B123:O123"/>
    <mergeCell ref="P126:Q126"/>
    <mergeCell ref="B125:O125"/>
    <mergeCell ref="B122:O122"/>
    <mergeCell ref="P125:Q125"/>
    <mergeCell ref="P116:Q116"/>
    <mergeCell ref="R116:S116"/>
    <mergeCell ref="T116:U116"/>
    <mergeCell ref="AF130:AH130"/>
    <mergeCell ref="T124:U124"/>
    <mergeCell ref="V124:W124"/>
    <mergeCell ref="AD121:AE121"/>
    <mergeCell ref="B96:O96"/>
    <mergeCell ref="BD121:BE121"/>
    <mergeCell ref="B120:O120"/>
    <mergeCell ref="P120:Q120"/>
    <mergeCell ref="BA131:BC131"/>
    <mergeCell ref="BD131:BE131"/>
    <mergeCell ref="AO130:AQ130"/>
    <mergeCell ref="AR130:AT130"/>
    <mergeCell ref="BF128:BI128"/>
    <mergeCell ref="BF131:BI131"/>
    <mergeCell ref="AX132:AZ132"/>
    <mergeCell ref="BA132:BC132"/>
    <mergeCell ref="BD132:BE132"/>
    <mergeCell ref="BF132:BI132"/>
    <mergeCell ref="BD130:BE130"/>
    <mergeCell ref="AI130:AK130"/>
    <mergeCell ref="AL130:AN130"/>
    <mergeCell ref="AB127:AC127"/>
    <mergeCell ref="BF124:BI124"/>
    <mergeCell ref="V128:W128"/>
    <mergeCell ref="BF130:BI130"/>
    <mergeCell ref="Z129:AA129"/>
    <mergeCell ref="AB129:AC129"/>
    <mergeCell ref="X129:Y129"/>
    <mergeCell ref="X126:Y126"/>
    <mergeCell ref="BD127:BE127"/>
    <mergeCell ref="BF126:BI126"/>
    <mergeCell ref="V131:W131"/>
    <mergeCell ref="X131:Y131"/>
    <mergeCell ref="AX131:AZ131"/>
    <mergeCell ref="BF127:BI127"/>
    <mergeCell ref="AU132:AW132"/>
    <mergeCell ref="X127:Y127"/>
    <mergeCell ref="BD120:BE120"/>
    <mergeCell ref="Z128:AA128"/>
    <mergeCell ref="AD125:AE125"/>
    <mergeCell ref="BD125:BE125"/>
    <mergeCell ref="X120:Y120"/>
    <mergeCell ref="V120:W120"/>
    <mergeCell ref="AB117:AC117"/>
    <mergeCell ref="Z96:AA96"/>
    <mergeCell ref="AB96:AC96"/>
    <mergeCell ref="AR104:AW104"/>
    <mergeCell ref="AU105:AW105"/>
    <mergeCell ref="BF96:BI96"/>
    <mergeCell ref="AD98:AE98"/>
    <mergeCell ref="BD98:BE98"/>
    <mergeCell ref="AD99:AE99"/>
    <mergeCell ref="V98:W98"/>
    <mergeCell ref="BD109:BE109"/>
    <mergeCell ref="BF120:BI120"/>
    <mergeCell ref="AD120:AE120"/>
    <mergeCell ref="AB111:AC111"/>
    <mergeCell ref="AX104:BC104"/>
    <mergeCell ref="BF97:BI97"/>
    <mergeCell ref="BD97:BE97"/>
    <mergeCell ref="BF111:BI111"/>
    <mergeCell ref="BF107:BI107"/>
    <mergeCell ref="BD112:BE112"/>
    <mergeCell ref="AD119:AE119"/>
    <mergeCell ref="V113:W113"/>
    <mergeCell ref="BD116:BE116"/>
    <mergeCell ref="V112:W112"/>
    <mergeCell ref="BF121:BI121"/>
    <mergeCell ref="AD117:AE117"/>
    <mergeCell ref="BD119:BE119"/>
    <mergeCell ref="BF119:BI119"/>
    <mergeCell ref="AD116:AE116"/>
    <mergeCell ref="BF116:BI116"/>
    <mergeCell ref="BF115:BI115"/>
    <mergeCell ref="BD113:BE113"/>
    <mergeCell ref="P113:Q113"/>
    <mergeCell ref="Z112:AA112"/>
    <mergeCell ref="R113:S113"/>
    <mergeCell ref="R99:S99"/>
    <mergeCell ref="BD103:BE106"/>
    <mergeCell ref="X111:Y111"/>
    <mergeCell ref="AL104:AQ104"/>
    <mergeCell ref="V108:W108"/>
    <mergeCell ref="R110:S110"/>
    <mergeCell ref="BF108:BI108"/>
    <mergeCell ref="X113:Y113"/>
    <mergeCell ref="Z113:AA113"/>
    <mergeCell ref="AB113:AC113"/>
    <mergeCell ref="AD113:AE113"/>
    <mergeCell ref="AB105:AC106"/>
    <mergeCell ref="P119:Q119"/>
    <mergeCell ref="R119:S119"/>
    <mergeCell ref="X115:Y115"/>
    <mergeCell ref="Z115:AA115"/>
    <mergeCell ref="AB115:AC115"/>
    <mergeCell ref="Z111:AA111"/>
    <mergeCell ref="AI105:AK105"/>
    <mergeCell ref="AL105:AN105"/>
    <mergeCell ref="AO105:AQ105"/>
    <mergeCell ref="BF118:BI118"/>
    <mergeCell ref="Z116:AA116"/>
    <mergeCell ref="A103:A106"/>
    <mergeCell ref="T104:U106"/>
    <mergeCell ref="BD99:BE99"/>
    <mergeCell ref="AX105:AZ105"/>
    <mergeCell ref="X114:Y114"/>
    <mergeCell ref="T108:U108"/>
    <mergeCell ref="Z108:AA108"/>
    <mergeCell ref="BF114:BI114"/>
    <mergeCell ref="R107:S107"/>
    <mergeCell ref="T107:U107"/>
    <mergeCell ref="Z109:AA109"/>
    <mergeCell ref="R98:S98"/>
    <mergeCell ref="R103:S106"/>
    <mergeCell ref="T113:U113"/>
    <mergeCell ref="AD111:AE111"/>
    <mergeCell ref="Z107:AA107"/>
    <mergeCell ref="Z98:AA98"/>
    <mergeCell ref="AB110:AC110"/>
    <mergeCell ref="AD110:AE110"/>
    <mergeCell ref="AD109:AE109"/>
    <mergeCell ref="BF109:BI109"/>
    <mergeCell ref="AD118:AE118"/>
    <mergeCell ref="BF117:BI117"/>
    <mergeCell ref="AB114:AC114"/>
    <mergeCell ref="AD114:AE114"/>
    <mergeCell ref="AD105:AE106"/>
    <mergeCell ref="BF103:BI106"/>
    <mergeCell ref="T110:U110"/>
    <mergeCell ref="AB108:AC108"/>
    <mergeCell ref="V110:W110"/>
    <mergeCell ref="X108:Y108"/>
    <mergeCell ref="AB112:AC112"/>
    <mergeCell ref="B117:O117"/>
    <mergeCell ref="BF95:BI95"/>
    <mergeCell ref="B98:O98"/>
    <mergeCell ref="T94:U94"/>
    <mergeCell ref="R94:S94"/>
    <mergeCell ref="BD91:BE91"/>
    <mergeCell ref="BD95:BE95"/>
    <mergeCell ref="BD114:BE114"/>
    <mergeCell ref="Z110:AA110"/>
    <mergeCell ref="X98:Y98"/>
    <mergeCell ref="AR105:AT105"/>
    <mergeCell ref="R112:S112"/>
    <mergeCell ref="T112:U112"/>
    <mergeCell ref="BD115:BE115"/>
    <mergeCell ref="AD108:AE108"/>
    <mergeCell ref="BD108:BE108"/>
    <mergeCell ref="BD117:BE117"/>
    <mergeCell ref="AD115:AE115"/>
    <mergeCell ref="BD110:BE110"/>
    <mergeCell ref="X110:Y110"/>
    <mergeCell ref="AB98:AC98"/>
    <mergeCell ref="R97:S97"/>
    <mergeCell ref="P98:Q98"/>
    <mergeCell ref="P111:Q111"/>
    <mergeCell ref="P112:Q112"/>
    <mergeCell ref="Z97:AA97"/>
    <mergeCell ref="AB97:AC97"/>
    <mergeCell ref="AD97:AE97"/>
    <mergeCell ref="BD93:BE93"/>
    <mergeCell ref="B89:O89"/>
    <mergeCell ref="AD91:AE91"/>
    <mergeCell ref="BF90:BI90"/>
    <mergeCell ref="BF89:BI89"/>
    <mergeCell ref="BF92:BI92"/>
    <mergeCell ref="P89:Q89"/>
    <mergeCell ref="R89:S89"/>
    <mergeCell ref="T89:U89"/>
    <mergeCell ref="BF94:BI94"/>
    <mergeCell ref="B93:O93"/>
    <mergeCell ref="V107:W107"/>
    <mergeCell ref="T98:U98"/>
    <mergeCell ref="BD89:BE89"/>
    <mergeCell ref="T93:U93"/>
    <mergeCell ref="Z89:AA89"/>
    <mergeCell ref="AB89:AC89"/>
    <mergeCell ref="B97:O97"/>
    <mergeCell ref="V96:W96"/>
    <mergeCell ref="V97:W97"/>
    <mergeCell ref="T97:U97"/>
    <mergeCell ref="T96:U96"/>
    <mergeCell ref="X57:Y58"/>
    <mergeCell ref="T88:U88"/>
    <mergeCell ref="AD112:AE112"/>
    <mergeCell ref="B111:O111"/>
    <mergeCell ref="X112:Y112"/>
    <mergeCell ref="V111:W111"/>
    <mergeCell ref="X95:Y95"/>
    <mergeCell ref="B112:O112"/>
    <mergeCell ref="BF113:BI113"/>
    <mergeCell ref="AB99:AC99"/>
    <mergeCell ref="BF110:BI110"/>
    <mergeCell ref="X109:Y109"/>
    <mergeCell ref="BF99:BI99"/>
    <mergeCell ref="BF98:BI98"/>
    <mergeCell ref="A102:BI102"/>
    <mergeCell ref="R114:S114"/>
    <mergeCell ref="T114:U114"/>
    <mergeCell ref="V114:W114"/>
    <mergeCell ref="T99:U99"/>
    <mergeCell ref="AF104:AK104"/>
    <mergeCell ref="T103:AE103"/>
    <mergeCell ref="AD69:AE69"/>
    <mergeCell ref="BD69:BE69"/>
    <mergeCell ref="BF69:BI69"/>
    <mergeCell ref="B55:O58"/>
    <mergeCell ref="B113:O113"/>
    <mergeCell ref="AO57:AQ57"/>
    <mergeCell ref="AD89:AE89"/>
    <mergeCell ref="X90:Y90"/>
    <mergeCell ref="P99:Q99"/>
    <mergeCell ref="P97:Q97"/>
    <mergeCell ref="BF93:BI93"/>
    <mergeCell ref="AU135:BI138"/>
    <mergeCell ref="B114:O114"/>
    <mergeCell ref="T56:U58"/>
    <mergeCell ref="V56:W58"/>
    <mergeCell ref="X56:AE56"/>
    <mergeCell ref="A146:D146"/>
    <mergeCell ref="BF59:BI59"/>
    <mergeCell ref="B88:O88"/>
    <mergeCell ref="V99:W99"/>
    <mergeCell ref="B107:O107"/>
    <mergeCell ref="B110:O110"/>
    <mergeCell ref="A100:R101"/>
    <mergeCell ref="X107:Y107"/>
    <mergeCell ref="X97:Y97"/>
    <mergeCell ref="B99:O99"/>
    <mergeCell ref="AF103:BC103"/>
    <mergeCell ref="BA105:BC105"/>
    <mergeCell ref="BD78:BE78"/>
    <mergeCell ref="P59:Q59"/>
    <mergeCell ref="R59:S59"/>
    <mergeCell ref="AL57:AN57"/>
    <mergeCell ref="A55:A58"/>
    <mergeCell ref="B94:O94"/>
    <mergeCell ref="P94:Q94"/>
    <mergeCell ref="B95:O95"/>
    <mergeCell ref="V104:W106"/>
    <mergeCell ref="P107:Q107"/>
    <mergeCell ref="B103:O106"/>
    <mergeCell ref="P103:Q106"/>
    <mergeCell ref="P110:Q110"/>
    <mergeCell ref="R108:S108"/>
    <mergeCell ref="R111:S111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4" fitToHeight="0" orientation="landscape" r:id="rId1"/>
  <rowBreaks count="4" manualBreakCount="4">
    <brk id="54" min="4" max="60" man="1"/>
    <brk id="101" min="4" max="60" man="1"/>
    <brk id="145" min="4" max="60" man="1"/>
    <brk id="189" min="4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Экономическая информатика</vt:lpstr>
      <vt:lpstr>'Экономическая информатика'!Область_печати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2022-10-03T10:07:30Z</cp:lastPrinted>
  <dcterms:created xsi:type="dcterms:W3CDTF">1999-02-26T09:40:51Z</dcterms:created>
  <dcterms:modified xsi:type="dcterms:W3CDTF">2022-10-03T10:20:43Z</dcterms:modified>
</cp:coreProperties>
</file>