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5576" windowHeight="12504"/>
  </bookViews>
  <sheets>
    <sheet name="ФК" sheetId="9" r:id="rId1"/>
  </sheets>
  <definedNames>
    <definedName name="OLE_LINK1" localSheetId="0">ФК!$Q$279</definedName>
    <definedName name="_xlnm.Print_Area" localSheetId="0">ФК!$A$1:$BY$234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125" i="9" l="1"/>
  <c r="Z41" i="9"/>
  <c r="AB41" i="9"/>
  <c r="P45" i="9"/>
  <c r="P44" i="9"/>
  <c r="P43" i="9"/>
  <c r="P90" i="9"/>
  <c r="P89" i="9"/>
  <c r="P88" i="9"/>
  <c r="P92" i="9"/>
  <c r="P74" i="9"/>
  <c r="P73" i="9"/>
  <c r="P72" i="9"/>
  <c r="P70" i="9"/>
  <c r="P69" i="9"/>
  <c r="P68" i="9"/>
  <c r="P67" i="9"/>
  <c r="P66" i="9"/>
  <c r="P65" i="9"/>
  <c r="P64" i="9"/>
  <c r="P63" i="9"/>
  <c r="P61" i="9"/>
  <c r="P60" i="9"/>
  <c r="P59" i="9"/>
  <c r="P58" i="9"/>
  <c r="P48" i="9"/>
  <c r="P145" i="9" l="1"/>
  <c r="P144" i="9"/>
  <c r="BV86" i="9"/>
  <c r="BT86" i="9"/>
  <c r="BR86" i="9"/>
  <c r="T86" i="9"/>
  <c r="V86" i="9"/>
  <c r="X86" i="9"/>
  <c r="Z86" i="9"/>
  <c r="Z141" i="9" s="1"/>
  <c r="AB86" i="9"/>
  <c r="AD86" i="9"/>
  <c r="AF86" i="9"/>
  <c r="AH86" i="9"/>
  <c r="AJ86" i="9"/>
  <c r="AL86" i="9"/>
  <c r="AN86" i="9"/>
  <c r="AP86" i="9"/>
  <c r="AR86" i="9"/>
  <c r="AT86" i="9"/>
  <c r="AV86" i="9"/>
  <c r="AX86" i="9"/>
  <c r="AZ86" i="9"/>
  <c r="BB86" i="9"/>
  <c r="BD86" i="9"/>
  <c r="BF86" i="9"/>
  <c r="BH86" i="9"/>
  <c r="BJ86" i="9"/>
  <c r="BL86" i="9"/>
  <c r="BN86" i="9"/>
  <c r="BP86" i="9"/>
  <c r="R127" i="9"/>
  <c r="P127" i="9"/>
  <c r="BN23" i="9"/>
  <c r="BN24" i="9"/>
  <c r="BN25" i="9"/>
  <c r="BN22" i="9"/>
  <c r="BL26" i="9"/>
  <c r="BJ26" i="9"/>
  <c r="AJ41" i="9"/>
  <c r="AJ141" i="9" s="1"/>
  <c r="CA125" i="9"/>
  <c r="AD41" i="9"/>
  <c r="AD141" i="9" s="1"/>
  <c r="AF41" i="9"/>
  <c r="AH41" i="9"/>
  <c r="AL41" i="9"/>
  <c r="AN41" i="9"/>
  <c r="AP41" i="9"/>
  <c r="AR41" i="9"/>
  <c r="AT41" i="9"/>
  <c r="AV41" i="9"/>
  <c r="AX41" i="9"/>
  <c r="AZ41" i="9"/>
  <c r="BB41" i="9"/>
  <c r="BD41" i="9"/>
  <c r="BF41" i="9"/>
  <c r="BH41" i="9"/>
  <c r="BJ41" i="9"/>
  <c r="BJ141" i="9" s="1"/>
  <c r="BL41" i="9"/>
  <c r="BN41" i="9"/>
  <c r="BP41" i="9"/>
  <c r="BR41" i="9"/>
  <c r="BT41" i="9"/>
  <c r="BV41" i="9"/>
  <c r="T41" i="9"/>
  <c r="T141" i="9" s="1"/>
  <c r="V41" i="9"/>
  <c r="X41" i="9"/>
  <c r="R75" i="9"/>
  <c r="P75" i="9"/>
  <c r="CA71" i="9"/>
  <c r="CA72" i="9"/>
  <c r="CA73" i="9"/>
  <c r="CA74" i="9"/>
  <c r="R74" i="9"/>
  <c r="R73" i="9"/>
  <c r="R72" i="9"/>
  <c r="R64" i="9"/>
  <c r="R65" i="9"/>
  <c r="R66" i="9"/>
  <c r="R67" i="9"/>
  <c r="R68" i="9"/>
  <c r="R69" i="9"/>
  <c r="R70" i="9"/>
  <c r="R63" i="9"/>
  <c r="R60" i="9"/>
  <c r="R61" i="9"/>
  <c r="R48" i="9"/>
  <c r="R58" i="9"/>
  <c r="R47" i="9"/>
  <c r="R125" i="9"/>
  <c r="R122" i="9"/>
  <c r="R115" i="9"/>
  <c r="R116" i="9"/>
  <c r="R117" i="9"/>
  <c r="R118" i="9"/>
  <c r="R119" i="9"/>
  <c r="R121" i="9"/>
  <c r="R114" i="9"/>
  <c r="R97" i="9"/>
  <c r="R98" i="9"/>
  <c r="R100" i="9"/>
  <c r="R101" i="9"/>
  <c r="R102" i="9"/>
  <c r="R92" i="9"/>
  <c r="R94" i="9"/>
  <c r="R95" i="9"/>
  <c r="P128" i="9"/>
  <c r="P121" i="9"/>
  <c r="P122" i="9"/>
  <c r="P115" i="9"/>
  <c r="P116" i="9"/>
  <c r="P117" i="9"/>
  <c r="P118" i="9"/>
  <c r="P119" i="9"/>
  <c r="P104" i="9"/>
  <c r="P114" i="9"/>
  <c r="P100" i="9"/>
  <c r="P101" i="9"/>
  <c r="P102" i="9"/>
  <c r="P103" i="9"/>
  <c r="P94" i="9"/>
  <c r="P95" i="9"/>
  <c r="P97" i="9"/>
  <c r="P98" i="9"/>
  <c r="CA123" i="9"/>
  <c r="CA128" i="9"/>
  <c r="CA139" i="9"/>
  <c r="CA115" i="9"/>
  <c r="CA116" i="9"/>
  <c r="CA117" i="9"/>
  <c r="CA118" i="9"/>
  <c r="CA119" i="9"/>
  <c r="CA120" i="9"/>
  <c r="CA121" i="9"/>
  <c r="CA122" i="9"/>
  <c r="CA103" i="9"/>
  <c r="CA104" i="9"/>
  <c r="CA113" i="9"/>
  <c r="CA114" i="9"/>
  <c r="CA101" i="9"/>
  <c r="CA102" i="9"/>
  <c r="CA94" i="9"/>
  <c r="CA95" i="9"/>
  <c r="CA96" i="9"/>
  <c r="CA97" i="9"/>
  <c r="CA98" i="9"/>
  <c r="CA99" i="9"/>
  <c r="CA100" i="9"/>
  <c r="CA87" i="9"/>
  <c r="CA88" i="9"/>
  <c r="CA89" i="9"/>
  <c r="CA90" i="9"/>
  <c r="CA91" i="9"/>
  <c r="CA92" i="9"/>
  <c r="CA93" i="9"/>
  <c r="CA70" i="9"/>
  <c r="CA69" i="9"/>
  <c r="CA65" i="9"/>
  <c r="CA66" i="9"/>
  <c r="CA67" i="9"/>
  <c r="CA68" i="9"/>
  <c r="CA61" i="9"/>
  <c r="CA62" i="9"/>
  <c r="CA63" i="9"/>
  <c r="CA64" i="9"/>
  <c r="CA59" i="9"/>
  <c r="CA60" i="9"/>
  <c r="CA57" i="9"/>
  <c r="CA58" i="9"/>
  <c r="CA48" i="9"/>
  <c r="CA44" i="9"/>
  <c r="CA45" i="9"/>
  <c r="CA46" i="9"/>
  <c r="CA47" i="9"/>
  <c r="CA43" i="9"/>
  <c r="P143" i="9"/>
  <c r="BH26" i="9"/>
  <c r="BF26" i="9"/>
  <c r="BD26" i="9"/>
  <c r="BB26" i="9"/>
  <c r="AR141" i="9" l="1"/>
  <c r="AH141" i="9"/>
  <c r="CE142" i="9" s="1"/>
  <c r="AF141" i="9"/>
  <c r="CG141" i="9"/>
  <c r="AB142" i="9"/>
  <c r="CG142" i="9"/>
  <c r="AH142" i="9"/>
  <c r="BN141" i="9"/>
  <c r="BL142" i="9" s="1"/>
  <c r="AP141" i="9"/>
  <c r="CG143" i="9" s="1"/>
  <c r="BR141" i="9"/>
  <c r="CD148" i="9" s="1"/>
  <c r="AX141" i="9"/>
  <c r="AT141" i="9"/>
  <c r="CE144" i="9" s="1"/>
  <c r="BD141" i="9"/>
  <c r="V141" i="9"/>
  <c r="AN141" i="9"/>
  <c r="CD143" i="9" s="1"/>
  <c r="X141" i="9"/>
  <c r="AB141" i="9"/>
  <c r="CE141" i="9" s="1"/>
  <c r="BB141" i="9"/>
  <c r="AL141" i="9"/>
  <c r="AZ141" i="9"/>
  <c r="CD145" i="9" s="1"/>
  <c r="CF142" i="9"/>
  <c r="BL141" i="9"/>
  <c r="CD147" i="9" s="1"/>
  <c r="AV141" i="9"/>
  <c r="AT142" i="9" s="1"/>
  <c r="BH141" i="9"/>
  <c r="BV141" i="9"/>
  <c r="BF141" i="9"/>
  <c r="CD146" i="9" s="1"/>
  <c r="BT141" i="9"/>
  <c r="CA86" i="9"/>
  <c r="CD142" i="9"/>
  <c r="P86" i="9"/>
  <c r="R41" i="9"/>
  <c r="BN26" i="9"/>
  <c r="BP141" i="9"/>
  <c r="P41" i="9"/>
  <c r="R86" i="9"/>
  <c r="CF141" i="9"/>
  <c r="CG147" i="9" l="1"/>
  <c r="CF147" i="9"/>
  <c r="CF148" i="9"/>
  <c r="BR142" i="9"/>
  <c r="CG145" i="9"/>
  <c r="AZ142" i="9"/>
  <c r="CF146" i="9"/>
  <c r="BF142" i="9"/>
  <c r="CE145" i="9"/>
  <c r="CE148" i="9"/>
  <c r="CF143" i="9"/>
  <c r="AN142" i="9"/>
  <c r="CD144" i="9"/>
  <c r="CE143" i="9"/>
  <c r="CD141" i="9"/>
  <c r="CF145" i="9"/>
  <c r="R141" i="9"/>
  <c r="CE146" i="9"/>
  <c r="CA141" i="9"/>
  <c r="CG146" i="9"/>
  <c r="CE147" i="9"/>
  <c r="CG144" i="9"/>
  <c r="P141" i="9"/>
  <c r="CF144" i="9"/>
  <c r="CG148" i="9"/>
</calcChain>
</file>

<file path=xl/sharedStrings.xml><?xml version="1.0" encoding="utf-8"?>
<sst xmlns="http://schemas.openxmlformats.org/spreadsheetml/2006/main" count="1025" uniqueCount="457">
  <si>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</si>
  <si>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</si>
  <si>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</si>
  <si>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</si>
  <si>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</si>
  <si>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</si>
  <si>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</si>
  <si>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</si>
  <si>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</si>
  <si>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</si>
  <si>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</si>
  <si>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</si>
  <si>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Производственные практики</t>
  </si>
  <si>
    <t>Каникулы</t>
  </si>
  <si>
    <t>Всего</t>
  </si>
  <si>
    <t>I</t>
  </si>
  <si>
    <t>II</t>
  </si>
  <si>
    <t>III</t>
  </si>
  <si>
    <t>IV</t>
  </si>
  <si>
    <t>Обозначения:</t>
  </si>
  <si>
    <t xml:space="preserve"> —  теоретическое обучение</t>
  </si>
  <si>
    <t>О</t>
  </si>
  <si>
    <t xml:space="preserve"> — учебная практика</t>
  </si>
  <si>
    <t>=</t>
  </si>
  <si>
    <t xml:space="preserve"> — каникулы</t>
  </si>
  <si>
    <t>:</t>
  </si>
  <si>
    <t>Х</t>
  </si>
  <si>
    <t xml:space="preserve"> — производственная практика</t>
  </si>
  <si>
    <t>//</t>
  </si>
  <si>
    <t>К
У
Р
С
Ы</t>
  </si>
  <si>
    <t>1
7</t>
  </si>
  <si>
    <t>8
14</t>
  </si>
  <si>
    <t>15
21</t>
  </si>
  <si>
    <t>22
29</t>
  </si>
  <si>
    <t>6
12</t>
  </si>
  <si>
    <t>13
19</t>
  </si>
  <si>
    <t>20
26</t>
  </si>
  <si>
    <t>10
16</t>
  </si>
  <si>
    <t>17
23</t>
  </si>
  <si>
    <t>24
30</t>
  </si>
  <si>
    <t xml:space="preserve">1
7
</t>
  </si>
  <si>
    <t>22
28</t>
  </si>
  <si>
    <t>5
11</t>
  </si>
  <si>
    <t>12
18</t>
  </si>
  <si>
    <t>19
25</t>
  </si>
  <si>
    <t>2
8</t>
  </si>
  <si>
    <t>9
15</t>
  </si>
  <si>
    <t>16
22</t>
  </si>
  <si>
    <t>23
29</t>
  </si>
  <si>
    <t>18
24</t>
  </si>
  <si>
    <t>25
31</t>
  </si>
  <si>
    <t>04
10</t>
  </si>
  <si>
    <t>11
17</t>
  </si>
  <si>
    <t>3
9</t>
  </si>
  <si>
    <t>24
31</t>
  </si>
  <si>
    <t>Учебные практики</t>
  </si>
  <si>
    <t>I. График образовательного процесса</t>
  </si>
  <si>
    <t>II. Сводные данные по бюджету времени (в неделях)</t>
  </si>
  <si>
    <t>III. План образовательного процесса</t>
  </si>
  <si>
    <t>1.</t>
  </si>
  <si>
    <t>Государственный компонент</t>
  </si>
  <si>
    <t>№ п/п</t>
  </si>
  <si>
    <t>Экзамены</t>
  </si>
  <si>
    <t>Зачеты</t>
  </si>
  <si>
    <t>Распределение по курсам и семестрам</t>
  </si>
  <si>
    <t xml:space="preserve">Из них </t>
  </si>
  <si>
    <t xml:space="preserve">Всего </t>
  </si>
  <si>
    <t>Аудиторных</t>
  </si>
  <si>
    <t>1.1</t>
  </si>
  <si>
    <t>1.2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</si>
  <si>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</si>
  <si>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</si>
  <si>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</si>
  <si>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</si>
  <si>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</si>
  <si>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</si>
  <si>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</si>
  <si>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</si>
  <si>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</si>
  <si>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</si>
  <si>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</si>
  <si>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</si>
  <si>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</si>
  <si>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</si>
  <si>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</si>
  <si>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</si>
  <si>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</si>
  <si>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</si>
  <si>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</si>
  <si>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</si>
  <si>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</si>
  <si>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</si>
  <si>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</si>
  <si>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</si>
  <si>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</si>
  <si>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</si>
  <si>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</si>
  <si>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</si>
  <si>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</si>
  <si>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</si>
  <si>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</si>
  <si>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</si>
  <si>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</si>
  <si>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</si>
  <si>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Лекции</t>
  </si>
  <si>
    <t>I курс</t>
  </si>
  <si>
    <t>Всего часов</t>
  </si>
  <si>
    <t>Ауд. часов</t>
  </si>
  <si>
    <t>Зач. единиц</t>
  </si>
  <si>
    <t>II курс</t>
  </si>
  <si>
    <t>III курс</t>
  </si>
  <si>
    <t>IV курс</t>
  </si>
  <si>
    <t>Количество часов учебных занятий</t>
  </si>
  <si>
    <t>Количество часов учебных занятий в неделю</t>
  </si>
  <si>
    <t>Количество курсовых работ</t>
  </si>
  <si>
    <t>Количество экзаменов</t>
  </si>
  <si>
    <t>Количество зачетов</t>
  </si>
  <si>
    <t>Семестр</t>
  </si>
  <si>
    <t>Название практики</t>
  </si>
  <si>
    <t>Недель</t>
  </si>
  <si>
    <t>Количество академических часов</t>
  </si>
  <si>
    <t xml:space="preserve"> —  экзаменационная сессия</t>
  </si>
  <si>
    <t xml:space="preserve"> —  итоговая  аттестация</t>
  </si>
  <si>
    <t>1.3</t>
  </si>
  <si>
    <t>Теоретическое 
обучение</t>
  </si>
  <si>
    <t>Экзаменационные
 сессии</t>
  </si>
  <si>
    <t>Педагогика</t>
  </si>
  <si>
    <t>Психология</t>
  </si>
  <si>
    <t>Теория спорта</t>
  </si>
  <si>
    <t>Анатомия</t>
  </si>
  <si>
    <t>Физиология</t>
  </si>
  <si>
    <t>Биохимия</t>
  </si>
  <si>
    <t>Биомеханика</t>
  </si>
  <si>
    <t>Спортивная медицина</t>
  </si>
  <si>
    <t>Лечебная физическая культура и массаж</t>
  </si>
  <si>
    <t>Безопасность 
жизнедеятельности человека</t>
  </si>
  <si>
    <t>Иностранный язык</t>
  </si>
  <si>
    <t>Спортивная метрология</t>
  </si>
  <si>
    <t>Гигиена</t>
  </si>
  <si>
    <t>Психология физической культуры и спорта</t>
  </si>
  <si>
    <t>Физиология спорта</t>
  </si>
  <si>
    <t>Организация и экономика физической культуры и спорта</t>
  </si>
  <si>
    <t>Спортивный менеджмент и маркетинг</t>
  </si>
  <si>
    <t>Гимнастика и методика преподавания</t>
  </si>
  <si>
    <t>Легкая атлетика и методика преподавания</t>
  </si>
  <si>
    <t>Плавание и методика преподавания</t>
  </si>
  <si>
    <t>Лыжный спорт и методика преподавания</t>
  </si>
  <si>
    <t>Спортивные и подвижные игры и методика преподавания</t>
  </si>
  <si>
    <t>3 семестр, 
18 недель</t>
  </si>
  <si>
    <t>1 семестр, 
18 недель</t>
  </si>
  <si>
    <t>2 семестр,
17  недель</t>
  </si>
  <si>
    <t>Информационные технологии в физической культуре и спорте</t>
  </si>
  <si>
    <t>Дополнительные виды обучения</t>
  </si>
  <si>
    <t>1.5</t>
  </si>
  <si>
    <t>Название модуля, учебной дисциплины, курсового проекта (курсовой работы)</t>
  </si>
  <si>
    <t>1.1.1</t>
  </si>
  <si>
    <t>1.1.2</t>
  </si>
  <si>
    <t>1.1.3</t>
  </si>
  <si>
    <t>Социально-гуманитарный модуль -2</t>
  </si>
  <si>
    <t>Психологический модуль</t>
  </si>
  <si>
    <t>Модуль "Биомеханика и измерения в физической культуре и спорте"</t>
  </si>
  <si>
    <t>Код компетенции</t>
  </si>
  <si>
    <t>IV. Учебные практики</t>
  </si>
  <si>
    <t>V. Производственные практики</t>
  </si>
  <si>
    <t>Модуль "Управление и право"</t>
  </si>
  <si>
    <t>1.3.1</t>
  </si>
  <si>
    <t>1.3.2</t>
  </si>
  <si>
    <t>1.3.3.</t>
  </si>
  <si>
    <t>1.3.4</t>
  </si>
  <si>
    <t>1.4</t>
  </si>
  <si>
    <t>1.4.1</t>
  </si>
  <si>
    <t>1.4.2</t>
  </si>
  <si>
    <t>1.4.3</t>
  </si>
  <si>
    <t>1.4.5</t>
  </si>
  <si>
    <t>1.4.6</t>
  </si>
  <si>
    <t>1.5.1</t>
  </si>
  <si>
    <t>1.5.2</t>
  </si>
  <si>
    <t>2.</t>
  </si>
  <si>
    <t>2.1</t>
  </si>
  <si>
    <t>2.1.1</t>
  </si>
  <si>
    <t>2.1.2</t>
  </si>
  <si>
    <t>2.1.3</t>
  </si>
  <si>
    <t>2.2</t>
  </si>
  <si>
    <t>2.2.1</t>
  </si>
  <si>
    <t>Социально-гуманитарный
 модуль -1</t>
  </si>
  <si>
    <t>Наименование компетенции</t>
  </si>
  <si>
    <t>Код 
компетенции</t>
  </si>
  <si>
    <t>Политология</t>
  </si>
  <si>
    <t>2.3</t>
  </si>
  <si>
    <t>2.3.1</t>
  </si>
  <si>
    <t>2.3.2</t>
  </si>
  <si>
    <t>2.4</t>
  </si>
  <si>
    <t>2.4.1</t>
  </si>
  <si>
    <t>2.5</t>
  </si>
  <si>
    <t>2.5.1</t>
  </si>
  <si>
    <t>2.5.2</t>
  </si>
  <si>
    <t>2.6</t>
  </si>
  <si>
    <t>2.6.1</t>
  </si>
  <si>
    <t>2.6.2</t>
  </si>
  <si>
    <t>2.6.3</t>
  </si>
  <si>
    <t>2.6.4</t>
  </si>
  <si>
    <t>2.6.5</t>
  </si>
  <si>
    <t>2.6.6</t>
  </si>
  <si>
    <t>2.7</t>
  </si>
  <si>
    <t>2.7.1</t>
  </si>
  <si>
    <t>2.7.2</t>
  </si>
  <si>
    <t>5 семестр, 
18 недель</t>
  </si>
  <si>
    <t>7 семестр, 
14 недель</t>
  </si>
  <si>
    <t>4 семестр,
 14 недель</t>
  </si>
  <si>
    <t>8 семестр,
11 недель</t>
  </si>
  <si>
    <t xml:space="preserve">Курсовая работа по учебной дисциплине "Теория и методика физической культуры" </t>
  </si>
  <si>
    <t xml:space="preserve">Теория и методика физической культуры </t>
  </si>
  <si>
    <t>2.5.4</t>
  </si>
  <si>
    <t>2,4,6</t>
  </si>
  <si>
    <t>Туризм</t>
  </si>
  <si>
    <t>Спортивные единоборства</t>
  </si>
  <si>
    <t>Основы атлетизма</t>
  </si>
  <si>
    <t>Теннис/ Бадминтон</t>
  </si>
  <si>
    <t>Основы инновационного предпринимательства</t>
  </si>
  <si>
    <t>2.5.5</t>
  </si>
  <si>
    <t>Управление инновациями</t>
  </si>
  <si>
    <t>Белорусский язык (профессиональная лексика)</t>
  </si>
  <si>
    <t>/1-8</t>
  </si>
  <si>
    <t>2.4.2</t>
  </si>
  <si>
    <t>Спортивно-педагогическая информатика</t>
  </si>
  <si>
    <t>Основы спортивной нутрициологии</t>
  </si>
  <si>
    <t>4,6,8</t>
  </si>
  <si>
    <t>/106</t>
  </si>
  <si>
    <t>/104</t>
  </si>
  <si>
    <t>Зимний учебный сбор</t>
  </si>
  <si>
    <t>Турпоход</t>
  </si>
  <si>
    <t>Педагогическая в оздоровительных лагерях</t>
  </si>
  <si>
    <t>1.4.7</t>
  </si>
  <si>
    <t>1.4.8</t>
  </si>
  <si>
    <t>1.5.3</t>
  </si>
  <si>
    <t>1,2,4</t>
  </si>
  <si>
    <t xml:space="preserve">Лабораторные </t>
  </si>
  <si>
    <t xml:space="preserve">Практические </t>
  </si>
  <si>
    <t xml:space="preserve">Семинарские </t>
  </si>
  <si>
    <t>VII. Матрица компетенций</t>
  </si>
  <si>
    <t>1 сем.</t>
  </si>
  <si>
    <t>2 сем.</t>
  </si>
  <si>
    <t>3 сем.</t>
  </si>
  <si>
    <t>4 сем.</t>
  </si>
  <si>
    <t>5 сем.</t>
  </si>
  <si>
    <t>6 сем.</t>
  </si>
  <si>
    <t>7 сем.</t>
  </si>
  <si>
    <t>8 сем.</t>
  </si>
  <si>
    <t>1) (кол-во всего часов +факультатив +доп.виды обучения) / кол-во недель теоретического обучения</t>
  </si>
  <si>
    <t>2) кол-во всего часов / кол-во недель теоретического обучения и кол-во недель экз.сессии</t>
  </si>
  <si>
    <t>3) кол-во ауд. часов  / кол-во недель теоретического обучения</t>
  </si>
  <si>
    <t>4) (кол-во ауд. часов +факультатив +доп.виды обучения) / кол-во недель теоретического обучения</t>
  </si>
  <si>
    <t>не более 72</t>
  </si>
  <si>
    <t>не более 40</t>
  </si>
  <si>
    <t xml:space="preserve"> не более 54</t>
  </si>
  <si>
    <t>не менеее 24 
не более 32</t>
  </si>
  <si>
    <t xml:space="preserve">1. Пересчитайте общее кол-во зачетов и экзаменов.
2. Желтым цветом, то что я исправила по требованиям РИВШа.Но Вы можете исправлять, но не выходить за рамки расчетов  и требований РИВШ.
3. Изменила ПСМ, т.к. кол-во часов было больше мах кол-ва.
4. Впишите компетенции.
Будут вопросы звоните или пишите. </t>
  </si>
  <si>
    <t>УК-1</t>
  </si>
  <si>
    <t>Владеть основами исследовательской деятельности, осуществлять поиск, анализ и синтез информации</t>
  </si>
  <si>
    <t>УК-2</t>
  </si>
  <si>
    <t>УК-3</t>
  </si>
  <si>
    <t>УК-4</t>
  </si>
  <si>
    <t>УК-5</t>
  </si>
  <si>
    <t>Быть способным к саморазвитию и совершенствованию в профессиональной деятельности</t>
  </si>
  <si>
    <t>УК-6</t>
  </si>
  <si>
    <t>Проявлять инициативу и адаптироваться к изменениям в профессиональной деятельности</t>
  </si>
  <si>
    <t>УК-7</t>
  </si>
  <si>
    <t>УК-8</t>
  </si>
  <si>
    <t>УК-9</t>
  </si>
  <si>
    <t>УК-10</t>
  </si>
  <si>
    <t>УК-11</t>
  </si>
  <si>
    <t>Осуществлять коммуникации на белорусском  языке для решения задач межличностного,  межкультурного и профессионального взаимодействия</t>
  </si>
  <si>
    <t>УК-12</t>
  </si>
  <si>
    <t>УК-13</t>
  </si>
  <si>
    <t>УК-14</t>
  </si>
  <si>
    <t>УК-15</t>
  </si>
  <si>
    <t>Выделять  основные особенности психических явлений, понимать их сущность, взаимосвязь и  учитывать в профессиональной деятельности</t>
  </si>
  <si>
    <t>БПК-1</t>
  </si>
  <si>
    <t>БПК-2</t>
  </si>
  <si>
    <t>БПК-3</t>
  </si>
  <si>
    <t>БПК-4</t>
  </si>
  <si>
    <t>БПК-5</t>
  </si>
  <si>
    <t>БПК-6</t>
  </si>
  <si>
    <t>БПК-7</t>
  </si>
  <si>
    <t>БПК-8</t>
  </si>
  <si>
    <t>БПК-9</t>
  </si>
  <si>
    <t>Использовать теоретические знания о физиологических механизмах и закономерностях изменения функций организма человека в процессе занятий физической культурой и спортом, о влиянии двигательной активности на функциональные возможности и состояние здоровья человека для решения практических и научно-исследовательских задач</t>
  </si>
  <si>
    <t>БПК-10</t>
  </si>
  <si>
    <t>БПК-11</t>
  </si>
  <si>
    <t>БПК-12</t>
  </si>
  <si>
    <t>БПК-13</t>
  </si>
  <si>
    <t>БПК-14</t>
  </si>
  <si>
    <t>БПК-15</t>
  </si>
  <si>
    <t>СК-1</t>
  </si>
  <si>
    <t>СК-3</t>
  </si>
  <si>
    <t>СК-4</t>
  </si>
  <si>
    <t>СК-5</t>
  </si>
  <si>
    <t>СК-6</t>
  </si>
  <si>
    <t>СК-7</t>
  </si>
  <si>
    <t>СК-9</t>
  </si>
  <si>
    <t>Применять знания о структуре и принципах функционирования отрасли физической культуры и спорта в профессиональной деятельности</t>
  </si>
  <si>
    <t>СК-10</t>
  </si>
  <si>
    <t>Владеть методами управления предприятиями в сфере физической культуры и спорта, разрабатывать маркетинговые стратегии организаций физической культуры и спорта, осуществлять мероприятия, направленные на их реализацию</t>
  </si>
  <si>
    <t>СК-11</t>
  </si>
  <si>
    <t>СК-12</t>
  </si>
  <si>
    <t>Применять знания нормативных правовых актов в профессиональной деятельности  специалиста сферы физической культуры и спорта</t>
  </si>
  <si>
    <t>СК-13</t>
  </si>
  <si>
    <t>СК-14</t>
  </si>
  <si>
    <t>СК-15</t>
  </si>
  <si>
    <t>СК-16</t>
  </si>
  <si>
    <t>СК-17</t>
  </si>
  <si>
    <t>СК-18</t>
  </si>
  <si>
    <t>СК-19</t>
  </si>
  <si>
    <t>1.2.1</t>
  </si>
  <si>
    <t>1.3.3</t>
  </si>
  <si>
    <t>1.4.4</t>
  </si>
  <si>
    <t>2.5.3</t>
  </si>
  <si>
    <t>2.8.1</t>
  </si>
  <si>
    <t>2.8.2</t>
  </si>
  <si>
    <t xml:space="preserve">УК-1, 2,4,5,6
</t>
  </si>
  <si>
    <t>Планировать, организовывать, контролировать и корректировать физкультурно-оздоровительную и туристско-рекреационную деятельность</t>
  </si>
  <si>
    <t>Владеть техникой выполнения и методикой обучения видам туризма и спортивного ориентирования</t>
  </si>
  <si>
    <t>Владеть техникой выполнения и методикой обучения атлетизму</t>
  </si>
  <si>
    <t>2.8</t>
  </si>
  <si>
    <t>1.2.2</t>
  </si>
  <si>
    <t>6 семестр,
 10 недель</t>
  </si>
  <si>
    <t>1.5.4</t>
  </si>
  <si>
    <t>Итоговая аттестация</t>
  </si>
  <si>
    <r>
      <t>29</t>
    </r>
    <r>
      <rPr>
        <sz val="14"/>
        <rFont val="Times New Roman"/>
        <family val="1"/>
        <charset val="204"/>
      </rPr>
      <t xml:space="preserve">
09
</t>
    </r>
    <r>
      <rPr>
        <u/>
        <sz val="14"/>
        <rFont val="Times New Roman"/>
        <family val="1"/>
        <charset val="204"/>
      </rPr>
      <t>05</t>
    </r>
    <r>
      <rPr>
        <sz val="14"/>
        <rFont val="Times New Roman"/>
        <family val="1"/>
        <charset val="204"/>
      </rPr>
      <t xml:space="preserve">
10</t>
    </r>
  </si>
  <si>
    <r>
      <t>27</t>
    </r>
    <r>
      <rPr>
        <sz val="14"/>
        <rFont val="Times New Roman"/>
        <family val="1"/>
        <charset val="204"/>
      </rPr>
      <t xml:space="preserve">
10
</t>
    </r>
    <r>
      <rPr>
        <u/>
        <sz val="14"/>
        <rFont val="Times New Roman"/>
        <family val="1"/>
        <charset val="204"/>
      </rPr>
      <t>02</t>
    </r>
    <r>
      <rPr>
        <sz val="14"/>
        <rFont val="Times New Roman"/>
        <family val="1"/>
        <charset val="204"/>
      </rPr>
      <t xml:space="preserve">
11</t>
    </r>
  </si>
  <si>
    <r>
      <t>29</t>
    </r>
    <r>
      <rPr>
        <sz val="14"/>
        <rFont val="Times New Roman"/>
        <family val="1"/>
        <charset val="204"/>
      </rPr>
      <t xml:space="preserve">
12
</t>
    </r>
    <r>
      <rPr>
        <u/>
        <sz val="14"/>
        <rFont val="Times New Roman"/>
        <family val="1"/>
        <charset val="204"/>
      </rPr>
      <t>04</t>
    </r>
    <r>
      <rPr>
        <sz val="14"/>
        <rFont val="Times New Roman"/>
        <family val="1"/>
        <charset val="204"/>
      </rPr>
      <t xml:space="preserve">
01</t>
    </r>
  </si>
  <si>
    <r>
      <t>26</t>
    </r>
    <r>
      <rPr>
        <sz val="14"/>
        <rFont val="Times New Roman"/>
        <family val="1"/>
        <charset val="204"/>
      </rPr>
      <t xml:space="preserve">
01
</t>
    </r>
    <r>
      <rPr>
        <u/>
        <sz val="14"/>
        <rFont val="Times New Roman"/>
        <family val="1"/>
        <charset val="204"/>
      </rPr>
      <t>01</t>
    </r>
    <r>
      <rPr>
        <sz val="14"/>
        <rFont val="Times New Roman"/>
        <family val="1"/>
        <charset val="204"/>
      </rPr>
      <t xml:space="preserve">
02</t>
    </r>
  </si>
  <si>
    <r>
      <t>23</t>
    </r>
    <r>
      <rPr>
        <sz val="14"/>
        <rFont val="Times New Roman"/>
        <family val="1"/>
        <charset val="204"/>
      </rPr>
      <t xml:space="preserve">
02
01
03</t>
    </r>
  </si>
  <si>
    <r>
      <t>30</t>
    </r>
    <r>
      <rPr>
        <sz val="14"/>
        <rFont val="Times New Roman"/>
        <family val="1"/>
        <charset val="204"/>
      </rPr>
      <t xml:space="preserve">
03
</t>
    </r>
    <r>
      <rPr>
        <u/>
        <sz val="14"/>
        <rFont val="Times New Roman"/>
        <family val="1"/>
        <charset val="204"/>
      </rPr>
      <t>05</t>
    </r>
    <r>
      <rPr>
        <sz val="14"/>
        <rFont val="Times New Roman"/>
        <family val="1"/>
        <charset val="204"/>
      </rPr>
      <t xml:space="preserve">
04</t>
    </r>
  </si>
  <si>
    <r>
      <t>27</t>
    </r>
    <r>
      <rPr>
        <sz val="14"/>
        <rFont val="Times New Roman"/>
        <family val="1"/>
        <charset val="204"/>
      </rPr>
      <t xml:space="preserve">
04
</t>
    </r>
    <r>
      <rPr>
        <u/>
        <sz val="14"/>
        <rFont val="Times New Roman"/>
        <family val="1"/>
        <charset val="204"/>
      </rPr>
      <t>03</t>
    </r>
    <r>
      <rPr>
        <sz val="14"/>
        <rFont val="Times New Roman"/>
        <family val="1"/>
        <charset val="204"/>
      </rPr>
      <t xml:space="preserve">
05</t>
    </r>
  </si>
  <si>
    <r>
      <t>29</t>
    </r>
    <r>
      <rPr>
        <sz val="14"/>
        <rFont val="Times New Roman"/>
        <family val="1"/>
        <charset val="204"/>
      </rPr>
      <t xml:space="preserve">
06
</t>
    </r>
    <r>
      <rPr>
        <u/>
        <sz val="14"/>
        <rFont val="Times New Roman"/>
        <family val="1"/>
        <charset val="204"/>
      </rPr>
      <t>05</t>
    </r>
    <r>
      <rPr>
        <sz val="14"/>
        <rFont val="Times New Roman"/>
        <family val="1"/>
        <charset val="204"/>
      </rPr>
      <t xml:space="preserve">
07</t>
    </r>
  </si>
  <si>
    <r>
      <t>27</t>
    </r>
    <r>
      <rPr>
        <sz val="14"/>
        <rFont val="Times New Roman"/>
        <family val="1"/>
        <charset val="204"/>
      </rPr>
      <t xml:space="preserve">
07
</t>
    </r>
    <r>
      <rPr>
        <u/>
        <sz val="14"/>
        <rFont val="Times New Roman"/>
        <family val="1"/>
        <charset val="204"/>
      </rPr>
      <t>02</t>
    </r>
    <r>
      <rPr>
        <sz val="14"/>
        <rFont val="Times New Roman"/>
        <family val="1"/>
        <charset val="204"/>
      </rPr>
      <t xml:space="preserve">
08</t>
    </r>
  </si>
  <si>
    <t xml:space="preserve">УК-1,
4,5,6
</t>
  </si>
  <si>
    <t>Медико-биологический 
модуль-1</t>
  </si>
  <si>
    <t>Лингвистический модуль</t>
  </si>
  <si>
    <t>Модуль общепрофессиональных дисциплин</t>
  </si>
  <si>
    <t>Код модуля, учебной дисциплины</t>
  </si>
  <si>
    <t xml:space="preserve">не менее 46 </t>
  </si>
  <si>
    <t>Владеть техникой выполнения и методикой обучения видам спортивного единоборства для осуществления профессиональной деятельности</t>
  </si>
  <si>
    <t>Модуль "Информационные технологии"</t>
  </si>
  <si>
    <t xml:space="preserve">Педагогическая в учреждениях образования </t>
  </si>
  <si>
    <t>Зач.единиц</t>
  </si>
  <si>
    <t xml:space="preserve">Летний учебный сбор </t>
  </si>
  <si>
    <t>Интеллектуальные игры/ Основы фитнеса</t>
  </si>
  <si>
    <t>СК-2</t>
  </si>
  <si>
    <t>СК-8/
СК-9</t>
  </si>
  <si>
    <t>СК-8</t>
  </si>
  <si>
    <t>Теория и методика оздоровительной физической культуры</t>
  </si>
  <si>
    <t>2.8.2.1</t>
  </si>
  <si>
    <t>Теория и методика обучения и спортивной тренировки</t>
  </si>
  <si>
    <t>2.8.1.1</t>
  </si>
  <si>
    <t>2.9</t>
  </si>
  <si>
    <t>Основы управления интеллектуальной собственностью ²/ Правовые основы физической культуры и спорта</t>
  </si>
  <si>
    <t>Модуль "Курсовая работа" ³</t>
  </si>
  <si>
    <t>VI. Итоговая аттестация ⁵</t>
  </si>
  <si>
    <t xml:space="preserve">Повышение спортивного мастерства ⁴ </t>
  </si>
  <si>
    <t>Выделять и характеризовать различные психические явления в процессе занятий физической культурой и спортом, применять психологические методы изучения качеств личности и взаимоотношений в группе, организовывать и проводить психологическую подготовку в сфере физической культуры и спорта, анализировать психологические особенности тренировочного и соревновательного процессов</t>
  </si>
  <si>
    <t>Владеть техникой выполнения и методикой обучения теннису, бадминтону для осуществления профессиональной деятельности</t>
  </si>
  <si>
    <t xml:space="preserve">СК-12,13
</t>
  </si>
  <si>
    <t xml:space="preserve">Зимний учебный сбор </t>
  </si>
  <si>
    <t>Современная политэкономия</t>
  </si>
  <si>
    <t>История  белорусской государственности</t>
  </si>
  <si>
    <t>Обладать способностью анализировать процессы государственного строительства в разные исторические периоды, выявлять факторы и механизмы исторических изменений, определять социально-политическое значение исторических событий (личностей, артефактов и символов) для современной белорусской государственности, в совершенстве использовать выявленные закономерности в процессе формирования гражданской идентичности</t>
  </si>
  <si>
    <t xml:space="preserve">Обладать современной культурой мышления, гуманистическим мировоззрением, аналитическим и инновационно-критическим стилем познавательной, социально-практической и коммуникативной деятельности, использовать основы философских знаний в непосредственной профессиональной деятельности, самостоятельно усваивать философские знания и выстраивать на их основании мировоззренческую позицию
</t>
  </si>
  <si>
    <t>Культурология</t>
  </si>
  <si>
    <t xml:space="preserve"> УК-14</t>
  </si>
  <si>
    <t xml:space="preserve">Обладать способностью анализировать процессы и явления национальной и мировой культуры, устанавливать межличностное взаимодействие с  учетом социально-культурных особенностей, этнических и конфессиональных различий
</t>
  </si>
  <si>
    <t xml:space="preserve"> 4д</t>
  </si>
  <si>
    <t>Обладать способностью анализировать происходящие в обществе процессы, осуществлять их социологическую диагностику, прогнозировать, упреждать или минимизировать последствия кризисных явлений в различных сферах жизнедеятельности</t>
  </si>
  <si>
    <t>Анализировать, находить и оценивать новые рыночные возможности для перспективного продукта, технологии или услуги</t>
  </si>
  <si>
    <t>УК-17</t>
  </si>
  <si>
    <t>Формулировать инновационную бизнес-идею и разрабатывать бизнес-модель для её реализации</t>
  </si>
  <si>
    <t>Оценивать экономические и социальные условия осуществления эффективной предпринимательской деятельности</t>
  </si>
  <si>
    <t>УК-19</t>
  </si>
  <si>
    <t>УК-20</t>
  </si>
  <si>
    <t>УК-21</t>
  </si>
  <si>
    <t>УК-22</t>
  </si>
  <si>
    <t>Определять основные пути коммерциализации результатов научно-технической деятельности</t>
  </si>
  <si>
    <t>УК-23</t>
  </si>
  <si>
    <t>Ориентироваться в предметной области теории и методики физического воспитания, анализировать и применять в профессиональной деятельности знания о закономерностях, принципах, средствах и методах, содержании и организации физического воспитания</t>
  </si>
  <si>
    <t>Применять педагогические знания для решения задач профессиональной деятельности, использовать технологии педагогического воздействия на личность обучающегося в соответствии с возрастом, индивидуальными особенностями и педагогической ситуацией</t>
  </si>
  <si>
    <t>Применять на основе полученных анатомических знаний адекватное дозирование физических нагрузок, выбирать средства и методы реализации спортивно-педагогического воздействия на организм человека с учетом возраста, пола, особенностей физического развития и физической подготовленности</t>
  </si>
  <si>
    <t>Оценивать по основным биохимическим показателям функциональное состояние организма человека, переносимость физических нагрузок, характер протекания восстановительных процессов в период отдыха</t>
  </si>
  <si>
    <t>Применять основные методы защиты населения от негативных воздействий факторов антропогенного, техногенного и естественного происхождения, принципы  рационального природопользования и энергосбережения, обеспечивать здоровые и безопасные  условия труда</t>
  </si>
  <si>
    <t>Определять и оценивать функциональные показатели, характеризующие жизнедеятельность основных систем организма; использовать физиологические методы в профессиональной деятельности</t>
  </si>
  <si>
    <t xml:space="preserve">Владеть техникой выполнения базовых упражнений и методикой обучения в гимнастике, оказывать помощь и страховку при выполнении гимнастических упражнений, обеспечивать соблюдение правил безопасности проведения занятий физической культурой и спортом
</t>
  </si>
  <si>
    <t>Применять основные методические подходы в обучении спортивным играм, использовать теоретические знания, методы и средства в процессе обучения спортивным играм, обеспечивать соблюдение правил безопасности проведения занятий физической культурой и спортом</t>
  </si>
  <si>
    <t>Владеть техникой выполнения и методикой обучения способам передвижения на лыжах, планировать содержание занятий, обеспечивать соблюдение правил безопасности проведения занятий физической культурой и спортом</t>
  </si>
  <si>
    <t>Применять навыки проведения массажа для различных категорий лиц, основы теоретико-методических знаний лечебной физической культуры, проводить занятия физической культурой с лицами, имеющими отклонения в состоянии здоровья</t>
  </si>
  <si>
    <t>Применять методики биомеханического анализа упражнений в профессиональной деятельности</t>
  </si>
  <si>
    <t>Применять теоретические знания об  особенностях и стратегии рационального питания в процессе адаптации к физическим нагрузкам при занятиях спортивной и физкультурно-оздоровительной деятельностью</t>
  </si>
  <si>
    <r>
      <rPr>
        <sz val="14"/>
        <color indexed="8"/>
        <rFont val="Times New Roman"/>
        <family val="1"/>
        <charset val="204"/>
      </rPr>
      <t>Применять нормы национального и международного законодательства в области интеллектуальной собственности, методы выявления объектов интеллектуальной собственности</t>
    </r>
    <r>
      <rPr>
        <sz val="14"/>
        <color indexed="10"/>
        <rFont val="Times New Roman"/>
        <family val="1"/>
        <charset val="204"/>
      </rPr>
      <t xml:space="preserve">
</t>
    </r>
  </si>
  <si>
    <t xml:space="preserve">Владеть техникой выполнения и методикой обучения спортивным и прикладным способам плавания, приемами оказания помощи пострадавшим на воде, формами и методиками обучения плаванию, обеспечивать соблюдение правил безопасности проведения занятий
</t>
  </si>
  <si>
    <t>Планировать, организовывать, контролировать и корректировать спортивную подготовку спортсменов различной квалификации в избранном виде спорта</t>
  </si>
  <si>
    <t>Владеть методами статистической обработки результатов измерений в физической культуре, спорте и туризме, использовать современные методы учета, контроля и прогнозирования процесса выполнения физических упражнений</t>
  </si>
  <si>
    <t>Владеть навыками организации и судейства спортивных соревнований, реализовывать имеющийся уровень технико-тактической и физической подготовленности в условиях  
учебно-тренировочной и соревновательной деятельности в избранном виде спорта</t>
  </si>
  <si>
    <t>Обладать способностью формулировать собственные мировозренческие принципы на основе подвига белорусского народа и исторических уроков Великой Отечественной войны, сохранять и приумножать историческую память о роли Советского союза и его народов в Победе над германским нацизмом, транслировать новым поколениям историческую правду и нормы поведения, ценности и традиции, выработанные белорусским народом в период преодоления трагических событий Великой Отечественной войны</t>
  </si>
  <si>
    <t>Межличностная коммуникация/
Социология / Великая
Отечественная война советского народа (в контексте Второй мировой войны)</t>
  </si>
  <si>
    <t>/54</t>
  </si>
  <si>
    <t>/790</t>
  </si>
  <si>
    <t xml:space="preserve"> 2.1.3</t>
  </si>
  <si>
    <t xml:space="preserve"> 2.5.4</t>
  </si>
  <si>
    <t xml:space="preserve"> 2.5.4, 2.5.5</t>
  </si>
  <si>
    <t>1.3.2
2.9</t>
  </si>
  <si>
    <t>1.3.2
2.4.1
 2.4.2   2.8.2.1</t>
  </si>
  <si>
    <t>2.6.2   2.8.2.1</t>
  </si>
  <si>
    <t>Компонент учреждения образования</t>
  </si>
  <si>
    <t>Медико-биологический 
модуль-2</t>
  </si>
  <si>
    <t>Продолжение типового учебного плана по специальности 6-05-0115-01 Образование в области физической культуры, регистрационный №_________________</t>
  </si>
  <si>
    <t>Осуществлять беседы на профессиональные темы в соответствии с правилами делового этикета, оформлять документацию и вести служебную переписку с использованием характерных языковых средств письменной деловой речи,  взаимодействовать с другими людьми, вести коммуникацию с помощью речевых и не речевых средств, разрешать конфликты</t>
  </si>
  <si>
    <t>Обладать способностью анализировать политические события, процессы, отношения, владеть культурой политического мышления и поведения, использовать основы политологических знаний для формирования культуры осознанного и рационального политического выбора, утверждения социально ориентированных ценностей</t>
  </si>
  <si>
    <t>Обладать способностью анализировать экономическую систему общества в ее динамике, законы ее функционирования и развития для понимания факторов возникновения и направлений развития современных социально-экономических систем, их способности удовлетворять потребности людей, выявлять факторы и механизмы политических и социально-экономических процессов, использовать инструменты экономического анализа для оценки политического процесса принятия экономических решений и результативности экономической политики</t>
  </si>
  <si>
    <t xml:space="preserve">Ориентироваться в предметной области теории спорта, понимать специфические явления и тенденции развития спорта, анализировать и применять знания о закономерностях, принципах, содержании, структуре и управлении спортивной подготовкой в профессиональной деятельности
</t>
  </si>
  <si>
    <t>Владеть методикой составления суточного пищевого рациона и его оценки для восстановления функциональной работоспособности, навыками применения дополнительных средств физического воспитания</t>
  </si>
  <si>
    <t>Владеть технологией организации медицинского обеспечения занятий физической культурой, спортом и туризмом для оказания первой помощи, оценивать физическое развитие и работоспособность, функциональное состояние организма человека</t>
  </si>
  <si>
    <t>Владеть техникой выполнения и методикой обучения видам легкой атлетики, планировать содержание занятий, обеспечивать соблюдение правил безопасности проведения занятий физической культурой и спортом</t>
  </si>
  <si>
    <t>УК-18</t>
  </si>
  <si>
    <t>УК-16</t>
  </si>
  <si>
    <t>Разрабатывать бизнес-планы создания и развития малого инновационного предприятия (организации).</t>
  </si>
  <si>
    <t>Разрабатывать и обеспечивать реализацию инновационной стратегии развития предприятия (организации)</t>
  </si>
  <si>
    <t>Разрабатывать и управлять инновационными проектами и процессами  от научных исследований до выхода на рынок</t>
  </si>
  <si>
    <t xml:space="preserve">
УК-2, 
СК-14,15,19</t>
  </si>
  <si>
    <t>Владеть техникой выполнения и методикой обучения видам интеллектуальных игр / современного фитнеса</t>
  </si>
  <si>
    <t>Модуль  дисциплин профилизации</t>
  </si>
  <si>
    <t xml:space="preserve">Профилизация "Тренерская работа по виду спорта  (с указанием вида спорта)" </t>
  </si>
  <si>
    <t>Профилизация "Физкультурно-оздоровительная и туристско-рекреационная деятельность"</t>
  </si>
  <si>
    <t>Владеть терминами и понятиями,  знаниями истории, тенденциями развития и  и правилами спортивных соревнований избранного вида  спорта; ориентироваться и использовать знания о методиках развития физических качеств, обучения  технике и тактике для планирования учебно-тренировочного и соревновательного процессов в избранном виде спорта</t>
  </si>
  <si>
    <t>Владеть терминами и понятиями,  знаниями истории и современного состояния физкультурно-оздоровительной и туристско-рекреационной деятельности; ориентироваться и использовать знания об оздоровительных методиках и массовых туристских физкультурно-спортивных мероприятий в организациях и учреждениях различного типа</t>
  </si>
  <si>
    <t>Преддипломная по профилизации</t>
  </si>
  <si>
    <t>1,
2,4,5,6</t>
  </si>
  <si>
    <t>Летний учебный сбор (ознакомительный)</t>
  </si>
  <si>
    <t xml:space="preserve">Спортивно-педагогический модуль-1 ¹ </t>
  </si>
  <si>
    <t>2.10</t>
  </si>
  <si>
    <t>2.10.1</t>
  </si>
  <si>
    <r>
      <t xml:space="preserve">1. Государственный экзамен по специальности.          
2. Государственный экзамен по профилизации.  </t>
    </r>
    <r>
      <rPr>
        <sz val="14"/>
        <color rgb="FFFF0000"/>
        <rFont val="Times New Roman"/>
        <family val="1"/>
        <charset val="204"/>
      </rPr>
      <t xml:space="preserve">      </t>
    </r>
    <r>
      <rPr>
        <sz val="14"/>
        <rFont val="Times New Roman"/>
        <family val="1"/>
        <charset val="204"/>
      </rPr>
      <t xml:space="preserve">                      
</t>
    </r>
  </si>
  <si>
    <t xml:space="preserve">
СОГЛАСОВАНО
Начальник Главного управления профессионального  образования   
Министерства образования Республики Беларусь
________________  С.А.Касперович 
_______________     </t>
  </si>
  <si>
    <t xml:space="preserve">
СОГЛАСОВАНО    
Проректор по научно-методической работе  
Государственного учреждения образования "Республиканский институт высшей школы"
 ________________  И.В.Титович                                                                                                                                                     
 _______________  </t>
  </si>
  <si>
    <t xml:space="preserve">
</t>
  </si>
  <si>
    <t>УК-12/
УК-13/УК -23</t>
  </si>
  <si>
    <t>УК-16, 
УК-17, УК-18, УК-19</t>
  </si>
  <si>
    <t>УК-19, 
УК-20, УК-21, УК-22, УК-23</t>
  </si>
  <si>
    <t xml:space="preserve">СОГЛАСОВАНО
Начальник Главного управления профессионального  образования   
Министерства образования Республики Беларусь
________________  С.А.Касперович 
_______________     </t>
  </si>
  <si>
    <t xml:space="preserve">СОГЛАСОВАНО    
Проректор по научно-методической работе  
Государственного учреждения образования "Республиканский институт высшей школы"
 ________________  И.В.Титович                                                                                                                                                 
 _______________  </t>
  </si>
  <si>
    <t xml:space="preserve">Философия </t>
  </si>
  <si>
    <r>
      <rPr>
        <b/>
        <sz val="14"/>
        <rFont val="Times New Roman"/>
        <family val="1"/>
        <charset val="204"/>
      </rPr>
      <t xml:space="preserve">СОГЛАСОВАНО 
</t>
    </r>
    <r>
      <rPr>
        <sz val="14"/>
        <rFont val="Times New Roman"/>
        <family val="1"/>
        <charset val="204"/>
      </rPr>
      <t xml:space="preserve">
Начальник Главного управления профессионального  образования 
Министерства образования Республики Беларусь
 ________________  С.А.Касперович
 _______________
Проректор по научно-методической работе 
Государственного учреждения образования "Республиканский институт высшей школы"
________________  И.В.Титович
_______________
Эксперт-нормоконтролер
________________  М.М.Байдун 
______________
</t>
    </r>
  </si>
  <si>
    <t>Решать стандартные задачи профессиональной деятельности на основе применения информационно-коммуникационных технологий</t>
  </si>
  <si>
    <t>Осуществлять коммуникации на иностранном языке для решения задач межличностного и межкультурного взаимодействия</t>
  </si>
  <si>
    <t>Работать в команде, толерантно воспринимать социальные, этнические, конфессиональные, культурные и иные различия</t>
  </si>
  <si>
    <t>Разработан в качестве примера реализации образовательного стандарта по специальности 6-05-0115-01 Образование в области физической культуры. 
В рамках данной специальности могут быть реализованы следующие профилизации: "Специальная подготовка", "Тренерская работа по виду спорта  (с указанием вида спорта)", "Физкультурно-оздоровительная и туристско-рекреационная деятельность", "Основы физической реабилитации", "Основы лечебной физической культуры", "Дошкольное физическое воспитание", "Менеджмент спорта и туризма" и др.</t>
  </si>
  <si>
    <r>
      <rPr>
        <b/>
        <sz val="14"/>
        <rFont val="Times New Roman"/>
        <family val="1"/>
        <charset val="204"/>
      </rPr>
      <t>СОГЛАСОВАНО</t>
    </r>
    <r>
      <rPr>
        <sz val="14"/>
        <rFont val="Times New Roman"/>
        <family val="1"/>
        <charset val="204"/>
      </rPr>
      <t xml:space="preserve">
Председатель УМО по образованию в области физической культуры
___________________ С.Б.Репкин
___________________
Председатель НМС  по специальности 1-03 02 01 "Физическая культура"
____________________А.И.Навойчик
_________________
Рекомендован к утверждению Президиумом Совета УМО по образованию в области физической культуры
протокол №____________________________
</t>
    </r>
  </si>
  <si>
    <r>
      <rPr>
        <vertAlign val="superscript"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 xml:space="preserve"> Практические занятия по спортивно-педагогическим дисциплинам проводятся в подгруппах из расчета 8-12 человек.
² При составлении учебного плана учреждения высшего образования по специальности  (профилизации)  учебная дисциплина" Основы управления интеллектуальной собственностью" планируется в качестве дисциплины компонента учреждения высшего образования или дисциплин по выбору.
³ Курсовая работа  выполняется по одной из дисциплин профилизации. 
⁴ Проводятся дополнительные занятия по повышению спортивного мастерства в группах по виду спорта, сформированных из студентов 1-4 курсов, 6-24 часа в неделю, в зависимости от уровня спортивной квалификации студентов. 
⁵ Студентам, которые проявили способности к научно-исследовательской работе, разрешается выполнять и защищать дипломную работу вместо государственного экзамена по профилизации. За выполнение дипломной работы начисляется дополнительно 6 зачетных единиц.</t>
    </r>
  </si>
  <si>
    <t xml:space="preserve">Спортивно-педагогический модуль-2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</si>
</sst>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 Cyr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i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vertAlign val="superscript"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49" fontId="2" fillId="0" borderId="0" xfId="0" applyNumberFormat="1" applyFont="1"/>
    <xf numFmtId="0" fontId="2" fillId="3" borderId="3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/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0" xfId="0" applyFont="1" applyFill="1"/>
    <xf numFmtId="0" fontId="7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/>
    <xf numFmtId="0" fontId="2" fillId="0" borderId="0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2" fillId="2" borderId="10" xfId="0" applyFont="1" applyFill="1" applyBorder="1" applyAlignment="1">
      <alignment horizontal="center" vertical="center" textRotation="90" wrapText="1"/>
    </xf>
    <xf numFmtId="0" fontId="2" fillId="2" borderId="11" xfId="0" applyFont="1" applyFill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vertical="top" wrapText="1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15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textRotation="90" wrapText="1"/>
    </xf>
    <xf numFmtId="0" fontId="2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2" fillId="0" borderId="18" xfId="0" applyFont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2" fontId="2" fillId="0" borderId="3" xfId="0" applyNumberFormat="1" applyFont="1" applyBorder="1" applyAlignment="1">
      <alignment horizontal="center" vertical="top" wrapText="1"/>
    </xf>
    <xf numFmtId="2" fontId="2" fillId="0" borderId="19" xfId="0" applyNumberFormat="1" applyFont="1" applyBorder="1" applyAlignment="1">
      <alignment horizontal="center" vertical="top" wrapText="1"/>
    </xf>
    <xf numFmtId="0" fontId="2" fillId="2" borderId="18" xfId="0" applyFont="1" applyFill="1" applyBorder="1" applyAlignment="1">
      <alignment vertical="top" wrapText="1"/>
    </xf>
    <xf numFmtId="0" fontId="2" fillId="0" borderId="20" xfId="0" applyFont="1" applyBorder="1" applyAlignment="1">
      <alignment horizontal="center" wrapText="1"/>
    </xf>
    <xf numFmtId="0" fontId="2" fillId="0" borderId="21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22" xfId="0" applyFont="1" applyBorder="1" applyAlignment="1">
      <alignment vertical="top" wrapText="1"/>
    </xf>
    <xf numFmtId="0" fontId="2" fillId="0" borderId="23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justify" wrapText="1"/>
    </xf>
    <xf numFmtId="0" fontId="8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textRotation="90" wrapText="1"/>
    </xf>
    <xf numFmtId="0" fontId="2" fillId="0" borderId="0" xfId="0" applyFont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49" fontId="4" fillId="0" borderId="0" xfId="0" applyNumberFormat="1" applyFont="1"/>
    <xf numFmtId="0" fontId="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wrapText="1"/>
    </xf>
    <xf numFmtId="49" fontId="2" fillId="0" borderId="0" xfId="0" applyNumberFormat="1" applyFont="1" applyBorder="1"/>
    <xf numFmtId="49" fontId="2" fillId="0" borderId="24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center" wrapText="1"/>
    </xf>
    <xf numFmtId="49" fontId="2" fillId="3" borderId="27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49" fontId="2" fillId="3" borderId="27" xfId="0" applyNumberFormat="1" applyFont="1" applyFill="1" applyBorder="1" applyAlignment="1">
      <alignment horizontal="center" vertical="top" wrapText="1"/>
    </xf>
    <xf numFmtId="49" fontId="2" fillId="3" borderId="1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/>
    <xf numFmtId="0" fontId="2" fillId="3" borderId="0" xfId="0" applyFont="1" applyFill="1" applyBorder="1"/>
    <xf numFmtId="49" fontId="2" fillId="3" borderId="0" xfId="0" applyNumberFormat="1" applyFont="1" applyFill="1" applyBorder="1" applyAlignment="1">
      <alignment horizontal="center" vertical="center"/>
    </xf>
    <xf numFmtId="49" fontId="2" fillId="3" borderId="28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top" wrapText="1"/>
    </xf>
    <xf numFmtId="49" fontId="2" fillId="3" borderId="2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top" wrapText="1"/>
    </xf>
    <xf numFmtId="49" fontId="2" fillId="3" borderId="12" xfId="0" applyNumberFormat="1" applyFont="1" applyFill="1" applyBorder="1" applyAlignment="1">
      <alignment horizontal="center" vertical="center" wrapText="1"/>
    </xf>
    <xf numFmtId="0" fontId="2" fillId="0" borderId="29" xfId="0" applyFont="1" applyFill="1" applyBorder="1"/>
    <xf numFmtId="0" fontId="4" fillId="0" borderId="30" xfId="0" applyFont="1" applyFill="1" applyBorder="1"/>
    <xf numFmtId="0" fontId="2" fillId="0" borderId="30" xfId="0" applyFont="1" applyFill="1" applyBorder="1"/>
    <xf numFmtId="0" fontId="2" fillId="0" borderId="31" xfId="0" applyFont="1" applyFill="1" applyBorder="1"/>
    <xf numFmtId="0" fontId="2" fillId="0" borderId="32" xfId="0" applyFont="1" applyBorder="1"/>
    <xf numFmtId="0" fontId="2" fillId="0" borderId="33" xfId="0" applyFont="1" applyBorder="1"/>
    <xf numFmtId="0" fontId="2" fillId="0" borderId="0" xfId="0" applyFont="1" applyBorder="1" applyAlignment="1"/>
    <xf numFmtId="0" fontId="4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4" fillId="0" borderId="0" xfId="0" applyFont="1" applyBorder="1" applyAlignment="1"/>
    <xf numFmtId="0" fontId="4" fillId="0" borderId="0" xfId="0" applyFont="1" applyBorder="1"/>
    <xf numFmtId="0" fontId="12" fillId="3" borderId="3" xfId="0" applyFont="1" applyFill="1" applyBorder="1" applyAlignment="1">
      <alignment horizontal="center" vertical="center"/>
    </xf>
    <xf numFmtId="0" fontId="4" fillId="3" borderId="0" xfId="0" applyFont="1" applyFill="1" applyBorder="1"/>
    <xf numFmtId="0" fontId="4" fillId="0" borderId="33" xfId="0" applyFont="1" applyBorder="1"/>
    <xf numFmtId="0" fontId="2" fillId="0" borderId="0" xfId="0" applyFont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0" xfId="0" applyFont="1" applyBorder="1" applyAlignment="1">
      <alignment vertical="center"/>
    </xf>
    <xf numFmtId="0" fontId="2" fillId="0" borderId="34" xfId="0" applyFont="1" applyBorder="1"/>
    <xf numFmtId="0" fontId="2" fillId="0" borderId="35" xfId="0" applyFont="1" applyBorder="1"/>
    <xf numFmtId="0" fontId="2" fillId="0" borderId="36" xfId="0" applyFont="1" applyBorder="1"/>
    <xf numFmtId="0" fontId="2" fillId="3" borderId="0" xfId="0" applyFont="1" applyFill="1" applyBorder="1" applyAlignment="1">
      <alignment horizontal="center" vertical="center"/>
    </xf>
    <xf numFmtId="49" fontId="2" fillId="3" borderId="37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9" fontId="2" fillId="3" borderId="38" xfId="0" applyNumberFormat="1" applyFont="1" applyFill="1" applyBorder="1" applyAlignment="1">
      <alignment horizontal="center" vertical="center" wrapText="1"/>
    </xf>
    <xf numFmtId="49" fontId="2" fillId="3" borderId="25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49" fontId="2" fillId="3" borderId="39" xfId="0" applyNumberFormat="1" applyFont="1" applyFill="1" applyBorder="1" applyAlignment="1">
      <alignment horizontal="center" vertical="center" wrapText="1"/>
    </xf>
    <xf numFmtId="49" fontId="10" fillId="3" borderId="28" xfId="0" applyNumberFormat="1" applyFont="1" applyFill="1" applyBorder="1" applyAlignment="1">
      <alignment horizontal="center" vertical="center" wrapText="1"/>
    </xf>
    <xf numFmtId="49" fontId="10" fillId="3" borderId="26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top" wrapText="1"/>
    </xf>
    <xf numFmtId="49" fontId="2" fillId="3" borderId="0" xfId="0" applyNumberFormat="1" applyFont="1" applyFill="1" applyBorder="1" applyAlignment="1">
      <alignment horizontal="left" vertical="center" wrapText="1"/>
    </xf>
    <xf numFmtId="49" fontId="2" fillId="0" borderId="16" xfId="0" applyNumberFormat="1" applyFont="1" applyFill="1" applyBorder="1" applyAlignment="1">
      <alignment horizontal="center" vertical="center" wrapText="1"/>
    </xf>
    <xf numFmtId="49" fontId="2" fillId="0" borderId="27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49" fontId="2" fillId="0" borderId="16" xfId="0" applyNumberFormat="1" applyFont="1" applyFill="1" applyBorder="1" applyAlignment="1">
      <alignment horizontal="center" vertical="top" wrapText="1"/>
    </xf>
    <xf numFmtId="49" fontId="9" fillId="0" borderId="20" xfId="0" applyNumberFormat="1" applyFont="1" applyFill="1" applyBorder="1" applyAlignment="1">
      <alignment horizontal="center" vertical="center" wrapText="1"/>
    </xf>
    <xf numFmtId="0" fontId="2" fillId="0" borderId="55" xfId="0" applyFont="1" applyFill="1" applyBorder="1" applyAlignment="1">
      <alignment horizontal="center"/>
    </xf>
    <xf numFmtId="0" fontId="2" fillId="0" borderId="54" xfId="0" applyFont="1" applyFill="1" applyBorder="1" applyAlignment="1">
      <alignment horizontal="center"/>
    </xf>
    <xf numFmtId="49" fontId="2" fillId="3" borderId="17" xfId="0" applyNumberFormat="1" applyFont="1" applyFill="1" applyBorder="1" applyAlignment="1">
      <alignment horizontal="center" vertical="top" wrapText="1"/>
    </xf>
    <xf numFmtId="49" fontId="2" fillId="3" borderId="19" xfId="0" applyNumberFormat="1" applyFont="1" applyFill="1" applyBorder="1" applyAlignment="1">
      <alignment horizontal="center" vertical="top" wrapText="1"/>
    </xf>
    <xf numFmtId="49" fontId="2" fillId="3" borderId="8" xfId="0" applyNumberFormat="1" applyFont="1" applyFill="1" applyBorder="1" applyAlignment="1">
      <alignment horizontal="left" vertical="top" wrapText="1"/>
    </xf>
    <xf numFmtId="0" fontId="2" fillId="2" borderId="55" xfId="0" applyFont="1" applyFill="1" applyBorder="1" applyAlignment="1">
      <alignment horizontal="center" vertical="center" textRotation="90" wrapText="1"/>
    </xf>
    <xf numFmtId="0" fontId="2" fillId="2" borderId="54" xfId="0" applyFont="1" applyFill="1" applyBorder="1" applyAlignment="1">
      <alignment horizontal="center" vertical="center" textRotation="90" wrapText="1"/>
    </xf>
    <xf numFmtId="0" fontId="2" fillId="2" borderId="51" xfId="0" applyFont="1" applyFill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wrapText="1"/>
    </xf>
    <xf numFmtId="0" fontId="2" fillId="0" borderId="44" xfId="0" applyFont="1" applyBorder="1" applyAlignment="1">
      <alignment horizontal="center" wrapText="1"/>
    </xf>
    <xf numFmtId="0" fontId="2" fillId="0" borderId="55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2" fillId="0" borderId="7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 wrapText="1"/>
    </xf>
    <xf numFmtId="0" fontId="2" fillId="0" borderId="44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49" fontId="2" fillId="0" borderId="55" xfId="0" applyNumberFormat="1" applyFont="1" applyBorder="1" applyAlignment="1">
      <alignment horizontal="center" vertical="center"/>
    </xf>
    <xf numFmtId="49" fontId="2" fillId="0" borderId="52" xfId="0" applyNumberFormat="1" applyFont="1" applyBorder="1" applyAlignment="1">
      <alignment horizontal="center" vertical="center"/>
    </xf>
    <xf numFmtId="49" fontId="2" fillId="0" borderId="24" xfId="0" applyNumberFormat="1" applyFont="1" applyFill="1" applyBorder="1" applyAlignment="1">
      <alignment horizontal="center" vertical="center"/>
    </xf>
    <xf numFmtId="49" fontId="2" fillId="0" borderId="53" xfId="0" applyNumberFormat="1" applyFont="1" applyFill="1" applyBorder="1" applyAlignment="1">
      <alignment horizontal="center" vertical="center"/>
    </xf>
    <xf numFmtId="49" fontId="2" fillId="0" borderId="54" xfId="0" applyNumberFormat="1" applyFont="1" applyBorder="1" applyAlignment="1">
      <alignment horizontal="center" vertical="center"/>
    </xf>
    <xf numFmtId="49" fontId="2" fillId="0" borderId="57" xfId="0" applyNumberFormat="1" applyFont="1" applyBorder="1" applyAlignment="1">
      <alignment horizontal="center" vertical="center"/>
    </xf>
    <xf numFmtId="49" fontId="2" fillId="0" borderId="51" xfId="0" applyNumberFormat="1" applyFont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 textRotation="90" wrapText="1"/>
    </xf>
    <xf numFmtId="49" fontId="2" fillId="0" borderId="56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center" vertical="top" wrapText="1"/>
    </xf>
    <xf numFmtId="49" fontId="2" fillId="0" borderId="46" xfId="0" applyNumberFormat="1" applyFont="1" applyFill="1" applyBorder="1" applyAlignment="1">
      <alignment horizontal="center" vertical="top" wrapText="1"/>
    </xf>
    <xf numFmtId="0" fontId="4" fillId="0" borderId="32" xfId="0" applyFont="1" applyFill="1" applyBorder="1" applyAlignment="1">
      <alignment horizontal="center" vertical="center" textRotation="90"/>
    </xf>
    <xf numFmtId="0" fontId="4" fillId="0" borderId="33" xfId="0" applyFont="1" applyFill="1" applyBorder="1" applyAlignment="1">
      <alignment horizontal="center" vertical="center" textRotation="90"/>
    </xf>
    <xf numFmtId="0" fontId="2" fillId="0" borderId="18" xfId="0" applyNumberFormat="1" applyFont="1" applyFill="1" applyBorder="1" applyAlignment="1">
      <alignment horizontal="center" vertical="center"/>
    </xf>
    <xf numFmtId="0" fontId="2" fillId="0" borderId="44" xfId="0" applyNumberFormat="1" applyFont="1" applyFill="1" applyBorder="1" applyAlignment="1">
      <alignment horizontal="center" vertical="center"/>
    </xf>
    <xf numFmtId="0" fontId="2" fillId="0" borderId="45" xfId="0" applyNumberFormat="1" applyFont="1" applyFill="1" applyBorder="1" applyAlignment="1">
      <alignment horizontal="center" vertical="center"/>
    </xf>
    <xf numFmtId="0" fontId="2" fillId="3" borderId="27" xfId="0" applyNumberFormat="1" applyFont="1" applyFill="1" applyBorder="1" applyAlignment="1">
      <alignment horizontal="center" vertical="center"/>
    </xf>
    <xf numFmtId="0" fontId="2" fillId="3" borderId="44" xfId="0" applyNumberFormat="1" applyFont="1" applyFill="1" applyBorder="1" applyAlignment="1">
      <alignment horizontal="center" vertical="center"/>
    </xf>
    <xf numFmtId="0" fontId="2" fillId="3" borderId="18" xfId="0" applyNumberFormat="1" applyFont="1" applyFill="1" applyBorder="1" applyAlignment="1">
      <alignment horizontal="center" vertical="center"/>
    </xf>
    <xf numFmtId="0" fontId="2" fillId="0" borderId="46" xfId="0" applyNumberFormat="1" applyFont="1" applyFill="1" applyBorder="1" applyAlignment="1">
      <alignment horizontal="center" vertical="center"/>
    </xf>
    <xf numFmtId="0" fontId="2" fillId="3" borderId="45" xfId="0" applyNumberFormat="1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textRotation="90" wrapText="1"/>
    </xf>
    <xf numFmtId="0" fontId="2" fillId="3" borderId="31" xfId="0" applyFont="1" applyFill="1" applyBorder="1" applyAlignment="1">
      <alignment horizontal="center" textRotation="90" wrapText="1"/>
    </xf>
    <xf numFmtId="0" fontId="2" fillId="3" borderId="32" xfId="0" applyFont="1" applyFill="1" applyBorder="1" applyAlignment="1">
      <alignment horizontal="center" textRotation="90" wrapText="1"/>
    </xf>
    <xf numFmtId="0" fontId="2" fillId="3" borderId="33" xfId="0" applyFont="1" applyFill="1" applyBorder="1" applyAlignment="1">
      <alignment horizontal="center" textRotation="90" wrapText="1"/>
    </xf>
    <xf numFmtId="0" fontId="2" fillId="3" borderId="34" xfId="0" applyFont="1" applyFill="1" applyBorder="1" applyAlignment="1">
      <alignment horizontal="center" textRotation="90" wrapText="1"/>
    </xf>
    <xf numFmtId="0" fontId="2" fillId="3" borderId="36" xfId="0" applyFont="1" applyFill="1" applyBorder="1" applyAlignment="1">
      <alignment horizontal="center" textRotation="90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textRotation="90" wrapText="1"/>
    </xf>
    <xf numFmtId="49" fontId="4" fillId="0" borderId="12" xfId="0" applyNumberFormat="1" applyFont="1" applyBorder="1" applyAlignment="1">
      <alignment horizontal="center" vertical="top" wrapText="1"/>
    </xf>
    <xf numFmtId="49" fontId="4" fillId="0" borderId="16" xfId="0" applyNumberFormat="1" applyFont="1" applyBorder="1" applyAlignment="1">
      <alignment horizontal="center" vertical="top" wrapText="1"/>
    </xf>
    <xf numFmtId="49" fontId="4" fillId="0" borderId="28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49" fontId="4" fillId="0" borderId="40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37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textRotation="90" wrapText="1"/>
    </xf>
    <xf numFmtId="49" fontId="2" fillId="0" borderId="15" xfId="0" applyNumberFormat="1" applyFont="1" applyBorder="1" applyAlignment="1">
      <alignment horizontal="center" textRotation="90" wrapText="1"/>
    </xf>
    <xf numFmtId="49" fontId="2" fillId="0" borderId="17" xfId="0" applyNumberFormat="1" applyFont="1" applyBorder="1" applyAlignment="1">
      <alignment horizontal="center" textRotation="90" wrapText="1"/>
    </xf>
    <xf numFmtId="49" fontId="2" fillId="0" borderId="19" xfId="0" applyNumberFormat="1" applyFont="1" applyBorder="1" applyAlignment="1">
      <alignment horizontal="center" textRotation="90" wrapText="1"/>
    </xf>
    <xf numFmtId="49" fontId="2" fillId="0" borderId="40" xfId="0" applyNumberFormat="1" applyFont="1" applyBorder="1" applyAlignment="1">
      <alignment horizontal="center" textRotation="90" wrapText="1"/>
    </xf>
    <xf numFmtId="49" fontId="2" fillId="0" borderId="37" xfId="0" applyNumberFormat="1" applyFont="1" applyBorder="1" applyAlignment="1">
      <alignment horizontal="center" textRotation="90" wrapText="1"/>
    </xf>
    <xf numFmtId="49" fontId="2" fillId="0" borderId="14" xfId="0" applyNumberFormat="1" applyFont="1" applyBorder="1" applyAlignment="1">
      <alignment horizontal="center" textRotation="90" wrapText="1"/>
    </xf>
    <xf numFmtId="49" fontId="2" fillId="0" borderId="18" xfId="0" applyNumberFormat="1" applyFont="1" applyBorder="1" applyAlignment="1">
      <alignment horizontal="center" textRotation="90" wrapText="1"/>
    </xf>
    <xf numFmtId="49" fontId="2" fillId="0" borderId="7" xfId="0" applyNumberFormat="1" applyFont="1" applyBorder="1" applyAlignment="1">
      <alignment horizontal="center" textRotation="90" wrapText="1"/>
    </xf>
    <xf numFmtId="49" fontId="4" fillId="0" borderId="51" xfId="0" applyNumberFormat="1" applyFont="1" applyBorder="1" applyAlignment="1">
      <alignment horizontal="center" vertical="center" wrapText="1"/>
    </xf>
    <xf numFmtId="49" fontId="4" fillId="0" borderId="52" xfId="0" applyNumberFormat="1" applyFont="1" applyBorder="1" applyAlignment="1">
      <alignment horizontal="center" vertical="center" wrapText="1"/>
    </xf>
    <xf numFmtId="49" fontId="4" fillId="0" borderId="56" xfId="0" applyNumberFormat="1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49" fontId="2" fillId="3" borderId="29" xfId="0" applyNumberFormat="1" applyFont="1" applyFill="1" applyBorder="1" applyAlignment="1">
      <alignment horizontal="center" textRotation="90"/>
    </xf>
    <xf numFmtId="49" fontId="2" fillId="3" borderId="31" xfId="0" applyNumberFormat="1" applyFont="1" applyFill="1" applyBorder="1" applyAlignment="1">
      <alignment horizontal="center" textRotation="90"/>
    </xf>
    <xf numFmtId="49" fontId="2" fillId="3" borderId="32" xfId="0" applyNumberFormat="1" applyFont="1" applyFill="1" applyBorder="1" applyAlignment="1">
      <alignment horizontal="center" textRotation="90"/>
    </xf>
    <xf numFmtId="49" fontId="2" fillId="3" borderId="33" xfId="0" applyNumberFormat="1" applyFont="1" applyFill="1" applyBorder="1" applyAlignment="1">
      <alignment horizontal="center" textRotation="90"/>
    </xf>
    <xf numFmtId="49" fontId="2" fillId="3" borderId="34" xfId="0" applyNumberFormat="1" applyFont="1" applyFill="1" applyBorder="1" applyAlignment="1">
      <alignment horizontal="center" textRotation="90"/>
    </xf>
    <xf numFmtId="49" fontId="2" fillId="3" borderId="36" xfId="0" applyNumberFormat="1" applyFont="1" applyFill="1" applyBorder="1" applyAlignment="1">
      <alignment horizontal="center" textRotation="90"/>
    </xf>
    <xf numFmtId="49" fontId="2" fillId="0" borderId="57" xfId="0" applyNumberFormat="1" applyFont="1" applyBorder="1" applyAlignment="1">
      <alignment horizontal="center" vertical="center" wrapText="1"/>
    </xf>
    <xf numFmtId="49" fontId="2" fillId="0" borderId="55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53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textRotation="90"/>
    </xf>
    <xf numFmtId="49" fontId="2" fillId="0" borderId="15" xfId="0" applyNumberFormat="1" applyFont="1" applyBorder="1" applyAlignment="1">
      <alignment horizontal="center" textRotation="90"/>
    </xf>
    <xf numFmtId="49" fontId="2" fillId="0" borderId="17" xfId="0" applyNumberFormat="1" applyFont="1" applyBorder="1" applyAlignment="1">
      <alignment horizontal="center" textRotation="90"/>
    </xf>
    <xf numFmtId="49" fontId="2" fillId="0" borderId="19" xfId="0" applyNumberFormat="1" applyFont="1" applyBorder="1" applyAlignment="1">
      <alignment horizontal="center" textRotation="90"/>
    </xf>
    <xf numFmtId="49" fontId="2" fillId="0" borderId="40" xfId="0" applyNumberFormat="1" applyFont="1" applyBorder="1" applyAlignment="1">
      <alignment horizontal="center" textRotation="90"/>
    </xf>
    <xf numFmtId="49" fontId="2" fillId="0" borderId="37" xfId="0" applyNumberFormat="1" applyFont="1" applyBorder="1" applyAlignment="1">
      <alignment horizontal="center" textRotation="90"/>
    </xf>
    <xf numFmtId="49" fontId="2" fillId="0" borderId="54" xfId="0" applyNumberFormat="1" applyFont="1" applyBorder="1" applyAlignment="1">
      <alignment horizontal="center"/>
    </xf>
    <xf numFmtId="49" fontId="2" fillId="0" borderId="57" xfId="0" applyNumberFormat="1" applyFont="1" applyBorder="1" applyAlignment="1">
      <alignment horizontal="center"/>
    </xf>
    <xf numFmtId="49" fontId="2" fillId="0" borderId="53" xfId="0" applyNumberFormat="1" applyFont="1" applyBorder="1" applyAlignment="1">
      <alignment horizont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9" fillId="3" borderId="18" xfId="0" applyNumberFormat="1" applyFont="1" applyFill="1" applyBorder="1" applyAlignment="1">
      <alignment horizontal="center" vertical="center" wrapText="1"/>
    </xf>
    <xf numFmtId="0" fontId="9" fillId="3" borderId="46" xfId="0" applyNumberFormat="1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0" fontId="2" fillId="3" borderId="46" xfId="0" applyNumberFormat="1" applyFont="1" applyFill="1" applyBorder="1" applyAlignment="1">
      <alignment horizontal="center" vertical="center"/>
    </xf>
    <xf numFmtId="0" fontId="2" fillId="0" borderId="27" xfId="0" applyNumberFormat="1" applyFont="1" applyFill="1" applyBorder="1" applyAlignment="1">
      <alignment horizontal="center" vertical="center"/>
    </xf>
    <xf numFmtId="0" fontId="4" fillId="3" borderId="24" xfId="0" applyNumberFormat="1" applyFont="1" applyFill="1" applyBorder="1" applyAlignment="1">
      <alignment horizontal="center" vertical="center"/>
    </xf>
    <xf numFmtId="0" fontId="4" fillId="3" borderId="53" xfId="0" applyNumberFormat="1" applyFont="1" applyFill="1" applyBorder="1" applyAlignment="1">
      <alignment horizontal="center" vertical="center"/>
    </xf>
    <xf numFmtId="49" fontId="11" fillId="3" borderId="17" xfId="0" applyNumberFormat="1" applyFont="1" applyFill="1" applyBorder="1" applyAlignment="1">
      <alignment vertical="top" wrapText="1"/>
    </xf>
    <xf numFmtId="49" fontId="11" fillId="3" borderId="3" xfId="0" applyNumberFormat="1" applyFont="1" applyFill="1" applyBorder="1" applyAlignment="1">
      <alignment vertical="top" wrapText="1"/>
    </xf>
    <xf numFmtId="49" fontId="11" fillId="3" borderId="19" xfId="0" applyNumberFormat="1" applyFont="1" applyFill="1" applyBorder="1" applyAlignment="1">
      <alignment vertical="top" wrapText="1"/>
    </xf>
    <xf numFmtId="0" fontId="2" fillId="3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left" vertical="top"/>
    </xf>
    <xf numFmtId="49" fontId="5" fillId="3" borderId="17" xfId="0" applyNumberFormat="1" applyFont="1" applyFill="1" applyBorder="1" applyAlignment="1">
      <alignment vertical="top" wrapText="1"/>
    </xf>
    <xf numFmtId="49" fontId="5" fillId="3" borderId="3" xfId="0" applyNumberFormat="1" applyFont="1" applyFill="1" applyBorder="1" applyAlignment="1">
      <alignment vertical="top" wrapText="1"/>
    </xf>
    <xf numFmtId="49" fontId="5" fillId="3" borderId="19" xfId="0" applyNumberFormat="1" applyFont="1" applyFill="1" applyBorder="1" applyAlignment="1">
      <alignment vertical="top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2" fillId="0" borderId="17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17" xfId="0" applyNumberFormat="1" applyFont="1" applyFill="1" applyBorder="1" applyAlignment="1">
      <alignment horizontal="center" vertical="center"/>
    </xf>
    <xf numFmtId="0" fontId="2" fillId="3" borderId="19" xfId="0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 wrapText="1" readingOrder="1"/>
    </xf>
    <xf numFmtId="0" fontId="2" fillId="3" borderId="0" xfId="0" applyFont="1" applyFill="1" applyBorder="1" applyAlignment="1">
      <alignment horizontal="left" wrapText="1" readingOrder="1"/>
    </xf>
    <xf numFmtId="0" fontId="2" fillId="0" borderId="0" xfId="0" applyFont="1" applyFill="1" applyBorder="1" applyAlignment="1">
      <alignment horizontal="left" vertical="center" wrapText="1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14" xfId="0" applyNumberFormat="1" applyFont="1" applyFill="1" applyBorder="1" applyAlignment="1">
      <alignment horizontal="center" vertical="center"/>
    </xf>
    <xf numFmtId="0" fontId="2" fillId="3" borderId="13" xfId="0" applyNumberFormat="1" applyFont="1" applyFill="1" applyBorder="1" applyAlignment="1">
      <alignment horizontal="center" vertical="center"/>
    </xf>
    <xf numFmtId="0" fontId="2" fillId="0" borderId="35" xfId="0" applyFont="1" applyBorder="1" applyAlignment="1">
      <alignment horizontal="left" vertical="top" wrapText="1"/>
    </xf>
    <xf numFmtId="0" fontId="2" fillId="0" borderId="35" xfId="0" applyFont="1" applyBorder="1" applyAlignment="1">
      <alignment horizontal="left" vertical="top"/>
    </xf>
    <xf numFmtId="49" fontId="2" fillId="0" borderId="51" xfId="0" applyNumberFormat="1" applyFont="1" applyBorder="1" applyAlignment="1">
      <alignment horizontal="center"/>
    </xf>
    <xf numFmtId="49" fontId="2" fillId="0" borderId="56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19" xfId="0" applyNumberFormat="1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left" vertical="center"/>
    </xf>
    <xf numFmtId="0" fontId="2" fillId="0" borderId="45" xfId="0" applyFont="1" applyFill="1" applyBorder="1" applyAlignment="1">
      <alignment horizontal="left" vertical="center"/>
    </xf>
    <xf numFmtId="0" fontId="2" fillId="0" borderId="44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49" fontId="2" fillId="0" borderId="40" xfId="0" applyNumberFormat="1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vertical="top" wrapText="1"/>
    </xf>
    <xf numFmtId="49" fontId="2" fillId="0" borderId="37" xfId="0" applyNumberFormat="1" applyFont="1" applyFill="1" applyBorder="1" applyAlignment="1">
      <alignment vertical="top" wrapText="1"/>
    </xf>
    <xf numFmtId="0" fontId="2" fillId="3" borderId="40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49" fontId="13" fillId="3" borderId="44" xfId="0" applyNumberFormat="1" applyFont="1" applyFill="1" applyBorder="1" applyAlignment="1">
      <alignment vertical="top" wrapText="1"/>
    </xf>
    <xf numFmtId="49" fontId="13" fillId="3" borderId="3" xfId="0" applyNumberFormat="1" applyFont="1" applyFill="1" applyBorder="1" applyAlignment="1">
      <alignment vertical="top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3" borderId="27" xfId="0" applyNumberFormat="1" applyFont="1" applyFill="1" applyBorder="1" applyAlignment="1">
      <alignment horizontal="center"/>
    </xf>
    <xf numFmtId="0" fontId="2" fillId="3" borderId="44" xfId="0" applyNumberFormat="1" applyFont="1" applyFill="1" applyBorder="1" applyAlignment="1">
      <alignment horizontal="center"/>
    </xf>
    <xf numFmtId="0" fontId="2" fillId="3" borderId="18" xfId="0" applyNumberFormat="1" applyFont="1" applyFill="1" applyBorder="1" applyAlignment="1">
      <alignment horizontal="center"/>
    </xf>
    <xf numFmtId="0" fontId="2" fillId="3" borderId="46" xfId="0" applyNumberFormat="1" applyFont="1" applyFill="1" applyBorder="1" applyAlignment="1">
      <alignment horizontal="center"/>
    </xf>
    <xf numFmtId="0" fontId="11" fillId="3" borderId="27" xfId="0" applyFont="1" applyFill="1" applyBorder="1" applyAlignment="1">
      <alignment horizontal="left" vertical="center" wrapText="1"/>
    </xf>
    <xf numFmtId="0" fontId="11" fillId="3" borderId="45" xfId="0" applyFont="1" applyFill="1" applyBorder="1" applyAlignment="1">
      <alignment horizontal="left" vertical="center"/>
    </xf>
    <xf numFmtId="49" fontId="11" fillId="3" borderId="18" xfId="0" applyNumberFormat="1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19" xfId="0" applyNumberFormat="1" applyFont="1" applyFill="1" applyBorder="1" applyAlignment="1">
      <alignment horizontal="center" vertical="center"/>
    </xf>
    <xf numFmtId="49" fontId="2" fillId="0" borderId="44" xfId="0" applyNumberFormat="1" applyFont="1" applyFill="1" applyBorder="1" applyAlignment="1">
      <alignment horizontal="left" vertical="top" wrapText="1"/>
    </xf>
    <xf numFmtId="49" fontId="2" fillId="0" borderId="3" xfId="0" applyNumberFormat="1" applyFont="1" applyFill="1" applyBorder="1" applyAlignment="1">
      <alignment horizontal="left" vertical="top"/>
    </xf>
    <xf numFmtId="49" fontId="2" fillId="0" borderId="18" xfId="0" applyNumberFormat="1" applyFont="1" applyFill="1" applyBorder="1" applyAlignment="1">
      <alignment horizontal="left" vertical="top"/>
    </xf>
    <xf numFmtId="49" fontId="2" fillId="3" borderId="27" xfId="0" applyNumberFormat="1" applyFont="1" applyFill="1" applyBorder="1" applyAlignment="1">
      <alignment horizontal="left" vertical="top" wrapText="1"/>
    </xf>
    <xf numFmtId="49" fontId="2" fillId="3" borderId="45" xfId="0" applyNumberFormat="1" applyFont="1" applyFill="1" applyBorder="1" applyAlignment="1">
      <alignment horizontal="left" vertical="top" wrapText="1"/>
    </xf>
    <xf numFmtId="49" fontId="2" fillId="3" borderId="46" xfId="0" applyNumberFormat="1" applyFont="1" applyFill="1" applyBorder="1" applyAlignment="1">
      <alignment horizontal="left" vertical="top" wrapText="1"/>
    </xf>
    <xf numFmtId="49" fontId="2" fillId="0" borderId="27" xfId="0" applyNumberFormat="1" applyFont="1" applyFill="1" applyBorder="1" applyAlignment="1">
      <alignment horizontal="left" vertical="center" wrapText="1"/>
    </xf>
    <xf numFmtId="49" fontId="2" fillId="0" borderId="45" xfId="0" applyNumberFormat="1" applyFont="1" applyFill="1" applyBorder="1" applyAlignment="1">
      <alignment horizontal="left" vertical="center" wrapText="1"/>
    </xf>
    <xf numFmtId="49" fontId="2" fillId="0" borderId="46" xfId="0" applyNumberFormat="1" applyFont="1" applyFill="1" applyBorder="1" applyAlignment="1">
      <alignment horizontal="left" vertical="center" wrapText="1"/>
    </xf>
    <xf numFmtId="49" fontId="2" fillId="0" borderId="17" xfId="0" applyNumberFormat="1" applyFont="1" applyFill="1" applyBorder="1" applyAlignment="1">
      <alignment horizontal="center" vertical="top" wrapText="1"/>
    </xf>
    <xf numFmtId="49" fontId="2" fillId="0" borderId="19" xfId="0" applyNumberFormat="1" applyFont="1" applyFill="1" applyBorder="1" applyAlignment="1">
      <alignment horizontal="center" vertical="top" wrapText="1"/>
    </xf>
    <xf numFmtId="49" fontId="2" fillId="3" borderId="44" xfId="0" applyNumberFormat="1" applyFont="1" applyFill="1" applyBorder="1" applyAlignment="1">
      <alignment horizontal="left" vertical="top" wrapText="1"/>
    </xf>
    <xf numFmtId="49" fontId="2" fillId="3" borderId="3" xfId="0" applyNumberFormat="1" applyFont="1" applyFill="1" applyBorder="1" applyAlignment="1">
      <alignment horizontal="left" vertical="top"/>
    </xf>
    <xf numFmtId="49" fontId="2" fillId="3" borderId="18" xfId="0" applyNumberFormat="1" applyFont="1" applyFill="1" applyBorder="1" applyAlignment="1">
      <alignment horizontal="left" vertical="top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45" xfId="0" applyNumberFormat="1" applyFont="1" applyFill="1" applyBorder="1" applyAlignment="1">
      <alignment horizontal="center" vertical="center"/>
    </xf>
    <xf numFmtId="49" fontId="2" fillId="0" borderId="46" xfId="0" applyNumberFormat="1" applyFont="1" applyFill="1" applyBorder="1" applyAlignment="1">
      <alignment horizontal="center" vertical="center"/>
    </xf>
    <xf numFmtId="49" fontId="2" fillId="3" borderId="44" xfId="0" applyNumberFormat="1" applyFont="1" applyFill="1" applyBorder="1" applyAlignment="1">
      <alignment horizontal="left" vertical="top"/>
    </xf>
    <xf numFmtId="49" fontId="2" fillId="0" borderId="17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19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left" vertical="top" wrapText="1"/>
    </xf>
    <xf numFmtId="49" fontId="2" fillId="0" borderId="18" xfId="0" applyNumberFormat="1" applyFont="1" applyFill="1" applyBorder="1" applyAlignment="1">
      <alignment horizontal="left" vertical="top" wrapText="1"/>
    </xf>
    <xf numFmtId="49" fontId="2" fillId="0" borderId="27" xfId="0" applyNumberFormat="1" applyFont="1" applyFill="1" applyBorder="1" applyAlignment="1">
      <alignment horizontal="left" vertical="top" wrapText="1"/>
    </xf>
    <xf numFmtId="49" fontId="2" fillId="0" borderId="45" xfId="0" applyNumberFormat="1" applyFont="1" applyFill="1" applyBorder="1" applyAlignment="1">
      <alignment horizontal="left" vertical="top" wrapText="1"/>
    </xf>
    <xf numFmtId="49" fontId="2" fillId="0" borderId="46" xfId="0" applyNumberFormat="1" applyFont="1" applyFill="1" applyBorder="1" applyAlignment="1">
      <alignment horizontal="left" vertical="top" wrapText="1"/>
    </xf>
    <xf numFmtId="49" fontId="2" fillId="0" borderId="44" xfId="0" applyNumberFormat="1" applyFont="1" applyFill="1" applyBorder="1" applyAlignment="1">
      <alignment vertical="top"/>
    </xf>
    <xf numFmtId="49" fontId="14" fillId="0" borderId="3" xfId="0" applyNumberFormat="1" applyFont="1" applyFill="1" applyBorder="1" applyAlignment="1">
      <alignment vertical="top"/>
    </xf>
    <xf numFmtId="49" fontId="14" fillId="0" borderId="18" xfId="0" applyNumberFormat="1" applyFont="1" applyFill="1" applyBorder="1" applyAlignment="1">
      <alignment vertical="top"/>
    </xf>
    <xf numFmtId="49" fontId="11" fillId="0" borderId="27" xfId="0" applyNumberFormat="1" applyFont="1" applyFill="1" applyBorder="1" applyAlignment="1">
      <alignment horizontal="left" vertical="top" wrapText="1"/>
    </xf>
    <xf numFmtId="49" fontId="11" fillId="0" borderId="45" xfId="0" applyNumberFormat="1" applyFont="1" applyFill="1" applyBorder="1" applyAlignment="1">
      <alignment horizontal="left" vertical="top" wrapText="1"/>
    </xf>
    <xf numFmtId="49" fontId="11" fillId="0" borderId="46" xfId="0" applyNumberFormat="1" applyFont="1" applyFill="1" applyBorder="1" applyAlignment="1">
      <alignment horizontal="left" vertical="top" wrapText="1"/>
    </xf>
    <xf numFmtId="49" fontId="2" fillId="0" borderId="27" xfId="0" applyNumberFormat="1" applyFont="1" applyFill="1" applyBorder="1" applyAlignment="1">
      <alignment vertical="top" wrapText="1"/>
    </xf>
    <xf numFmtId="49" fontId="2" fillId="0" borderId="45" xfId="0" applyNumberFormat="1" applyFont="1" applyFill="1" applyBorder="1" applyAlignment="1">
      <alignment vertical="top" wrapText="1"/>
    </xf>
    <xf numFmtId="49" fontId="2" fillId="0" borderId="46" xfId="0" applyNumberFormat="1" applyFont="1" applyFill="1" applyBorder="1" applyAlignment="1">
      <alignment vertical="top" wrapText="1"/>
    </xf>
    <xf numFmtId="49" fontId="2" fillId="3" borderId="27" xfId="0" applyNumberFormat="1" applyFont="1" applyFill="1" applyBorder="1" applyAlignment="1">
      <alignment horizontal="center" vertical="center"/>
    </xf>
    <xf numFmtId="49" fontId="2" fillId="3" borderId="45" xfId="0" applyNumberFormat="1" applyFont="1" applyFill="1" applyBorder="1" applyAlignment="1">
      <alignment horizontal="center" vertical="center"/>
    </xf>
    <xf numFmtId="49" fontId="2" fillId="3" borderId="46" xfId="0" applyNumberFormat="1" applyFont="1" applyFill="1" applyBorder="1" applyAlignment="1">
      <alignment horizontal="center" vertical="center"/>
    </xf>
    <xf numFmtId="49" fontId="14" fillId="0" borderId="45" xfId="0" applyNumberFormat="1" applyFont="1" applyFill="1" applyBorder="1" applyAlignment="1">
      <alignment vertical="top" wrapText="1"/>
    </xf>
    <xf numFmtId="49" fontId="14" fillId="0" borderId="46" xfId="0" applyNumberFormat="1" applyFont="1" applyFill="1" applyBorder="1" applyAlignment="1">
      <alignment vertical="top" wrapText="1"/>
    </xf>
    <xf numFmtId="49" fontId="2" fillId="0" borderId="27" xfId="0" applyNumberFormat="1" applyFont="1" applyFill="1" applyBorder="1" applyAlignment="1">
      <alignment horizontal="left" vertical="center" readingOrder="1"/>
    </xf>
    <xf numFmtId="49" fontId="2" fillId="0" borderId="45" xfId="0" applyNumberFormat="1" applyFont="1" applyFill="1" applyBorder="1" applyAlignment="1">
      <alignment horizontal="left" vertical="center" readingOrder="1"/>
    </xf>
    <xf numFmtId="49" fontId="2" fillId="0" borderId="46" xfId="0" applyNumberFormat="1" applyFont="1" applyFill="1" applyBorder="1" applyAlignment="1">
      <alignment horizontal="left" vertical="center" readingOrder="1"/>
    </xf>
    <xf numFmtId="49" fontId="2" fillId="0" borderId="44" xfId="0" applyNumberFormat="1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>
      <alignment horizontal="left" vertical="center"/>
    </xf>
    <xf numFmtId="49" fontId="2" fillId="0" borderId="18" xfId="0" applyNumberFormat="1" applyFont="1" applyFill="1" applyBorder="1" applyAlignment="1">
      <alignment horizontal="left" vertical="center"/>
    </xf>
    <xf numFmtId="49" fontId="4" fillId="0" borderId="51" xfId="0" applyNumberFormat="1" applyFont="1" applyFill="1" applyBorder="1" applyAlignment="1">
      <alignment horizontal="center" vertical="center" wrapText="1"/>
    </xf>
    <xf numFmtId="49" fontId="4" fillId="0" borderId="52" xfId="0" applyNumberFormat="1" applyFont="1" applyFill="1" applyBorder="1" applyAlignment="1">
      <alignment horizontal="center" vertical="center"/>
    </xf>
    <xf numFmtId="49" fontId="4" fillId="0" borderId="51" xfId="0" applyNumberFormat="1" applyFont="1" applyFill="1" applyBorder="1" applyAlignment="1">
      <alignment horizontal="center" vertical="center"/>
    </xf>
    <xf numFmtId="49" fontId="4" fillId="0" borderId="56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49" fontId="2" fillId="3" borderId="15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49" fontId="4" fillId="3" borderId="17" xfId="0" applyNumberFormat="1" applyFont="1" applyFill="1" applyBorder="1" applyAlignment="1">
      <alignment vertical="top" wrapText="1"/>
    </xf>
    <xf numFmtId="49" fontId="4" fillId="3" borderId="3" xfId="0" applyNumberFormat="1" applyFont="1" applyFill="1" applyBorder="1" applyAlignment="1">
      <alignment vertical="top" wrapText="1"/>
    </xf>
    <xf numFmtId="49" fontId="4" fillId="3" borderId="19" xfId="0" applyNumberFormat="1" applyFont="1" applyFill="1" applyBorder="1" applyAlignment="1">
      <alignment vertical="top" wrapText="1"/>
    </xf>
    <xf numFmtId="0" fontId="2" fillId="0" borderId="74" xfId="0" applyFont="1" applyFill="1" applyBorder="1" applyAlignment="1">
      <alignment horizontal="left" vertical="center"/>
    </xf>
    <xf numFmtId="0" fontId="2" fillId="0" borderId="75" xfId="0" applyFont="1" applyFill="1" applyBorder="1" applyAlignment="1">
      <alignment horizontal="left" vertical="center"/>
    </xf>
    <xf numFmtId="0" fontId="2" fillId="0" borderId="60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center" vertical="center"/>
    </xf>
    <xf numFmtId="0" fontId="2" fillId="3" borderId="45" xfId="0" applyNumberFormat="1" applyFont="1" applyFill="1" applyBorder="1" applyAlignment="1">
      <alignment horizontal="center"/>
    </xf>
    <xf numFmtId="0" fontId="2" fillId="3" borderId="45" xfId="0" applyFont="1" applyFill="1" applyBorder="1" applyAlignment="1">
      <alignment horizontal="center"/>
    </xf>
    <xf numFmtId="0" fontId="2" fillId="3" borderId="44" xfId="0" applyFont="1" applyFill="1" applyBorder="1" applyAlignment="1">
      <alignment horizontal="center"/>
    </xf>
    <xf numFmtId="0" fontId="2" fillId="3" borderId="15" xfId="0" applyNumberFormat="1" applyFont="1" applyFill="1" applyBorder="1" applyAlignment="1">
      <alignment horizontal="center" vertical="center"/>
    </xf>
    <xf numFmtId="0" fontId="2" fillId="3" borderId="49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0" fontId="2" fillId="3" borderId="46" xfId="0" applyFont="1" applyFill="1" applyBorder="1" applyAlignment="1">
      <alignment horizontal="center"/>
    </xf>
    <xf numFmtId="0" fontId="2" fillId="3" borderId="4" xfId="0" applyNumberFormat="1" applyFont="1" applyFill="1" applyBorder="1" applyAlignment="1">
      <alignment horizontal="center" vertical="center"/>
    </xf>
    <xf numFmtId="0" fontId="2" fillId="3" borderId="23" xfId="0" applyNumberFormat="1" applyFont="1" applyFill="1" applyBorder="1" applyAlignment="1">
      <alignment horizontal="center" vertical="center"/>
    </xf>
    <xf numFmtId="0" fontId="2" fillId="3" borderId="63" xfId="0" applyFont="1" applyFill="1" applyBorder="1" applyAlignment="1">
      <alignment horizontal="center" vertical="center"/>
    </xf>
    <xf numFmtId="0" fontId="2" fillId="3" borderId="6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3" borderId="61" xfId="0" applyFont="1" applyFill="1" applyBorder="1" applyAlignment="1">
      <alignment horizontal="center" vertical="center"/>
    </xf>
    <xf numFmtId="0" fontId="2" fillId="3" borderId="67" xfId="0" applyFont="1" applyFill="1" applyBorder="1" applyAlignment="1">
      <alignment horizontal="center" vertical="center"/>
    </xf>
    <xf numFmtId="0" fontId="2" fillId="3" borderId="6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textRotation="90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/>
    </xf>
    <xf numFmtId="49" fontId="2" fillId="3" borderId="44" xfId="0" applyNumberFormat="1" applyFont="1" applyFill="1" applyBorder="1" applyAlignment="1">
      <alignment vertical="center" wrapText="1"/>
    </xf>
    <xf numFmtId="49" fontId="2" fillId="3" borderId="3" xfId="0" applyNumberFormat="1" applyFont="1" applyFill="1" applyBorder="1" applyAlignment="1">
      <alignment vertical="center" wrapText="1"/>
    </xf>
    <xf numFmtId="0" fontId="2" fillId="3" borderId="4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/>
    </xf>
    <xf numFmtId="49" fontId="2" fillId="3" borderId="44" xfId="0" applyNumberFormat="1" applyFont="1" applyFill="1" applyBorder="1" applyAlignment="1">
      <alignment vertical="top" wrapText="1"/>
    </xf>
    <xf numFmtId="49" fontId="2" fillId="3" borderId="3" xfId="0" applyNumberFormat="1" applyFont="1" applyFill="1" applyBorder="1" applyAlignment="1">
      <alignment vertical="top" wrapText="1"/>
    </xf>
    <xf numFmtId="0" fontId="4" fillId="3" borderId="51" xfId="0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0" fontId="4" fillId="3" borderId="57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11" fillId="3" borderId="17" xfId="0" applyNumberFormat="1" applyFont="1" applyFill="1" applyBorder="1" applyAlignment="1">
      <alignment horizontal="center" vertical="center" wrapText="1"/>
    </xf>
    <xf numFmtId="0" fontId="11" fillId="3" borderId="19" xfId="0" applyNumberFormat="1" applyFont="1" applyFill="1" applyBorder="1" applyAlignment="1">
      <alignment horizontal="center" vertical="center"/>
    </xf>
    <xf numFmtId="0" fontId="2" fillId="3" borderId="17" xfId="0" applyNumberFormat="1" applyFont="1" applyFill="1" applyBorder="1" applyAlignment="1">
      <alignment horizontal="center"/>
    </xf>
    <xf numFmtId="0" fontId="2" fillId="3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49" fontId="5" fillId="3" borderId="49" xfId="0" applyNumberFormat="1" applyFont="1" applyFill="1" applyBorder="1" applyAlignment="1">
      <alignment horizontal="left" vertical="center" wrapText="1"/>
    </xf>
    <xf numFmtId="49" fontId="5" fillId="3" borderId="2" xfId="0" applyNumberFormat="1" applyFont="1" applyFill="1" applyBorder="1" applyAlignment="1">
      <alignment horizontal="left" vertical="center" wrapText="1"/>
    </xf>
    <xf numFmtId="0" fontId="2" fillId="3" borderId="2" xfId="0" applyNumberFormat="1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wrapText="1"/>
    </xf>
    <xf numFmtId="49" fontId="7" fillId="3" borderId="51" xfId="0" applyNumberFormat="1" applyFont="1" applyFill="1" applyBorder="1" applyAlignment="1">
      <alignment horizontal="left" vertical="center" wrapText="1"/>
    </xf>
    <xf numFmtId="49" fontId="7" fillId="3" borderId="52" xfId="0" applyNumberFormat="1" applyFont="1" applyFill="1" applyBorder="1" applyAlignment="1">
      <alignment horizontal="left" vertical="center" wrapText="1"/>
    </xf>
    <xf numFmtId="49" fontId="7" fillId="3" borderId="56" xfId="0" applyNumberFormat="1" applyFont="1" applyFill="1" applyBorder="1" applyAlignment="1">
      <alignment horizontal="left" vertical="center" wrapText="1"/>
    </xf>
    <xf numFmtId="0" fontId="4" fillId="3" borderId="52" xfId="0" applyNumberFormat="1" applyFont="1" applyFill="1" applyBorder="1" applyAlignment="1">
      <alignment horizontal="center" vertical="center" wrapText="1"/>
    </xf>
    <xf numFmtId="0" fontId="4" fillId="3" borderId="54" xfId="0" applyNumberFormat="1" applyFont="1" applyFill="1" applyBorder="1" applyAlignment="1">
      <alignment horizontal="center" vertical="center"/>
    </xf>
    <xf numFmtId="0" fontId="4" fillId="3" borderId="57" xfId="0" applyNumberFormat="1" applyFont="1" applyFill="1" applyBorder="1" applyAlignment="1">
      <alignment horizontal="center" vertical="center" wrapText="1"/>
    </xf>
    <xf numFmtId="0" fontId="4" fillId="3" borderId="55" xfId="0" applyNumberFormat="1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 textRotation="90" wrapText="1"/>
    </xf>
    <xf numFmtId="49" fontId="2" fillId="0" borderId="44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49" fontId="2" fillId="0" borderId="44" xfId="0" applyNumberFormat="1" applyFont="1" applyFill="1" applyBorder="1" applyAlignment="1">
      <alignment vertical="top" wrapText="1"/>
    </xf>
    <xf numFmtId="49" fontId="2" fillId="0" borderId="3" xfId="0" applyNumberFormat="1" applyFont="1" applyFill="1" applyBorder="1" applyAlignment="1">
      <alignment vertical="top" wrapText="1"/>
    </xf>
    <xf numFmtId="49" fontId="5" fillId="3" borderId="27" xfId="0" applyNumberFormat="1" applyFont="1" applyFill="1" applyBorder="1" applyAlignment="1">
      <alignment vertical="center" wrapText="1"/>
    </xf>
    <xf numFmtId="49" fontId="5" fillId="3" borderId="45" xfId="0" applyNumberFormat="1" applyFont="1" applyFill="1" applyBorder="1" applyAlignment="1">
      <alignment vertical="center" wrapText="1"/>
    </xf>
    <xf numFmtId="49" fontId="5" fillId="3" borderId="44" xfId="0" applyNumberFormat="1" applyFont="1" applyFill="1" applyBorder="1" applyAlignment="1">
      <alignment vertical="center" wrapText="1"/>
    </xf>
    <xf numFmtId="0" fontId="2" fillId="0" borderId="44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11" fillId="3" borderId="44" xfId="0" applyNumberFormat="1" applyFont="1" applyFill="1" applyBorder="1" applyAlignment="1">
      <alignment vertical="top" wrapText="1"/>
    </xf>
    <xf numFmtId="49" fontId="2" fillId="3" borderId="17" xfId="0" applyNumberFormat="1" applyFont="1" applyFill="1" applyBorder="1" applyAlignment="1">
      <alignment vertical="top" wrapText="1"/>
    </xf>
    <xf numFmtId="49" fontId="2" fillId="3" borderId="18" xfId="0" applyNumberFormat="1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center" textRotation="90" wrapText="1"/>
    </xf>
    <xf numFmtId="49" fontId="2" fillId="3" borderId="27" xfId="0" applyNumberFormat="1" applyFont="1" applyFill="1" applyBorder="1" applyAlignment="1">
      <alignment vertical="center" wrapText="1"/>
    </xf>
    <xf numFmtId="49" fontId="2" fillId="3" borderId="45" xfId="0" applyNumberFormat="1" applyFont="1" applyFill="1" applyBorder="1" applyAlignment="1">
      <alignment vertical="center" wrapText="1"/>
    </xf>
    <xf numFmtId="49" fontId="2" fillId="3" borderId="46" xfId="0" applyNumberFormat="1" applyFont="1" applyFill="1" applyBorder="1" applyAlignment="1">
      <alignment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49" fontId="3" fillId="3" borderId="41" xfId="0" applyNumberFormat="1" applyFont="1" applyFill="1" applyBorder="1" applyAlignment="1">
      <alignment vertical="top" wrapText="1"/>
    </xf>
    <xf numFmtId="49" fontId="3" fillId="3" borderId="42" xfId="0" applyNumberFormat="1" applyFont="1" applyFill="1" applyBorder="1" applyAlignment="1">
      <alignment vertical="top" wrapText="1"/>
    </xf>
    <xf numFmtId="49" fontId="3" fillId="3" borderId="71" xfId="0" applyNumberFormat="1" applyFont="1" applyFill="1" applyBorder="1" applyAlignment="1">
      <alignment vertical="top" wrapText="1"/>
    </xf>
    <xf numFmtId="0" fontId="2" fillId="3" borderId="4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left" vertical="center"/>
    </xf>
    <xf numFmtId="0" fontId="2" fillId="3" borderId="45" xfId="0" applyFont="1" applyFill="1" applyBorder="1" applyAlignment="1">
      <alignment horizontal="left" vertical="center"/>
    </xf>
    <xf numFmtId="0" fontId="2" fillId="3" borderId="46" xfId="0" applyFont="1" applyFill="1" applyBorder="1" applyAlignment="1">
      <alignment horizontal="left" vertical="center"/>
    </xf>
    <xf numFmtId="0" fontId="2" fillId="0" borderId="27" xfId="0" applyFont="1" applyFill="1" applyBorder="1" applyAlignment="1">
      <alignment vertical="center"/>
    </xf>
    <xf numFmtId="0" fontId="2" fillId="0" borderId="46" xfId="0" applyFont="1" applyFill="1" applyBorder="1" applyAlignment="1">
      <alignment vertical="center"/>
    </xf>
    <xf numFmtId="0" fontId="2" fillId="3" borderId="41" xfId="0" applyNumberFormat="1" applyFont="1" applyFill="1" applyBorder="1" applyAlignment="1">
      <alignment horizontal="center" vertical="center"/>
    </xf>
    <xf numFmtId="0" fontId="2" fillId="3" borderId="42" xfId="0" applyNumberFormat="1" applyFont="1" applyFill="1" applyBorder="1" applyAlignment="1">
      <alignment horizontal="center" vertical="center"/>
    </xf>
    <xf numFmtId="0" fontId="2" fillId="3" borderId="43" xfId="0" applyNumberFormat="1" applyFont="1" applyFill="1" applyBorder="1" applyAlignment="1">
      <alignment horizontal="center" vertical="center"/>
    </xf>
    <xf numFmtId="49" fontId="5" fillId="3" borderId="18" xfId="0" applyNumberFormat="1" applyFont="1" applyFill="1" applyBorder="1" applyAlignment="1">
      <alignment vertical="top" wrapText="1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/>
    </xf>
    <xf numFmtId="0" fontId="2" fillId="0" borderId="75" xfId="0" applyFont="1" applyFill="1" applyBorder="1" applyAlignment="1">
      <alignment horizontal="center"/>
    </xf>
    <xf numFmtId="0" fontId="2" fillId="0" borderId="76" xfId="0" applyFont="1" applyFill="1" applyBorder="1" applyAlignment="1">
      <alignment horizontal="center"/>
    </xf>
    <xf numFmtId="0" fontId="2" fillId="0" borderId="60" xfId="0" applyFont="1" applyFill="1" applyBorder="1"/>
    <xf numFmtId="0" fontId="2" fillId="0" borderId="23" xfId="0" applyFont="1" applyFill="1" applyBorder="1"/>
    <xf numFmtId="0" fontId="2" fillId="3" borderId="74" xfId="0" applyFont="1" applyFill="1" applyBorder="1" applyAlignment="1">
      <alignment horizontal="center"/>
    </xf>
    <xf numFmtId="0" fontId="2" fillId="3" borderId="75" xfId="0" applyFont="1" applyFill="1" applyBorder="1" applyAlignment="1">
      <alignment horizontal="center"/>
    </xf>
    <xf numFmtId="0" fontId="2" fillId="3" borderId="76" xfId="0" applyFont="1" applyFill="1" applyBorder="1" applyAlignment="1">
      <alignment horizontal="center"/>
    </xf>
    <xf numFmtId="0" fontId="2" fillId="3" borderId="74" xfId="0" applyFont="1" applyFill="1" applyBorder="1" applyAlignment="1">
      <alignment horizontal="center" wrapText="1"/>
    </xf>
    <xf numFmtId="0" fontId="2" fillId="3" borderId="75" xfId="0" applyFont="1" applyFill="1" applyBorder="1" applyAlignment="1">
      <alignment horizontal="center" wrapText="1"/>
    </xf>
    <xf numFmtId="0" fontId="2" fillId="3" borderId="76" xfId="0" applyFont="1" applyFill="1" applyBorder="1" applyAlignment="1">
      <alignment horizontal="center" wrapText="1"/>
    </xf>
    <xf numFmtId="0" fontId="4" fillId="0" borderId="29" xfId="0" applyFont="1" applyBorder="1" applyAlignment="1">
      <alignment horizontal="center" vertical="center" textRotation="90"/>
    </xf>
    <xf numFmtId="0" fontId="4" fillId="0" borderId="31" xfId="0" applyFont="1" applyBorder="1" applyAlignment="1">
      <alignment horizontal="center" vertical="center" textRotation="90"/>
    </xf>
    <xf numFmtId="0" fontId="4" fillId="0" borderId="32" xfId="0" applyFont="1" applyBorder="1" applyAlignment="1">
      <alignment horizontal="center" vertical="center" textRotation="90"/>
    </xf>
    <xf numFmtId="0" fontId="4" fillId="0" borderId="33" xfId="0" applyFont="1" applyBorder="1" applyAlignment="1">
      <alignment horizontal="center" vertical="center" textRotation="90"/>
    </xf>
    <xf numFmtId="0" fontId="2" fillId="3" borderId="42" xfId="0" applyFont="1" applyFill="1" applyBorder="1" applyAlignment="1">
      <alignment horizontal="center" wrapText="1"/>
    </xf>
    <xf numFmtId="0" fontId="2" fillId="3" borderId="27" xfId="0" applyFont="1" applyFill="1" applyBorder="1" applyAlignment="1">
      <alignment horizontal="center" wrapText="1"/>
    </xf>
    <xf numFmtId="0" fontId="2" fillId="3" borderId="45" xfId="0" applyFont="1" applyFill="1" applyBorder="1" applyAlignment="1">
      <alignment horizontal="center" wrapText="1"/>
    </xf>
    <xf numFmtId="0" fontId="2" fillId="3" borderId="46" xfId="0" applyFont="1" applyFill="1" applyBorder="1" applyAlignment="1">
      <alignment horizontal="center" wrapText="1"/>
    </xf>
    <xf numFmtId="0" fontId="2" fillId="3" borderId="17" xfId="0" applyFont="1" applyFill="1" applyBorder="1" applyAlignment="1">
      <alignment horizontal="left" vertical="top" wrapText="1" indent="1"/>
    </xf>
    <xf numFmtId="0" fontId="2" fillId="3" borderId="3" xfId="0" applyFont="1" applyFill="1" applyBorder="1" applyAlignment="1">
      <alignment horizontal="left" vertical="top" wrapText="1" indent="1"/>
    </xf>
    <xf numFmtId="0" fontId="2" fillId="3" borderId="18" xfId="0" applyFont="1" applyFill="1" applyBorder="1" applyAlignment="1">
      <alignment horizontal="left" vertical="top" wrapText="1" indent="1"/>
    </xf>
    <xf numFmtId="0" fontId="2" fillId="3" borderId="17" xfId="0" applyFont="1" applyFill="1" applyBorder="1" applyAlignment="1">
      <alignment horizontal="center" wrapText="1"/>
    </xf>
    <xf numFmtId="0" fontId="2" fillId="3" borderId="18" xfId="0" applyFont="1" applyFill="1" applyBorder="1" applyAlignment="1">
      <alignment horizontal="center" wrapText="1"/>
    </xf>
    <xf numFmtId="0" fontId="2" fillId="0" borderId="27" xfId="0" applyFont="1" applyFill="1" applyBorder="1" applyAlignment="1">
      <alignment horizontal="center"/>
    </xf>
    <xf numFmtId="0" fontId="2" fillId="0" borderId="45" xfId="0" applyFont="1" applyFill="1" applyBorder="1" applyAlignment="1">
      <alignment horizontal="center"/>
    </xf>
    <xf numFmtId="0" fontId="2" fillId="0" borderId="4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70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1" fontId="2" fillId="0" borderId="38" xfId="0" applyNumberFormat="1" applyFont="1" applyFill="1" applyBorder="1" applyAlignment="1">
      <alignment horizontal="center" wrapText="1"/>
    </xf>
    <xf numFmtId="1" fontId="2" fillId="0" borderId="58" xfId="0" applyNumberFormat="1" applyFont="1" applyFill="1" applyBorder="1" applyAlignment="1">
      <alignment horizontal="center" wrapText="1"/>
    </xf>
    <xf numFmtId="1" fontId="2" fillId="0" borderId="59" xfId="0" applyNumberFormat="1" applyFont="1" applyFill="1" applyBorder="1" applyAlignment="1">
      <alignment horizontal="center" wrapText="1"/>
    </xf>
    <xf numFmtId="0" fontId="2" fillId="0" borderId="24" xfId="0" applyNumberFormat="1" applyFont="1" applyFill="1" applyBorder="1" applyAlignment="1">
      <alignment horizontal="center" wrapText="1"/>
    </xf>
    <xf numFmtId="0" fontId="2" fillId="0" borderId="57" xfId="0" applyNumberFormat="1" applyFont="1" applyFill="1" applyBorder="1" applyAlignment="1">
      <alignment horizontal="center" wrapText="1"/>
    </xf>
    <xf numFmtId="0" fontId="2" fillId="0" borderId="55" xfId="0" applyNumberFormat="1" applyFont="1" applyFill="1" applyBorder="1" applyAlignment="1">
      <alignment horizontal="center" wrapText="1"/>
    </xf>
    <xf numFmtId="0" fontId="2" fillId="3" borderId="51" xfId="0" applyNumberFormat="1" applyFont="1" applyFill="1" applyBorder="1" applyAlignment="1">
      <alignment horizontal="center" wrapText="1"/>
    </xf>
    <xf numFmtId="0" fontId="2" fillId="3" borderId="56" xfId="0" applyNumberFormat="1" applyFont="1" applyFill="1" applyBorder="1" applyAlignment="1">
      <alignment horizontal="center" wrapText="1"/>
    </xf>
    <xf numFmtId="1" fontId="2" fillId="3" borderId="38" xfId="0" applyNumberFormat="1" applyFont="1" applyFill="1" applyBorder="1" applyAlignment="1">
      <alignment horizontal="center" wrapText="1"/>
    </xf>
    <xf numFmtId="1" fontId="2" fillId="3" borderId="58" xfId="0" applyNumberFormat="1" applyFont="1" applyFill="1" applyBorder="1" applyAlignment="1">
      <alignment horizontal="center" wrapText="1"/>
    </xf>
    <xf numFmtId="1" fontId="2" fillId="3" borderId="59" xfId="0" applyNumberFormat="1" applyFont="1" applyFill="1" applyBorder="1" applyAlignment="1">
      <alignment horizontal="center" wrapText="1"/>
    </xf>
    <xf numFmtId="1" fontId="11" fillId="3" borderId="50" xfId="0" applyNumberFormat="1" applyFont="1" applyFill="1" applyBorder="1" applyAlignment="1">
      <alignment horizontal="center" wrapText="1"/>
    </xf>
    <xf numFmtId="1" fontId="11" fillId="3" borderId="47" xfId="0" applyNumberFormat="1" applyFont="1" applyFill="1" applyBorder="1" applyAlignment="1">
      <alignment horizontal="center" wrapText="1"/>
    </xf>
    <xf numFmtId="1" fontId="11" fillId="3" borderId="48" xfId="0" applyNumberFormat="1" applyFont="1" applyFill="1" applyBorder="1" applyAlignment="1">
      <alignment horizontal="center" wrapText="1"/>
    </xf>
    <xf numFmtId="0" fontId="2" fillId="3" borderId="41" xfId="0" applyFont="1" applyFill="1" applyBorder="1" applyAlignment="1">
      <alignment horizontal="center" wrapText="1"/>
    </xf>
    <xf numFmtId="0" fontId="2" fillId="3" borderId="71" xfId="0" applyFont="1" applyFill="1" applyBorder="1" applyAlignment="1">
      <alignment horizontal="center" wrapText="1"/>
    </xf>
    <xf numFmtId="0" fontId="14" fillId="3" borderId="3" xfId="0" applyNumberFormat="1" applyFont="1" applyFill="1" applyBorder="1" applyAlignment="1">
      <alignment horizontal="center" vertical="center"/>
    </xf>
    <xf numFmtId="0" fontId="14" fillId="3" borderId="18" xfId="0" applyNumberFormat="1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left" vertical="top" wrapText="1" indent="1"/>
    </xf>
    <xf numFmtId="0" fontId="2" fillId="3" borderId="57" xfId="0" applyFont="1" applyFill="1" applyBorder="1" applyAlignment="1">
      <alignment horizontal="left" vertical="top" wrapText="1" indent="1"/>
    </xf>
    <xf numFmtId="0" fontId="2" fillId="3" borderId="53" xfId="0" applyFont="1" applyFill="1" applyBorder="1" applyAlignment="1">
      <alignment horizontal="left" vertical="top" wrapText="1" indent="1"/>
    </xf>
    <xf numFmtId="0" fontId="2" fillId="3" borderId="24" xfId="0" applyNumberFormat="1" applyFont="1" applyFill="1" applyBorder="1" applyAlignment="1">
      <alignment horizontal="center" wrapText="1"/>
    </xf>
    <xf numFmtId="0" fontId="2" fillId="3" borderId="57" xfId="0" applyNumberFormat="1" applyFont="1" applyFill="1" applyBorder="1" applyAlignment="1">
      <alignment horizontal="center" wrapText="1"/>
    </xf>
    <xf numFmtId="49" fontId="5" fillId="3" borderId="50" xfId="0" applyNumberFormat="1" applyFont="1" applyFill="1" applyBorder="1" applyAlignment="1">
      <alignment vertical="center" wrapText="1"/>
    </xf>
    <xf numFmtId="49" fontId="5" fillId="3" borderId="47" xfId="0" applyNumberFormat="1" applyFont="1" applyFill="1" applyBorder="1" applyAlignment="1">
      <alignment vertical="center" wrapText="1"/>
    </xf>
    <xf numFmtId="49" fontId="5" fillId="3" borderId="49" xfId="0" applyNumberFormat="1" applyFont="1" applyFill="1" applyBorder="1" applyAlignment="1">
      <alignment vertical="center" wrapText="1"/>
    </xf>
    <xf numFmtId="0" fontId="2" fillId="3" borderId="5" xfId="0" applyNumberFormat="1" applyFont="1" applyFill="1" applyBorder="1" applyAlignment="1">
      <alignment horizontal="center" vertical="center"/>
    </xf>
    <xf numFmtId="0" fontId="2" fillId="3" borderId="0" xfId="0" applyNumberFormat="1" applyFont="1" applyFill="1" applyBorder="1" applyAlignment="1">
      <alignment horizontal="center" vertical="center"/>
    </xf>
    <xf numFmtId="0" fontId="2" fillId="3" borderId="68" xfId="0" applyNumberFormat="1" applyFont="1" applyFill="1" applyBorder="1" applyAlignment="1">
      <alignment horizontal="center" vertical="center"/>
    </xf>
    <xf numFmtId="0" fontId="2" fillId="3" borderId="69" xfId="0" applyNumberFormat="1" applyFont="1" applyFill="1" applyBorder="1" applyAlignment="1">
      <alignment horizontal="center" vertical="center"/>
    </xf>
    <xf numFmtId="0" fontId="2" fillId="3" borderId="32" xfId="0" applyNumberFormat="1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 textRotation="90" wrapText="1"/>
    </xf>
    <xf numFmtId="0" fontId="2" fillId="3" borderId="69" xfId="0" applyFont="1" applyFill="1" applyBorder="1" applyAlignment="1">
      <alignment horizontal="center" vertical="center"/>
    </xf>
    <xf numFmtId="0" fontId="2" fillId="3" borderId="68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3" borderId="40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33" xfId="0" applyNumberFormat="1" applyFont="1" applyFill="1" applyBorder="1" applyAlignment="1">
      <alignment horizontal="center" vertical="center"/>
    </xf>
    <xf numFmtId="0" fontId="2" fillId="3" borderId="65" xfId="0" applyNumberFormat="1" applyFont="1" applyFill="1" applyBorder="1" applyAlignment="1">
      <alignment horizontal="center" vertical="center"/>
    </xf>
    <xf numFmtId="49" fontId="2" fillId="3" borderId="40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49" fontId="2" fillId="3" borderId="37" xfId="0" applyNumberFormat="1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37" xfId="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2" xfId="0" applyNumberFormat="1" applyFont="1" applyFill="1" applyBorder="1" applyAlignment="1">
      <alignment horizontal="center" vertical="center"/>
    </xf>
    <xf numFmtId="0" fontId="2" fillId="0" borderId="65" xfId="0" applyNumberFormat="1" applyFont="1" applyFill="1" applyBorder="1" applyAlignment="1">
      <alignment horizontal="center" vertical="center"/>
    </xf>
    <xf numFmtId="0" fontId="2" fillId="0" borderId="73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49" fontId="2" fillId="3" borderId="27" xfId="0" applyNumberFormat="1" applyFont="1" applyFill="1" applyBorder="1" applyAlignment="1">
      <alignment horizontal="left" vertical="center" wrapText="1"/>
    </xf>
    <xf numFmtId="49" fontId="2" fillId="3" borderId="45" xfId="0" applyNumberFormat="1" applyFont="1" applyFill="1" applyBorder="1" applyAlignment="1">
      <alignment horizontal="left" vertical="center" wrapText="1"/>
    </xf>
    <xf numFmtId="49" fontId="2" fillId="3" borderId="46" xfId="0" applyNumberFormat="1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3" borderId="70" xfId="0" applyNumberFormat="1" applyFont="1" applyFill="1" applyBorder="1" applyAlignment="1">
      <alignment horizontal="center" vertical="center"/>
    </xf>
    <xf numFmtId="0" fontId="2" fillId="3" borderId="58" xfId="0" applyFont="1" applyFill="1" applyBorder="1" applyAlignment="1">
      <alignment horizontal="center"/>
    </xf>
    <xf numFmtId="0" fontId="2" fillId="3" borderId="70" xfId="0" applyFont="1" applyFill="1" applyBorder="1" applyAlignment="1">
      <alignment horizontal="center"/>
    </xf>
    <xf numFmtId="0" fontId="2" fillId="3" borderId="71" xfId="0" applyFont="1" applyFill="1" applyBorder="1" applyAlignment="1">
      <alignment horizontal="center"/>
    </xf>
    <xf numFmtId="0" fontId="2" fillId="3" borderId="38" xfId="0" applyFont="1" applyFill="1" applyBorder="1" applyAlignment="1">
      <alignment horizontal="center"/>
    </xf>
    <xf numFmtId="0" fontId="2" fillId="3" borderId="71" xfId="0" applyNumberFormat="1" applyFont="1" applyFill="1" applyBorder="1" applyAlignment="1">
      <alignment horizontal="center"/>
    </xf>
    <xf numFmtId="0" fontId="2" fillId="3" borderId="70" xfId="0" applyNumberFormat="1" applyFont="1" applyFill="1" applyBorder="1" applyAlignment="1">
      <alignment horizontal="center"/>
    </xf>
    <xf numFmtId="0" fontId="2" fillId="3" borderId="59" xfId="0" applyNumberFormat="1" applyFont="1" applyFill="1" applyBorder="1" applyAlignment="1">
      <alignment horizontal="center"/>
    </xf>
    <xf numFmtId="0" fontId="2" fillId="3" borderId="58" xfId="0" applyNumberFormat="1" applyFont="1" applyFill="1" applyBorder="1" applyAlignment="1">
      <alignment horizontal="center"/>
    </xf>
    <xf numFmtId="0" fontId="2" fillId="3" borderId="38" xfId="0" applyNumberFormat="1" applyFont="1" applyFill="1" applyBorder="1" applyAlignment="1">
      <alignment horizontal="center"/>
    </xf>
    <xf numFmtId="0" fontId="2" fillId="0" borderId="19" xfId="0" applyNumberFormat="1" applyFont="1" applyFill="1" applyBorder="1" applyAlignment="1">
      <alignment horizontal="center"/>
    </xf>
    <xf numFmtId="0" fontId="2" fillId="3" borderId="19" xfId="0" applyNumberFormat="1" applyFont="1" applyFill="1" applyBorder="1" applyAlignment="1">
      <alignment horizontal="center"/>
    </xf>
    <xf numFmtId="0" fontId="2" fillId="0" borderId="8" xfId="0" applyNumberFormat="1" applyFont="1" applyFill="1" applyBorder="1" applyAlignment="1">
      <alignment horizontal="center"/>
    </xf>
    <xf numFmtId="0" fontId="2" fillId="0" borderId="9" xfId="0" applyNumberFormat="1" applyFont="1" applyFill="1" applyBorder="1" applyAlignment="1">
      <alignment horizontal="center"/>
    </xf>
    <xf numFmtId="0" fontId="2" fillId="0" borderId="7" xfId="0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0" borderId="17" xfId="0" applyNumberFormat="1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49" fontId="5" fillId="0" borderId="27" xfId="0" applyNumberFormat="1" applyFont="1" applyFill="1" applyBorder="1" applyAlignment="1">
      <alignment vertical="center" wrapText="1"/>
    </xf>
    <xf numFmtId="49" fontId="5" fillId="0" borderId="45" xfId="0" applyNumberFormat="1" applyFont="1" applyFill="1" applyBorder="1" applyAlignment="1">
      <alignment vertical="center" wrapText="1"/>
    </xf>
    <xf numFmtId="49" fontId="5" fillId="0" borderId="46" xfId="0" applyNumberFormat="1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3" borderId="71" xfId="0" applyNumberFormat="1" applyFont="1" applyFill="1" applyBorder="1" applyAlignment="1">
      <alignment horizontal="center" vertical="center"/>
    </xf>
    <xf numFmtId="0" fontId="2" fillId="3" borderId="59" xfId="0" applyFont="1" applyFill="1" applyBorder="1" applyAlignment="1">
      <alignment horizontal="center"/>
    </xf>
    <xf numFmtId="0" fontId="2" fillId="0" borderId="8" xfId="0" applyNumberFormat="1" applyFont="1" applyFill="1" applyBorder="1" applyAlignment="1">
      <alignment horizontal="center" vertical="center"/>
    </xf>
    <xf numFmtId="49" fontId="5" fillId="0" borderId="41" xfId="0" applyNumberFormat="1" applyFont="1" applyFill="1" applyBorder="1" applyAlignment="1">
      <alignment vertical="top" wrapText="1"/>
    </xf>
    <xf numFmtId="49" fontId="5" fillId="0" borderId="42" xfId="0" applyNumberFormat="1" applyFont="1" applyFill="1" applyBorder="1" applyAlignment="1">
      <alignment vertical="top" wrapText="1"/>
    </xf>
    <xf numFmtId="49" fontId="5" fillId="0" borderId="43" xfId="0" applyNumberFormat="1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textRotation="90" wrapText="1"/>
    </xf>
    <xf numFmtId="0" fontId="2" fillId="0" borderId="19" xfId="0" applyFont="1" applyFill="1" applyBorder="1" applyAlignment="1">
      <alignment horizontal="center" textRotation="90" wrapText="1"/>
    </xf>
    <xf numFmtId="0" fontId="2" fillId="3" borderId="71" xfId="0" applyFont="1" applyFill="1" applyBorder="1" applyAlignment="1">
      <alignment horizontal="center" textRotation="90" wrapText="1"/>
    </xf>
    <xf numFmtId="0" fontId="2" fillId="3" borderId="70" xfId="0" applyFont="1" applyFill="1" applyBorder="1" applyAlignment="1">
      <alignment horizontal="center" textRotation="90" wrapText="1"/>
    </xf>
    <xf numFmtId="0" fontId="2" fillId="3" borderId="58" xfId="0" applyFont="1" applyFill="1" applyBorder="1" applyAlignment="1">
      <alignment horizontal="center" textRotation="90" wrapText="1"/>
    </xf>
    <xf numFmtId="0" fontId="2" fillId="3" borderId="45" xfId="0" applyFont="1" applyFill="1" applyBorder="1" applyAlignment="1">
      <alignment horizontal="center" vertical="center" textRotation="90" wrapText="1"/>
    </xf>
    <xf numFmtId="0" fontId="2" fillId="0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vertical="center" wrapText="1"/>
    </xf>
    <xf numFmtId="49" fontId="2" fillId="0" borderId="45" xfId="0" applyNumberFormat="1" applyFont="1" applyFill="1" applyBorder="1" applyAlignment="1">
      <alignment vertical="center" wrapText="1"/>
    </xf>
    <xf numFmtId="49" fontId="2" fillId="0" borderId="46" xfId="0" applyNumberFormat="1" applyFont="1" applyFill="1" applyBorder="1" applyAlignment="1">
      <alignment vertical="center" wrapText="1"/>
    </xf>
    <xf numFmtId="49" fontId="2" fillId="3" borderId="9" xfId="0" applyNumberFormat="1" applyFont="1" applyFill="1" applyBorder="1" applyAlignment="1">
      <alignment horizontal="left" vertical="top" wrapText="1"/>
    </xf>
    <xf numFmtId="49" fontId="2" fillId="3" borderId="1" xfId="0" applyNumberFormat="1" applyFont="1" applyFill="1" applyBorder="1" applyAlignment="1">
      <alignment horizontal="left" vertical="top" wrapText="1"/>
    </xf>
    <xf numFmtId="49" fontId="2" fillId="3" borderId="7" xfId="0" applyNumberFormat="1" applyFont="1" applyFill="1" applyBorder="1" applyAlignment="1">
      <alignment horizontal="left" vertical="top" wrapText="1"/>
    </xf>
    <xf numFmtId="49" fontId="2" fillId="0" borderId="27" xfId="0" applyNumberFormat="1" applyFont="1" applyFill="1" applyBorder="1" applyAlignment="1">
      <alignment horizontal="center" vertical="center" wrapText="1"/>
    </xf>
    <xf numFmtId="49" fontId="2" fillId="0" borderId="46" xfId="0" applyNumberFormat="1" applyFont="1" applyFill="1" applyBorder="1" applyAlignment="1">
      <alignment horizontal="center" vertical="center" wrapText="1"/>
    </xf>
    <xf numFmtId="49" fontId="2" fillId="3" borderId="27" xfId="0" applyNumberFormat="1" applyFont="1" applyFill="1" applyBorder="1" applyAlignment="1">
      <alignment horizontal="center"/>
    </xf>
    <xf numFmtId="49" fontId="2" fillId="3" borderId="46" xfId="0" applyNumberFormat="1" applyFont="1" applyFill="1" applyBorder="1" applyAlignment="1">
      <alignment horizontal="center"/>
    </xf>
    <xf numFmtId="0" fontId="2" fillId="3" borderId="16" xfId="0" applyFont="1" applyFill="1" applyBorder="1" applyAlignment="1">
      <alignment horizontal="left"/>
    </xf>
    <xf numFmtId="0" fontId="2" fillId="3" borderId="16" xfId="0" applyFont="1" applyFill="1" applyBorder="1" applyAlignment="1">
      <alignment horizontal="left" wrapText="1"/>
    </xf>
    <xf numFmtId="49" fontId="2" fillId="0" borderId="16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left" vertical="top" wrapText="1"/>
    </xf>
    <xf numFmtId="49" fontId="2" fillId="3" borderId="18" xfId="0" applyNumberFormat="1" applyFont="1" applyFill="1" applyBorder="1" applyAlignment="1">
      <alignment horizontal="left" vertical="top" wrapText="1"/>
    </xf>
    <xf numFmtId="0" fontId="2" fillId="0" borderId="18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19" xfId="0" applyNumberFormat="1" applyFont="1" applyBorder="1" applyAlignment="1">
      <alignment horizont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wrapText="1"/>
    </xf>
    <xf numFmtId="0" fontId="2" fillId="3" borderId="18" xfId="0" applyFont="1" applyFill="1" applyBorder="1" applyAlignment="1">
      <alignment horizontal="center" wrapText="1" readingOrder="1"/>
    </xf>
    <xf numFmtId="0" fontId="2" fillId="3" borderId="44" xfId="0" applyFont="1" applyFill="1" applyBorder="1" applyAlignment="1">
      <alignment horizontal="center" wrapText="1" readingOrder="1"/>
    </xf>
    <xf numFmtId="0" fontId="2" fillId="3" borderId="46" xfId="0" applyFont="1" applyFill="1" applyBorder="1" applyAlignment="1">
      <alignment horizontal="center" wrapText="1" readingOrder="1"/>
    </xf>
    <xf numFmtId="0" fontId="2" fillId="0" borderId="44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13" xfId="0" applyFont="1" applyBorder="1"/>
    <xf numFmtId="0" fontId="2" fillId="0" borderId="15" xfId="0" applyFont="1" applyBorder="1"/>
    <xf numFmtId="0" fontId="2" fillId="0" borderId="2" xfId="0" applyNumberFormat="1" applyFont="1" applyBorder="1" applyAlignment="1">
      <alignment horizontal="center"/>
    </xf>
    <xf numFmtId="0" fontId="2" fillId="0" borderId="15" xfId="0" applyNumberFormat="1" applyFont="1" applyBorder="1" applyAlignment="1">
      <alignment horizontal="center"/>
    </xf>
    <xf numFmtId="0" fontId="2" fillId="0" borderId="13" xfId="0" applyNumberFormat="1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18" xfId="0" applyNumberFormat="1" applyFont="1" applyFill="1" applyBorder="1" applyAlignment="1">
      <alignment horizontal="center"/>
    </xf>
    <xf numFmtId="0" fontId="2" fillId="0" borderId="45" xfId="0" applyNumberFormat="1" applyFont="1" applyFill="1" applyBorder="1" applyAlignment="1">
      <alignment horizontal="center"/>
    </xf>
    <xf numFmtId="0" fontId="2" fillId="0" borderId="2" xfId="0" applyNumberFormat="1" applyFont="1" applyBorder="1" applyAlignment="1">
      <alignment horizontal="center" vertical="center"/>
    </xf>
    <xf numFmtId="0" fontId="4" fillId="0" borderId="51" xfId="0" applyNumberFormat="1" applyFont="1" applyBorder="1" applyAlignment="1">
      <alignment horizontal="center" vertical="center"/>
    </xf>
    <xf numFmtId="0" fontId="4" fillId="0" borderId="54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vertical="top" wrapText="1"/>
    </xf>
    <xf numFmtId="49" fontId="4" fillId="0" borderId="57" xfId="0" applyNumberFormat="1" applyFont="1" applyBorder="1" applyAlignment="1">
      <alignment vertical="top" wrapText="1"/>
    </xf>
    <xf numFmtId="49" fontId="4" fillId="0" borderId="55" xfId="0" applyNumberFormat="1" applyFont="1" applyBorder="1" applyAlignment="1">
      <alignment vertical="top" wrapText="1"/>
    </xf>
    <xf numFmtId="0" fontId="4" fillId="0" borderId="24" xfId="0" applyNumberFormat="1" applyFont="1" applyBorder="1" applyAlignment="1">
      <alignment horizontal="center"/>
    </xf>
    <xf numFmtId="0" fontId="4" fillId="0" borderId="57" xfId="0" applyNumberFormat="1" applyFont="1" applyBorder="1" applyAlignment="1">
      <alignment horizontal="center"/>
    </xf>
    <xf numFmtId="0" fontId="4" fillId="0" borderId="53" xfId="0" applyNumberFormat="1" applyFont="1" applyBorder="1" applyAlignment="1">
      <alignment horizontal="center"/>
    </xf>
    <xf numFmtId="49" fontId="5" fillId="0" borderId="50" xfId="0" applyNumberFormat="1" applyFont="1" applyBorder="1" applyAlignment="1">
      <alignment vertical="top" wrapText="1"/>
    </xf>
    <xf numFmtId="49" fontId="5" fillId="0" borderId="47" xfId="0" applyNumberFormat="1" applyFont="1" applyBorder="1" applyAlignment="1">
      <alignment vertical="top" wrapText="1"/>
    </xf>
    <xf numFmtId="49" fontId="5" fillId="0" borderId="48" xfId="0" applyNumberFormat="1" applyFont="1" applyBorder="1" applyAlignment="1">
      <alignment vertical="top" wrapText="1"/>
    </xf>
    <xf numFmtId="0" fontId="2" fillId="0" borderId="13" xfId="0" applyNumberFormat="1" applyFont="1" applyBorder="1" applyAlignment="1">
      <alignment horizontal="center" vertical="center"/>
    </xf>
    <xf numFmtId="0" fontId="2" fillId="0" borderId="14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0" fontId="2" fillId="0" borderId="49" xfId="0" applyNumberFormat="1" applyFont="1" applyBorder="1" applyAlignment="1">
      <alignment horizontal="center" vertical="center"/>
    </xf>
    <xf numFmtId="0" fontId="2" fillId="0" borderId="15" xfId="0" applyNumberFormat="1" applyFont="1" applyBorder="1" applyAlignment="1">
      <alignment horizontal="center" vertical="center"/>
    </xf>
    <xf numFmtId="0" fontId="2" fillId="0" borderId="47" xfId="0" applyNumberFormat="1" applyFont="1" applyBorder="1" applyAlignment="1">
      <alignment horizontal="center"/>
    </xf>
    <xf numFmtId="0" fontId="2" fillId="0" borderId="49" xfId="0" applyNumberFormat="1" applyFont="1" applyBorder="1" applyAlignment="1">
      <alignment horizontal="center"/>
    </xf>
    <xf numFmtId="0" fontId="2" fillId="0" borderId="14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 textRotation="90" wrapText="1"/>
    </xf>
    <xf numFmtId="0" fontId="2" fillId="2" borderId="15" xfId="0" applyFont="1" applyFill="1" applyBorder="1" applyAlignment="1">
      <alignment horizontal="center" textRotation="90" wrapText="1"/>
    </xf>
    <xf numFmtId="0" fontId="2" fillId="2" borderId="55" xfId="0" applyFont="1" applyFill="1" applyBorder="1" applyAlignment="1">
      <alignment horizontal="center" wrapText="1"/>
    </xf>
    <xf numFmtId="0" fontId="2" fillId="2" borderId="54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vertical="center" textRotation="90" wrapText="1"/>
    </xf>
    <xf numFmtId="0" fontId="2" fillId="2" borderId="36" xfId="0" applyFont="1" applyFill="1" applyBorder="1" applyAlignment="1">
      <alignment horizontal="center" vertical="center" textRotation="90" wrapText="1"/>
    </xf>
    <xf numFmtId="0" fontId="2" fillId="2" borderId="35" xfId="0" applyFont="1" applyFill="1" applyBorder="1" applyAlignment="1">
      <alignment horizontal="center" vertical="center" textRotation="90" wrapText="1"/>
    </xf>
    <xf numFmtId="0" fontId="2" fillId="0" borderId="51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57" xfId="0" applyFont="1" applyFill="1" applyBorder="1" applyAlignment="1">
      <alignment horizontal="center" wrapText="1"/>
    </xf>
    <xf numFmtId="0" fontId="2" fillId="0" borderId="53" xfId="0" applyFont="1" applyFill="1" applyBorder="1" applyAlignment="1">
      <alignment horizontal="center" wrapText="1"/>
    </xf>
    <xf numFmtId="0" fontId="2" fillId="0" borderId="42" xfId="0" applyFont="1" applyFill="1" applyBorder="1" applyAlignment="1">
      <alignment horizontal="center" wrapText="1"/>
    </xf>
    <xf numFmtId="0" fontId="2" fillId="0" borderId="43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69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69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68" xfId="0" applyFont="1" applyBorder="1" applyAlignment="1">
      <alignment horizontal="left" vertical="top" wrapText="1"/>
    </xf>
    <xf numFmtId="49" fontId="4" fillId="0" borderId="51" xfId="0" applyNumberFormat="1" applyFont="1" applyBorder="1" applyAlignment="1">
      <alignment horizontal="center" wrapText="1"/>
    </xf>
    <xf numFmtId="49" fontId="4" fillId="0" borderId="52" xfId="0" applyNumberFormat="1" applyFont="1" applyBorder="1" applyAlignment="1">
      <alignment horizontal="center" wrapText="1"/>
    </xf>
    <xf numFmtId="49" fontId="4" fillId="0" borderId="56" xfId="0" applyNumberFormat="1" applyFont="1" applyBorder="1" applyAlignment="1">
      <alignment horizontal="center" wrapText="1"/>
    </xf>
    <xf numFmtId="0" fontId="2" fillId="0" borderId="39" xfId="0" applyFont="1" applyBorder="1" applyAlignment="1">
      <alignment horizontal="center" vertical="justify" wrapText="1"/>
    </xf>
    <xf numFmtId="0" fontId="2" fillId="0" borderId="66" xfId="0" applyFont="1" applyBorder="1" applyAlignment="1">
      <alignment horizontal="center" vertical="justify" wrapText="1"/>
    </xf>
    <xf numFmtId="0" fontId="2" fillId="0" borderId="5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8" fillId="0" borderId="6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textRotation="90" wrapText="1"/>
    </xf>
    <xf numFmtId="0" fontId="2" fillId="0" borderId="67" xfId="0" applyFont="1" applyBorder="1" applyAlignment="1">
      <alignment horizontal="center" vertical="center" textRotation="90" wrapText="1"/>
    </xf>
    <xf numFmtId="0" fontId="2" fillId="0" borderId="32" xfId="0" applyFont="1" applyBorder="1" applyAlignment="1">
      <alignment horizontal="center" vertical="center" textRotation="90" wrapText="1"/>
    </xf>
    <xf numFmtId="0" fontId="2" fillId="0" borderId="68" xfId="0" applyFont="1" applyBorder="1" applyAlignment="1">
      <alignment horizontal="center" vertical="center" textRotation="90" wrapText="1"/>
    </xf>
    <xf numFmtId="0" fontId="2" fillId="0" borderId="64" xfId="0" applyFont="1" applyBorder="1" applyAlignment="1">
      <alignment horizontal="center" vertical="center" textRotation="90" wrapText="1"/>
    </xf>
    <xf numFmtId="0" fontId="2" fillId="0" borderId="69" xfId="0" applyFont="1" applyBorder="1" applyAlignment="1">
      <alignment horizontal="center" vertical="center" textRotation="90" wrapText="1"/>
    </xf>
    <xf numFmtId="0" fontId="2" fillId="0" borderId="2" xfId="0" applyFont="1" applyFill="1" applyBorder="1" applyAlignment="1">
      <alignment horizontal="center" wrapText="1"/>
    </xf>
    <xf numFmtId="0" fontId="2" fillId="0" borderId="15" xfId="0" applyFont="1" applyFill="1" applyBorder="1" applyAlignment="1">
      <alignment horizontal="center" wrapText="1"/>
    </xf>
    <xf numFmtId="0" fontId="2" fillId="0" borderId="64" xfId="0" applyFont="1" applyFill="1" applyBorder="1" applyAlignment="1">
      <alignment horizontal="center" vertical="center" textRotation="90" wrapText="1"/>
    </xf>
    <xf numFmtId="0" fontId="2" fillId="0" borderId="31" xfId="0" applyFont="1" applyFill="1" applyBorder="1" applyAlignment="1">
      <alignment horizontal="center" vertical="center" textRotation="90" wrapText="1"/>
    </xf>
    <xf numFmtId="0" fontId="2" fillId="0" borderId="69" xfId="0" applyFont="1" applyFill="1" applyBorder="1" applyAlignment="1">
      <alignment horizontal="center" vertical="center" textRotation="90" wrapText="1"/>
    </xf>
    <xf numFmtId="0" fontId="2" fillId="0" borderId="33" xfId="0" applyFont="1" applyFill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wrapText="1"/>
    </xf>
    <xf numFmtId="0" fontId="2" fillId="0" borderId="49" xfId="0" applyFont="1" applyBorder="1" applyAlignment="1">
      <alignment horizontal="center" wrapText="1"/>
    </xf>
    <xf numFmtId="0" fontId="2" fillId="0" borderId="50" xfId="0" applyFont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0" fontId="2" fillId="0" borderId="49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67" xfId="0" applyFont="1" applyFill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textRotation="90" wrapText="1"/>
    </xf>
    <xf numFmtId="0" fontId="2" fillId="0" borderId="11" xfId="0" applyFont="1" applyFill="1" applyBorder="1" applyAlignment="1">
      <alignment horizontal="center" vertical="center" textRotation="90" wrapText="1"/>
    </xf>
    <xf numFmtId="0" fontId="2" fillId="0" borderId="48" xfId="0" applyFont="1" applyBorder="1" applyAlignment="1">
      <alignment horizontal="center" vertical="center" wrapText="1"/>
    </xf>
    <xf numFmtId="0" fontId="2" fillId="0" borderId="68" xfId="0" applyFont="1" applyFill="1" applyBorder="1" applyAlignment="1">
      <alignment horizontal="center" vertical="center" textRotation="90" wrapText="1"/>
    </xf>
    <xf numFmtId="0" fontId="2" fillId="0" borderId="27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46" xfId="0" applyFont="1" applyFill="1" applyBorder="1" applyAlignment="1">
      <alignment horizontal="left" vertical="center"/>
    </xf>
    <xf numFmtId="0" fontId="2" fillId="0" borderId="46" xfId="0" applyFont="1" applyFill="1" applyBorder="1" applyAlignment="1">
      <alignment horizontal="center" wrapText="1"/>
    </xf>
    <xf numFmtId="0" fontId="2" fillId="0" borderId="27" xfId="0" applyNumberFormat="1" applyFont="1" applyFill="1" applyBorder="1" applyAlignment="1">
      <alignment horizontal="center"/>
    </xf>
    <xf numFmtId="0" fontId="2" fillId="0" borderId="44" xfId="0" applyFont="1" applyFill="1" applyBorder="1" applyAlignment="1">
      <alignment horizontal="center"/>
    </xf>
    <xf numFmtId="49" fontId="5" fillId="3" borderId="44" xfId="0" applyNumberFormat="1" applyFont="1" applyFill="1" applyBorder="1" applyAlignment="1">
      <alignment horizontal="left" vertical="center" wrapText="1"/>
    </xf>
    <xf numFmtId="49" fontId="5" fillId="3" borderId="3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center" wrapText="1"/>
    </xf>
    <xf numFmtId="49" fontId="2" fillId="0" borderId="21" xfId="0" applyNumberFormat="1" applyFont="1" applyFill="1" applyBorder="1" applyAlignment="1">
      <alignment vertical="center" wrapText="1"/>
    </xf>
    <xf numFmtId="49" fontId="2" fillId="0" borderId="4" xfId="0" applyNumberFormat="1" applyFont="1" applyFill="1" applyBorder="1" applyAlignment="1">
      <alignment vertical="center" wrapText="1"/>
    </xf>
    <xf numFmtId="49" fontId="2" fillId="0" borderId="23" xfId="0" applyNumberFormat="1" applyFont="1" applyFill="1" applyBorder="1" applyAlignment="1">
      <alignment vertical="center" wrapText="1"/>
    </xf>
    <xf numFmtId="0" fontId="2" fillId="0" borderId="21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/>
    </xf>
    <xf numFmtId="0" fontId="11" fillId="0" borderId="9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49" fontId="5" fillId="0" borderId="61" xfId="0" applyNumberFormat="1" applyFont="1" applyFill="1" applyBorder="1" applyAlignment="1">
      <alignment horizontal="left" vertical="center" wrapText="1"/>
    </xf>
    <xf numFmtId="49" fontId="2" fillId="0" borderId="63" xfId="0" applyNumberFormat="1" applyFont="1" applyFill="1" applyBorder="1" applyAlignment="1">
      <alignment horizontal="left" vertical="center" wrapText="1"/>
    </xf>
    <xf numFmtId="49" fontId="2" fillId="0" borderId="62" xfId="0" applyNumberFormat="1" applyFont="1" applyFill="1" applyBorder="1" applyAlignment="1">
      <alignment horizontal="left" vertical="center" wrapText="1"/>
    </xf>
    <xf numFmtId="0" fontId="2" fillId="3" borderId="61" xfId="0" applyFont="1" applyFill="1" applyBorder="1" applyAlignment="1">
      <alignment horizontal="center" vertical="center" wrapText="1"/>
    </xf>
    <xf numFmtId="0" fontId="2" fillId="3" borderId="63" xfId="0" applyFont="1" applyFill="1" applyBorder="1" applyAlignment="1">
      <alignment horizontal="center" vertical="center" wrapText="1"/>
    </xf>
    <xf numFmtId="0" fontId="3" fillId="3" borderId="67" xfId="0" applyFont="1" applyFill="1" applyBorder="1" applyAlignment="1">
      <alignment horizontal="center" vertical="center" wrapText="1"/>
    </xf>
    <xf numFmtId="0" fontId="3" fillId="3" borderId="63" xfId="0" applyFont="1" applyFill="1" applyBorder="1" applyAlignment="1">
      <alignment horizontal="center" vertical="center" wrapText="1"/>
    </xf>
    <xf numFmtId="49" fontId="2" fillId="0" borderId="41" xfId="0" applyNumberFormat="1" applyFont="1" applyFill="1" applyBorder="1" applyAlignment="1">
      <alignment horizontal="left" vertical="center" wrapText="1"/>
    </xf>
    <xf numFmtId="49" fontId="2" fillId="0" borderId="42" xfId="0" applyNumberFormat="1" applyFont="1" applyFill="1" applyBorder="1" applyAlignment="1">
      <alignment horizontal="left" vertical="center" wrapText="1"/>
    </xf>
    <xf numFmtId="49" fontId="2" fillId="0" borderId="43" xfId="0" applyNumberFormat="1" applyFont="1" applyFill="1" applyBorder="1" applyAlignment="1">
      <alignment horizontal="left" vertical="center" wrapText="1"/>
    </xf>
    <xf numFmtId="49" fontId="5" fillId="3" borderId="40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5" fillId="3" borderId="37" xfId="0" applyNumberFormat="1" applyFont="1" applyFill="1" applyBorder="1" applyAlignment="1">
      <alignment horizontal="left" vertical="center" wrapText="1"/>
    </xf>
    <xf numFmtId="0" fontId="2" fillId="0" borderId="3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vertical="center"/>
    </xf>
    <xf numFmtId="0" fontId="2" fillId="3" borderId="19" xfId="0" applyFont="1" applyFill="1" applyBorder="1" applyAlignment="1">
      <alignment vertical="center"/>
    </xf>
    <xf numFmtId="0" fontId="11" fillId="3" borderId="3" xfId="0" applyNumberFormat="1" applyFont="1" applyFill="1" applyBorder="1" applyAlignment="1">
      <alignment horizontal="center" vertical="center"/>
    </xf>
    <xf numFmtId="0" fontId="11" fillId="3" borderId="18" xfId="0" applyNumberFormat="1" applyFont="1" applyFill="1" applyBorder="1" applyAlignment="1">
      <alignment horizontal="center" vertical="center"/>
    </xf>
    <xf numFmtId="0" fontId="2" fillId="3" borderId="22" xfId="0" applyNumberFormat="1" applyFont="1" applyFill="1" applyBorder="1" applyAlignment="1">
      <alignment horizontal="center" vertical="center"/>
    </xf>
    <xf numFmtId="0" fontId="2" fillId="3" borderId="21" xfId="0" applyNumberFormat="1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wrapText="1"/>
    </xf>
    <xf numFmtId="0" fontId="2" fillId="0" borderId="22" xfId="0" applyNumberFormat="1" applyFont="1" applyFill="1" applyBorder="1" applyAlignment="1">
      <alignment horizontal="center" vertical="center"/>
    </xf>
    <xf numFmtId="0" fontId="2" fillId="3" borderId="60" xfId="0" applyNumberFormat="1" applyFont="1" applyFill="1" applyBorder="1" applyAlignment="1">
      <alignment horizontal="center" vertical="center"/>
    </xf>
    <xf numFmtId="49" fontId="2" fillId="3" borderId="60" xfId="0" applyNumberFormat="1" applyFont="1" applyFill="1" applyBorder="1" applyAlignment="1">
      <alignment vertical="center" wrapText="1"/>
    </xf>
    <xf numFmtId="49" fontId="2" fillId="3" borderId="4" xfId="0" applyNumberFormat="1" applyFont="1" applyFill="1" applyBorder="1" applyAlignment="1">
      <alignment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0" borderId="60" xfId="0" applyNumberFormat="1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wrapText="1"/>
    </xf>
    <xf numFmtId="49" fontId="2" fillId="0" borderId="0" xfId="0" applyNumberFormat="1" applyFont="1" applyFill="1" applyBorder="1" applyAlignment="1">
      <alignment horizontal="left" vertical="top" wrapText="1"/>
    </xf>
    <xf numFmtId="0" fontId="2" fillId="0" borderId="21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top" wrapText="1"/>
    </xf>
    <xf numFmtId="49" fontId="2" fillId="0" borderId="5" xfId="0" applyNumberFormat="1" applyFont="1" applyFill="1" applyBorder="1" applyAlignment="1">
      <alignment horizontal="center" vertical="top" wrapText="1"/>
    </xf>
    <xf numFmtId="49" fontId="2" fillId="0" borderId="38" xfId="0" applyNumberFormat="1" applyFont="1" applyFill="1" applyBorder="1" applyAlignment="1">
      <alignment horizontal="left" vertical="center" wrapText="1"/>
    </xf>
    <xf numFmtId="49" fontId="2" fillId="0" borderId="58" xfId="0" applyNumberFormat="1" applyFont="1" applyFill="1" applyBorder="1" applyAlignment="1">
      <alignment horizontal="left" vertical="center" wrapText="1"/>
    </xf>
    <xf numFmtId="49" fontId="2" fillId="0" borderId="59" xfId="0" applyNumberFormat="1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41" xfId="0" applyNumberFormat="1" applyFont="1" applyFill="1" applyBorder="1" applyAlignment="1">
      <alignment horizontal="center" vertical="top" wrapText="1"/>
    </xf>
    <xf numFmtId="49" fontId="2" fillId="0" borderId="43" xfId="0" applyNumberFormat="1" applyFont="1" applyFill="1" applyBorder="1" applyAlignment="1">
      <alignment horizontal="center" vertical="top" wrapText="1"/>
    </xf>
    <xf numFmtId="49" fontId="2" fillId="0" borderId="45" xfId="0" applyNumberFormat="1" applyFont="1" applyFill="1" applyBorder="1" applyAlignment="1">
      <alignment horizontal="left" vertical="center"/>
    </xf>
    <xf numFmtId="49" fontId="2" fillId="0" borderId="46" xfId="0" applyNumberFormat="1" applyFont="1" applyFill="1" applyBorder="1" applyAlignment="1">
      <alignment horizontal="left" vertical="center"/>
    </xf>
    <xf numFmtId="49" fontId="2" fillId="3" borderId="27" xfId="0" applyNumberFormat="1" applyFont="1" applyFill="1" applyBorder="1" applyAlignment="1">
      <alignment horizontal="center" vertical="center" wrapText="1"/>
    </xf>
    <xf numFmtId="49" fontId="2" fillId="3" borderId="46" xfId="0" applyNumberFormat="1" applyFont="1" applyFill="1" applyBorder="1" applyAlignment="1">
      <alignment horizontal="center" vertical="center" wrapText="1"/>
    </xf>
    <xf numFmtId="49" fontId="6" fillId="0" borderId="44" xfId="0" applyNumberFormat="1" applyFont="1" applyFill="1" applyBorder="1" applyAlignment="1">
      <alignment horizontal="left" vertical="top" wrapText="1"/>
    </xf>
    <xf numFmtId="49" fontId="6" fillId="0" borderId="3" xfId="0" applyNumberFormat="1" applyFont="1" applyFill="1" applyBorder="1" applyAlignment="1">
      <alignment horizontal="left" vertical="top" wrapText="1"/>
    </xf>
    <xf numFmtId="49" fontId="6" fillId="0" borderId="18" xfId="0" applyNumberFormat="1" applyFont="1" applyFill="1" applyBorder="1" applyAlignment="1">
      <alignment horizontal="left" vertical="top" wrapText="1"/>
    </xf>
    <xf numFmtId="49" fontId="2" fillId="3" borderId="6" xfId="0" applyNumberFormat="1" applyFont="1" applyFill="1" applyBorder="1" applyAlignment="1">
      <alignment vertical="top" wrapText="1"/>
    </xf>
    <xf numFmtId="49" fontId="2" fillId="3" borderId="8" xfId="0" applyNumberFormat="1" applyFont="1" applyFill="1" applyBorder="1" applyAlignment="1">
      <alignment vertical="top" wrapText="1"/>
    </xf>
    <xf numFmtId="49" fontId="2" fillId="3" borderId="5" xfId="0" applyNumberFormat="1" applyFont="1" applyFill="1" applyBorder="1" applyAlignment="1">
      <alignment vertical="top" wrapText="1"/>
    </xf>
    <xf numFmtId="0" fontId="2" fillId="0" borderId="5" xfId="0" applyNumberFormat="1" applyFont="1" applyFill="1" applyBorder="1" applyAlignment="1">
      <alignment horizontal="center" vertical="center"/>
    </xf>
    <xf numFmtId="49" fontId="11" fillId="3" borderId="40" xfId="0" applyNumberFormat="1" applyFont="1" applyFill="1" applyBorder="1" applyAlignment="1">
      <alignment vertical="top" wrapText="1"/>
    </xf>
    <xf numFmtId="49" fontId="11" fillId="3" borderId="1" xfId="0" applyNumberFormat="1" applyFont="1" applyFill="1" applyBorder="1" applyAlignment="1">
      <alignment vertical="top" wrapText="1"/>
    </xf>
    <xf numFmtId="49" fontId="11" fillId="3" borderId="37" xfId="0" applyNumberFormat="1" applyFont="1" applyFill="1" applyBorder="1" applyAlignment="1">
      <alignment vertical="top" wrapText="1"/>
    </xf>
    <xf numFmtId="0" fontId="2" fillId="0" borderId="27" xfId="0" applyFont="1" applyFill="1" applyBorder="1"/>
    <xf numFmtId="0" fontId="2" fillId="0" borderId="46" xfId="0" applyFont="1" applyFill="1" applyBorder="1"/>
    <xf numFmtId="0" fontId="11" fillId="0" borderId="1" xfId="0" applyFont="1" applyFill="1" applyBorder="1" applyAlignment="1">
      <alignment horizontal="center" vertical="center"/>
    </xf>
    <xf numFmtId="0" fontId="2" fillId="0" borderId="53" xfId="0" applyNumberFormat="1" applyFont="1" applyFill="1" applyBorder="1" applyAlignment="1">
      <alignment horizontal="center" wrapText="1"/>
    </xf>
    <xf numFmtId="0" fontId="2" fillId="0" borderId="54" xfId="0" applyNumberFormat="1" applyFont="1" applyFill="1" applyBorder="1" applyAlignment="1">
      <alignment horizontal="center" wrapText="1"/>
    </xf>
    <xf numFmtId="0" fontId="2" fillId="3" borderId="38" xfId="0" applyFont="1" applyFill="1" applyBorder="1" applyAlignment="1">
      <alignment horizontal="left" vertical="center" wrapText="1" indent="1"/>
    </xf>
    <xf numFmtId="0" fontId="2" fillId="3" borderId="58" xfId="0" applyFont="1" applyFill="1" applyBorder="1" applyAlignment="1">
      <alignment horizontal="left" vertical="center" wrapText="1" indent="1"/>
    </xf>
    <xf numFmtId="0" fontId="2" fillId="0" borderId="18" xfId="0" applyFont="1" applyFill="1" applyBorder="1" applyAlignment="1">
      <alignment horizontal="center" vertical="top" wrapText="1"/>
    </xf>
    <xf numFmtId="0" fontId="2" fillId="0" borderId="45" xfId="0" applyFont="1" applyFill="1" applyBorder="1" applyAlignment="1">
      <alignment horizontal="center" vertical="top" wrapText="1"/>
    </xf>
    <xf numFmtId="0" fontId="2" fillId="0" borderId="44" xfId="0" applyFont="1" applyFill="1" applyBorder="1" applyAlignment="1">
      <alignment horizontal="center" vertical="top" wrapText="1"/>
    </xf>
    <xf numFmtId="0" fontId="2" fillId="0" borderId="44" xfId="0" applyFont="1" applyFill="1" applyBorder="1"/>
    <xf numFmtId="0" fontId="2" fillId="0" borderId="19" xfId="0" applyFont="1" applyFill="1" applyBorder="1"/>
    <xf numFmtId="0" fontId="2" fillId="0" borderId="2" xfId="0" applyFont="1" applyFill="1" applyBorder="1" applyAlignment="1">
      <alignment horizontal="center" vertical="top" wrapText="1"/>
    </xf>
    <xf numFmtId="1" fontId="2" fillId="0" borderId="24" xfId="0" applyNumberFormat="1" applyFont="1" applyFill="1" applyBorder="1" applyAlignment="1">
      <alignment horizontal="center" wrapText="1"/>
    </xf>
    <xf numFmtId="1" fontId="2" fillId="0" borderId="57" xfId="0" applyNumberFormat="1" applyFont="1" applyFill="1" applyBorder="1" applyAlignment="1">
      <alignment horizontal="center" wrapText="1"/>
    </xf>
    <xf numFmtId="0" fontId="2" fillId="0" borderId="24" xfId="0" applyFont="1" applyFill="1" applyBorder="1"/>
    <xf numFmtId="0" fontId="2" fillId="0" borderId="53" xfId="0" applyFont="1" applyFill="1" applyBorder="1"/>
    <xf numFmtId="0" fontId="2" fillId="0" borderId="14" xfId="0" applyFont="1" applyFill="1" applyBorder="1" applyAlignment="1">
      <alignment horizontal="center" vertical="top" wrapText="1"/>
    </xf>
    <xf numFmtId="0" fontId="2" fillId="0" borderId="47" xfId="0" applyFont="1" applyFill="1" applyBorder="1" applyAlignment="1">
      <alignment horizontal="center" vertical="top" wrapText="1"/>
    </xf>
    <xf numFmtId="0" fontId="2" fillId="0" borderId="48" xfId="0" applyFont="1" applyFill="1" applyBorder="1" applyAlignment="1">
      <alignment horizontal="center" vertical="top" wrapText="1"/>
    </xf>
    <xf numFmtId="0" fontId="2" fillId="3" borderId="43" xfId="0" applyFont="1" applyFill="1" applyBorder="1" applyAlignment="1">
      <alignment horizontal="center" wrapText="1"/>
    </xf>
    <xf numFmtId="49" fontId="2" fillId="0" borderId="17" xfId="0" applyNumberFormat="1" applyFont="1" applyFill="1" applyBorder="1" applyAlignment="1">
      <alignment horizontal="left" vertical="center" wrapText="1"/>
    </xf>
    <xf numFmtId="49" fontId="2" fillId="0" borderId="19" xfId="0" applyNumberFormat="1" applyFont="1" applyFill="1" applyBorder="1" applyAlignment="1">
      <alignment horizontal="left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left" vertical="top" wrapText="1" indent="1"/>
    </xf>
    <xf numFmtId="0" fontId="2" fillId="3" borderId="4" xfId="0" applyFont="1" applyFill="1" applyBorder="1" applyAlignment="1">
      <alignment horizontal="left" vertical="top" wrapText="1" indent="1"/>
    </xf>
    <xf numFmtId="0" fontId="2" fillId="3" borderId="22" xfId="0" applyFont="1" applyFill="1" applyBorder="1" applyAlignment="1">
      <alignment horizontal="left" vertical="top" wrapText="1" indent="1"/>
    </xf>
    <xf numFmtId="0" fontId="2" fillId="0" borderId="4" xfId="0" applyFont="1" applyFill="1" applyBorder="1" applyAlignment="1">
      <alignment horizontal="center" wrapText="1"/>
    </xf>
    <xf numFmtId="0" fontId="2" fillId="0" borderId="22" xfId="0" applyFont="1" applyFill="1" applyBorder="1" applyAlignment="1">
      <alignment horizontal="center" wrapText="1"/>
    </xf>
    <xf numFmtId="0" fontId="2" fillId="0" borderId="21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11" fillId="0" borderId="4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18" xfId="0" applyNumberFormat="1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top" wrapText="1"/>
    </xf>
    <xf numFmtId="0" fontId="2" fillId="0" borderId="37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top" wrapText="1"/>
    </xf>
    <xf numFmtId="0" fontId="2" fillId="3" borderId="45" xfId="0" applyFont="1" applyFill="1" applyBorder="1" applyAlignment="1">
      <alignment horizontal="center" vertical="top" wrapText="1"/>
    </xf>
    <xf numFmtId="0" fontId="2" fillId="3" borderId="46" xfId="0" applyFont="1" applyFill="1" applyBorder="1" applyAlignment="1">
      <alignment horizontal="center" vertical="top" wrapText="1"/>
    </xf>
    <xf numFmtId="0" fontId="4" fillId="0" borderId="30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2" fillId="0" borderId="30" xfId="0" applyFont="1" applyFill="1" applyBorder="1" applyAlignment="1">
      <alignment horizontal="left" vertical="top" wrapText="1"/>
    </xf>
    <xf numFmtId="0" fontId="2" fillId="0" borderId="31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33" xfId="0" applyFont="1" applyFill="1" applyBorder="1" applyAlignment="1">
      <alignment horizontal="left" vertical="top" wrapText="1"/>
    </xf>
    <xf numFmtId="0" fontId="2" fillId="0" borderId="35" xfId="0" applyFont="1" applyFill="1" applyBorder="1" applyAlignment="1">
      <alignment horizontal="left" vertical="top" wrapText="1"/>
    </xf>
    <xf numFmtId="0" fontId="2" fillId="0" borderId="36" xfId="0" applyFont="1" applyFill="1" applyBorder="1" applyAlignment="1">
      <alignment horizontal="left" vertical="top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9" xfId="0" applyFont="1" applyFill="1" applyBorder="1" applyAlignment="1">
      <alignment horizontal="center" vertical="top" wrapText="1"/>
    </xf>
    <xf numFmtId="49" fontId="2" fillId="0" borderId="34" xfId="0" applyNumberFormat="1" applyFont="1" applyFill="1" applyBorder="1" applyAlignment="1">
      <alignment horizontal="left" vertical="center"/>
    </xf>
    <xf numFmtId="49" fontId="2" fillId="0" borderId="35" xfId="0" applyNumberFormat="1" applyFont="1" applyFill="1" applyBorder="1" applyAlignment="1">
      <alignment horizontal="left" vertical="center"/>
    </xf>
    <xf numFmtId="49" fontId="2" fillId="0" borderId="36" xfId="0" applyNumberFormat="1" applyFont="1" applyFill="1" applyBorder="1" applyAlignment="1">
      <alignment horizontal="left" vertical="center"/>
    </xf>
    <xf numFmtId="49" fontId="2" fillId="0" borderId="16" xfId="0" applyNumberFormat="1" applyFont="1" applyFill="1" applyBorder="1" applyAlignment="1">
      <alignment horizontal="center" vertical="top"/>
    </xf>
    <xf numFmtId="49" fontId="2" fillId="0" borderId="16" xfId="0" applyNumberFormat="1" applyFont="1" applyFill="1" applyBorder="1" applyAlignment="1">
      <alignment horizontal="left" vertical="top"/>
    </xf>
    <xf numFmtId="49" fontId="2" fillId="0" borderId="12" xfId="0" applyNumberFormat="1" applyFont="1" applyFill="1" applyBorder="1" applyAlignment="1">
      <alignment horizontal="center" vertical="top"/>
    </xf>
    <xf numFmtId="49" fontId="2" fillId="0" borderId="12" xfId="0" applyNumberFormat="1" applyFont="1" applyFill="1" applyBorder="1" applyAlignment="1">
      <alignment horizontal="left" vertical="top"/>
    </xf>
    <xf numFmtId="49" fontId="2" fillId="3" borderId="8" xfId="0" applyNumberFormat="1" applyFont="1" applyFill="1" applyBorder="1" applyAlignment="1">
      <alignment horizontal="left" vertical="center" wrapText="1"/>
    </xf>
    <xf numFmtId="0" fontId="2" fillId="0" borderId="46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34" xfId="0" applyFont="1" applyFill="1" applyBorder="1" applyAlignment="1">
      <alignment horizontal="left" vertical="center"/>
    </xf>
    <xf numFmtId="0" fontId="2" fillId="0" borderId="35" xfId="0" applyFont="1" applyFill="1" applyBorder="1" applyAlignment="1">
      <alignment horizontal="left" vertical="center"/>
    </xf>
    <xf numFmtId="49" fontId="2" fillId="3" borderId="49" xfId="0" applyNumberFormat="1" applyFont="1" applyFill="1" applyBorder="1" applyAlignment="1">
      <alignment horizontal="left" vertical="center"/>
    </xf>
    <xf numFmtId="49" fontId="2" fillId="3" borderId="2" xfId="0" applyNumberFormat="1" applyFont="1" applyFill="1" applyBorder="1" applyAlignment="1">
      <alignment horizontal="left" vertical="center"/>
    </xf>
    <xf numFmtId="49" fontId="2" fillId="3" borderId="14" xfId="0" applyNumberFormat="1" applyFont="1" applyFill="1" applyBorder="1" applyAlignment="1">
      <alignment horizontal="left" vertical="center"/>
    </xf>
    <xf numFmtId="0" fontId="4" fillId="3" borderId="34" xfId="0" applyFont="1" applyFill="1" applyBorder="1" applyAlignment="1">
      <alignment horizontal="center"/>
    </xf>
    <xf numFmtId="0" fontId="2" fillId="3" borderId="35" xfId="0" applyFont="1" applyFill="1" applyBorder="1" applyAlignment="1">
      <alignment horizontal="center"/>
    </xf>
    <xf numFmtId="0" fontId="2" fillId="3" borderId="36" xfId="0" applyFont="1" applyFill="1" applyBorder="1" applyAlignment="1">
      <alignment horizontal="center"/>
    </xf>
    <xf numFmtId="0" fontId="4" fillId="0" borderId="51" xfId="0" applyFont="1" applyFill="1" applyBorder="1" applyAlignment="1">
      <alignment horizontal="center" vertical="top" textRotation="89" wrapText="1"/>
    </xf>
    <xf numFmtId="0" fontId="4" fillId="0" borderId="56" xfId="0" applyFont="1" applyFill="1" applyBorder="1" applyAlignment="1">
      <alignment horizontal="center" vertical="top" textRotation="89" wrapText="1"/>
    </xf>
    <xf numFmtId="49" fontId="2" fillId="3" borderId="13" xfId="0" applyNumberFormat="1" applyFont="1" applyFill="1" applyBorder="1" applyAlignment="1">
      <alignment horizontal="center" vertical="top" wrapText="1"/>
    </xf>
    <xf numFmtId="49" fontId="2" fillId="3" borderId="15" xfId="0" applyNumberFormat="1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141183</xdr:colOff>
      <xdr:row>2</xdr:row>
      <xdr:rowOff>59055</xdr:rowOff>
    </xdr:from>
    <xdr:to>
      <xdr:col>75</xdr:col>
      <xdr:colOff>21428</xdr:colOff>
      <xdr:row>13</xdr:row>
      <xdr:rowOff>156767</xdr:rowOff>
    </xdr:to>
    <xdr:sp macro="" textlink="">
      <xdr:nvSpPr>
        <xdr:cNvPr id="6" name="Прямоугольник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15038283" y="516255"/>
          <a:ext cx="4807845" cy="2612312"/>
        </a:xfrm>
        <a:prstGeom prst="rect">
          <a:avLst/>
        </a:prstGeom>
        <a:solidFill>
          <a:sysClr val="window" lastClr="FFFFFF"/>
        </a:solidFill>
        <a:ln w="0"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l" rtl="0"/>
          <a:endParaRPr lang="ru-RU" sz="1400" baseline="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pPr marL="0" indent="0" algn="l" rtl="0"/>
          <a:endParaRPr lang="ru-RU" sz="1400" baseline="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pPr marL="0" indent="0" algn="l" rtl="0"/>
          <a:r>
            <a:rPr lang="ru-RU" sz="1400" baseline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Квалификация: </a:t>
          </a:r>
          <a:r>
            <a:rPr lang="ru-RU" sz="1400" u="none" baseline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Преподаватель    </a:t>
          </a:r>
        </a:p>
        <a:p>
          <a:pPr marL="0" indent="0" algn="ctr" rtl="0"/>
          <a:r>
            <a:rPr lang="ru-RU" sz="1400" baseline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400" b="1" baseline="0">
            <a:solidFill>
              <a:srgbClr val="C00000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pPr marL="0" indent="0" algn="l" rtl="0"/>
          <a:endParaRPr lang="ru-RU" sz="1400" baseline="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pPr marL="0" indent="0" algn="l" rtl="0"/>
          <a:r>
            <a:rPr lang="ru-RU" sz="1400" baseline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Степень: Бакалавр</a:t>
          </a:r>
        </a:p>
        <a:p>
          <a:pPr marL="0" indent="0" algn="l" rtl="0"/>
          <a:endParaRPr lang="ru-RU" sz="1400" baseline="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pPr marL="0" indent="0" algn="l" rtl="0"/>
          <a:endParaRPr lang="ru-RU" sz="1400" baseline="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pPr marL="0" indent="0" algn="l" rtl="0"/>
          <a:r>
            <a:rPr lang="ru-RU" sz="1400" baseline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Срок обучения: </a:t>
          </a:r>
          <a:r>
            <a:rPr lang="ru-RU" sz="1400" u="none" baseline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4 года</a:t>
          </a:r>
        </a:p>
        <a:p>
          <a:pPr marL="0" indent="0" algn="ctr" rtl="0"/>
          <a:endParaRPr lang="ru-RU" sz="1400" baseline="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23</xdr:col>
      <xdr:colOff>52074</xdr:colOff>
      <xdr:row>14</xdr:row>
      <xdr:rowOff>91456</xdr:rowOff>
    </xdr:to>
    <xdr:sp macro="" textlink="">
      <xdr:nvSpPr>
        <xdr:cNvPr id="8" name="Прямоугольник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/>
      </xdr:nvSpPr>
      <xdr:spPr>
        <a:xfrm>
          <a:off x="292100" y="342900"/>
          <a:ext cx="4140200" cy="2082800"/>
        </a:xfrm>
        <a:prstGeom prst="rect">
          <a:avLst/>
        </a:prstGeom>
        <a:solidFill>
          <a:schemeClr val="lt1"/>
        </a:solidFill>
        <a:ln w="0"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ru-RU" sz="1400" baseline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УТВЕРЖДАЮ</a:t>
          </a:r>
          <a:endParaRPr lang="ru-RU" sz="1400">
            <a:effectLst/>
            <a:latin typeface="Times New Roman" pitchFamily="18" charset="0"/>
            <a:cs typeface="Times New Roman" pitchFamily="18" charset="0"/>
          </a:endParaRPr>
        </a:p>
        <a:p>
          <a:r>
            <a:rPr lang="ru-RU" sz="14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Первый заместитель</a:t>
          </a:r>
          <a:br>
            <a:rPr lang="ru-RU" sz="14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</a:br>
          <a:r>
            <a:rPr lang="ru-RU" sz="14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Министра образования </a:t>
          </a:r>
          <a:endParaRPr lang="ru-RU" sz="1400">
            <a:effectLst/>
            <a:latin typeface="Times New Roman" pitchFamily="18" charset="0"/>
            <a:cs typeface="Times New Roman" pitchFamily="18" charset="0"/>
          </a:endParaRPr>
        </a:p>
        <a:p>
          <a:r>
            <a:rPr lang="ru-RU" sz="14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Республики Беларусь</a:t>
          </a:r>
          <a:endParaRPr lang="ru-RU" sz="1400">
            <a:effectLst/>
            <a:latin typeface="Times New Roman" pitchFamily="18" charset="0"/>
            <a:cs typeface="Times New Roman" pitchFamily="18" charset="0"/>
          </a:endParaRPr>
        </a:p>
        <a:p>
          <a:r>
            <a:rPr lang="ru-RU" sz="14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 </a:t>
          </a:r>
          <a:endParaRPr lang="ru-RU" sz="1400">
            <a:effectLst/>
            <a:latin typeface="Times New Roman" pitchFamily="18" charset="0"/>
            <a:cs typeface="Times New Roman" pitchFamily="18" charset="0"/>
          </a:endParaRPr>
        </a:p>
        <a:p>
          <a:r>
            <a:rPr lang="ru-RU" sz="14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___________________________ И.А.Старовойтова</a:t>
          </a:r>
          <a:endParaRPr lang="ru-RU" sz="1400">
            <a:effectLst/>
            <a:latin typeface="Times New Roman" pitchFamily="18" charset="0"/>
            <a:cs typeface="Times New Roman" pitchFamily="18" charset="0"/>
          </a:endParaRPr>
        </a:p>
        <a:p>
          <a:r>
            <a:rPr lang="ru-RU" sz="14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</a:t>
          </a:r>
        </a:p>
        <a:p>
          <a:r>
            <a:rPr lang="ru-RU" sz="14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__________________________                      </a:t>
          </a:r>
          <a:endParaRPr lang="ru-RU" sz="1400">
            <a:effectLst/>
            <a:latin typeface="Times New Roman" pitchFamily="18" charset="0"/>
            <a:cs typeface="Times New Roman" pitchFamily="18" charset="0"/>
          </a:endParaRPr>
        </a:p>
        <a:p>
          <a:r>
            <a:rPr lang="ru-RU" sz="14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			</a:t>
          </a:r>
          <a:endParaRPr lang="ru-RU" sz="1400">
            <a:effectLst/>
            <a:latin typeface="Times New Roman" pitchFamily="18" charset="0"/>
            <a:cs typeface="Times New Roman" pitchFamily="18" charset="0"/>
          </a:endParaRPr>
        </a:p>
        <a:p>
          <a:r>
            <a:rPr lang="ru-RU" sz="14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Регистрационный №_______________ </a:t>
          </a:r>
          <a:endParaRPr lang="ru-RU" sz="1400">
            <a:effectLst/>
            <a:latin typeface="Times New Roman" pitchFamily="18" charset="0"/>
            <a:cs typeface="Times New Roman" pitchFamily="18" charset="0"/>
          </a:endParaRPr>
        </a:p>
        <a:p>
          <a:pPr algn="l"/>
          <a:endParaRPr lang="ru-RU" sz="14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19</xdr:col>
      <xdr:colOff>30481</xdr:colOff>
      <xdr:row>2</xdr:row>
      <xdr:rowOff>158908</xdr:rowOff>
    </xdr:from>
    <xdr:to>
      <xdr:col>53</xdr:col>
      <xdr:colOff>144407</xdr:colOff>
      <xdr:row>16</xdr:row>
      <xdr:rowOff>198120</xdr:rowOff>
    </xdr:to>
    <xdr:sp macro="" textlink="">
      <xdr:nvSpPr>
        <xdr:cNvPr id="9" name="Прямоугольник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/>
      </xdr:nvSpPr>
      <xdr:spPr>
        <a:xfrm>
          <a:off x="5257801" y="616108"/>
          <a:ext cx="9349366" cy="3239612"/>
        </a:xfrm>
        <a:prstGeom prst="rect">
          <a:avLst/>
        </a:prstGeom>
        <a:solidFill>
          <a:schemeClr val="bg1"/>
        </a:solidFill>
        <a:ln w="0"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 rtl="0">
            <a:lnSpc>
              <a:spcPts val="1500"/>
            </a:lnSpc>
            <a:defRPr sz="1000"/>
          </a:pPr>
          <a:r>
            <a:rPr lang="ru-RU" sz="1400" baseline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МИНИСТЕРСТВО ОБРАЗОВАНИЯ РЕСПУБЛИКИ БЕЛАРУСЬ</a:t>
          </a:r>
        </a:p>
        <a:p>
          <a:pPr marL="0" indent="0" algn="ctr" rtl="0">
            <a:lnSpc>
              <a:spcPts val="1500"/>
            </a:lnSpc>
            <a:defRPr sz="1000"/>
          </a:pPr>
          <a:r>
            <a:rPr lang="ru-RU" sz="1400" baseline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</a:t>
          </a:r>
        </a:p>
        <a:p>
          <a:pPr marL="0" indent="0" algn="ctr" rtl="0">
            <a:lnSpc>
              <a:spcPts val="1500"/>
            </a:lnSpc>
            <a:defRPr sz="1000"/>
          </a:pPr>
          <a:endParaRPr lang="ru-RU" sz="1400" b="1" baseline="0">
            <a:solidFill>
              <a:sysClr val="windowText" lastClr="000000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pPr marL="0" indent="0" algn="ctr" rtl="0">
            <a:lnSpc>
              <a:spcPts val="1500"/>
            </a:lnSpc>
            <a:defRPr sz="1000"/>
          </a:pPr>
          <a:r>
            <a:rPr lang="ru-RU" sz="1400" b="1" baseline="0">
              <a:solidFill>
                <a:sysClr val="windowText" lastClr="000000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ПРИМЕРНЫЙ </a:t>
          </a:r>
          <a:r>
            <a:rPr lang="ru-RU" sz="1400" b="1" baseline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УЧЕБНЫЙ ПЛАН</a:t>
          </a:r>
        </a:p>
        <a:p>
          <a:pPr marL="0" indent="0" algn="ctr" rtl="0">
            <a:lnSpc>
              <a:spcPts val="1500"/>
            </a:lnSpc>
            <a:defRPr sz="1000"/>
          </a:pPr>
          <a:endParaRPr lang="ru-RU" sz="1400" baseline="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pPr marL="0" indent="0" algn="ctr" rtl="0">
            <a:lnSpc>
              <a:spcPts val="1500"/>
            </a:lnSpc>
            <a:defRPr sz="1000"/>
          </a:pPr>
          <a:endParaRPr lang="ru-RU" sz="1400" baseline="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pPr marL="0" indent="0" algn="ctr" rtl="0">
            <a:lnSpc>
              <a:spcPts val="1500"/>
            </a:lnSpc>
            <a:defRPr sz="1000"/>
          </a:pPr>
          <a:endParaRPr lang="ru-RU" sz="1400" baseline="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pPr marL="0" indent="0" algn="ctr" rtl="0">
            <a:lnSpc>
              <a:spcPts val="1500"/>
            </a:lnSpc>
            <a:defRPr sz="1000"/>
          </a:pPr>
          <a:endParaRPr lang="ru-RU" sz="1400" baseline="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pPr marL="0" indent="0" algn="l" rtl="0">
            <a:lnSpc>
              <a:spcPts val="1500"/>
            </a:lnSpc>
          </a:pPr>
          <a:r>
            <a:rPr lang="ru-RU" sz="1600" baseline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	</a:t>
          </a:r>
          <a:r>
            <a:rPr lang="ru-RU" sz="1800" baseline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Специальность: </a:t>
          </a:r>
          <a:r>
            <a:rPr lang="ru-RU" sz="1800" b="1" baseline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6-05-0115-01</a:t>
          </a:r>
          <a:r>
            <a:rPr lang="en-US" sz="1800" b="1" baseline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ru-RU" sz="1800" b="1" baseline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Образование в области физической культуры</a:t>
          </a:r>
          <a:endParaRPr lang="x-none" sz="1800" b="1" baseline="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pPr marL="0" indent="0" algn="l" rtl="0">
            <a:lnSpc>
              <a:spcPts val="1500"/>
            </a:lnSpc>
          </a:pPr>
          <a:r>
            <a:rPr lang="ru-RU" sz="1400" baseline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    </a:t>
          </a:r>
        </a:p>
        <a:p>
          <a:pPr marL="0" indent="0" algn="l" rtl="0">
            <a:lnSpc>
              <a:spcPts val="1500"/>
            </a:lnSpc>
          </a:pPr>
          <a:r>
            <a:rPr lang="ru-RU" sz="1400" baseline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ru-RU" sz="1600" baseline="0">
              <a:solidFill>
                <a:sysClr val="windowText" lastClr="000000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/>
          </a:r>
          <a:br>
            <a:rPr lang="ru-RU" sz="1600" baseline="0">
              <a:solidFill>
                <a:sysClr val="windowText" lastClr="000000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</a:br>
          <a:r>
            <a:rPr lang="ru-RU" sz="1600" baseline="0">
              <a:solidFill>
                <a:sysClr val="windowText" lastClr="000000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	Профилизация: Тренерская работа по виду спорта  (с указанием вида спорта )</a:t>
          </a:r>
        </a:p>
        <a:p>
          <a:pPr marL="0" indent="0" algn="l" rtl="0">
            <a:lnSpc>
              <a:spcPts val="1500"/>
            </a:lnSpc>
          </a:pPr>
          <a:endParaRPr lang="ru-RU" sz="1600" baseline="0">
            <a:solidFill>
              <a:sysClr val="windowText" lastClr="000000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pPr marL="0" indent="0" algn="l" rtl="0">
            <a:lnSpc>
              <a:spcPts val="1500"/>
            </a:lnSpc>
          </a:pPr>
          <a:r>
            <a:rPr lang="ru-RU" sz="1600" baseline="0">
              <a:solidFill>
                <a:sysClr val="windowText" lastClr="000000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	Профилизация: Физкультурно-оздоровительная и туристско-рекреационная деятельность             </a:t>
          </a:r>
          <a:endParaRPr lang="x-none" sz="1600" baseline="0">
            <a:solidFill>
              <a:sysClr val="windowText" lastClr="000000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F285"/>
  <sheetViews>
    <sheetView tabSelected="1" view="pageBreakPreview" topLeftCell="A104" zoomScale="60" zoomScaleNormal="50" workbookViewId="0">
      <selection activeCell="B113" sqref="B113:K113"/>
    </sheetView>
  </sheetViews>
  <sheetFormatPr defaultColWidth="3.88671875" defaultRowHeight="18" x14ac:dyDescent="0.35"/>
  <cols>
    <col min="1" max="1" width="6.6640625" style="8" customWidth="1"/>
    <col min="2" max="2" width="3" style="8" customWidth="1"/>
    <col min="3" max="10" width="3.88671875" style="8" customWidth="1"/>
    <col min="11" max="11" width="3" style="8" customWidth="1"/>
    <col min="12" max="14" width="3.88671875" style="8" customWidth="1"/>
    <col min="15" max="15" width="3.33203125" style="8" customWidth="1"/>
    <col min="16" max="23" width="3.88671875" style="8" customWidth="1"/>
    <col min="24" max="24" width="2.88671875" style="8" customWidth="1"/>
    <col min="25" max="25" width="4.88671875" style="8" customWidth="1"/>
    <col min="26" max="27" width="3.88671875" style="8" customWidth="1"/>
    <col min="28" max="28" width="3.109375" style="8" customWidth="1"/>
    <col min="29" max="29" width="5.109375" style="8" customWidth="1"/>
    <col min="30" max="38" width="3.88671875" style="8" customWidth="1"/>
    <col min="39" max="39" width="3" style="8" customWidth="1"/>
    <col min="40" max="40" width="3.88671875" style="8" customWidth="1"/>
    <col min="41" max="41" width="4.33203125" style="9" customWidth="1"/>
    <col min="42" max="49" width="3.88671875" style="9" customWidth="1"/>
    <col min="50" max="50" width="3" style="9" customWidth="1"/>
    <col min="51" max="60" width="3.88671875" style="9" customWidth="1"/>
    <col min="61" max="61" width="4.109375" style="9" customWidth="1"/>
    <col min="62" max="70" width="3.88671875" style="9" customWidth="1"/>
    <col min="71" max="71" width="3" style="9" customWidth="1"/>
    <col min="72" max="74" width="3.88671875" style="9" customWidth="1"/>
    <col min="75" max="75" width="2.5546875" style="9" customWidth="1"/>
    <col min="76" max="76" width="3.88671875" style="9" customWidth="1"/>
    <col min="77" max="77" width="13.109375" style="9" customWidth="1"/>
    <col min="78" max="78" width="3.88671875" style="9" customWidth="1"/>
    <col min="79" max="79" width="7" style="9" customWidth="1"/>
    <col min="80" max="80" width="3.88671875" style="9" customWidth="1"/>
    <col min="81" max="81" width="5" style="9" customWidth="1"/>
    <col min="82" max="82" width="9.109375" style="9" customWidth="1"/>
    <col min="83" max="83" width="8.6640625" style="9" customWidth="1"/>
    <col min="84" max="84" width="6.6640625" style="9" customWidth="1"/>
    <col min="85" max="86" width="5" style="9" customWidth="1"/>
    <col min="87" max="89" width="3.88671875" style="9" customWidth="1"/>
    <col min="90" max="16384" width="3.88671875" style="8"/>
  </cols>
  <sheetData>
    <row r="1" spans="1:77" x14ac:dyDescent="0.35">
      <c r="BY1" s="15"/>
    </row>
    <row r="2" spans="1:77" x14ac:dyDescent="0.35">
      <c r="A2" s="16"/>
    </row>
    <row r="3" spans="1:77" x14ac:dyDescent="0.35">
      <c r="A3" s="16"/>
      <c r="BQ3" s="8"/>
    </row>
    <row r="4" spans="1:77" x14ac:dyDescent="0.35">
      <c r="A4" s="16"/>
    </row>
    <row r="5" spans="1:77" x14ac:dyDescent="0.35">
      <c r="BQ5" s="8"/>
    </row>
    <row r="7" spans="1:77" x14ac:dyDescent="0.35">
      <c r="Q7" s="17"/>
      <c r="BQ7" s="8"/>
    </row>
    <row r="8" spans="1:77" x14ac:dyDescent="0.35">
      <c r="Q8" s="18"/>
      <c r="BQ8" s="8"/>
    </row>
    <row r="9" spans="1:77" x14ac:dyDescent="0.35">
      <c r="I9" s="16"/>
      <c r="BQ9" s="8"/>
    </row>
    <row r="10" spans="1:77" x14ac:dyDescent="0.35">
      <c r="I10" s="16"/>
    </row>
    <row r="11" spans="1:77" x14ac:dyDescent="0.35">
      <c r="BQ11" s="8"/>
    </row>
    <row r="12" spans="1:77" x14ac:dyDescent="0.35">
      <c r="I12" s="16"/>
      <c r="BQ12" s="8"/>
    </row>
    <row r="13" spans="1:77" x14ac:dyDescent="0.35">
      <c r="I13" s="16"/>
    </row>
    <row r="14" spans="1:77" x14ac:dyDescent="0.35">
      <c r="I14" s="16"/>
    </row>
    <row r="15" spans="1:77" x14ac:dyDescent="0.35">
      <c r="I15" s="16"/>
    </row>
    <row r="16" spans="1:77" x14ac:dyDescent="0.35">
      <c r="I16" s="16"/>
    </row>
    <row r="17" spans="1:98" x14ac:dyDescent="0.35">
      <c r="I17" s="16"/>
    </row>
    <row r="18" spans="1:98" x14ac:dyDescent="0.35">
      <c r="I18" s="16"/>
      <c r="AK18" s="116"/>
      <c r="AL18" s="116"/>
      <c r="AM18" s="116"/>
      <c r="AN18" s="116"/>
      <c r="AO18" s="108"/>
      <c r="AP18" s="108"/>
      <c r="AQ18" s="108"/>
      <c r="AR18" s="108"/>
    </row>
    <row r="19" spans="1:98" ht="18.600000000000001" thickBot="1" x14ac:dyDescent="0.4">
      <c r="A19" s="19" t="s">
        <v>56</v>
      </c>
      <c r="I19" s="16"/>
      <c r="AK19" s="116"/>
      <c r="AL19" s="116"/>
      <c r="AM19" s="116"/>
      <c r="AN19" s="116"/>
      <c r="AO19" s="108"/>
      <c r="AP19" s="108"/>
      <c r="AQ19" s="108"/>
      <c r="AR19" s="108"/>
      <c r="AV19" s="20" t="s">
        <v>57</v>
      </c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99"/>
      <c r="BQ19" s="99"/>
      <c r="BR19" s="99"/>
      <c r="BS19" s="99"/>
      <c r="BT19" s="99"/>
      <c r="BU19" s="99"/>
      <c r="BV19" s="20"/>
      <c r="BW19" s="20"/>
      <c r="BX19" s="20"/>
      <c r="CK19" s="8"/>
    </row>
    <row r="20" spans="1:98" s="9" customFormat="1" ht="15.75" customHeight="1" x14ac:dyDescent="0.35">
      <c r="A20" s="705" t="s">
        <v>29</v>
      </c>
      <c r="B20" s="707" t="s">
        <v>0</v>
      </c>
      <c r="C20" s="708"/>
      <c r="D20" s="708"/>
      <c r="E20" s="709"/>
      <c r="F20" s="710" t="s">
        <v>328</v>
      </c>
      <c r="G20" s="712" t="s">
        <v>1</v>
      </c>
      <c r="H20" s="708"/>
      <c r="I20" s="709"/>
      <c r="J20" s="710" t="s">
        <v>329</v>
      </c>
      <c r="K20" s="712" t="s">
        <v>2</v>
      </c>
      <c r="L20" s="708"/>
      <c r="M20" s="708"/>
      <c r="N20" s="709"/>
      <c r="O20" s="712" t="s">
        <v>3</v>
      </c>
      <c r="P20" s="708"/>
      <c r="Q20" s="708"/>
      <c r="R20" s="709"/>
      <c r="S20" s="710" t="s">
        <v>330</v>
      </c>
      <c r="T20" s="712" t="s">
        <v>4</v>
      </c>
      <c r="U20" s="708"/>
      <c r="V20" s="709"/>
      <c r="W20" s="710" t="s">
        <v>331</v>
      </c>
      <c r="X20" s="713" t="s">
        <v>5</v>
      </c>
      <c r="Y20" s="714"/>
      <c r="Z20" s="715"/>
      <c r="AA20" s="710" t="s">
        <v>332</v>
      </c>
      <c r="AB20" s="712" t="s">
        <v>6</v>
      </c>
      <c r="AC20" s="708"/>
      <c r="AD20" s="708"/>
      <c r="AE20" s="709"/>
      <c r="AF20" s="710" t="s">
        <v>333</v>
      </c>
      <c r="AG20" s="712" t="s">
        <v>7</v>
      </c>
      <c r="AH20" s="708"/>
      <c r="AI20" s="709"/>
      <c r="AJ20" s="710" t="s">
        <v>334</v>
      </c>
      <c r="AK20" s="712" t="s">
        <v>8</v>
      </c>
      <c r="AL20" s="708"/>
      <c r="AM20" s="708"/>
      <c r="AN20" s="708"/>
      <c r="AO20" s="712" t="s">
        <v>9</v>
      </c>
      <c r="AP20" s="708"/>
      <c r="AQ20" s="708"/>
      <c r="AR20" s="708"/>
      <c r="AS20" s="710" t="s">
        <v>335</v>
      </c>
      <c r="AT20" s="712" t="s">
        <v>10</v>
      </c>
      <c r="AU20" s="708"/>
      <c r="AV20" s="709"/>
      <c r="AW20" s="710" t="s">
        <v>336</v>
      </c>
      <c r="AX20" s="712" t="s">
        <v>11</v>
      </c>
      <c r="AY20" s="708"/>
      <c r="AZ20" s="708"/>
      <c r="BA20" s="739"/>
      <c r="BB20" s="716" t="s">
        <v>124</v>
      </c>
      <c r="BC20" s="717"/>
      <c r="BD20" s="720" t="s">
        <v>125</v>
      </c>
      <c r="BE20" s="717"/>
      <c r="BF20" s="720" t="s">
        <v>55</v>
      </c>
      <c r="BG20" s="717"/>
      <c r="BH20" s="720" t="s">
        <v>12</v>
      </c>
      <c r="BI20" s="717"/>
      <c r="BJ20" s="724" t="s">
        <v>327</v>
      </c>
      <c r="BK20" s="736"/>
      <c r="BL20" s="724" t="s">
        <v>13</v>
      </c>
      <c r="BM20" s="736"/>
      <c r="BN20" s="724" t="s">
        <v>14</v>
      </c>
      <c r="BO20" s="725"/>
      <c r="BP20" s="728"/>
      <c r="BQ20" s="728"/>
      <c r="BR20" s="21"/>
    </row>
    <row r="21" spans="1:98" s="9" customFormat="1" ht="111.75" customHeight="1" thickBot="1" x14ac:dyDescent="0.4">
      <c r="A21" s="706"/>
      <c r="B21" s="22" t="s">
        <v>30</v>
      </c>
      <c r="C21" s="1" t="s">
        <v>31</v>
      </c>
      <c r="D21" s="1" t="s">
        <v>32</v>
      </c>
      <c r="E21" s="1" t="s">
        <v>33</v>
      </c>
      <c r="F21" s="711"/>
      <c r="G21" s="1" t="s">
        <v>34</v>
      </c>
      <c r="H21" s="1" t="s">
        <v>35</v>
      </c>
      <c r="I21" s="1" t="s">
        <v>36</v>
      </c>
      <c r="J21" s="711"/>
      <c r="K21" s="1" t="s">
        <v>53</v>
      </c>
      <c r="L21" s="1" t="s">
        <v>37</v>
      </c>
      <c r="M21" s="1" t="s">
        <v>38</v>
      </c>
      <c r="N21" s="1" t="s">
        <v>39</v>
      </c>
      <c r="O21" s="1" t="s">
        <v>40</v>
      </c>
      <c r="P21" s="1" t="s">
        <v>31</v>
      </c>
      <c r="Q21" s="1" t="s">
        <v>32</v>
      </c>
      <c r="R21" s="1" t="s">
        <v>41</v>
      </c>
      <c r="S21" s="711"/>
      <c r="T21" s="1" t="s">
        <v>42</v>
      </c>
      <c r="U21" s="1" t="s">
        <v>43</v>
      </c>
      <c r="V21" s="23" t="s">
        <v>44</v>
      </c>
      <c r="W21" s="711"/>
      <c r="X21" s="1" t="s">
        <v>45</v>
      </c>
      <c r="Y21" s="1" t="s">
        <v>46</v>
      </c>
      <c r="Z21" s="1" t="s">
        <v>47</v>
      </c>
      <c r="AA21" s="711"/>
      <c r="AB21" s="1" t="s">
        <v>45</v>
      </c>
      <c r="AC21" s="1" t="s">
        <v>46</v>
      </c>
      <c r="AD21" s="24" t="s">
        <v>47</v>
      </c>
      <c r="AE21" s="1" t="s">
        <v>48</v>
      </c>
      <c r="AF21" s="711"/>
      <c r="AG21" s="1" t="s">
        <v>34</v>
      </c>
      <c r="AH21" s="24" t="s">
        <v>35</v>
      </c>
      <c r="AI21" s="1" t="s">
        <v>36</v>
      </c>
      <c r="AJ21" s="711"/>
      <c r="AK21" s="22" t="s">
        <v>51</v>
      </c>
      <c r="AL21" s="1" t="s">
        <v>52</v>
      </c>
      <c r="AM21" s="1" t="s">
        <v>49</v>
      </c>
      <c r="AN21" s="1" t="s">
        <v>50</v>
      </c>
      <c r="AO21" s="1" t="s">
        <v>30</v>
      </c>
      <c r="AP21" s="1" t="s">
        <v>31</v>
      </c>
      <c r="AQ21" s="1" t="s">
        <v>32</v>
      </c>
      <c r="AR21" s="1" t="s">
        <v>41</v>
      </c>
      <c r="AS21" s="711"/>
      <c r="AT21" s="1" t="s">
        <v>34</v>
      </c>
      <c r="AU21" s="1" t="s">
        <v>35</v>
      </c>
      <c r="AV21" s="1" t="s">
        <v>36</v>
      </c>
      <c r="AW21" s="711"/>
      <c r="AX21" s="1" t="s">
        <v>53</v>
      </c>
      <c r="AY21" s="1" t="s">
        <v>37</v>
      </c>
      <c r="AZ21" s="1" t="s">
        <v>38</v>
      </c>
      <c r="BA21" s="23" t="s">
        <v>54</v>
      </c>
      <c r="BB21" s="718"/>
      <c r="BC21" s="719"/>
      <c r="BD21" s="721"/>
      <c r="BE21" s="719"/>
      <c r="BF21" s="721"/>
      <c r="BG21" s="719"/>
      <c r="BH21" s="734"/>
      <c r="BI21" s="735"/>
      <c r="BJ21" s="737"/>
      <c r="BK21" s="738"/>
      <c r="BL21" s="726"/>
      <c r="BM21" s="740"/>
      <c r="BN21" s="726"/>
      <c r="BO21" s="727"/>
      <c r="BP21" s="728"/>
      <c r="BQ21" s="728"/>
      <c r="BR21" s="21"/>
    </row>
    <row r="22" spans="1:98" s="9" customFormat="1" ht="18.75" customHeight="1" x14ac:dyDescent="0.35">
      <c r="A22" s="27" t="s">
        <v>15</v>
      </c>
      <c r="B22" s="28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9" t="s">
        <v>25</v>
      </c>
      <c r="U22" s="29" t="s">
        <v>25</v>
      </c>
      <c r="V22" s="29" t="s">
        <v>23</v>
      </c>
      <c r="W22" s="29" t="s">
        <v>23</v>
      </c>
      <c r="X22" s="29"/>
      <c r="Y22" s="2"/>
      <c r="Z22" s="2"/>
      <c r="AA22" s="2"/>
      <c r="AB22" s="2"/>
      <c r="AC22" s="2"/>
      <c r="AD22" s="30"/>
      <c r="AE22" s="2"/>
      <c r="AF22" s="2"/>
      <c r="AG22" s="2"/>
      <c r="AH22" s="30"/>
      <c r="AI22" s="2"/>
      <c r="AJ22" s="2"/>
      <c r="AK22" s="2"/>
      <c r="AL22" s="2"/>
      <c r="AM22" s="2"/>
      <c r="AN22" s="2"/>
      <c r="AO22" s="2" t="s">
        <v>21</v>
      </c>
      <c r="AP22" s="2" t="s">
        <v>21</v>
      </c>
      <c r="AQ22" s="29" t="s">
        <v>25</v>
      </c>
      <c r="AR22" s="29" t="s">
        <v>25</v>
      </c>
      <c r="AS22" s="29" t="s">
        <v>25</v>
      </c>
      <c r="AT22" s="31" t="s">
        <v>23</v>
      </c>
      <c r="AU22" s="31" t="s">
        <v>23</v>
      </c>
      <c r="AV22" s="31" t="s">
        <v>23</v>
      </c>
      <c r="AW22" s="31" t="s">
        <v>23</v>
      </c>
      <c r="AX22" s="31" t="s">
        <v>23</v>
      </c>
      <c r="AY22" s="31" t="s">
        <v>23</v>
      </c>
      <c r="AZ22" s="31" t="s">
        <v>23</v>
      </c>
      <c r="BA22" s="32" t="s">
        <v>23</v>
      </c>
      <c r="BB22" s="731">
        <v>35</v>
      </c>
      <c r="BC22" s="730"/>
      <c r="BD22" s="729">
        <v>5</v>
      </c>
      <c r="BE22" s="730"/>
      <c r="BF22" s="729">
        <v>2</v>
      </c>
      <c r="BG22" s="730"/>
      <c r="BH22" s="729"/>
      <c r="BI22" s="730"/>
      <c r="BJ22" s="732"/>
      <c r="BK22" s="733"/>
      <c r="BL22" s="732">
        <v>10</v>
      </c>
      <c r="BM22" s="733"/>
      <c r="BN22" s="722">
        <f>BB22+BD22+BF22+BH22+BJ22+BL22</f>
        <v>52</v>
      </c>
      <c r="BO22" s="723"/>
      <c r="BP22" s="688"/>
      <c r="BQ22" s="688"/>
      <c r="BR22" s="33"/>
      <c r="CF22" s="8"/>
    </row>
    <row r="23" spans="1:98" s="9" customFormat="1" ht="19.5" customHeight="1" x14ac:dyDescent="0.35">
      <c r="A23" s="34" t="s">
        <v>16</v>
      </c>
      <c r="B23" s="35"/>
      <c r="C23" s="3"/>
      <c r="D23" s="3"/>
      <c r="E23" s="36"/>
      <c r="F23" s="36"/>
      <c r="G23" s="3"/>
      <c r="H23" s="3"/>
      <c r="I23" s="3"/>
      <c r="J23" s="36"/>
      <c r="K23" s="3"/>
      <c r="L23" s="3"/>
      <c r="M23" s="3"/>
      <c r="N23" s="3"/>
      <c r="O23" s="3"/>
      <c r="P23" s="3"/>
      <c r="Q23" s="3"/>
      <c r="R23" s="36"/>
      <c r="S23" s="36"/>
      <c r="T23" s="37" t="s">
        <v>25</v>
      </c>
      <c r="U23" s="37" t="s">
        <v>25</v>
      </c>
      <c r="V23" s="37" t="s">
        <v>25</v>
      </c>
      <c r="W23" s="37" t="s">
        <v>23</v>
      </c>
      <c r="X23" s="37" t="s">
        <v>23</v>
      </c>
      <c r="Y23" s="3"/>
      <c r="Z23" s="3" t="s">
        <v>21</v>
      </c>
      <c r="AA23" s="36"/>
      <c r="AB23" s="3"/>
      <c r="AC23" s="3"/>
      <c r="AD23" s="38"/>
      <c r="AE23" s="36"/>
      <c r="AF23" s="36"/>
      <c r="AG23" s="3"/>
      <c r="AH23" s="38"/>
      <c r="AI23" s="3"/>
      <c r="AJ23" s="36"/>
      <c r="AK23" s="3"/>
      <c r="AL23" s="3"/>
      <c r="AM23" s="36"/>
      <c r="AN23" s="39" t="s">
        <v>21</v>
      </c>
      <c r="AO23" s="39" t="s">
        <v>21</v>
      </c>
      <c r="AP23" s="39" t="s">
        <v>21</v>
      </c>
      <c r="AQ23" s="40" t="s">
        <v>25</v>
      </c>
      <c r="AR23" s="37" t="s">
        <v>25</v>
      </c>
      <c r="AS23" s="37" t="s">
        <v>25</v>
      </c>
      <c r="AT23" s="41" t="s">
        <v>23</v>
      </c>
      <c r="AU23" s="41" t="s">
        <v>23</v>
      </c>
      <c r="AV23" s="41" t="s">
        <v>23</v>
      </c>
      <c r="AW23" s="41" t="s">
        <v>23</v>
      </c>
      <c r="AX23" s="41" t="s">
        <v>23</v>
      </c>
      <c r="AY23" s="41" t="s">
        <v>23</v>
      </c>
      <c r="AZ23" s="41" t="s">
        <v>23</v>
      </c>
      <c r="BA23" s="42" t="s">
        <v>23</v>
      </c>
      <c r="BB23" s="741">
        <v>32</v>
      </c>
      <c r="BC23" s="147"/>
      <c r="BD23" s="146">
        <v>6</v>
      </c>
      <c r="BE23" s="147"/>
      <c r="BF23" s="146">
        <v>4</v>
      </c>
      <c r="BG23" s="147"/>
      <c r="BH23" s="146"/>
      <c r="BI23" s="147"/>
      <c r="BJ23" s="152"/>
      <c r="BK23" s="153"/>
      <c r="BL23" s="152">
        <v>10</v>
      </c>
      <c r="BM23" s="153"/>
      <c r="BN23" s="511">
        <f>BB23+BD23+BF23+BH23+BJ23+BL23</f>
        <v>52</v>
      </c>
      <c r="BO23" s="639"/>
      <c r="BP23" s="688"/>
      <c r="BQ23" s="688"/>
      <c r="BR23" s="33"/>
      <c r="CF23" s="8"/>
    </row>
    <row r="24" spans="1:98" s="9" customFormat="1" ht="19.5" customHeight="1" x14ac:dyDescent="0.35">
      <c r="A24" s="34" t="s">
        <v>17</v>
      </c>
      <c r="B24" s="35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7" t="s">
        <v>25</v>
      </c>
      <c r="U24" s="37" t="s">
        <v>25</v>
      </c>
      <c r="V24" s="37" t="s">
        <v>25</v>
      </c>
      <c r="W24" s="37" t="s">
        <v>23</v>
      </c>
      <c r="X24" s="37" t="s">
        <v>23</v>
      </c>
      <c r="Y24" s="3" t="s">
        <v>21</v>
      </c>
      <c r="Z24" s="3"/>
      <c r="AA24" s="3"/>
      <c r="AB24" s="3"/>
      <c r="AC24" s="3"/>
      <c r="AD24" s="43"/>
      <c r="AE24" s="43"/>
      <c r="AF24" s="43" t="s">
        <v>26</v>
      </c>
      <c r="AG24" s="43" t="s">
        <v>26</v>
      </c>
      <c r="AH24" s="43" t="s">
        <v>26</v>
      </c>
      <c r="AI24" s="3" t="s">
        <v>26</v>
      </c>
      <c r="AJ24" s="3"/>
      <c r="AK24" s="3"/>
      <c r="AL24" s="3"/>
      <c r="AM24" s="37"/>
      <c r="AN24" s="37" t="s">
        <v>25</v>
      </c>
      <c r="AO24" s="37" t="s">
        <v>25</v>
      </c>
      <c r="AP24" s="37" t="s">
        <v>25</v>
      </c>
      <c r="AQ24" s="3" t="s">
        <v>26</v>
      </c>
      <c r="AR24" s="3" t="s">
        <v>26</v>
      </c>
      <c r="AS24" s="3" t="s">
        <v>26</v>
      </c>
      <c r="AT24" s="41" t="s">
        <v>23</v>
      </c>
      <c r="AU24" s="41" t="s">
        <v>23</v>
      </c>
      <c r="AV24" s="41" t="s">
        <v>23</v>
      </c>
      <c r="AW24" s="41" t="s">
        <v>23</v>
      </c>
      <c r="AX24" s="41" t="s">
        <v>23</v>
      </c>
      <c r="AY24" s="41" t="s">
        <v>23</v>
      </c>
      <c r="AZ24" s="41" t="s">
        <v>23</v>
      </c>
      <c r="BA24" s="42" t="s">
        <v>23</v>
      </c>
      <c r="BB24" s="741">
        <v>28</v>
      </c>
      <c r="BC24" s="147"/>
      <c r="BD24" s="146">
        <v>6</v>
      </c>
      <c r="BE24" s="147"/>
      <c r="BF24" s="146">
        <v>1</v>
      </c>
      <c r="BG24" s="147"/>
      <c r="BH24" s="146">
        <v>7</v>
      </c>
      <c r="BI24" s="147"/>
      <c r="BJ24" s="152"/>
      <c r="BK24" s="153"/>
      <c r="BL24" s="152">
        <v>10</v>
      </c>
      <c r="BM24" s="153"/>
      <c r="BN24" s="511">
        <f>BB24+BD24+BF24+BH24+BJ24+BL24</f>
        <v>52</v>
      </c>
      <c r="BO24" s="639"/>
      <c r="BP24" s="688"/>
      <c r="BQ24" s="688"/>
      <c r="BR24" s="33"/>
      <c r="CF24" s="8"/>
    </row>
    <row r="25" spans="1:98" s="9" customFormat="1" ht="25.5" customHeight="1" thickBot="1" x14ac:dyDescent="0.4">
      <c r="A25" s="44" t="s">
        <v>18</v>
      </c>
      <c r="B25" s="45"/>
      <c r="C25" s="4"/>
      <c r="D25" s="4"/>
      <c r="E25" s="46"/>
      <c r="F25" s="46"/>
      <c r="G25" s="4"/>
      <c r="H25" s="4"/>
      <c r="I25" s="4"/>
      <c r="J25" s="4"/>
      <c r="K25" s="4"/>
      <c r="L25" s="4"/>
      <c r="M25" s="4" t="s">
        <v>26</v>
      </c>
      <c r="N25" s="4" t="s">
        <v>26</v>
      </c>
      <c r="O25" s="4" t="s">
        <v>26</v>
      </c>
      <c r="P25" s="4" t="s">
        <v>26</v>
      </c>
      <c r="Q25" s="4"/>
      <c r="R25" s="46"/>
      <c r="S25" s="46"/>
      <c r="T25" s="47" t="s">
        <v>25</v>
      </c>
      <c r="U25" s="47" t="s">
        <v>25</v>
      </c>
      <c r="V25" s="47" t="s">
        <v>25</v>
      </c>
      <c r="W25" s="47" t="s">
        <v>23</v>
      </c>
      <c r="X25" s="47" t="s">
        <v>23</v>
      </c>
      <c r="Y25" s="48" t="s">
        <v>26</v>
      </c>
      <c r="Z25" s="48" t="s">
        <v>26</v>
      </c>
      <c r="AA25" s="48" t="s">
        <v>26</v>
      </c>
      <c r="AB25" s="48" t="s">
        <v>26</v>
      </c>
      <c r="AC25" s="48"/>
      <c r="AD25" s="48"/>
      <c r="AE25" s="48"/>
      <c r="AF25" s="49"/>
      <c r="AG25" s="48"/>
      <c r="AH25" s="50"/>
      <c r="AI25" s="4"/>
      <c r="AJ25" s="46"/>
      <c r="AK25" s="4"/>
      <c r="AL25" s="47"/>
      <c r="AM25" s="47"/>
      <c r="AN25" s="47" t="s">
        <v>25</v>
      </c>
      <c r="AO25" s="47" t="s">
        <v>25</v>
      </c>
      <c r="AP25" s="47" t="s">
        <v>28</v>
      </c>
      <c r="AQ25" s="47" t="s">
        <v>28</v>
      </c>
      <c r="AR25" s="47" t="s">
        <v>28</v>
      </c>
      <c r="AS25" s="47" t="s">
        <v>28</v>
      </c>
      <c r="AT25" s="46"/>
      <c r="AU25" s="46"/>
      <c r="AV25" s="46"/>
      <c r="AW25" s="4"/>
      <c r="AX25" s="4"/>
      <c r="AY25" s="4"/>
      <c r="AZ25" s="4"/>
      <c r="BA25" s="51"/>
      <c r="BB25" s="742">
        <v>25</v>
      </c>
      <c r="BC25" s="151"/>
      <c r="BD25" s="150">
        <v>5</v>
      </c>
      <c r="BE25" s="151"/>
      <c r="BF25" s="150"/>
      <c r="BG25" s="151"/>
      <c r="BH25" s="150">
        <v>8</v>
      </c>
      <c r="BI25" s="151"/>
      <c r="BJ25" s="154">
        <v>4</v>
      </c>
      <c r="BK25" s="155"/>
      <c r="BL25" s="693">
        <v>2</v>
      </c>
      <c r="BM25" s="694"/>
      <c r="BN25" s="691">
        <f>BB25+BD25+BF25+BH25+BJ25+BL25</f>
        <v>44</v>
      </c>
      <c r="BO25" s="692"/>
      <c r="BP25" s="688"/>
      <c r="BQ25" s="688"/>
      <c r="BR25" s="33"/>
      <c r="BS25" s="33"/>
      <c r="BT25" s="33"/>
      <c r="CH25" s="8"/>
    </row>
    <row r="26" spans="1:98" s="9" customFormat="1" ht="18.600000000000001" thickBot="1" x14ac:dyDescent="0.4">
      <c r="A26" s="52"/>
      <c r="B26" s="5"/>
      <c r="C26" s="5"/>
      <c r="D26" s="5"/>
      <c r="E26" s="5"/>
      <c r="F26" s="5"/>
      <c r="G26" s="5"/>
      <c r="H26" s="5"/>
      <c r="I26" s="5"/>
      <c r="J26" s="53"/>
      <c r="K26" s="5"/>
      <c r="L26" s="5"/>
      <c r="M26" s="5"/>
      <c r="N26" s="5"/>
      <c r="O26" s="5"/>
      <c r="P26" s="5"/>
      <c r="Q26" s="5"/>
      <c r="R26" s="54"/>
      <c r="S26" s="54"/>
      <c r="T26" s="5"/>
      <c r="U26" s="5"/>
      <c r="V26" s="5"/>
      <c r="W26" s="54"/>
      <c r="X26" s="5"/>
      <c r="Y26" s="5"/>
      <c r="Z26" s="5"/>
      <c r="AA26" s="54"/>
      <c r="AB26" s="5"/>
      <c r="AC26" s="5"/>
      <c r="AD26" s="5"/>
      <c r="AE26" s="5"/>
      <c r="AF26" s="5"/>
      <c r="AG26" s="54"/>
      <c r="AH26" s="54"/>
      <c r="AI26" s="5"/>
      <c r="AJ26" s="5"/>
      <c r="AK26" s="5"/>
      <c r="AL26" s="5"/>
      <c r="AM26" s="5"/>
      <c r="AN26" s="54"/>
      <c r="AS26" s="54"/>
      <c r="AU26" s="54"/>
      <c r="AV26" s="54"/>
      <c r="AW26" s="54"/>
      <c r="AX26" s="54"/>
      <c r="AY26" s="54"/>
      <c r="AZ26" s="54"/>
      <c r="BA26" s="54"/>
      <c r="BB26" s="685">
        <f>SUM(BB22:BB25)</f>
        <v>120</v>
      </c>
      <c r="BC26" s="149"/>
      <c r="BD26" s="148">
        <f>SUM(BD22:BD25)</f>
        <v>22</v>
      </c>
      <c r="BE26" s="149"/>
      <c r="BF26" s="148">
        <f>SUM(BF22:BF25)</f>
        <v>7</v>
      </c>
      <c r="BG26" s="149"/>
      <c r="BH26" s="148">
        <f>SUM(BH22:BH25)</f>
        <v>15</v>
      </c>
      <c r="BI26" s="149"/>
      <c r="BJ26" s="138">
        <f>SUM(BJ22:BJ25)</f>
        <v>4</v>
      </c>
      <c r="BK26" s="139"/>
      <c r="BL26" s="138">
        <f>SUM(BL22:BL25)</f>
        <v>32</v>
      </c>
      <c r="BM26" s="139"/>
      <c r="BN26" s="689">
        <f>SUM(BN22:BN25)</f>
        <v>200</v>
      </c>
      <c r="BO26" s="690"/>
      <c r="BP26" s="688"/>
      <c r="BQ26" s="688"/>
      <c r="BX26" s="33"/>
      <c r="BY26" s="33"/>
      <c r="BZ26" s="55"/>
      <c r="CT26" s="8"/>
    </row>
    <row r="27" spans="1:98" s="9" customFormat="1" ht="21" customHeight="1" x14ac:dyDescent="0.35">
      <c r="A27" s="56"/>
      <c r="B27" s="5"/>
      <c r="C27" s="5"/>
      <c r="D27" s="698" t="s">
        <v>19</v>
      </c>
      <c r="E27" s="698"/>
      <c r="F27" s="698"/>
      <c r="G27" s="698"/>
      <c r="H27" s="698"/>
      <c r="I27" s="698"/>
      <c r="J27" s="698"/>
      <c r="K27" s="698"/>
      <c r="L27" s="5"/>
      <c r="M27" s="57"/>
      <c r="N27" s="695" t="s">
        <v>20</v>
      </c>
      <c r="O27" s="696"/>
      <c r="P27" s="696"/>
      <c r="Q27" s="696"/>
      <c r="R27" s="696"/>
      <c r="S27" s="696"/>
      <c r="T27" s="696"/>
      <c r="U27" s="696"/>
      <c r="V27" s="696"/>
      <c r="W27" s="696"/>
      <c r="X27" s="696"/>
      <c r="Y27" s="59" t="s">
        <v>21</v>
      </c>
      <c r="Z27" s="695" t="s">
        <v>22</v>
      </c>
      <c r="AA27" s="696"/>
      <c r="AB27" s="696"/>
      <c r="AC27" s="696"/>
      <c r="AD27" s="696"/>
      <c r="AE27" s="696"/>
      <c r="AF27" s="696"/>
      <c r="AG27" s="696"/>
      <c r="AH27" s="696"/>
      <c r="AK27" s="37" t="s">
        <v>23</v>
      </c>
      <c r="AL27" s="695" t="s">
        <v>24</v>
      </c>
      <c r="AM27" s="697"/>
      <c r="AN27" s="697"/>
      <c r="AO27" s="697"/>
      <c r="AP27" s="697"/>
      <c r="AQ27" s="697"/>
      <c r="AR27" s="697"/>
      <c r="AS27" s="697"/>
      <c r="AT27" s="114"/>
      <c r="AU27" s="114"/>
      <c r="AV27" s="114"/>
      <c r="AW27" s="114"/>
      <c r="AX27" s="114"/>
      <c r="BE27" s="5"/>
      <c r="BF27" s="5"/>
      <c r="BG27" s="5"/>
      <c r="BH27" s="5"/>
      <c r="BI27" s="5"/>
      <c r="BJ27" s="119"/>
      <c r="BK27" s="119"/>
      <c r="BL27" s="119"/>
      <c r="BM27" s="119"/>
      <c r="BN27" s="119"/>
      <c r="BO27" s="119"/>
      <c r="BP27" s="5"/>
      <c r="BQ27" s="5"/>
      <c r="BR27" s="5"/>
      <c r="BS27" s="5"/>
      <c r="BT27" s="5"/>
      <c r="BU27" s="5"/>
      <c r="BV27" s="5"/>
      <c r="BW27" s="5"/>
      <c r="BX27" s="5"/>
      <c r="BY27" s="5"/>
    </row>
    <row r="28" spans="1:98" s="9" customFormat="1" ht="13.5" customHeight="1" x14ac:dyDescent="0.35">
      <c r="A28" s="56"/>
      <c r="B28" s="5"/>
      <c r="C28" s="5"/>
      <c r="D28" s="5"/>
      <c r="Q28" s="5"/>
      <c r="R28" s="5"/>
      <c r="AR28" s="58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119"/>
      <c r="BK28" s="119"/>
      <c r="BL28" s="119"/>
      <c r="BM28" s="119"/>
      <c r="BN28" s="119"/>
      <c r="BO28" s="119"/>
      <c r="BP28" s="5"/>
      <c r="BQ28" s="5"/>
      <c r="BR28" s="5"/>
      <c r="BS28" s="5"/>
      <c r="BT28" s="5"/>
      <c r="BU28" s="5"/>
      <c r="BV28" s="5"/>
      <c r="BW28" s="5"/>
      <c r="BX28" s="5"/>
      <c r="BY28" s="5"/>
    </row>
    <row r="29" spans="1:98" s="9" customFormat="1" ht="19.5" customHeight="1" x14ac:dyDescent="0.3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37" t="s">
        <v>25</v>
      </c>
      <c r="N29" s="699" t="s">
        <v>121</v>
      </c>
      <c r="O29" s="700"/>
      <c r="P29" s="700"/>
      <c r="Q29" s="700"/>
      <c r="R29" s="700"/>
      <c r="S29" s="700"/>
      <c r="T29" s="700"/>
      <c r="U29" s="700"/>
      <c r="V29" s="700"/>
      <c r="W29" s="700"/>
      <c r="X29" s="700"/>
      <c r="Y29" s="59" t="s">
        <v>26</v>
      </c>
      <c r="Z29" s="695" t="s">
        <v>27</v>
      </c>
      <c r="AA29" s="696"/>
      <c r="AB29" s="696"/>
      <c r="AC29" s="696"/>
      <c r="AD29" s="696"/>
      <c r="AE29" s="696"/>
      <c r="AF29" s="696"/>
      <c r="AG29" s="696"/>
      <c r="AH29" s="696"/>
      <c r="AI29" s="696"/>
      <c r="AJ29" s="701"/>
      <c r="AK29" s="37" t="s">
        <v>28</v>
      </c>
      <c r="AL29" s="695" t="s">
        <v>122</v>
      </c>
      <c r="AM29" s="696"/>
      <c r="AN29" s="696"/>
      <c r="AO29" s="696"/>
      <c r="AP29" s="696"/>
      <c r="AQ29" s="696"/>
      <c r="AR29" s="696"/>
      <c r="AS29" s="696"/>
      <c r="AT29" s="696"/>
      <c r="AU29" s="696"/>
      <c r="AV29" s="696"/>
      <c r="AW29" s="696"/>
      <c r="AX29" s="696"/>
      <c r="AY29" s="54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</row>
    <row r="30" spans="1:98" s="9" customFormat="1" ht="15" customHeight="1" x14ac:dyDescent="0.3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61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62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61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4"/>
      <c r="AZ30" s="61"/>
      <c r="BA30" s="58"/>
      <c r="BB30" s="60"/>
      <c r="BC30" s="60"/>
      <c r="BD30" s="60"/>
      <c r="BE30" s="60"/>
      <c r="BF30" s="60"/>
      <c r="BG30" s="60"/>
      <c r="BH30" s="60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</row>
    <row r="31" spans="1:98" s="9" customFormat="1" ht="15" customHeight="1" x14ac:dyDescent="0.35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61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62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61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4"/>
      <c r="AZ31" s="61"/>
      <c r="BA31" s="58"/>
      <c r="BB31" s="60"/>
      <c r="BC31" s="60"/>
      <c r="BD31" s="60"/>
      <c r="BE31" s="60"/>
      <c r="BF31" s="60"/>
      <c r="BG31" s="60"/>
      <c r="BH31" s="60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</row>
    <row r="32" spans="1:98" s="9" customFormat="1" ht="18.600000000000001" thickBot="1" x14ac:dyDescent="0.4">
      <c r="A32" s="6"/>
      <c r="B32" s="6"/>
      <c r="C32" s="6"/>
      <c r="D32" s="6"/>
      <c r="E32" s="6"/>
      <c r="F32" s="6"/>
      <c r="G32" s="6"/>
      <c r="H32" s="6"/>
      <c r="I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3" t="s">
        <v>58</v>
      </c>
      <c r="AH32" s="6"/>
      <c r="AI32" s="6"/>
      <c r="AJ32" s="6"/>
      <c r="AK32" s="6"/>
      <c r="AL32" s="6"/>
      <c r="AM32" s="6"/>
      <c r="AN32" s="5"/>
      <c r="AO32" s="5"/>
      <c r="AP32" s="5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5"/>
      <c r="CC32" s="5"/>
      <c r="CD32" s="5"/>
      <c r="CE32" s="5"/>
      <c r="CF32" s="5"/>
      <c r="CG32" s="5"/>
      <c r="CH32" s="5"/>
      <c r="CI32" s="5"/>
      <c r="CL32" s="8"/>
    </row>
    <row r="33" spans="1:108" s="9" customFormat="1" ht="33" customHeight="1" thickBot="1" x14ac:dyDescent="0.4">
      <c r="A33" s="196" t="s">
        <v>61</v>
      </c>
      <c r="B33" s="199" t="s">
        <v>154</v>
      </c>
      <c r="C33" s="200"/>
      <c r="D33" s="200"/>
      <c r="E33" s="200"/>
      <c r="F33" s="200"/>
      <c r="G33" s="200"/>
      <c r="H33" s="200"/>
      <c r="I33" s="200"/>
      <c r="J33" s="200"/>
      <c r="K33" s="201"/>
      <c r="L33" s="208" t="s">
        <v>62</v>
      </c>
      <c r="M33" s="209"/>
      <c r="N33" s="208" t="s">
        <v>63</v>
      </c>
      <c r="O33" s="214"/>
      <c r="P33" s="702" t="s">
        <v>120</v>
      </c>
      <c r="Q33" s="703"/>
      <c r="R33" s="703"/>
      <c r="S33" s="703"/>
      <c r="T33" s="703"/>
      <c r="U33" s="703"/>
      <c r="V33" s="703"/>
      <c r="W33" s="703"/>
      <c r="X33" s="703"/>
      <c r="Y33" s="703"/>
      <c r="Z33" s="703"/>
      <c r="AA33" s="704"/>
      <c r="AB33" s="220" t="s">
        <v>64</v>
      </c>
      <c r="AC33" s="221"/>
      <c r="AD33" s="221"/>
      <c r="AE33" s="221"/>
      <c r="AF33" s="221"/>
      <c r="AG33" s="221"/>
      <c r="AH33" s="221"/>
      <c r="AI33" s="221"/>
      <c r="AJ33" s="221"/>
      <c r="AK33" s="221"/>
      <c r="AL33" s="221"/>
      <c r="AM33" s="221"/>
      <c r="AN33" s="221"/>
      <c r="AO33" s="221"/>
      <c r="AP33" s="221"/>
      <c r="AQ33" s="221"/>
      <c r="AR33" s="221"/>
      <c r="AS33" s="221"/>
      <c r="AT33" s="221"/>
      <c r="AU33" s="221"/>
      <c r="AV33" s="221"/>
      <c r="AW33" s="221"/>
      <c r="AX33" s="221"/>
      <c r="AY33" s="221"/>
      <c r="AZ33" s="221"/>
      <c r="BA33" s="221"/>
      <c r="BB33" s="221"/>
      <c r="BC33" s="221"/>
      <c r="BD33" s="221"/>
      <c r="BE33" s="221"/>
      <c r="BF33" s="221"/>
      <c r="BG33" s="221"/>
      <c r="BH33" s="221"/>
      <c r="BI33" s="221"/>
      <c r="BJ33" s="221"/>
      <c r="BK33" s="221"/>
      <c r="BL33" s="221"/>
      <c r="BM33" s="221"/>
      <c r="BN33" s="221"/>
      <c r="BO33" s="221"/>
      <c r="BP33" s="221"/>
      <c r="BQ33" s="221"/>
      <c r="BR33" s="221"/>
      <c r="BS33" s="221"/>
      <c r="BT33" s="221"/>
      <c r="BU33" s="221"/>
      <c r="BV33" s="221"/>
      <c r="BW33" s="221"/>
      <c r="BX33" s="494" t="s">
        <v>161</v>
      </c>
      <c r="BY33" s="495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5"/>
      <c r="CT33" s="65"/>
      <c r="CU33" s="65"/>
      <c r="CV33" s="5"/>
      <c r="CW33" s="5"/>
      <c r="CX33" s="5"/>
      <c r="CY33" s="65"/>
      <c r="CZ33" s="65"/>
      <c r="DC33" s="8"/>
    </row>
    <row r="34" spans="1:108" s="9" customFormat="1" ht="21.75" customHeight="1" thickBot="1" x14ac:dyDescent="0.4">
      <c r="A34" s="197"/>
      <c r="B34" s="202"/>
      <c r="C34" s="203"/>
      <c r="D34" s="203"/>
      <c r="E34" s="203"/>
      <c r="F34" s="203"/>
      <c r="G34" s="203"/>
      <c r="H34" s="203"/>
      <c r="I34" s="203"/>
      <c r="J34" s="203"/>
      <c r="K34" s="204"/>
      <c r="L34" s="210"/>
      <c r="M34" s="211"/>
      <c r="N34" s="210"/>
      <c r="O34" s="215"/>
      <c r="P34" s="208" t="s">
        <v>66</v>
      </c>
      <c r="Q34" s="209"/>
      <c r="R34" s="232" t="s">
        <v>67</v>
      </c>
      <c r="S34" s="233"/>
      <c r="T34" s="238" t="s">
        <v>65</v>
      </c>
      <c r="U34" s="239"/>
      <c r="V34" s="239"/>
      <c r="W34" s="239"/>
      <c r="X34" s="239"/>
      <c r="Y34" s="239"/>
      <c r="Z34" s="239"/>
      <c r="AA34" s="240"/>
      <c r="AB34" s="685" t="s">
        <v>105</v>
      </c>
      <c r="AC34" s="686"/>
      <c r="AD34" s="686"/>
      <c r="AE34" s="686"/>
      <c r="AF34" s="686"/>
      <c r="AG34" s="686"/>
      <c r="AH34" s="686"/>
      <c r="AI34" s="686"/>
      <c r="AJ34" s="686"/>
      <c r="AK34" s="686"/>
      <c r="AL34" s="686"/>
      <c r="AM34" s="687"/>
      <c r="AN34" s="685" t="s">
        <v>109</v>
      </c>
      <c r="AO34" s="686"/>
      <c r="AP34" s="686"/>
      <c r="AQ34" s="686"/>
      <c r="AR34" s="686"/>
      <c r="AS34" s="686"/>
      <c r="AT34" s="686"/>
      <c r="AU34" s="686"/>
      <c r="AV34" s="686"/>
      <c r="AW34" s="686"/>
      <c r="AX34" s="686"/>
      <c r="AY34" s="687"/>
      <c r="AZ34" s="685" t="s">
        <v>110</v>
      </c>
      <c r="BA34" s="686"/>
      <c r="BB34" s="686"/>
      <c r="BC34" s="686"/>
      <c r="BD34" s="686"/>
      <c r="BE34" s="686"/>
      <c r="BF34" s="686"/>
      <c r="BG34" s="686"/>
      <c r="BH34" s="686"/>
      <c r="BI34" s="686"/>
      <c r="BJ34" s="686"/>
      <c r="BK34" s="687"/>
      <c r="BL34" s="685" t="s">
        <v>111</v>
      </c>
      <c r="BM34" s="686"/>
      <c r="BN34" s="686"/>
      <c r="BO34" s="686"/>
      <c r="BP34" s="686"/>
      <c r="BQ34" s="686"/>
      <c r="BR34" s="686"/>
      <c r="BS34" s="686"/>
      <c r="BT34" s="686"/>
      <c r="BU34" s="686"/>
      <c r="BV34" s="686"/>
      <c r="BW34" s="686"/>
      <c r="BX34" s="496"/>
      <c r="BY34" s="497"/>
      <c r="BZ34" s="66"/>
      <c r="CA34" s="64"/>
      <c r="CB34" s="64"/>
      <c r="CC34" s="64"/>
      <c r="CD34" s="64"/>
      <c r="CE34" s="64"/>
      <c r="CF34" s="64"/>
      <c r="CG34" s="64"/>
      <c r="CH34" s="67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  <c r="CT34" s="65"/>
      <c r="CU34" s="65"/>
      <c r="CV34" s="65"/>
      <c r="CW34" s="65"/>
      <c r="CX34" s="65"/>
      <c r="CY34" s="65"/>
      <c r="CZ34" s="65"/>
      <c r="DA34" s="65"/>
      <c r="DD34" s="8"/>
    </row>
    <row r="35" spans="1:108" s="9" customFormat="1" ht="12.75" customHeight="1" x14ac:dyDescent="0.35">
      <c r="A35" s="197"/>
      <c r="B35" s="202"/>
      <c r="C35" s="203"/>
      <c r="D35" s="203"/>
      <c r="E35" s="203"/>
      <c r="F35" s="203"/>
      <c r="G35" s="203"/>
      <c r="H35" s="203"/>
      <c r="I35" s="203"/>
      <c r="J35" s="203"/>
      <c r="K35" s="204"/>
      <c r="L35" s="210"/>
      <c r="M35" s="211"/>
      <c r="N35" s="210"/>
      <c r="O35" s="215"/>
      <c r="P35" s="210"/>
      <c r="Q35" s="211"/>
      <c r="R35" s="234"/>
      <c r="S35" s="235"/>
      <c r="T35" s="180" t="s">
        <v>104</v>
      </c>
      <c r="U35" s="181"/>
      <c r="V35" s="180" t="s">
        <v>236</v>
      </c>
      <c r="W35" s="181"/>
      <c r="X35" s="222" t="s">
        <v>237</v>
      </c>
      <c r="Y35" s="223"/>
      <c r="Z35" s="180" t="s">
        <v>238</v>
      </c>
      <c r="AA35" s="181"/>
      <c r="AB35" s="186" t="s">
        <v>149</v>
      </c>
      <c r="AC35" s="187"/>
      <c r="AD35" s="187"/>
      <c r="AE35" s="187"/>
      <c r="AF35" s="187"/>
      <c r="AG35" s="188"/>
      <c r="AH35" s="187" t="s">
        <v>150</v>
      </c>
      <c r="AI35" s="187"/>
      <c r="AJ35" s="187"/>
      <c r="AK35" s="187"/>
      <c r="AL35" s="187"/>
      <c r="AM35" s="187"/>
      <c r="AN35" s="186" t="s">
        <v>148</v>
      </c>
      <c r="AO35" s="187"/>
      <c r="AP35" s="187"/>
      <c r="AQ35" s="187"/>
      <c r="AR35" s="187"/>
      <c r="AS35" s="188"/>
      <c r="AT35" s="187" t="s">
        <v>208</v>
      </c>
      <c r="AU35" s="187"/>
      <c r="AV35" s="187"/>
      <c r="AW35" s="187"/>
      <c r="AX35" s="187"/>
      <c r="AY35" s="187"/>
      <c r="AZ35" s="186" t="s">
        <v>206</v>
      </c>
      <c r="BA35" s="187"/>
      <c r="BB35" s="187"/>
      <c r="BC35" s="187"/>
      <c r="BD35" s="187"/>
      <c r="BE35" s="188"/>
      <c r="BF35" s="187" t="s">
        <v>325</v>
      </c>
      <c r="BG35" s="187"/>
      <c r="BH35" s="187"/>
      <c r="BI35" s="187"/>
      <c r="BJ35" s="187"/>
      <c r="BK35" s="187"/>
      <c r="BL35" s="186" t="s">
        <v>207</v>
      </c>
      <c r="BM35" s="187"/>
      <c r="BN35" s="187"/>
      <c r="BO35" s="187"/>
      <c r="BP35" s="187"/>
      <c r="BQ35" s="188"/>
      <c r="BR35" s="187" t="s">
        <v>209</v>
      </c>
      <c r="BS35" s="187"/>
      <c r="BT35" s="187"/>
      <c r="BU35" s="187"/>
      <c r="BV35" s="187"/>
      <c r="BW35" s="187"/>
      <c r="BX35" s="496"/>
      <c r="BY35" s="497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5"/>
      <c r="CT35" s="65"/>
      <c r="CU35" s="65"/>
      <c r="CV35" s="65"/>
      <c r="CW35" s="65"/>
      <c r="CX35" s="65"/>
      <c r="CY35" s="65"/>
      <c r="CZ35" s="65"/>
      <c r="DC35" s="8"/>
    </row>
    <row r="36" spans="1:108" s="9" customFormat="1" ht="12.75" customHeight="1" x14ac:dyDescent="0.35">
      <c r="A36" s="197"/>
      <c r="B36" s="202"/>
      <c r="C36" s="203"/>
      <c r="D36" s="203"/>
      <c r="E36" s="203"/>
      <c r="F36" s="203"/>
      <c r="G36" s="203"/>
      <c r="H36" s="203"/>
      <c r="I36" s="203"/>
      <c r="J36" s="203"/>
      <c r="K36" s="204"/>
      <c r="L36" s="210"/>
      <c r="M36" s="211"/>
      <c r="N36" s="210"/>
      <c r="O36" s="215"/>
      <c r="P36" s="210"/>
      <c r="Q36" s="211"/>
      <c r="R36" s="234"/>
      <c r="S36" s="235"/>
      <c r="T36" s="182"/>
      <c r="U36" s="183"/>
      <c r="V36" s="182"/>
      <c r="W36" s="183"/>
      <c r="X36" s="224"/>
      <c r="Y36" s="225"/>
      <c r="Z36" s="182"/>
      <c r="AA36" s="183"/>
      <c r="AB36" s="189"/>
      <c r="AC36" s="190"/>
      <c r="AD36" s="190"/>
      <c r="AE36" s="190"/>
      <c r="AF36" s="190"/>
      <c r="AG36" s="191"/>
      <c r="AH36" s="190"/>
      <c r="AI36" s="190"/>
      <c r="AJ36" s="190"/>
      <c r="AK36" s="190"/>
      <c r="AL36" s="190"/>
      <c r="AM36" s="190"/>
      <c r="AN36" s="189"/>
      <c r="AO36" s="190"/>
      <c r="AP36" s="190"/>
      <c r="AQ36" s="190"/>
      <c r="AR36" s="190"/>
      <c r="AS36" s="191"/>
      <c r="AT36" s="190"/>
      <c r="AU36" s="190"/>
      <c r="AV36" s="190"/>
      <c r="AW36" s="190"/>
      <c r="AX36" s="190"/>
      <c r="AY36" s="190"/>
      <c r="AZ36" s="189"/>
      <c r="BA36" s="190"/>
      <c r="BB36" s="190"/>
      <c r="BC36" s="190"/>
      <c r="BD36" s="190"/>
      <c r="BE36" s="191"/>
      <c r="BF36" s="190"/>
      <c r="BG36" s="190"/>
      <c r="BH36" s="190"/>
      <c r="BI36" s="190"/>
      <c r="BJ36" s="190"/>
      <c r="BK36" s="190"/>
      <c r="BL36" s="189"/>
      <c r="BM36" s="190"/>
      <c r="BN36" s="190"/>
      <c r="BO36" s="190"/>
      <c r="BP36" s="190"/>
      <c r="BQ36" s="191"/>
      <c r="BR36" s="190"/>
      <c r="BS36" s="190"/>
      <c r="BT36" s="190"/>
      <c r="BU36" s="190"/>
      <c r="BV36" s="190"/>
      <c r="BW36" s="190"/>
      <c r="BX36" s="496"/>
      <c r="BY36" s="497"/>
      <c r="BZ36" s="68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5"/>
      <c r="CT36" s="65"/>
      <c r="CU36" s="65"/>
      <c r="CV36" s="65"/>
      <c r="CW36" s="65"/>
      <c r="CX36" s="65"/>
      <c r="CY36" s="65"/>
      <c r="CZ36" s="65"/>
      <c r="DC36" s="8"/>
    </row>
    <row r="37" spans="1:108" s="9" customFormat="1" ht="12.75" customHeight="1" x14ac:dyDescent="0.35">
      <c r="A37" s="197"/>
      <c r="B37" s="202"/>
      <c r="C37" s="203"/>
      <c r="D37" s="203"/>
      <c r="E37" s="203"/>
      <c r="F37" s="203"/>
      <c r="G37" s="203"/>
      <c r="H37" s="203"/>
      <c r="I37" s="203"/>
      <c r="J37" s="203"/>
      <c r="K37" s="204"/>
      <c r="L37" s="210"/>
      <c r="M37" s="211"/>
      <c r="N37" s="210"/>
      <c r="O37" s="215"/>
      <c r="P37" s="210"/>
      <c r="Q37" s="211"/>
      <c r="R37" s="234"/>
      <c r="S37" s="235"/>
      <c r="T37" s="182"/>
      <c r="U37" s="183"/>
      <c r="V37" s="182"/>
      <c r="W37" s="183"/>
      <c r="X37" s="224"/>
      <c r="Y37" s="225"/>
      <c r="Z37" s="182"/>
      <c r="AA37" s="183"/>
      <c r="AB37" s="189"/>
      <c r="AC37" s="190"/>
      <c r="AD37" s="190"/>
      <c r="AE37" s="190"/>
      <c r="AF37" s="190"/>
      <c r="AG37" s="191"/>
      <c r="AH37" s="190"/>
      <c r="AI37" s="190"/>
      <c r="AJ37" s="190"/>
      <c r="AK37" s="190"/>
      <c r="AL37" s="190"/>
      <c r="AM37" s="190"/>
      <c r="AN37" s="189"/>
      <c r="AO37" s="190"/>
      <c r="AP37" s="190"/>
      <c r="AQ37" s="190"/>
      <c r="AR37" s="190"/>
      <c r="AS37" s="191"/>
      <c r="AT37" s="190"/>
      <c r="AU37" s="190"/>
      <c r="AV37" s="190"/>
      <c r="AW37" s="190"/>
      <c r="AX37" s="190"/>
      <c r="AY37" s="190"/>
      <c r="AZ37" s="189"/>
      <c r="BA37" s="190"/>
      <c r="BB37" s="190"/>
      <c r="BC37" s="190"/>
      <c r="BD37" s="190"/>
      <c r="BE37" s="191"/>
      <c r="BF37" s="190"/>
      <c r="BG37" s="190"/>
      <c r="BH37" s="190"/>
      <c r="BI37" s="190"/>
      <c r="BJ37" s="190"/>
      <c r="BK37" s="190"/>
      <c r="BL37" s="189"/>
      <c r="BM37" s="190"/>
      <c r="BN37" s="190"/>
      <c r="BO37" s="190"/>
      <c r="BP37" s="190"/>
      <c r="BQ37" s="191"/>
      <c r="BR37" s="190"/>
      <c r="BS37" s="190"/>
      <c r="BT37" s="190"/>
      <c r="BU37" s="190"/>
      <c r="BV37" s="190"/>
      <c r="BW37" s="190"/>
      <c r="BX37" s="496"/>
      <c r="BY37" s="497"/>
      <c r="BZ37" s="68"/>
      <c r="CA37" s="65"/>
      <c r="CB37" s="65"/>
      <c r="CC37" s="65"/>
      <c r="CD37" s="65"/>
      <c r="CE37" s="65"/>
      <c r="CF37" s="65"/>
      <c r="CG37" s="65"/>
      <c r="CH37" s="65"/>
      <c r="CI37" s="65"/>
      <c r="CJ37" s="65"/>
      <c r="CK37" s="65"/>
      <c r="CL37" s="65"/>
      <c r="CM37" s="65"/>
      <c r="CN37" s="65"/>
      <c r="CO37" s="65"/>
      <c r="CP37" s="65"/>
      <c r="CQ37" s="65"/>
      <c r="CR37" s="65"/>
      <c r="CS37" s="65"/>
      <c r="CT37" s="65"/>
      <c r="CU37" s="65"/>
      <c r="CV37" s="65"/>
      <c r="CW37" s="65"/>
      <c r="CX37" s="65"/>
      <c r="CY37" s="65"/>
      <c r="CZ37" s="65"/>
      <c r="DC37" s="8"/>
    </row>
    <row r="38" spans="1:108" ht="18.75" customHeight="1" thickBot="1" x14ac:dyDescent="0.4">
      <c r="A38" s="197"/>
      <c r="B38" s="202"/>
      <c r="C38" s="203"/>
      <c r="D38" s="203"/>
      <c r="E38" s="203"/>
      <c r="F38" s="203"/>
      <c r="G38" s="203"/>
      <c r="H38" s="203"/>
      <c r="I38" s="203"/>
      <c r="J38" s="203"/>
      <c r="K38" s="204"/>
      <c r="L38" s="210"/>
      <c r="M38" s="211"/>
      <c r="N38" s="210"/>
      <c r="O38" s="215"/>
      <c r="P38" s="210"/>
      <c r="Q38" s="211"/>
      <c r="R38" s="234"/>
      <c r="S38" s="235"/>
      <c r="T38" s="182"/>
      <c r="U38" s="183"/>
      <c r="V38" s="182"/>
      <c r="W38" s="183"/>
      <c r="X38" s="224"/>
      <c r="Y38" s="225"/>
      <c r="Z38" s="182"/>
      <c r="AA38" s="183"/>
      <c r="AB38" s="192"/>
      <c r="AC38" s="193"/>
      <c r="AD38" s="193"/>
      <c r="AE38" s="193"/>
      <c r="AF38" s="193"/>
      <c r="AG38" s="194"/>
      <c r="AH38" s="193"/>
      <c r="AI38" s="193"/>
      <c r="AJ38" s="193"/>
      <c r="AK38" s="193"/>
      <c r="AL38" s="193"/>
      <c r="AM38" s="193"/>
      <c r="AN38" s="192"/>
      <c r="AO38" s="193"/>
      <c r="AP38" s="193"/>
      <c r="AQ38" s="193"/>
      <c r="AR38" s="193"/>
      <c r="AS38" s="194"/>
      <c r="AT38" s="193"/>
      <c r="AU38" s="193"/>
      <c r="AV38" s="193"/>
      <c r="AW38" s="193"/>
      <c r="AX38" s="193"/>
      <c r="AY38" s="193"/>
      <c r="AZ38" s="192"/>
      <c r="BA38" s="193"/>
      <c r="BB38" s="193"/>
      <c r="BC38" s="193"/>
      <c r="BD38" s="193"/>
      <c r="BE38" s="194"/>
      <c r="BF38" s="193"/>
      <c r="BG38" s="193"/>
      <c r="BH38" s="193"/>
      <c r="BI38" s="193"/>
      <c r="BJ38" s="193"/>
      <c r="BK38" s="193"/>
      <c r="BL38" s="192"/>
      <c r="BM38" s="193"/>
      <c r="BN38" s="193"/>
      <c r="BO38" s="193"/>
      <c r="BP38" s="193"/>
      <c r="BQ38" s="194"/>
      <c r="BR38" s="193"/>
      <c r="BS38" s="193"/>
      <c r="BT38" s="193"/>
      <c r="BU38" s="193"/>
      <c r="BV38" s="193"/>
      <c r="BW38" s="193"/>
      <c r="BX38" s="496"/>
      <c r="BY38" s="497"/>
      <c r="BZ38" s="68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</row>
    <row r="39" spans="1:108" ht="89.25" customHeight="1" thickBot="1" x14ac:dyDescent="0.4">
      <c r="A39" s="198"/>
      <c r="B39" s="205"/>
      <c r="C39" s="206"/>
      <c r="D39" s="206"/>
      <c r="E39" s="206"/>
      <c r="F39" s="206"/>
      <c r="G39" s="206"/>
      <c r="H39" s="206"/>
      <c r="I39" s="206"/>
      <c r="J39" s="206"/>
      <c r="K39" s="207"/>
      <c r="L39" s="212"/>
      <c r="M39" s="213"/>
      <c r="N39" s="212"/>
      <c r="O39" s="216"/>
      <c r="P39" s="212"/>
      <c r="Q39" s="213"/>
      <c r="R39" s="236"/>
      <c r="S39" s="237"/>
      <c r="T39" s="184"/>
      <c r="U39" s="185"/>
      <c r="V39" s="184"/>
      <c r="W39" s="185"/>
      <c r="X39" s="226"/>
      <c r="Y39" s="227"/>
      <c r="Z39" s="184"/>
      <c r="AA39" s="185"/>
      <c r="AB39" s="145" t="s">
        <v>106</v>
      </c>
      <c r="AC39" s="144"/>
      <c r="AD39" s="143" t="s">
        <v>107</v>
      </c>
      <c r="AE39" s="144"/>
      <c r="AF39" s="682" t="s">
        <v>108</v>
      </c>
      <c r="AG39" s="683"/>
      <c r="AH39" s="145" t="s">
        <v>106</v>
      </c>
      <c r="AI39" s="144"/>
      <c r="AJ39" s="143" t="s">
        <v>107</v>
      </c>
      <c r="AK39" s="144"/>
      <c r="AL39" s="682" t="s">
        <v>108</v>
      </c>
      <c r="AM39" s="684"/>
      <c r="AN39" s="145" t="s">
        <v>106</v>
      </c>
      <c r="AO39" s="144"/>
      <c r="AP39" s="25" t="s">
        <v>107</v>
      </c>
      <c r="AQ39" s="26"/>
      <c r="AR39" s="682" t="s">
        <v>108</v>
      </c>
      <c r="AS39" s="683"/>
      <c r="AT39" s="145" t="s">
        <v>106</v>
      </c>
      <c r="AU39" s="144"/>
      <c r="AV39" s="143" t="s">
        <v>107</v>
      </c>
      <c r="AW39" s="144"/>
      <c r="AX39" s="682" t="s">
        <v>108</v>
      </c>
      <c r="AY39" s="684"/>
      <c r="AZ39" s="145" t="s">
        <v>106</v>
      </c>
      <c r="BA39" s="144"/>
      <c r="BB39" s="143" t="s">
        <v>107</v>
      </c>
      <c r="BC39" s="144"/>
      <c r="BD39" s="143" t="s">
        <v>108</v>
      </c>
      <c r="BE39" s="163"/>
      <c r="BF39" s="145" t="s">
        <v>106</v>
      </c>
      <c r="BG39" s="144"/>
      <c r="BH39" s="143" t="s">
        <v>107</v>
      </c>
      <c r="BI39" s="144"/>
      <c r="BJ39" s="143" t="s">
        <v>108</v>
      </c>
      <c r="BK39" s="163"/>
      <c r="BL39" s="145" t="s">
        <v>106</v>
      </c>
      <c r="BM39" s="144"/>
      <c r="BN39" s="143" t="s">
        <v>107</v>
      </c>
      <c r="BO39" s="144"/>
      <c r="BP39" s="682" t="s">
        <v>108</v>
      </c>
      <c r="BQ39" s="683"/>
      <c r="BR39" s="145" t="s">
        <v>106</v>
      </c>
      <c r="BS39" s="144"/>
      <c r="BT39" s="143" t="s">
        <v>107</v>
      </c>
      <c r="BU39" s="144"/>
      <c r="BV39" s="682" t="s">
        <v>108</v>
      </c>
      <c r="BW39" s="684"/>
      <c r="BX39" s="496"/>
      <c r="BY39" s="497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</row>
    <row r="40" spans="1:108" s="71" customFormat="1" ht="19.5" customHeight="1" thickBot="1" x14ac:dyDescent="0.4">
      <c r="A40" s="69">
        <v>1</v>
      </c>
      <c r="B40" s="161" t="s">
        <v>70</v>
      </c>
      <c r="C40" s="161"/>
      <c r="D40" s="161"/>
      <c r="E40" s="161"/>
      <c r="F40" s="161"/>
      <c r="G40" s="161"/>
      <c r="H40" s="161"/>
      <c r="I40" s="161"/>
      <c r="J40" s="161"/>
      <c r="K40" s="161"/>
      <c r="L40" s="228" t="s">
        <v>71</v>
      </c>
      <c r="M40" s="228"/>
      <c r="N40" s="228" t="s">
        <v>72</v>
      </c>
      <c r="O40" s="229"/>
      <c r="P40" s="230" t="s">
        <v>73</v>
      </c>
      <c r="Q40" s="228"/>
      <c r="R40" s="161" t="s">
        <v>74</v>
      </c>
      <c r="S40" s="231"/>
      <c r="T40" s="160" t="s">
        <v>75</v>
      </c>
      <c r="U40" s="161"/>
      <c r="V40" s="161" t="s">
        <v>76</v>
      </c>
      <c r="W40" s="161"/>
      <c r="X40" s="161" t="s">
        <v>77</v>
      </c>
      <c r="Y40" s="161"/>
      <c r="Z40" s="161" t="s">
        <v>78</v>
      </c>
      <c r="AA40" s="156"/>
      <c r="AB40" s="165" t="s">
        <v>79</v>
      </c>
      <c r="AC40" s="161"/>
      <c r="AD40" s="156" t="s">
        <v>80</v>
      </c>
      <c r="AE40" s="160"/>
      <c r="AF40" s="156" t="s">
        <v>81</v>
      </c>
      <c r="AG40" s="164"/>
      <c r="AH40" s="160" t="s">
        <v>82</v>
      </c>
      <c r="AI40" s="161"/>
      <c r="AJ40" s="680">
        <v>15</v>
      </c>
      <c r="AK40" s="681"/>
      <c r="AL40" s="156" t="s">
        <v>84</v>
      </c>
      <c r="AM40" s="157"/>
      <c r="AN40" s="165" t="s">
        <v>85</v>
      </c>
      <c r="AO40" s="161"/>
      <c r="AP40" s="156" t="s">
        <v>86</v>
      </c>
      <c r="AQ40" s="160"/>
      <c r="AR40" s="156" t="s">
        <v>87</v>
      </c>
      <c r="AS40" s="164"/>
      <c r="AT40" s="160" t="s">
        <v>88</v>
      </c>
      <c r="AU40" s="161"/>
      <c r="AV40" s="156" t="s">
        <v>89</v>
      </c>
      <c r="AW40" s="160"/>
      <c r="AX40" s="156" t="s">
        <v>90</v>
      </c>
      <c r="AY40" s="157"/>
      <c r="AZ40" s="165" t="s">
        <v>91</v>
      </c>
      <c r="BA40" s="161"/>
      <c r="BB40" s="156" t="s">
        <v>92</v>
      </c>
      <c r="BC40" s="160"/>
      <c r="BD40" s="156" t="s">
        <v>93</v>
      </c>
      <c r="BE40" s="164"/>
      <c r="BF40" s="160" t="s">
        <v>94</v>
      </c>
      <c r="BG40" s="161"/>
      <c r="BH40" s="156" t="s">
        <v>95</v>
      </c>
      <c r="BI40" s="160"/>
      <c r="BJ40" s="156" t="s">
        <v>96</v>
      </c>
      <c r="BK40" s="157"/>
      <c r="BL40" s="162" t="s">
        <v>97</v>
      </c>
      <c r="BM40" s="160"/>
      <c r="BN40" s="156" t="s">
        <v>98</v>
      </c>
      <c r="BO40" s="160"/>
      <c r="BP40" s="156" t="s">
        <v>99</v>
      </c>
      <c r="BQ40" s="164"/>
      <c r="BR40" s="160" t="s">
        <v>100</v>
      </c>
      <c r="BS40" s="161"/>
      <c r="BT40" s="156" t="s">
        <v>101</v>
      </c>
      <c r="BU40" s="160"/>
      <c r="BV40" s="156" t="s">
        <v>102</v>
      </c>
      <c r="BW40" s="157"/>
      <c r="BX40" s="165" t="s">
        <v>103</v>
      </c>
      <c r="BY40" s="231"/>
      <c r="BZ40" s="70"/>
    </row>
    <row r="41" spans="1:108" s="9" customFormat="1" ht="45" customHeight="1" thickBot="1" x14ac:dyDescent="0.4">
      <c r="A41" s="72" t="s">
        <v>59</v>
      </c>
      <c r="B41" s="661" t="s">
        <v>60</v>
      </c>
      <c r="C41" s="662"/>
      <c r="D41" s="662"/>
      <c r="E41" s="662"/>
      <c r="F41" s="662"/>
      <c r="G41" s="662"/>
      <c r="H41" s="662"/>
      <c r="I41" s="662"/>
      <c r="J41" s="662"/>
      <c r="K41" s="663"/>
      <c r="L41" s="664"/>
      <c r="M41" s="665"/>
      <c r="N41" s="665"/>
      <c r="O41" s="666"/>
      <c r="P41" s="659">
        <f>SUM(P43:Q75)</f>
        <v>4230</v>
      </c>
      <c r="Q41" s="660"/>
      <c r="R41" s="659">
        <f>SUM(R43:S75)</f>
        <v>2242</v>
      </c>
      <c r="S41" s="660"/>
      <c r="T41" s="659">
        <f>SUM(T43:U75)</f>
        <v>724</v>
      </c>
      <c r="U41" s="660"/>
      <c r="V41" s="659">
        <f>SUM(V43:W75)</f>
        <v>230</v>
      </c>
      <c r="W41" s="660"/>
      <c r="X41" s="659">
        <f>SUM(X43:Y75)</f>
        <v>800</v>
      </c>
      <c r="Y41" s="660"/>
      <c r="Z41" s="659">
        <f>SUM(Z43,Z44,Z45,Z47,Z48,Z58,Z59,Z60,Z61,Z63,Z64,Z66,Z65,Z67,Z68,Z69,Z70,Z72,Z73,Z74,Z75)</f>
        <v>488</v>
      </c>
      <c r="AA41" s="660"/>
      <c r="AB41" s="659">
        <f>SUM(AB43:AC75)</f>
        <v>782</v>
      </c>
      <c r="AC41" s="660"/>
      <c r="AD41" s="659">
        <f>SUM(AD43:AE75)</f>
        <v>420</v>
      </c>
      <c r="AE41" s="660"/>
      <c r="AF41" s="659">
        <f>SUM(AF43:AG75)</f>
        <v>22</v>
      </c>
      <c r="AG41" s="660"/>
      <c r="AH41" s="659">
        <f>SUM(AH43:AI75)</f>
        <v>792</v>
      </c>
      <c r="AI41" s="660"/>
      <c r="AJ41" s="659">
        <f>SUM(AJ43:AK75)</f>
        <v>432</v>
      </c>
      <c r="AK41" s="660"/>
      <c r="AL41" s="659">
        <f>SUM(AL43:AM75)</f>
        <v>24</v>
      </c>
      <c r="AM41" s="660"/>
      <c r="AN41" s="659">
        <f>SUM(AN43:AO75)</f>
        <v>662</v>
      </c>
      <c r="AO41" s="660"/>
      <c r="AP41" s="659">
        <f>SUM(AP43:AQ75)</f>
        <v>386</v>
      </c>
      <c r="AQ41" s="660"/>
      <c r="AR41" s="659">
        <f>SUM(AR43:AS75)</f>
        <v>12</v>
      </c>
      <c r="AS41" s="660"/>
      <c r="AT41" s="659">
        <f>SUM(AT43:AU75)</f>
        <v>388</v>
      </c>
      <c r="AU41" s="660"/>
      <c r="AV41" s="659">
        <f>SUM(AV43:AW75)</f>
        <v>206</v>
      </c>
      <c r="AW41" s="660"/>
      <c r="AX41" s="659">
        <f>SUM(AX43:AY75)</f>
        <v>18</v>
      </c>
      <c r="AY41" s="660"/>
      <c r="AZ41" s="659">
        <f>SUM(AZ43:BA75)</f>
        <v>706</v>
      </c>
      <c r="BA41" s="660"/>
      <c r="BB41" s="659">
        <f>SUM(BB43:BC75)</f>
        <v>374</v>
      </c>
      <c r="BC41" s="660"/>
      <c r="BD41" s="659">
        <f>SUM(BD43:BE75)</f>
        <v>15</v>
      </c>
      <c r="BE41" s="660"/>
      <c r="BF41" s="659">
        <f>SUM(BF43:BG75)</f>
        <v>444</v>
      </c>
      <c r="BG41" s="660"/>
      <c r="BH41" s="659">
        <f>SUM(BH43:BI75)</f>
        <v>192</v>
      </c>
      <c r="BI41" s="660"/>
      <c r="BJ41" s="659">
        <f>SUM(BJ43:BK75)</f>
        <v>19</v>
      </c>
      <c r="BK41" s="660"/>
      <c r="BL41" s="659">
        <f>SUM(BL43:BM75)</f>
        <v>396</v>
      </c>
      <c r="BM41" s="660"/>
      <c r="BN41" s="659">
        <f>SUM(BN43:BO75)</f>
        <v>198</v>
      </c>
      <c r="BO41" s="660"/>
      <c r="BP41" s="659">
        <f>SUM(BP43:BQ75)</f>
        <v>12</v>
      </c>
      <c r="BQ41" s="660"/>
      <c r="BR41" s="659">
        <f>SUM(BR43:BS75)</f>
        <v>60</v>
      </c>
      <c r="BS41" s="660"/>
      <c r="BT41" s="659">
        <f>SUM(BT43:BU75)</f>
        <v>34</v>
      </c>
      <c r="BU41" s="660"/>
      <c r="BV41" s="659">
        <f>SUM(BV43:BW75)</f>
        <v>3</v>
      </c>
      <c r="BW41" s="660"/>
      <c r="BX41" s="277"/>
      <c r="BY41" s="278"/>
    </row>
    <row r="42" spans="1:108" s="9" customFormat="1" ht="38.25" customHeight="1" x14ac:dyDescent="0.35">
      <c r="A42" s="73" t="s">
        <v>68</v>
      </c>
      <c r="B42" s="667" t="s">
        <v>184</v>
      </c>
      <c r="C42" s="668"/>
      <c r="D42" s="668"/>
      <c r="E42" s="668"/>
      <c r="F42" s="668"/>
      <c r="G42" s="668"/>
      <c r="H42" s="668"/>
      <c r="I42" s="668"/>
      <c r="J42" s="668"/>
      <c r="K42" s="669"/>
      <c r="L42" s="670"/>
      <c r="M42" s="658"/>
      <c r="N42" s="658"/>
      <c r="O42" s="671"/>
      <c r="P42" s="672"/>
      <c r="Q42" s="673"/>
      <c r="R42" s="658"/>
      <c r="S42" s="674"/>
      <c r="T42" s="670"/>
      <c r="U42" s="658"/>
      <c r="V42" s="658"/>
      <c r="W42" s="658"/>
      <c r="X42" s="658"/>
      <c r="Y42" s="658"/>
      <c r="Z42" s="658"/>
      <c r="AA42" s="674"/>
      <c r="AB42" s="675"/>
      <c r="AC42" s="676"/>
      <c r="AD42" s="677"/>
      <c r="AE42" s="676"/>
      <c r="AF42" s="677"/>
      <c r="AG42" s="675"/>
      <c r="AH42" s="652"/>
      <c r="AI42" s="650"/>
      <c r="AJ42" s="678"/>
      <c r="AK42" s="678"/>
      <c r="AL42" s="678"/>
      <c r="AM42" s="679"/>
      <c r="AN42" s="652"/>
      <c r="AO42" s="650"/>
      <c r="AP42" s="650"/>
      <c r="AQ42" s="650"/>
      <c r="AR42" s="650"/>
      <c r="AS42" s="651"/>
      <c r="AT42" s="652"/>
      <c r="AU42" s="650"/>
      <c r="AV42" s="650"/>
      <c r="AW42" s="650"/>
      <c r="AX42" s="650"/>
      <c r="AY42" s="651"/>
      <c r="AZ42" s="652"/>
      <c r="BA42" s="650"/>
      <c r="BB42" s="650"/>
      <c r="BC42" s="650"/>
      <c r="BD42" s="650"/>
      <c r="BE42" s="651"/>
      <c r="BF42" s="647"/>
      <c r="BG42" s="653"/>
      <c r="BH42" s="646"/>
      <c r="BI42" s="653"/>
      <c r="BJ42" s="646"/>
      <c r="BK42" s="647"/>
      <c r="BL42" s="655"/>
      <c r="BM42" s="653"/>
      <c r="BN42" s="646"/>
      <c r="BO42" s="653"/>
      <c r="BP42" s="646"/>
      <c r="BQ42" s="654"/>
      <c r="BR42" s="647"/>
      <c r="BS42" s="653"/>
      <c r="BT42" s="646"/>
      <c r="BU42" s="653"/>
      <c r="BV42" s="646"/>
      <c r="BW42" s="647"/>
      <c r="BX42" s="648"/>
      <c r="BY42" s="649"/>
    </row>
    <row r="43" spans="1:108" s="9" customFormat="1" ht="34.950000000000003" customHeight="1" x14ac:dyDescent="0.35">
      <c r="A43" s="127" t="s">
        <v>155</v>
      </c>
      <c r="B43" s="617" t="s">
        <v>366</v>
      </c>
      <c r="C43" s="618"/>
      <c r="D43" s="618"/>
      <c r="E43" s="618"/>
      <c r="F43" s="618"/>
      <c r="G43" s="618"/>
      <c r="H43" s="618"/>
      <c r="I43" s="618"/>
      <c r="J43" s="618"/>
      <c r="K43" s="619"/>
      <c r="L43" s="264">
        <v>3</v>
      </c>
      <c r="M43" s="265"/>
      <c r="N43" s="265"/>
      <c r="O43" s="170"/>
      <c r="P43" s="262">
        <f t="shared" ref="P43:P45" si="0">SUM($AB43,$AH43,$AN43,$AT43,$AZ43,$BF43,$BL43,$BR43)</f>
        <v>108</v>
      </c>
      <c r="Q43" s="263"/>
      <c r="R43" s="265">
        <v>54</v>
      </c>
      <c r="S43" s="281"/>
      <c r="T43" s="264">
        <v>28</v>
      </c>
      <c r="U43" s="265"/>
      <c r="V43" s="265"/>
      <c r="W43" s="265"/>
      <c r="X43" s="265"/>
      <c r="Y43" s="265"/>
      <c r="Z43" s="265">
        <v>26</v>
      </c>
      <c r="AA43" s="281"/>
      <c r="AB43" s="172">
        <v>108</v>
      </c>
      <c r="AC43" s="171"/>
      <c r="AD43" s="656">
        <v>54</v>
      </c>
      <c r="AE43" s="455"/>
      <c r="AF43" s="656">
        <v>3</v>
      </c>
      <c r="AG43" s="657"/>
      <c r="AH43" s="595"/>
      <c r="AI43" s="456"/>
      <c r="AJ43" s="609"/>
      <c r="AK43" s="609"/>
      <c r="AL43" s="609"/>
      <c r="AM43" s="610"/>
      <c r="AN43" s="595"/>
      <c r="AO43" s="456"/>
      <c r="AP43" s="456"/>
      <c r="AQ43" s="456"/>
      <c r="AR43" s="456"/>
      <c r="AS43" s="588"/>
      <c r="AT43" s="595"/>
      <c r="AU43" s="456"/>
      <c r="AV43" s="456"/>
      <c r="AW43" s="456"/>
      <c r="AX43" s="456"/>
      <c r="AY43" s="588"/>
      <c r="AZ43" s="634"/>
      <c r="BA43" s="635"/>
      <c r="BB43" s="635"/>
      <c r="BC43" s="635"/>
      <c r="BD43" s="635"/>
      <c r="BE43" s="636"/>
      <c r="BF43" s="633"/>
      <c r="BG43" s="643"/>
      <c r="BH43" s="632"/>
      <c r="BI43" s="643"/>
      <c r="BJ43" s="632"/>
      <c r="BK43" s="633"/>
      <c r="BL43" s="645"/>
      <c r="BM43" s="643"/>
      <c r="BN43" s="632"/>
      <c r="BO43" s="643"/>
      <c r="BP43" s="632"/>
      <c r="BQ43" s="644"/>
      <c r="BR43" s="633"/>
      <c r="BS43" s="643"/>
      <c r="BT43" s="632"/>
      <c r="BU43" s="643"/>
      <c r="BV43" s="632"/>
      <c r="BW43" s="633"/>
      <c r="BX43" s="507" t="s">
        <v>266</v>
      </c>
      <c r="BY43" s="509"/>
      <c r="CA43" s="9">
        <f t="shared" ref="CA43:CA65" si="1">AD43+AJ43+AP43+AV43+BB43+BH43+BN43+BT43</f>
        <v>54</v>
      </c>
    </row>
    <row r="44" spans="1:108" s="9" customFormat="1" ht="23.1" customHeight="1" x14ac:dyDescent="0.35">
      <c r="A44" s="127" t="s">
        <v>156</v>
      </c>
      <c r="B44" s="352" t="s">
        <v>365</v>
      </c>
      <c r="C44" s="353"/>
      <c r="D44" s="353"/>
      <c r="E44" s="353"/>
      <c r="F44" s="353"/>
      <c r="G44" s="353"/>
      <c r="H44" s="353"/>
      <c r="I44" s="353"/>
      <c r="J44" s="353"/>
      <c r="K44" s="354"/>
      <c r="L44" s="267">
        <v>2</v>
      </c>
      <c r="M44" s="266"/>
      <c r="N44" s="266"/>
      <c r="O44" s="175"/>
      <c r="P44" s="246">
        <f t="shared" si="0"/>
        <v>108</v>
      </c>
      <c r="Q44" s="247"/>
      <c r="R44" s="266">
        <v>54</v>
      </c>
      <c r="S44" s="268"/>
      <c r="T44" s="267">
        <v>32</v>
      </c>
      <c r="U44" s="266"/>
      <c r="V44" s="266"/>
      <c r="W44" s="266"/>
      <c r="X44" s="266"/>
      <c r="Y44" s="266"/>
      <c r="Z44" s="266">
        <v>22</v>
      </c>
      <c r="AA44" s="268"/>
      <c r="AB44" s="393"/>
      <c r="AC44" s="308"/>
      <c r="AD44" s="309"/>
      <c r="AE44" s="308"/>
      <c r="AF44" s="309"/>
      <c r="AG44" s="393"/>
      <c r="AH44" s="433">
        <v>108</v>
      </c>
      <c r="AI44" s="434"/>
      <c r="AJ44" s="640">
        <v>54</v>
      </c>
      <c r="AK44" s="641"/>
      <c r="AL44" s="640">
        <v>3</v>
      </c>
      <c r="AM44" s="642"/>
      <c r="AN44" s="433"/>
      <c r="AO44" s="434"/>
      <c r="AP44" s="434"/>
      <c r="AQ44" s="434"/>
      <c r="AR44" s="434"/>
      <c r="AS44" s="589"/>
      <c r="AT44" s="267"/>
      <c r="AU44" s="266"/>
      <c r="AV44" s="266"/>
      <c r="AW44" s="266"/>
      <c r="AX44" s="266"/>
      <c r="AY44" s="268"/>
      <c r="AZ44" s="634"/>
      <c r="BA44" s="635"/>
      <c r="BB44" s="635"/>
      <c r="BC44" s="635"/>
      <c r="BD44" s="635"/>
      <c r="BE44" s="636"/>
      <c r="BF44" s="633"/>
      <c r="BG44" s="643"/>
      <c r="BH44" s="632"/>
      <c r="BI44" s="643"/>
      <c r="BJ44" s="632"/>
      <c r="BK44" s="633"/>
      <c r="BL44" s="645"/>
      <c r="BM44" s="643"/>
      <c r="BN44" s="632"/>
      <c r="BO44" s="643"/>
      <c r="BP44" s="632"/>
      <c r="BQ44" s="644"/>
      <c r="BR44" s="633"/>
      <c r="BS44" s="643"/>
      <c r="BT44" s="632"/>
      <c r="BU44" s="643"/>
      <c r="BV44" s="632"/>
      <c r="BW44" s="633"/>
      <c r="BX44" s="507" t="s">
        <v>268</v>
      </c>
      <c r="BY44" s="509"/>
      <c r="CA44" s="9">
        <f t="shared" si="1"/>
        <v>54</v>
      </c>
    </row>
    <row r="45" spans="1:108" s="9" customFormat="1" ht="22.95" customHeight="1" x14ac:dyDescent="0.35">
      <c r="A45" s="127" t="s">
        <v>157</v>
      </c>
      <c r="B45" s="352" t="s">
        <v>448</v>
      </c>
      <c r="C45" s="353"/>
      <c r="D45" s="353"/>
      <c r="E45" s="353"/>
      <c r="F45" s="353"/>
      <c r="G45" s="353"/>
      <c r="H45" s="353"/>
      <c r="I45" s="353"/>
      <c r="J45" s="353"/>
      <c r="K45" s="354"/>
      <c r="L45" s="251">
        <v>1</v>
      </c>
      <c r="M45" s="171"/>
      <c r="N45" s="170"/>
      <c r="O45" s="172"/>
      <c r="P45" s="601">
        <f t="shared" si="0"/>
        <v>108</v>
      </c>
      <c r="Q45" s="602"/>
      <c r="R45" s="265">
        <v>54</v>
      </c>
      <c r="S45" s="281"/>
      <c r="T45" s="615">
        <v>36</v>
      </c>
      <c r="U45" s="573"/>
      <c r="V45" s="572"/>
      <c r="W45" s="573"/>
      <c r="X45" s="572"/>
      <c r="Y45" s="605"/>
      <c r="Z45" s="637">
        <v>18</v>
      </c>
      <c r="AA45" s="638"/>
      <c r="AB45" s="172"/>
      <c r="AC45" s="171"/>
      <c r="AD45" s="170"/>
      <c r="AE45" s="171"/>
      <c r="AF45" s="170"/>
      <c r="AG45" s="172"/>
      <c r="AH45" s="595"/>
      <c r="AI45" s="456"/>
      <c r="AJ45" s="609"/>
      <c r="AK45" s="609"/>
      <c r="AL45" s="609"/>
      <c r="AM45" s="610"/>
      <c r="AN45" s="595">
        <v>108</v>
      </c>
      <c r="AO45" s="456"/>
      <c r="AP45" s="456">
        <v>54</v>
      </c>
      <c r="AQ45" s="456"/>
      <c r="AR45" s="456">
        <v>3</v>
      </c>
      <c r="AS45" s="588"/>
      <c r="AT45" s="595"/>
      <c r="AU45" s="456"/>
      <c r="AV45" s="456"/>
      <c r="AW45" s="456"/>
      <c r="AX45" s="456"/>
      <c r="AY45" s="588"/>
      <c r="AZ45" s="433"/>
      <c r="BA45" s="434"/>
      <c r="BB45" s="434"/>
      <c r="BC45" s="434"/>
      <c r="BD45" s="434"/>
      <c r="BE45" s="589"/>
      <c r="BF45" s="394"/>
      <c r="BG45" s="395"/>
      <c r="BH45" s="399"/>
      <c r="BI45" s="395"/>
      <c r="BJ45" s="399"/>
      <c r="BK45" s="394"/>
      <c r="BL45" s="400"/>
      <c r="BM45" s="395"/>
      <c r="BN45" s="399"/>
      <c r="BO45" s="395"/>
      <c r="BP45" s="399"/>
      <c r="BQ45" s="401"/>
      <c r="BR45" s="394"/>
      <c r="BS45" s="395"/>
      <c r="BT45" s="399"/>
      <c r="BU45" s="395"/>
      <c r="BV45" s="399"/>
      <c r="BW45" s="394"/>
      <c r="BX45" s="507" t="s">
        <v>267</v>
      </c>
      <c r="BY45" s="509"/>
      <c r="CA45" s="9">
        <f t="shared" si="1"/>
        <v>54</v>
      </c>
    </row>
    <row r="46" spans="1:108" s="9" customFormat="1" ht="30.75" customHeight="1" x14ac:dyDescent="0.35">
      <c r="A46" s="128" t="s">
        <v>69</v>
      </c>
      <c r="B46" s="598" t="s">
        <v>339</v>
      </c>
      <c r="C46" s="599"/>
      <c r="D46" s="599"/>
      <c r="E46" s="599"/>
      <c r="F46" s="599"/>
      <c r="G46" s="599"/>
      <c r="H46" s="599"/>
      <c r="I46" s="599"/>
      <c r="J46" s="599"/>
      <c r="K46" s="600"/>
      <c r="L46" s="374"/>
      <c r="M46" s="375"/>
      <c r="N46" s="170"/>
      <c r="O46" s="172"/>
      <c r="P46" s="601"/>
      <c r="Q46" s="602"/>
      <c r="R46" s="265"/>
      <c r="S46" s="281"/>
      <c r="T46" s="264"/>
      <c r="U46" s="265"/>
      <c r="V46" s="265"/>
      <c r="W46" s="265"/>
      <c r="X46" s="265"/>
      <c r="Y46" s="170"/>
      <c r="Z46" s="170"/>
      <c r="AA46" s="176"/>
      <c r="AB46" s="590"/>
      <c r="AC46" s="591"/>
      <c r="AD46" s="592"/>
      <c r="AE46" s="591"/>
      <c r="AF46" s="592"/>
      <c r="AG46" s="590"/>
      <c r="AH46" s="595"/>
      <c r="AI46" s="456"/>
      <c r="AJ46" s="511"/>
      <c r="AK46" s="511"/>
      <c r="AL46" s="511"/>
      <c r="AM46" s="639"/>
      <c r="AN46" s="264"/>
      <c r="AO46" s="265"/>
      <c r="AP46" s="265"/>
      <c r="AQ46" s="265"/>
      <c r="AR46" s="265"/>
      <c r="AS46" s="281"/>
      <c r="AT46" s="595"/>
      <c r="AU46" s="456"/>
      <c r="AV46" s="456"/>
      <c r="AW46" s="456"/>
      <c r="AX46" s="456"/>
      <c r="AY46" s="588"/>
      <c r="AZ46" s="267"/>
      <c r="BA46" s="266"/>
      <c r="BB46" s="175"/>
      <c r="BC46" s="174"/>
      <c r="BD46" s="175"/>
      <c r="BE46" s="250"/>
      <c r="BF46" s="596"/>
      <c r="BG46" s="596"/>
      <c r="BH46" s="593"/>
      <c r="BI46" s="596"/>
      <c r="BJ46" s="10"/>
      <c r="BK46" s="11"/>
      <c r="BL46" s="12"/>
      <c r="BM46" s="13"/>
      <c r="BN46" s="593"/>
      <c r="BO46" s="594"/>
      <c r="BP46" s="593"/>
      <c r="BQ46" s="597"/>
      <c r="BR46" s="596"/>
      <c r="BS46" s="594"/>
      <c r="BT46" s="593"/>
      <c r="BU46" s="594"/>
      <c r="BV46" s="593"/>
      <c r="BW46" s="596"/>
      <c r="BX46" s="264"/>
      <c r="BY46" s="281"/>
      <c r="CA46" s="9">
        <f t="shared" si="1"/>
        <v>0</v>
      </c>
    </row>
    <row r="47" spans="1:108" s="9" customFormat="1" ht="27.75" customHeight="1" x14ac:dyDescent="0.35">
      <c r="A47" s="126" t="s">
        <v>313</v>
      </c>
      <c r="B47" s="285" t="s">
        <v>136</v>
      </c>
      <c r="C47" s="286"/>
      <c r="D47" s="286"/>
      <c r="E47" s="286"/>
      <c r="F47" s="286"/>
      <c r="G47" s="286"/>
      <c r="H47" s="286"/>
      <c r="I47" s="286"/>
      <c r="J47" s="286"/>
      <c r="K47" s="743"/>
      <c r="L47" s="264">
        <v>2</v>
      </c>
      <c r="M47" s="265"/>
      <c r="N47" s="265">
        <v>1</v>
      </c>
      <c r="O47" s="281"/>
      <c r="P47" s="601">
        <v>204</v>
      </c>
      <c r="Q47" s="602"/>
      <c r="R47" s="265">
        <f>SUM($T47:$AA47)</f>
        <v>128</v>
      </c>
      <c r="S47" s="281"/>
      <c r="T47" s="251"/>
      <c r="U47" s="171"/>
      <c r="V47" s="170"/>
      <c r="W47" s="172"/>
      <c r="X47" s="637">
        <v>128</v>
      </c>
      <c r="Y47" s="263"/>
      <c r="Z47" s="170"/>
      <c r="AA47" s="176"/>
      <c r="AB47" s="262">
        <v>102</v>
      </c>
      <c r="AC47" s="263"/>
      <c r="AD47" s="637">
        <v>68</v>
      </c>
      <c r="AE47" s="263"/>
      <c r="AF47" s="175">
        <v>4</v>
      </c>
      <c r="AG47" s="250"/>
      <c r="AH47" s="262">
        <v>102</v>
      </c>
      <c r="AI47" s="263"/>
      <c r="AJ47" s="637">
        <v>60</v>
      </c>
      <c r="AK47" s="263"/>
      <c r="AL47" s="170">
        <v>3</v>
      </c>
      <c r="AM47" s="176"/>
      <c r="AN47" s="745"/>
      <c r="AO47" s="455"/>
      <c r="AP47" s="152"/>
      <c r="AQ47" s="153"/>
      <c r="AR47" s="152"/>
      <c r="AS47" s="744"/>
      <c r="AT47" s="657"/>
      <c r="AU47" s="455"/>
      <c r="AV47" s="656"/>
      <c r="AW47" s="455"/>
      <c r="AX47" s="656"/>
      <c r="AY47" s="657"/>
      <c r="AZ47" s="307"/>
      <c r="BA47" s="308"/>
      <c r="BB47" s="309"/>
      <c r="BC47" s="308"/>
      <c r="BD47" s="309"/>
      <c r="BE47" s="310"/>
      <c r="BF47" s="394"/>
      <c r="BG47" s="395"/>
      <c r="BH47" s="399"/>
      <c r="BI47" s="395"/>
      <c r="BJ47" s="399"/>
      <c r="BK47" s="394"/>
      <c r="BL47" s="400"/>
      <c r="BM47" s="395"/>
      <c r="BN47" s="399"/>
      <c r="BO47" s="395"/>
      <c r="BP47" s="399"/>
      <c r="BQ47" s="401"/>
      <c r="BR47" s="394"/>
      <c r="BS47" s="395"/>
      <c r="BT47" s="399"/>
      <c r="BU47" s="395"/>
      <c r="BV47" s="399"/>
      <c r="BW47" s="394"/>
      <c r="BX47" s="507" t="s">
        <v>260</v>
      </c>
      <c r="BY47" s="509"/>
      <c r="CA47" s="9">
        <f t="shared" si="1"/>
        <v>128</v>
      </c>
    </row>
    <row r="48" spans="1:108" s="9" customFormat="1" ht="39.75" customHeight="1" thickBot="1" x14ac:dyDescent="0.4">
      <c r="A48" s="76" t="s">
        <v>324</v>
      </c>
      <c r="B48" s="323" t="s">
        <v>221</v>
      </c>
      <c r="C48" s="324"/>
      <c r="D48" s="324"/>
      <c r="E48" s="324"/>
      <c r="F48" s="324"/>
      <c r="G48" s="324"/>
      <c r="H48" s="324"/>
      <c r="I48" s="324"/>
      <c r="J48" s="324"/>
      <c r="K48" s="325"/>
      <c r="L48" s="267"/>
      <c r="M48" s="266"/>
      <c r="N48" s="266">
        <v>1</v>
      </c>
      <c r="O48" s="268"/>
      <c r="P48" s="262">
        <f>SUM($AB48,$AH48,$AN48,$AT48,$AZ48,$BF48,$BL48,$BR48)</f>
        <v>90</v>
      </c>
      <c r="Q48" s="263"/>
      <c r="R48" s="248">
        <f>SUM($T48:$AA48)</f>
        <v>34</v>
      </c>
      <c r="S48" s="249"/>
      <c r="T48" s="173"/>
      <c r="U48" s="174"/>
      <c r="V48" s="175"/>
      <c r="W48" s="177"/>
      <c r="X48" s="790">
        <v>34</v>
      </c>
      <c r="Y48" s="247"/>
      <c r="Z48" s="175"/>
      <c r="AA48" s="250"/>
      <c r="AB48" s="262">
        <v>90</v>
      </c>
      <c r="AC48" s="263"/>
      <c r="AD48" s="790">
        <v>34</v>
      </c>
      <c r="AE48" s="247"/>
      <c r="AF48" s="170">
        <v>3</v>
      </c>
      <c r="AG48" s="176"/>
      <c r="AH48" s="246"/>
      <c r="AI48" s="247"/>
      <c r="AJ48" s="790"/>
      <c r="AK48" s="247"/>
      <c r="AL48" s="175"/>
      <c r="AM48" s="250"/>
      <c r="AN48" s="307"/>
      <c r="AO48" s="308"/>
      <c r="AP48" s="506"/>
      <c r="AQ48" s="791"/>
      <c r="AR48" s="506"/>
      <c r="AS48" s="501"/>
      <c r="AT48" s="393"/>
      <c r="AU48" s="308"/>
      <c r="AV48" s="309"/>
      <c r="AW48" s="308"/>
      <c r="AX48" s="309"/>
      <c r="AY48" s="393"/>
      <c r="AZ48" s="307"/>
      <c r="BA48" s="308"/>
      <c r="BB48" s="309"/>
      <c r="BC48" s="308"/>
      <c r="BD48" s="309"/>
      <c r="BE48" s="310"/>
      <c r="BF48" s="394"/>
      <c r="BG48" s="395"/>
      <c r="BH48" s="399"/>
      <c r="BI48" s="395"/>
      <c r="BJ48" s="399"/>
      <c r="BK48" s="394"/>
      <c r="BL48" s="400"/>
      <c r="BM48" s="395"/>
      <c r="BN48" s="399"/>
      <c r="BO48" s="395"/>
      <c r="BP48" s="399"/>
      <c r="BQ48" s="401"/>
      <c r="BR48" s="394"/>
      <c r="BS48" s="395"/>
      <c r="BT48" s="399"/>
      <c r="BU48" s="395"/>
      <c r="BV48" s="399"/>
      <c r="BW48" s="394"/>
      <c r="BX48" s="467" t="s">
        <v>269</v>
      </c>
      <c r="BY48" s="471"/>
      <c r="CA48" s="9">
        <f t="shared" si="1"/>
        <v>34</v>
      </c>
    </row>
    <row r="49" spans="1:108" s="9" customFormat="1" ht="26.25" customHeight="1" thickBot="1" x14ac:dyDescent="0.4">
      <c r="A49" s="196" t="s">
        <v>61</v>
      </c>
      <c r="B49" s="199" t="s">
        <v>154</v>
      </c>
      <c r="C49" s="200"/>
      <c r="D49" s="200"/>
      <c r="E49" s="200"/>
      <c r="F49" s="200"/>
      <c r="G49" s="200"/>
      <c r="H49" s="200"/>
      <c r="I49" s="200"/>
      <c r="J49" s="200"/>
      <c r="K49" s="201"/>
      <c r="L49" s="208" t="s">
        <v>62</v>
      </c>
      <c r="M49" s="209"/>
      <c r="N49" s="208" t="s">
        <v>63</v>
      </c>
      <c r="O49" s="214"/>
      <c r="P49" s="217" t="s">
        <v>120</v>
      </c>
      <c r="Q49" s="218"/>
      <c r="R49" s="218"/>
      <c r="S49" s="218"/>
      <c r="T49" s="218"/>
      <c r="U49" s="218"/>
      <c r="V49" s="218"/>
      <c r="W49" s="218"/>
      <c r="X49" s="218"/>
      <c r="Y49" s="218"/>
      <c r="Z49" s="218"/>
      <c r="AA49" s="219"/>
      <c r="AB49" s="220" t="s">
        <v>64</v>
      </c>
      <c r="AC49" s="221"/>
      <c r="AD49" s="221"/>
      <c r="AE49" s="221"/>
      <c r="AF49" s="221"/>
      <c r="AG49" s="221"/>
      <c r="AH49" s="221"/>
      <c r="AI49" s="221"/>
      <c r="AJ49" s="221"/>
      <c r="AK49" s="221"/>
      <c r="AL49" s="221"/>
      <c r="AM49" s="221"/>
      <c r="AN49" s="221"/>
      <c r="AO49" s="221"/>
      <c r="AP49" s="221"/>
      <c r="AQ49" s="221"/>
      <c r="AR49" s="221"/>
      <c r="AS49" s="221"/>
      <c r="AT49" s="221"/>
      <c r="AU49" s="221"/>
      <c r="AV49" s="221"/>
      <c r="AW49" s="221"/>
      <c r="AX49" s="221"/>
      <c r="AY49" s="221"/>
      <c r="AZ49" s="221"/>
      <c r="BA49" s="221"/>
      <c r="BB49" s="221"/>
      <c r="BC49" s="221"/>
      <c r="BD49" s="221"/>
      <c r="BE49" s="221"/>
      <c r="BF49" s="221"/>
      <c r="BG49" s="221"/>
      <c r="BH49" s="221"/>
      <c r="BI49" s="221"/>
      <c r="BJ49" s="221"/>
      <c r="BK49" s="221"/>
      <c r="BL49" s="221"/>
      <c r="BM49" s="221"/>
      <c r="BN49" s="221"/>
      <c r="BO49" s="221"/>
      <c r="BP49" s="221"/>
      <c r="BQ49" s="221"/>
      <c r="BR49" s="221"/>
      <c r="BS49" s="221"/>
      <c r="BT49" s="221"/>
      <c r="BU49" s="221"/>
      <c r="BV49" s="221"/>
      <c r="BW49" s="221"/>
      <c r="BX49" s="168" t="s">
        <v>161</v>
      </c>
      <c r="BY49" s="169"/>
    </row>
    <row r="50" spans="1:108" s="9" customFormat="1" ht="26.25" customHeight="1" thickBot="1" x14ac:dyDescent="0.4">
      <c r="A50" s="197"/>
      <c r="B50" s="202"/>
      <c r="C50" s="203"/>
      <c r="D50" s="203"/>
      <c r="E50" s="203"/>
      <c r="F50" s="203"/>
      <c r="G50" s="203"/>
      <c r="H50" s="203"/>
      <c r="I50" s="203"/>
      <c r="J50" s="203"/>
      <c r="K50" s="204"/>
      <c r="L50" s="210"/>
      <c r="M50" s="211"/>
      <c r="N50" s="210"/>
      <c r="O50" s="215"/>
      <c r="P50" s="208" t="s">
        <v>66</v>
      </c>
      <c r="Q50" s="209"/>
      <c r="R50" s="232" t="s">
        <v>67</v>
      </c>
      <c r="S50" s="233"/>
      <c r="T50" s="238" t="s">
        <v>65</v>
      </c>
      <c r="U50" s="239"/>
      <c r="V50" s="239"/>
      <c r="W50" s="239"/>
      <c r="X50" s="239"/>
      <c r="Y50" s="239"/>
      <c r="Z50" s="239"/>
      <c r="AA50" s="240"/>
      <c r="AB50" s="241" t="s">
        <v>105</v>
      </c>
      <c r="AC50" s="242"/>
      <c r="AD50" s="242"/>
      <c r="AE50" s="242"/>
      <c r="AF50" s="242"/>
      <c r="AG50" s="242"/>
      <c r="AH50" s="242"/>
      <c r="AI50" s="242"/>
      <c r="AJ50" s="242"/>
      <c r="AK50" s="242"/>
      <c r="AL50" s="242"/>
      <c r="AM50" s="243"/>
      <c r="AN50" s="241" t="s">
        <v>109</v>
      </c>
      <c r="AO50" s="242"/>
      <c r="AP50" s="242"/>
      <c r="AQ50" s="242"/>
      <c r="AR50" s="242"/>
      <c r="AS50" s="242"/>
      <c r="AT50" s="242"/>
      <c r="AU50" s="242"/>
      <c r="AV50" s="242"/>
      <c r="AW50" s="242"/>
      <c r="AX50" s="242"/>
      <c r="AY50" s="243"/>
      <c r="AZ50" s="241" t="s">
        <v>110</v>
      </c>
      <c r="BA50" s="242"/>
      <c r="BB50" s="242"/>
      <c r="BC50" s="242"/>
      <c r="BD50" s="242"/>
      <c r="BE50" s="242"/>
      <c r="BF50" s="242"/>
      <c r="BG50" s="242"/>
      <c r="BH50" s="242"/>
      <c r="BI50" s="242"/>
      <c r="BJ50" s="242"/>
      <c r="BK50" s="243"/>
      <c r="BL50" s="241" t="s">
        <v>111</v>
      </c>
      <c r="BM50" s="242"/>
      <c r="BN50" s="242"/>
      <c r="BO50" s="242"/>
      <c r="BP50" s="242"/>
      <c r="BQ50" s="242"/>
      <c r="BR50" s="242"/>
      <c r="BS50" s="242"/>
      <c r="BT50" s="242"/>
      <c r="BU50" s="242"/>
      <c r="BV50" s="242"/>
      <c r="BW50" s="242"/>
      <c r="BX50" s="168"/>
      <c r="BY50" s="169"/>
    </row>
    <row r="51" spans="1:108" s="9" customFormat="1" ht="47.25" customHeight="1" thickBot="1" x14ac:dyDescent="0.4">
      <c r="A51" s="197"/>
      <c r="B51" s="202"/>
      <c r="C51" s="203"/>
      <c r="D51" s="203"/>
      <c r="E51" s="203"/>
      <c r="F51" s="203"/>
      <c r="G51" s="203"/>
      <c r="H51" s="203"/>
      <c r="I51" s="203"/>
      <c r="J51" s="203"/>
      <c r="K51" s="204"/>
      <c r="L51" s="210"/>
      <c r="M51" s="211"/>
      <c r="N51" s="210"/>
      <c r="O51" s="215"/>
      <c r="P51" s="210"/>
      <c r="Q51" s="211"/>
      <c r="R51" s="234"/>
      <c r="S51" s="235"/>
      <c r="T51" s="180" t="s">
        <v>104</v>
      </c>
      <c r="U51" s="181"/>
      <c r="V51" s="180" t="s">
        <v>236</v>
      </c>
      <c r="W51" s="181"/>
      <c r="X51" s="222" t="s">
        <v>237</v>
      </c>
      <c r="Y51" s="223"/>
      <c r="Z51" s="180" t="s">
        <v>238</v>
      </c>
      <c r="AA51" s="181"/>
      <c r="AB51" s="186" t="s">
        <v>149</v>
      </c>
      <c r="AC51" s="187"/>
      <c r="AD51" s="187"/>
      <c r="AE51" s="187"/>
      <c r="AF51" s="187"/>
      <c r="AG51" s="188"/>
      <c r="AH51" s="187" t="s">
        <v>150</v>
      </c>
      <c r="AI51" s="187"/>
      <c r="AJ51" s="187"/>
      <c r="AK51" s="187"/>
      <c r="AL51" s="187"/>
      <c r="AM51" s="187"/>
      <c r="AN51" s="186" t="s">
        <v>148</v>
      </c>
      <c r="AO51" s="187"/>
      <c r="AP51" s="187"/>
      <c r="AQ51" s="187"/>
      <c r="AR51" s="187"/>
      <c r="AS51" s="188"/>
      <c r="AT51" s="187" t="s">
        <v>208</v>
      </c>
      <c r="AU51" s="187"/>
      <c r="AV51" s="187"/>
      <c r="AW51" s="187"/>
      <c r="AX51" s="187"/>
      <c r="AY51" s="187"/>
      <c r="AZ51" s="186" t="s">
        <v>206</v>
      </c>
      <c r="BA51" s="187"/>
      <c r="BB51" s="187"/>
      <c r="BC51" s="187"/>
      <c r="BD51" s="187"/>
      <c r="BE51" s="188"/>
      <c r="BF51" s="187" t="s">
        <v>325</v>
      </c>
      <c r="BG51" s="187"/>
      <c r="BH51" s="187"/>
      <c r="BI51" s="187"/>
      <c r="BJ51" s="187"/>
      <c r="BK51" s="187"/>
      <c r="BL51" s="186" t="s">
        <v>207</v>
      </c>
      <c r="BM51" s="187"/>
      <c r="BN51" s="187"/>
      <c r="BO51" s="187"/>
      <c r="BP51" s="187"/>
      <c r="BQ51" s="188"/>
      <c r="BR51" s="187" t="s">
        <v>209</v>
      </c>
      <c r="BS51" s="187"/>
      <c r="BT51" s="187"/>
      <c r="BU51" s="187"/>
      <c r="BV51" s="187"/>
      <c r="BW51" s="188"/>
      <c r="BX51" s="168"/>
      <c r="BY51" s="169"/>
    </row>
    <row r="52" spans="1:108" s="9" customFormat="1" ht="39.75" hidden="1" customHeight="1" x14ac:dyDescent="0.35">
      <c r="A52" s="197"/>
      <c r="B52" s="202"/>
      <c r="C52" s="203"/>
      <c r="D52" s="203"/>
      <c r="E52" s="203"/>
      <c r="F52" s="203"/>
      <c r="G52" s="203"/>
      <c r="H52" s="203"/>
      <c r="I52" s="203"/>
      <c r="J52" s="203"/>
      <c r="K52" s="204"/>
      <c r="L52" s="210"/>
      <c r="M52" s="211"/>
      <c r="N52" s="210"/>
      <c r="O52" s="215"/>
      <c r="P52" s="210"/>
      <c r="Q52" s="211"/>
      <c r="R52" s="234"/>
      <c r="S52" s="235"/>
      <c r="T52" s="182"/>
      <c r="U52" s="183"/>
      <c r="V52" s="182"/>
      <c r="W52" s="183"/>
      <c r="X52" s="224"/>
      <c r="Y52" s="225"/>
      <c r="Z52" s="182"/>
      <c r="AA52" s="183"/>
      <c r="AB52" s="189"/>
      <c r="AC52" s="190"/>
      <c r="AD52" s="190"/>
      <c r="AE52" s="190"/>
      <c r="AF52" s="190"/>
      <c r="AG52" s="191"/>
      <c r="AH52" s="190"/>
      <c r="AI52" s="190"/>
      <c r="AJ52" s="190"/>
      <c r="AK52" s="190"/>
      <c r="AL52" s="190"/>
      <c r="AM52" s="190"/>
      <c r="AN52" s="189"/>
      <c r="AO52" s="190"/>
      <c r="AP52" s="190"/>
      <c r="AQ52" s="190"/>
      <c r="AR52" s="190"/>
      <c r="AS52" s="191"/>
      <c r="AT52" s="190"/>
      <c r="AU52" s="190"/>
      <c r="AV52" s="190"/>
      <c r="AW52" s="190"/>
      <c r="AX52" s="190"/>
      <c r="AY52" s="190"/>
      <c r="AZ52" s="189"/>
      <c r="BA52" s="190"/>
      <c r="BB52" s="190"/>
      <c r="BC52" s="190"/>
      <c r="BD52" s="190"/>
      <c r="BE52" s="191"/>
      <c r="BF52" s="190"/>
      <c r="BG52" s="190"/>
      <c r="BH52" s="190"/>
      <c r="BI52" s="190"/>
      <c r="BJ52" s="190"/>
      <c r="BK52" s="190"/>
      <c r="BL52" s="189"/>
      <c r="BM52" s="190"/>
      <c r="BN52" s="190"/>
      <c r="BO52" s="190"/>
      <c r="BP52" s="190"/>
      <c r="BQ52" s="191"/>
      <c r="BR52" s="190"/>
      <c r="BS52" s="190"/>
      <c r="BT52" s="190"/>
      <c r="BU52" s="190"/>
      <c r="BV52" s="190"/>
      <c r="BW52" s="191"/>
      <c r="BX52" s="168"/>
      <c r="BY52" s="169"/>
    </row>
    <row r="53" spans="1:108" s="9" customFormat="1" ht="39.75" hidden="1" customHeight="1" x14ac:dyDescent="0.35">
      <c r="A53" s="197"/>
      <c r="B53" s="202"/>
      <c r="C53" s="203"/>
      <c r="D53" s="203"/>
      <c r="E53" s="203"/>
      <c r="F53" s="203"/>
      <c r="G53" s="203"/>
      <c r="H53" s="203"/>
      <c r="I53" s="203"/>
      <c r="J53" s="203"/>
      <c r="K53" s="204"/>
      <c r="L53" s="210"/>
      <c r="M53" s="211"/>
      <c r="N53" s="210"/>
      <c r="O53" s="215"/>
      <c r="P53" s="210"/>
      <c r="Q53" s="211"/>
      <c r="R53" s="234"/>
      <c r="S53" s="235"/>
      <c r="T53" s="182"/>
      <c r="U53" s="183"/>
      <c r="V53" s="182"/>
      <c r="W53" s="183"/>
      <c r="X53" s="224"/>
      <c r="Y53" s="225"/>
      <c r="Z53" s="182"/>
      <c r="AA53" s="183"/>
      <c r="AB53" s="189"/>
      <c r="AC53" s="190"/>
      <c r="AD53" s="190"/>
      <c r="AE53" s="190"/>
      <c r="AF53" s="190"/>
      <c r="AG53" s="191"/>
      <c r="AH53" s="190"/>
      <c r="AI53" s="190"/>
      <c r="AJ53" s="190"/>
      <c r="AK53" s="190"/>
      <c r="AL53" s="190"/>
      <c r="AM53" s="190"/>
      <c r="AN53" s="189"/>
      <c r="AO53" s="190"/>
      <c r="AP53" s="190"/>
      <c r="AQ53" s="190"/>
      <c r="AR53" s="190"/>
      <c r="AS53" s="191"/>
      <c r="AT53" s="190"/>
      <c r="AU53" s="190"/>
      <c r="AV53" s="190"/>
      <c r="AW53" s="190"/>
      <c r="AX53" s="190"/>
      <c r="AY53" s="190"/>
      <c r="AZ53" s="189"/>
      <c r="BA53" s="190"/>
      <c r="BB53" s="190"/>
      <c r="BC53" s="190"/>
      <c r="BD53" s="190"/>
      <c r="BE53" s="191"/>
      <c r="BF53" s="190"/>
      <c r="BG53" s="190"/>
      <c r="BH53" s="190"/>
      <c r="BI53" s="190"/>
      <c r="BJ53" s="190"/>
      <c r="BK53" s="190"/>
      <c r="BL53" s="189"/>
      <c r="BM53" s="190"/>
      <c r="BN53" s="190"/>
      <c r="BO53" s="190"/>
      <c r="BP53" s="190"/>
      <c r="BQ53" s="191"/>
      <c r="BR53" s="190"/>
      <c r="BS53" s="190"/>
      <c r="BT53" s="190"/>
      <c r="BU53" s="190"/>
      <c r="BV53" s="190"/>
      <c r="BW53" s="191"/>
      <c r="BX53" s="168"/>
      <c r="BY53" s="169"/>
    </row>
    <row r="54" spans="1:108" s="9" customFormat="1" ht="39.75" hidden="1" customHeight="1" thickBot="1" x14ac:dyDescent="0.4">
      <c r="A54" s="197"/>
      <c r="B54" s="202"/>
      <c r="C54" s="203"/>
      <c r="D54" s="203"/>
      <c r="E54" s="203"/>
      <c r="F54" s="203"/>
      <c r="G54" s="203"/>
      <c r="H54" s="203"/>
      <c r="I54" s="203"/>
      <c r="J54" s="203"/>
      <c r="K54" s="204"/>
      <c r="L54" s="210"/>
      <c r="M54" s="211"/>
      <c r="N54" s="210"/>
      <c r="O54" s="215"/>
      <c r="P54" s="210"/>
      <c r="Q54" s="211"/>
      <c r="R54" s="234"/>
      <c r="S54" s="235"/>
      <c r="T54" s="182"/>
      <c r="U54" s="183"/>
      <c r="V54" s="182"/>
      <c r="W54" s="183"/>
      <c r="X54" s="224"/>
      <c r="Y54" s="225"/>
      <c r="Z54" s="182"/>
      <c r="AA54" s="183"/>
      <c r="AB54" s="192"/>
      <c r="AC54" s="193"/>
      <c r="AD54" s="193"/>
      <c r="AE54" s="193"/>
      <c r="AF54" s="193"/>
      <c r="AG54" s="194"/>
      <c r="AH54" s="193"/>
      <c r="AI54" s="193"/>
      <c r="AJ54" s="193"/>
      <c r="AK54" s="193"/>
      <c r="AL54" s="193"/>
      <c r="AM54" s="193"/>
      <c r="AN54" s="192"/>
      <c r="AO54" s="193"/>
      <c r="AP54" s="193"/>
      <c r="AQ54" s="193"/>
      <c r="AR54" s="193"/>
      <c r="AS54" s="194"/>
      <c r="AT54" s="193"/>
      <c r="AU54" s="193"/>
      <c r="AV54" s="193"/>
      <c r="AW54" s="193"/>
      <c r="AX54" s="193"/>
      <c r="AY54" s="193"/>
      <c r="AZ54" s="192"/>
      <c r="BA54" s="193"/>
      <c r="BB54" s="193"/>
      <c r="BC54" s="193"/>
      <c r="BD54" s="193"/>
      <c r="BE54" s="194"/>
      <c r="BF54" s="193"/>
      <c r="BG54" s="193"/>
      <c r="BH54" s="193"/>
      <c r="BI54" s="193"/>
      <c r="BJ54" s="193"/>
      <c r="BK54" s="193"/>
      <c r="BL54" s="192"/>
      <c r="BM54" s="193"/>
      <c r="BN54" s="193"/>
      <c r="BO54" s="193"/>
      <c r="BP54" s="193"/>
      <c r="BQ54" s="194"/>
      <c r="BR54" s="193"/>
      <c r="BS54" s="193"/>
      <c r="BT54" s="193"/>
      <c r="BU54" s="193"/>
      <c r="BV54" s="193"/>
      <c r="BW54" s="194"/>
      <c r="BX54" s="168"/>
      <c r="BY54" s="169"/>
    </row>
    <row r="55" spans="1:108" s="9" customFormat="1" ht="105" customHeight="1" thickBot="1" x14ac:dyDescent="0.4">
      <c r="A55" s="198"/>
      <c r="B55" s="205"/>
      <c r="C55" s="206"/>
      <c r="D55" s="206"/>
      <c r="E55" s="206"/>
      <c r="F55" s="206"/>
      <c r="G55" s="206"/>
      <c r="H55" s="206"/>
      <c r="I55" s="206"/>
      <c r="J55" s="206"/>
      <c r="K55" s="207"/>
      <c r="L55" s="212"/>
      <c r="M55" s="213"/>
      <c r="N55" s="212"/>
      <c r="O55" s="216"/>
      <c r="P55" s="212"/>
      <c r="Q55" s="213"/>
      <c r="R55" s="236"/>
      <c r="S55" s="237"/>
      <c r="T55" s="184"/>
      <c r="U55" s="185"/>
      <c r="V55" s="184"/>
      <c r="W55" s="185"/>
      <c r="X55" s="226"/>
      <c r="Y55" s="227"/>
      <c r="Z55" s="184"/>
      <c r="AA55" s="185"/>
      <c r="AB55" s="145" t="s">
        <v>106</v>
      </c>
      <c r="AC55" s="144"/>
      <c r="AD55" s="143" t="s">
        <v>107</v>
      </c>
      <c r="AE55" s="144"/>
      <c r="AF55" s="143" t="s">
        <v>108</v>
      </c>
      <c r="AG55" s="163"/>
      <c r="AH55" s="145" t="s">
        <v>106</v>
      </c>
      <c r="AI55" s="144"/>
      <c r="AJ55" s="143" t="s">
        <v>107</v>
      </c>
      <c r="AK55" s="144"/>
      <c r="AL55" s="143" t="s">
        <v>108</v>
      </c>
      <c r="AM55" s="195"/>
      <c r="AN55" s="145" t="s">
        <v>106</v>
      </c>
      <c r="AO55" s="144"/>
      <c r="AP55" s="143" t="s">
        <v>107</v>
      </c>
      <c r="AQ55" s="144"/>
      <c r="AR55" s="143" t="s">
        <v>108</v>
      </c>
      <c r="AS55" s="163"/>
      <c r="AT55" s="145" t="s">
        <v>106</v>
      </c>
      <c r="AU55" s="144"/>
      <c r="AV55" s="143" t="s">
        <v>107</v>
      </c>
      <c r="AW55" s="144"/>
      <c r="AX55" s="143" t="s">
        <v>108</v>
      </c>
      <c r="AY55" s="195"/>
      <c r="AZ55" s="145" t="s">
        <v>106</v>
      </c>
      <c r="BA55" s="144"/>
      <c r="BB55" s="143" t="s">
        <v>107</v>
      </c>
      <c r="BC55" s="144"/>
      <c r="BD55" s="143" t="s">
        <v>108</v>
      </c>
      <c r="BE55" s="163"/>
      <c r="BF55" s="145" t="s">
        <v>106</v>
      </c>
      <c r="BG55" s="144"/>
      <c r="BH55" s="143" t="s">
        <v>107</v>
      </c>
      <c r="BI55" s="144"/>
      <c r="BJ55" s="143" t="s">
        <v>108</v>
      </c>
      <c r="BK55" s="163"/>
      <c r="BL55" s="145" t="s">
        <v>106</v>
      </c>
      <c r="BM55" s="144"/>
      <c r="BN55" s="143" t="s">
        <v>107</v>
      </c>
      <c r="BO55" s="144"/>
      <c r="BP55" s="143" t="s">
        <v>108</v>
      </c>
      <c r="BQ55" s="163"/>
      <c r="BR55" s="145" t="s">
        <v>106</v>
      </c>
      <c r="BS55" s="144"/>
      <c r="BT55" s="143" t="s">
        <v>107</v>
      </c>
      <c r="BU55" s="144"/>
      <c r="BV55" s="143" t="s">
        <v>108</v>
      </c>
      <c r="BW55" s="163"/>
      <c r="BX55" s="168"/>
      <c r="BY55" s="169"/>
    </row>
    <row r="56" spans="1:108" s="9" customFormat="1" ht="24.75" customHeight="1" thickBot="1" x14ac:dyDescent="0.4">
      <c r="A56" s="69">
        <v>1</v>
      </c>
      <c r="B56" s="161" t="s">
        <v>70</v>
      </c>
      <c r="C56" s="161"/>
      <c r="D56" s="161"/>
      <c r="E56" s="161"/>
      <c r="F56" s="161"/>
      <c r="G56" s="161"/>
      <c r="H56" s="161"/>
      <c r="I56" s="161"/>
      <c r="J56" s="161"/>
      <c r="K56" s="161"/>
      <c r="L56" s="228" t="s">
        <v>71</v>
      </c>
      <c r="M56" s="228"/>
      <c r="N56" s="228" t="s">
        <v>72</v>
      </c>
      <c r="O56" s="229"/>
      <c r="P56" s="230" t="s">
        <v>73</v>
      </c>
      <c r="Q56" s="228"/>
      <c r="R56" s="161" t="s">
        <v>74</v>
      </c>
      <c r="S56" s="231"/>
      <c r="T56" s="160" t="s">
        <v>75</v>
      </c>
      <c r="U56" s="161"/>
      <c r="V56" s="161" t="s">
        <v>76</v>
      </c>
      <c r="W56" s="161"/>
      <c r="X56" s="161" t="s">
        <v>77</v>
      </c>
      <c r="Y56" s="161"/>
      <c r="Z56" s="161" t="s">
        <v>78</v>
      </c>
      <c r="AA56" s="156"/>
      <c r="AB56" s="165" t="s">
        <v>79</v>
      </c>
      <c r="AC56" s="161"/>
      <c r="AD56" s="156" t="s">
        <v>80</v>
      </c>
      <c r="AE56" s="160"/>
      <c r="AF56" s="156" t="s">
        <v>81</v>
      </c>
      <c r="AG56" s="164"/>
      <c r="AH56" s="160" t="s">
        <v>82</v>
      </c>
      <c r="AI56" s="161"/>
      <c r="AJ56" s="160" t="s">
        <v>83</v>
      </c>
      <c r="AK56" s="161"/>
      <c r="AL56" s="156" t="s">
        <v>84</v>
      </c>
      <c r="AM56" s="157"/>
      <c r="AN56" s="165" t="s">
        <v>85</v>
      </c>
      <c r="AO56" s="161"/>
      <c r="AP56" s="156" t="s">
        <v>86</v>
      </c>
      <c r="AQ56" s="160"/>
      <c r="AR56" s="156" t="s">
        <v>87</v>
      </c>
      <c r="AS56" s="164"/>
      <c r="AT56" s="160" t="s">
        <v>88</v>
      </c>
      <c r="AU56" s="161"/>
      <c r="AV56" s="156" t="s">
        <v>89</v>
      </c>
      <c r="AW56" s="160"/>
      <c r="AX56" s="156" t="s">
        <v>90</v>
      </c>
      <c r="AY56" s="157"/>
      <c r="AZ56" s="165" t="s">
        <v>91</v>
      </c>
      <c r="BA56" s="161"/>
      <c r="BB56" s="156" t="s">
        <v>92</v>
      </c>
      <c r="BC56" s="160"/>
      <c r="BD56" s="156" t="s">
        <v>93</v>
      </c>
      <c r="BE56" s="164"/>
      <c r="BF56" s="160" t="s">
        <v>94</v>
      </c>
      <c r="BG56" s="161"/>
      <c r="BH56" s="156" t="s">
        <v>95</v>
      </c>
      <c r="BI56" s="160"/>
      <c r="BJ56" s="156" t="s">
        <v>96</v>
      </c>
      <c r="BK56" s="157"/>
      <c r="BL56" s="162" t="s">
        <v>97</v>
      </c>
      <c r="BM56" s="160"/>
      <c r="BN56" s="156" t="s">
        <v>98</v>
      </c>
      <c r="BO56" s="160"/>
      <c r="BP56" s="156" t="s">
        <v>99</v>
      </c>
      <c r="BQ56" s="164"/>
      <c r="BR56" s="160" t="s">
        <v>100</v>
      </c>
      <c r="BS56" s="161"/>
      <c r="BT56" s="156" t="s">
        <v>101</v>
      </c>
      <c r="BU56" s="160"/>
      <c r="BV56" s="156" t="s">
        <v>102</v>
      </c>
      <c r="BW56" s="157"/>
      <c r="BX56" s="158" t="s">
        <v>103</v>
      </c>
      <c r="BY56" s="159"/>
    </row>
    <row r="57" spans="1:108" s="9" customFormat="1" ht="59.25" customHeight="1" x14ac:dyDescent="0.35">
      <c r="A57" s="117" t="s">
        <v>123</v>
      </c>
      <c r="B57" s="606" t="s">
        <v>340</v>
      </c>
      <c r="C57" s="607"/>
      <c r="D57" s="607"/>
      <c r="E57" s="607"/>
      <c r="F57" s="607"/>
      <c r="G57" s="607"/>
      <c r="H57" s="607"/>
      <c r="I57" s="607"/>
      <c r="J57" s="607"/>
      <c r="K57" s="608"/>
      <c r="L57" s="477"/>
      <c r="M57" s="478"/>
      <c r="N57" s="478"/>
      <c r="O57" s="479"/>
      <c r="P57" s="246"/>
      <c r="Q57" s="247"/>
      <c r="R57" s="248"/>
      <c r="S57" s="249"/>
      <c r="T57" s="578"/>
      <c r="U57" s="478"/>
      <c r="V57" s="478"/>
      <c r="W57" s="478"/>
      <c r="X57" s="478"/>
      <c r="Y57" s="478"/>
      <c r="Z57" s="478"/>
      <c r="AA57" s="603"/>
      <c r="AB57" s="587"/>
      <c r="AC57" s="584"/>
      <c r="AD57" s="583"/>
      <c r="AE57" s="584"/>
      <c r="AF57" s="583"/>
      <c r="AG57" s="585"/>
      <c r="AH57" s="586"/>
      <c r="AI57" s="584"/>
      <c r="AJ57" s="611"/>
      <c r="AK57" s="612"/>
      <c r="AL57" s="611"/>
      <c r="AM57" s="613"/>
      <c r="AN57" s="587"/>
      <c r="AO57" s="584"/>
      <c r="AP57" s="583"/>
      <c r="AQ57" s="584"/>
      <c r="AR57" s="583"/>
      <c r="AS57" s="585"/>
      <c r="AT57" s="586"/>
      <c r="AU57" s="584"/>
      <c r="AV57" s="583"/>
      <c r="AW57" s="584"/>
      <c r="AX57" s="583"/>
      <c r="AY57" s="586"/>
      <c r="AZ57" s="587"/>
      <c r="BA57" s="584"/>
      <c r="BB57" s="583"/>
      <c r="BC57" s="584"/>
      <c r="BD57" s="583"/>
      <c r="BE57" s="585"/>
      <c r="BF57" s="579"/>
      <c r="BG57" s="580"/>
      <c r="BH57" s="581"/>
      <c r="BI57" s="580"/>
      <c r="BJ57" s="581"/>
      <c r="BK57" s="579"/>
      <c r="BL57" s="582"/>
      <c r="BM57" s="580"/>
      <c r="BN57" s="581"/>
      <c r="BO57" s="580"/>
      <c r="BP57" s="581"/>
      <c r="BQ57" s="604"/>
      <c r="BR57" s="579"/>
      <c r="BS57" s="580"/>
      <c r="BT57" s="581"/>
      <c r="BU57" s="580"/>
      <c r="BV57" s="581"/>
      <c r="BW57" s="579"/>
      <c r="BX57" s="823"/>
      <c r="BY57" s="824"/>
      <c r="CA57" s="9">
        <f t="shared" si="1"/>
        <v>0</v>
      </c>
    </row>
    <row r="58" spans="1:108" s="9" customFormat="1" ht="47.25" customHeight="1" x14ac:dyDescent="0.35">
      <c r="A58" s="74" t="s">
        <v>165</v>
      </c>
      <c r="B58" s="323" t="s">
        <v>211</v>
      </c>
      <c r="C58" s="324"/>
      <c r="D58" s="324"/>
      <c r="E58" s="324"/>
      <c r="F58" s="324"/>
      <c r="G58" s="324"/>
      <c r="H58" s="324"/>
      <c r="I58" s="324"/>
      <c r="J58" s="324"/>
      <c r="K58" s="325"/>
      <c r="L58" s="552">
        <v>4.5999999999999996</v>
      </c>
      <c r="M58" s="413"/>
      <c r="N58" s="413">
        <v>3.5</v>
      </c>
      <c r="O58" s="553"/>
      <c r="P58" s="246">
        <f t="shared" ref="P58:P74" si="2">SUM($AB58,$AH58,$AN58,$AT58,$AZ58,$BF58,$BL58,$BR58)</f>
        <v>360</v>
      </c>
      <c r="Q58" s="247"/>
      <c r="R58" s="248">
        <f>SUM($T58:$AA58)</f>
        <v>180</v>
      </c>
      <c r="S58" s="249"/>
      <c r="T58" s="415">
        <v>80</v>
      </c>
      <c r="U58" s="413"/>
      <c r="V58" s="413"/>
      <c r="W58" s="413"/>
      <c r="X58" s="413">
        <v>34</v>
      </c>
      <c r="Y58" s="413"/>
      <c r="Z58" s="413">
        <v>66</v>
      </c>
      <c r="AA58" s="414"/>
      <c r="AB58" s="481"/>
      <c r="AC58" s="415"/>
      <c r="AD58" s="175"/>
      <c r="AE58" s="174"/>
      <c r="AF58" s="414"/>
      <c r="AG58" s="542"/>
      <c r="AH58" s="482"/>
      <c r="AI58" s="415"/>
      <c r="AJ58" s="462"/>
      <c r="AK58" s="447"/>
      <c r="AL58" s="462"/>
      <c r="AM58" s="614"/>
      <c r="AN58" s="615">
        <v>90</v>
      </c>
      <c r="AO58" s="573"/>
      <c r="AP58" s="572">
        <v>50</v>
      </c>
      <c r="AQ58" s="573"/>
      <c r="AR58" s="170">
        <v>3</v>
      </c>
      <c r="AS58" s="176"/>
      <c r="AT58" s="605">
        <v>90</v>
      </c>
      <c r="AU58" s="573"/>
      <c r="AV58" s="572">
        <v>42</v>
      </c>
      <c r="AW58" s="573"/>
      <c r="AX58" s="170">
        <v>3</v>
      </c>
      <c r="AY58" s="172"/>
      <c r="AZ58" s="251">
        <v>90</v>
      </c>
      <c r="BA58" s="171"/>
      <c r="BB58" s="572">
        <v>54</v>
      </c>
      <c r="BC58" s="573"/>
      <c r="BD58" s="170">
        <v>3</v>
      </c>
      <c r="BE58" s="176"/>
      <c r="BF58" s="251">
        <v>90</v>
      </c>
      <c r="BG58" s="171"/>
      <c r="BH58" s="572">
        <v>34</v>
      </c>
      <c r="BI58" s="573"/>
      <c r="BJ58" s="170">
        <v>3</v>
      </c>
      <c r="BK58" s="176"/>
      <c r="BL58" s="616"/>
      <c r="BM58" s="288"/>
      <c r="BN58" s="290"/>
      <c r="BO58" s="288"/>
      <c r="BP58" s="300"/>
      <c r="BQ58" s="471"/>
      <c r="BR58" s="555"/>
      <c r="BS58" s="288"/>
      <c r="BT58" s="290"/>
      <c r="BU58" s="288"/>
      <c r="BV58" s="300"/>
      <c r="BW58" s="466"/>
      <c r="BX58" s="178" t="s">
        <v>277</v>
      </c>
      <c r="BY58" s="179"/>
      <c r="CA58" s="9">
        <f t="shared" si="1"/>
        <v>180</v>
      </c>
    </row>
    <row r="59" spans="1:108" s="9" customFormat="1" ht="85.5" customHeight="1" x14ac:dyDescent="0.35">
      <c r="A59" s="74" t="s">
        <v>166</v>
      </c>
      <c r="B59" s="574" t="s">
        <v>210</v>
      </c>
      <c r="C59" s="575"/>
      <c r="D59" s="575"/>
      <c r="E59" s="575"/>
      <c r="F59" s="575"/>
      <c r="G59" s="575"/>
      <c r="H59" s="575"/>
      <c r="I59" s="575"/>
      <c r="J59" s="575"/>
      <c r="K59" s="576"/>
      <c r="L59" s="173"/>
      <c r="M59" s="174"/>
      <c r="N59" s="175"/>
      <c r="O59" s="250"/>
      <c r="P59" s="246">
        <f t="shared" si="2"/>
        <v>40</v>
      </c>
      <c r="Q59" s="247"/>
      <c r="R59" s="248"/>
      <c r="S59" s="249"/>
      <c r="T59" s="177"/>
      <c r="U59" s="174"/>
      <c r="V59" s="175"/>
      <c r="W59" s="174"/>
      <c r="X59" s="175"/>
      <c r="Y59" s="174"/>
      <c r="Z59" s="175"/>
      <c r="AA59" s="177"/>
      <c r="AB59" s="173"/>
      <c r="AC59" s="174"/>
      <c r="AD59" s="175"/>
      <c r="AE59" s="174"/>
      <c r="AF59" s="175"/>
      <c r="AG59" s="250"/>
      <c r="AH59" s="177"/>
      <c r="AI59" s="174"/>
      <c r="AJ59" s="175"/>
      <c r="AK59" s="174"/>
      <c r="AL59" s="175"/>
      <c r="AM59" s="177"/>
      <c r="AN59" s="173"/>
      <c r="AO59" s="174"/>
      <c r="AP59" s="175"/>
      <c r="AQ59" s="174"/>
      <c r="AR59" s="175"/>
      <c r="AS59" s="250"/>
      <c r="AT59" s="177"/>
      <c r="AU59" s="174"/>
      <c r="AV59" s="175"/>
      <c r="AW59" s="174"/>
      <c r="AX59" s="175"/>
      <c r="AY59" s="177"/>
      <c r="AZ59" s="173"/>
      <c r="BA59" s="174"/>
      <c r="BB59" s="175"/>
      <c r="BC59" s="174"/>
      <c r="BD59" s="175"/>
      <c r="BE59" s="250"/>
      <c r="BF59" s="177">
        <v>40</v>
      </c>
      <c r="BG59" s="174"/>
      <c r="BH59" s="175"/>
      <c r="BI59" s="174"/>
      <c r="BJ59" s="175">
        <v>1</v>
      </c>
      <c r="BK59" s="177"/>
      <c r="BL59" s="173"/>
      <c r="BM59" s="174"/>
      <c r="BN59" s="175"/>
      <c r="BO59" s="174"/>
      <c r="BP59" s="175"/>
      <c r="BQ59" s="250"/>
      <c r="BR59" s="177"/>
      <c r="BS59" s="174"/>
      <c r="BT59" s="175"/>
      <c r="BU59" s="174"/>
      <c r="BV59" s="300"/>
      <c r="BW59" s="466"/>
      <c r="BX59" s="577" t="s">
        <v>319</v>
      </c>
      <c r="BY59" s="179"/>
      <c r="CA59" s="9">
        <f t="shared" si="1"/>
        <v>0</v>
      </c>
    </row>
    <row r="60" spans="1:108" s="9" customFormat="1" ht="33.75" customHeight="1" x14ac:dyDescent="0.35">
      <c r="A60" s="77" t="s">
        <v>167</v>
      </c>
      <c r="B60" s="558" t="s">
        <v>126</v>
      </c>
      <c r="C60" s="559"/>
      <c r="D60" s="559"/>
      <c r="E60" s="559"/>
      <c r="F60" s="559"/>
      <c r="G60" s="559"/>
      <c r="H60" s="559"/>
      <c r="I60" s="559"/>
      <c r="J60" s="559"/>
      <c r="K60" s="560"/>
      <c r="L60" s="566">
        <v>2.2999999999999998</v>
      </c>
      <c r="M60" s="567"/>
      <c r="N60" s="567"/>
      <c r="O60" s="568"/>
      <c r="P60" s="246">
        <f t="shared" si="2"/>
        <v>216</v>
      </c>
      <c r="Q60" s="247"/>
      <c r="R60" s="248">
        <f>SUM($T60:$AA60)</f>
        <v>100</v>
      </c>
      <c r="S60" s="249"/>
      <c r="T60" s="544">
        <v>56</v>
      </c>
      <c r="U60" s="557"/>
      <c r="V60" s="557"/>
      <c r="W60" s="557"/>
      <c r="X60" s="557"/>
      <c r="Y60" s="557"/>
      <c r="Z60" s="557">
        <v>44</v>
      </c>
      <c r="AA60" s="545"/>
      <c r="AB60" s="546"/>
      <c r="AC60" s="544"/>
      <c r="AD60" s="414"/>
      <c r="AE60" s="415"/>
      <c r="AF60" s="545"/>
      <c r="AG60" s="556"/>
      <c r="AH60" s="543">
        <v>108</v>
      </c>
      <c r="AI60" s="544"/>
      <c r="AJ60" s="414">
        <v>50</v>
      </c>
      <c r="AK60" s="415"/>
      <c r="AL60" s="414">
        <v>3</v>
      </c>
      <c r="AM60" s="482"/>
      <c r="AN60" s="546">
        <v>108</v>
      </c>
      <c r="AO60" s="544"/>
      <c r="AP60" s="545">
        <v>50</v>
      </c>
      <c r="AQ60" s="544"/>
      <c r="AR60" s="414">
        <v>3</v>
      </c>
      <c r="AS60" s="542"/>
      <c r="AT60" s="543"/>
      <c r="AU60" s="544"/>
      <c r="AV60" s="545"/>
      <c r="AW60" s="544"/>
      <c r="AX60" s="414"/>
      <c r="AY60" s="482"/>
      <c r="AZ60" s="616"/>
      <c r="BA60" s="555"/>
      <c r="BB60" s="290"/>
      <c r="BC60" s="555"/>
      <c r="BD60" s="290"/>
      <c r="BE60" s="570"/>
      <c r="BF60" s="543"/>
      <c r="BG60" s="544"/>
      <c r="BH60" s="545"/>
      <c r="BI60" s="544"/>
      <c r="BJ60" s="414"/>
      <c r="BK60" s="482"/>
      <c r="BL60" s="571"/>
      <c r="BM60" s="549"/>
      <c r="BN60" s="548"/>
      <c r="BO60" s="549"/>
      <c r="BP60" s="290"/>
      <c r="BQ60" s="570"/>
      <c r="BR60" s="569"/>
      <c r="BS60" s="549"/>
      <c r="BT60" s="548"/>
      <c r="BU60" s="549"/>
      <c r="BV60" s="290"/>
      <c r="BW60" s="555"/>
      <c r="BX60" s="178" t="s">
        <v>278</v>
      </c>
      <c r="BY60" s="179"/>
      <c r="CA60" s="9">
        <f t="shared" si="1"/>
        <v>100</v>
      </c>
    </row>
    <row r="61" spans="1:108" s="9" customFormat="1" ht="34.5" customHeight="1" x14ac:dyDescent="0.35">
      <c r="A61" s="75" t="s">
        <v>168</v>
      </c>
      <c r="B61" s="558" t="s">
        <v>128</v>
      </c>
      <c r="C61" s="559"/>
      <c r="D61" s="559"/>
      <c r="E61" s="559"/>
      <c r="F61" s="559"/>
      <c r="G61" s="559"/>
      <c r="H61" s="559"/>
      <c r="I61" s="559"/>
      <c r="J61" s="559"/>
      <c r="K61" s="560"/>
      <c r="L61" s="374">
        <v>8</v>
      </c>
      <c r="M61" s="375"/>
      <c r="N61" s="375"/>
      <c r="O61" s="377"/>
      <c r="P61" s="561">
        <f t="shared" si="2"/>
        <v>126</v>
      </c>
      <c r="Q61" s="378"/>
      <c r="R61" s="562">
        <f>SUM($T61:$AA61)</f>
        <v>76</v>
      </c>
      <c r="S61" s="563"/>
      <c r="T61" s="415">
        <v>46</v>
      </c>
      <c r="U61" s="413"/>
      <c r="V61" s="413"/>
      <c r="W61" s="413"/>
      <c r="X61" s="413"/>
      <c r="Y61" s="413"/>
      <c r="Z61" s="413">
        <v>30</v>
      </c>
      <c r="AA61" s="414"/>
      <c r="AB61" s="552"/>
      <c r="AC61" s="413"/>
      <c r="AD61" s="414"/>
      <c r="AE61" s="415"/>
      <c r="AF61" s="413"/>
      <c r="AG61" s="553"/>
      <c r="AH61" s="415"/>
      <c r="AI61" s="413"/>
      <c r="AJ61" s="414"/>
      <c r="AK61" s="415"/>
      <c r="AL61" s="414"/>
      <c r="AM61" s="482"/>
      <c r="AN61" s="552"/>
      <c r="AO61" s="413"/>
      <c r="AP61" s="413"/>
      <c r="AQ61" s="413"/>
      <c r="AR61" s="414"/>
      <c r="AS61" s="542"/>
      <c r="AT61" s="415"/>
      <c r="AU61" s="413"/>
      <c r="AV61" s="413"/>
      <c r="AW61" s="413"/>
      <c r="AX61" s="414"/>
      <c r="AY61" s="482"/>
      <c r="AZ61" s="552"/>
      <c r="BA61" s="413"/>
      <c r="BB61" s="413"/>
      <c r="BC61" s="413"/>
      <c r="BD61" s="414"/>
      <c r="BE61" s="542"/>
      <c r="BF61" s="288"/>
      <c r="BG61" s="289"/>
      <c r="BH61" s="289"/>
      <c r="BI61" s="289"/>
      <c r="BJ61" s="290"/>
      <c r="BK61" s="555"/>
      <c r="BL61" s="408">
        <v>66</v>
      </c>
      <c r="BM61" s="406"/>
      <c r="BN61" s="406">
        <v>42</v>
      </c>
      <c r="BO61" s="406"/>
      <c r="BP61" s="407"/>
      <c r="BQ61" s="564"/>
      <c r="BR61" s="408">
        <v>60</v>
      </c>
      <c r="BS61" s="406"/>
      <c r="BT61" s="406">
        <v>34</v>
      </c>
      <c r="BU61" s="406"/>
      <c r="BV61" s="407">
        <v>3</v>
      </c>
      <c r="BW61" s="554"/>
      <c r="BX61" s="565" t="s">
        <v>279</v>
      </c>
      <c r="BY61" s="564"/>
      <c r="CA61" s="9">
        <f t="shared" si="1"/>
        <v>76</v>
      </c>
    </row>
    <row r="62" spans="1:108" s="9" customFormat="1" ht="46.5" customHeight="1" x14ac:dyDescent="0.35">
      <c r="A62" s="78" t="s">
        <v>169</v>
      </c>
      <c r="B62" s="259" t="s">
        <v>338</v>
      </c>
      <c r="C62" s="260"/>
      <c r="D62" s="260"/>
      <c r="E62" s="260"/>
      <c r="F62" s="260"/>
      <c r="G62" s="260"/>
      <c r="H62" s="260"/>
      <c r="I62" s="260"/>
      <c r="J62" s="260"/>
      <c r="K62" s="480"/>
      <c r="L62" s="267"/>
      <c r="M62" s="266"/>
      <c r="N62" s="266"/>
      <c r="O62" s="268"/>
      <c r="P62" s="246"/>
      <c r="Q62" s="247"/>
      <c r="R62" s="248"/>
      <c r="S62" s="249"/>
      <c r="T62" s="267"/>
      <c r="U62" s="266"/>
      <c r="V62" s="266"/>
      <c r="W62" s="266"/>
      <c r="X62" s="266"/>
      <c r="Y62" s="266"/>
      <c r="Z62" s="266"/>
      <c r="AA62" s="268"/>
      <c r="AB62" s="177"/>
      <c r="AC62" s="174"/>
      <c r="AD62" s="175"/>
      <c r="AE62" s="174"/>
      <c r="AF62" s="175"/>
      <c r="AG62" s="177"/>
      <c r="AH62" s="173"/>
      <c r="AI62" s="174"/>
      <c r="AJ62" s="175"/>
      <c r="AK62" s="174"/>
      <c r="AL62" s="175"/>
      <c r="AM62" s="250"/>
      <c r="AN62" s="177"/>
      <c r="AO62" s="174"/>
      <c r="AP62" s="175"/>
      <c r="AQ62" s="174"/>
      <c r="AR62" s="175"/>
      <c r="AS62" s="177"/>
      <c r="AT62" s="173"/>
      <c r="AU62" s="174"/>
      <c r="AV62" s="175"/>
      <c r="AW62" s="174"/>
      <c r="AX62" s="175"/>
      <c r="AY62" s="250"/>
      <c r="AZ62" s="177"/>
      <c r="BA62" s="174"/>
      <c r="BB62" s="175"/>
      <c r="BC62" s="174"/>
      <c r="BD62" s="175"/>
      <c r="BE62" s="177"/>
      <c r="BF62" s="467"/>
      <c r="BG62" s="299"/>
      <c r="BH62" s="300"/>
      <c r="BI62" s="299"/>
      <c r="BJ62" s="300"/>
      <c r="BK62" s="471"/>
      <c r="BL62" s="466"/>
      <c r="BM62" s="299"/>
      <c r="BN62" s="300"/>
      <c r="BO62" s="299"/>
      <c r="BP62" s="300"/>
      <c r="BQ62" s="466"/>
      <c r="BR62" s="467"/>
      <c r="BS62" s="299"/>
      <c r="BT62" s="300"/>
      <c r="BU62" s="299"/>
      <c r="BV62" s="300"/>
      <c r="BW62" s="466"/>
      <c r="BX62" s="475"/>
      <c r="BY62" s="476"/>
      <c r="CA62" s="9">
        <f t="shared" si="1"/>
        <v>0</v>
      </c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</row>
    <row r="63" spans="1:108" s="9" customFormat="1" ht="27.75" customHeight="1" x14ac:dyDescent="0.35">
      <c r="A63" s="79" t="s">
        <v>170</v>
      </c>
      <c r="B63" s="460" t="s">
        <v>129</v>
      </c>
      <c r="C63" s="421"/>
      <c r="D63" s="421"/>
      <c r="E63" s="421"/>
      <c r="F63" s="421"/>
      <c r="G63" s="421"/>
      <c r="H63" s="421"/>
      <c r="I63" s="421"/>
      <c r="J63" s="421"/>
      <c r="K63" s="461"/>
      <c r="L63" s="267">
        <v>2</v>
      </c>
      <c r="M63" s="266"/>
      <c r="N63" s="266">
        <v>1</v>
      </c>
      <c r="O63" s="268"/>
      <c r="P63" s="246">
        <f t="shared" si="2"/>
        <v>216</v>
      </c>
      <c r="Q63" s="247"/>
      <c r="R63" s="248">
        <f>SUM($T63:$AA63)</f>
        <v>108</v>
      </c>
      <c r="S63" s="249"/>
      <c r="T63" s="477">
        <v>50</v>
      </c>
      <c r="U63" s="478"/>
      <c r="V63" s="478">
        <v>58</v>
      </c>
      <c r="W63" s="478"/>
      <c r="X63" s="478"/>
      <c r="Y63" s="478"/>
      <c r="Z63" s="478"/>
      <c r="AA63" s="479"/>
      <c r="AB63" s="172">
        <v>108</v>
      </c>
      <c r="AC63" s="171"/>
      <c r="AD63" s="170">
        <v>54</v>
      </c>
      <c r="AE63" s="171"/>
      <c r="AF63" s="170">
        <v>3</v>
      </c>
      <c r="AG63" s="172"/>
      <c r="AH63" s="251">
        <v>108</v>
      </c>
      <c r="AI63" s="171"/>
      <c r="AJ63" s="170">
        <v>54</v>
      </c>
      <c r="AK63" s="171"/>
      <c r="AL63" s="170">
        <v>3</v>
      </c>
      <c r="AM63" s="176"/>
      <c r="AN63" s="177"/>
      <c r="AO63" s="174"/>
      <c r="AP63" s="175"/>
      <c r="AQ63" s="174"/>
      <c r="AR63" s="175"/>
      <c r="AS63" s="177"/>
      <c r="AT63" s="173"/>
      <c r="AU63" s="174"/>
      <c r="AV63" s="175"/>
      <c r="AW63" s="174"/>
      <c r="AX63" s="175"/>
      <c r="AY63" s="250"/>
      <c r="AZ63" s="177"/>
      <c r="BA63" s="174"/>
      <c r="BB63" s="175"/>
      <c r="BC63" s="174"/>
      <c r="BD63" s="175"/>
      <c r="BE63" s="177"/>
      <c r="BF63" s="467"/>
      <c r="BG63" s="299"/>
      <c r="BH63" s="300"/>
      <c r="BI63" s="299"/>
      <c r="BJ63" s="300"/>
      <c r="BK63" s="471"/>
      <c r="BL63" s="466"/>
      <c r="BM63" s="299"/>
      <c r="BN63" s="300"/>
      <c r="BO63" s="299"/>
      <c r="BP63" s="300"/>
      <c r="BQ63" s="466"/>
      <c r="BR63" s="467"/>
      <c r="BS63" s="299"/>
      <c r="BT63" s="300"/>
      <c r="BU63" s="299"/>
      <c r="BV63" s="300"/>
      <c r="BW63" s="466"/>
      <c r="BX63" s="178" t="s">
        <v>280</v>
      </c>
      <c r="BY63" s="179"/>
      <c r="CA63" s="9">
        <f t="shared" si="1"/>
        <v>108</v>
      </c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</row>
    <row r="64" spans="1:108" s="9" customFormat="1" ht="27.75" customHeight="1" x14ac:dyDescent="0.35">
      <c r="A64" s="79" t="s">
        <v>171</v>
      </c>
      <c r="B64" s="472" t="s">
        <v>131</v>
      </c>
      <c r="C64" s="473"/>
      <c r="D64" s="473"/>
      <c r="E64" s="473"/>
      <c r="F64" s="473"/>
      <c r="G64" s="473"/>
      <c r="H64" s="473"/>
      <c r="I64" s="473"/>
      <c r="J64" s="473"/>
      <c r="K64" s="474"/>
      <c r="L64" s="173">
        <v>1</v>
      </c>
      <c r="M64" s="174"/>
      <c r="N64" s="175"/>
      <c r="O64" s="250"/>
      <c r="P64" s="246">
        <f t="shared" si="2"/>
        <v>108</v>
      </c>
      <c r="Q64" s="247"/>
      <c r="R64" s="248">
        <f t="shared" ref="R64:R70" si="3">SUM($T64:$AA64)</f>
        <v>50</v>
      </c>
      <c r="S64" s="249"/>
      <c r="T64" s="173">
        <v>30</v>
      </c>
      <c r="U64" s="174"/>
      <c r="V64" s="175">
        <v>20</v>
      </c>
      <c r="W64" s="174"/>
      <c r="X64" s="175"/>
      <c r="Y64" s="174"/>
      <c r="Z64" s="175"/>
      <c r="AA64" s="250"/>
      <c r="AB64" s="172">
        <v>108</v>
      </c>
      <c r="AC64" s="171"/>
      <c r="AD64" s="170">
        <v>50</v>
      </c>
      <c r="AE64" s="171"/>
      <c r="AF64" s="170">
        <v>3</v>
      </c>
      <c r="AG64" s="172"/>
      <c r="AH64" s="251"/>
      <c r="AI64" s="171"/>
      <c r="AJ64" s="170"/>
      <c r="AK64" s="171"/>
      <c r="AL64" s="170"/>
      <c r="AM64" s="176"/>
      <c r="AN64" s="177"/>
      <c r="AO64" s="174"/>
      <c r="AP64" s="175"/>
      <c r="AQ64" s="174"/>
      <c r="AR64" s="175"/>
      <c r="AS64" s="177"/>
      <c r="AT64" s="173"/>
      <c r="AU64" s="174"/>
      <c r="AV64" s="175"/>
      <c r="AW64" s="174"/>
      <c r="AX64" s="175"/>
      <c r="AY64" s="250"/>
      <c r="AZ64" s="177"/>
      <c r="BA64" s="174"/>
      <c r="BB64" s="175"/>
      <c r="BC64" s="174"/>
      <c r="BD64" s="175"/>
      <c r="BE64" s="177"/>
      <c r="BF64" s="173"/>
      <c r="BG64" s="174"/>
      <c r="BH64" s="175"/>
      <c r="BI64" s="174"/>
      <c r="BJ64" s="175"/>
      <c r="BK64" s="250"/>
      <c r="BL64" s="177"/>
      <c r="BM64" s="174"/>
      <c r="BN64" s="175"/>
      <c r="BO64" s="174"/>
      <c r="BP64" s="175"/>
      <c r="BQ64" s="177"/>
      <c r="BR64" s="173"/>
      <c r="BS64" s="174"/>
      <c r="BT64" s="175"/>
      <c r="BU64" s="174"/>
      <c r="BV64" s="175"/>
      <c r="BW64" s="177"/>
      <c r="BX64" s="178" t="s">
        <v>281</v>
      </c>
      <c r="BY64" s="179"/>
      <c r="CA64" s="9">
        <f t="shared" si="1"/>
        <v>50</v>
      </c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</row>
    <row r="65" spans="1:108" s="9" customFormat="1" ht="27.75" customHeight="1" x14ac:dyDescent="0.35">
      <c r="A65" s="79" t="s">
        <v>172</v>
      </c>
      <c r="B65" s="460" t="s">
        <v>138</v>
      </c>
      <c r="C65" s="421"/>
      <c r="D65" s="421"/>
      <c r="E65" s="421"/>
      <c r="F65" s="421"/>
      <c r="G65" s="421"/>
      <c r="H65" s="421"/>
      <c r="I65" s="421"/>
      <c r="J65" s="421"/>
      <c r="K65" s="461"/>
      <c r="L65" s="173">
        <v>5</v>
      </c>
      <c r="M65" s="174"/>
      <c r="N65" s="175"/>
      <c r="O65" s="250"/>
      <c r="P65" s="246">
        <f t="shared" si="2"/>
        <v>118</v>
      </c>
      <c r="Q65" s="247"/>
      <c r="R65" s="248">
        <f t="shared" si="3"/>
        <v>52</v>
      </c>
      <c r="S65" s="249"/>
      <c r="T65" s="173">
        <v>34</v>
      </c>
      <c r="U65" s="174"/>
      <c r="V65" s="175">
        <v>10</v>
      </c>
      <c r="W65" s="174"/>
      <c r="X65" s="175"/>
      <c r="Y65" s="174"/>
      <c r="Z65" s="175">
        <v>8</v>
      </c>
      <c r="AA65" s="250"/>
      <c r="AB65" s="177"/>
      <c r="AC65" s="174"/>
      <c r="AD65" s="175"/>
      <c r="AE65" s="174"/>
      <c r="AF65" s="175"/>
      <c r="AG65" s="177"/>
      <c r="AH65" s="173"/>
      <c r="AI65" s="174"/>
      <c r="AJ65" s="175"/>
      <c r="AK65" s="174"/>
      <c r="AL65" s="175"/>
      <c r="AM65" s="250"/>
      <c r="AN65" s="172"/>
      <c r="AO65" s="171"/>
      <c r="AP65" s="170"/>
      <c r="AQ65" s="171"/>
      <c r="AR65" s="170"/>
      <c r="AS65" s="172"/>
      <c r="AT65" s="251"/>
      <c r="AU65" s="171"/>
      <c r="AV65" s="170"/>
      <c r="AW65" s="171"/>
      <c r="AX65" s="170"/>
      <c r="AY65" s="176"/>
      <c r="AZ65" s="172">
        <v>118</v>
      </c>
      <c r="BA65" s="171"/>
      <c r="BB65" s="170">
        <v>52</v>
      </c>
      <c r="BC65" s="171"/>
      <c r="BD65" s="170">
        <v>3</v>
      </c>
      <c r="BE65" s="172"/>
      <c r="BF65" s="173"/>
      <c r="BG65" s="174"/>
      <c r="BH65" s="175"/>
      <c r="BI65" s="174"/>
      <c r="BJ65" s="175"/>
      <c r="BK65" s="250"/>
      <c r="BL65" s="177"/>
      <c r="BM65" s="174"/>
      <c r="BN65" s="175"/>
      <c r="BO65" s="174"/>
      <c r="BP65" s="175"/>
      <c r="BQ65" s="177"/>
      <c r="BR65" s="173"/>
      <c r="BS65" s="174"/>
      <c r="BT65" s="175"/>
      <c r="BU65" s="174"/>
      <c r="BV65" s="175"/>
      <c r="BW65" s="177"/>
      <c r="BX65" s="178" t="s">
        <v>283</v>
      </c>
      <c r="BY65" s="179"/>
      <c r="CA65" s="9">
        <f t="shared" si="1"/>
        <v>52</v>
      </c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</row>
    <row r="66" spans="1:108" s="9" customFormat="1" ht="27.75" customHeight="1" x14ac:dyDescent="0.35">
      <c r="A66" s="79" t="s">
        <v>315</v>
      </c>
      <c r="B66" s="468" t="s">
        <v>130</v>
      </c>
      <c r="C66" s="469"/>
      <c r="D66" s="469"/>
      <c r="E66" s="469"/>
      <c r="F66" s="469"/>
      <c r="G66" s="469"/>
      <c r="H66" s="469"/>
      <c r="I66" s="469"/>
      <c r="J66" s="469"/>
      <c r="K66" s="470"/>
      <c r="L66" s="267">
        <v>4</v>
      </c>
      <c r="M66" s="266"/>
      <c r="N66" s="266">
        <v>3</v>
      </c>
      <c r="O66" s="268"/>
      <c r="P66" s="246">
        <f t="shared" si="2"/>
        <v>210</v>
      </c>
      <c r="Q66" s="247"/>
      <c r="R66" s="248">
        <f t="shared" si="3"/>
        <v>130</v>
      </c>
      <c r="S66" s="249"/>
      <c r="T66" s="267">
        <v>56</v>
      </c>
      <c r="U66" s="266"/>
      <c r="V66" s="266">
        <v>26</v>
      </c>
      <c r="W66" s="266"/>
      <c r="X66" s="266"/>
      <c r="Y66" s="266"/>
      <c r="Z66" s="266">
        <v>48</v>
      </c>
      <c r="AA66" s="268"/>
      <c r="AB66" s="177"/>
      <c r="AC66" s="174"/>
      <c r="AD66" s="175"/>
      <c r="AE66" s="174"/>
      <c r="AF66" s="175"/>
      <c r="AG66" s="177"/>
      <c r="AH66" s="173"/>
      <c r="AI66" s="174"/>
      <c r="AJ66" s="175"/>
      <c r="AK66" s="174"/>
      <c r="AL66" s="175"/>
      <c r="AM66" s="250"/>
      <c r="AN66" s="172">
        <v>120</v>
      </c>
      <c r="AO66" s="171"/>
      <c r="AP66" s="170">
        <v>74</v>
      </c>
      <c r="AQ66" s="171"/>
      <c r="AR66" s="170">
        <v>3</v>
      </c>
      <c r="AS66" s="172"/>
      <c r="AT66" s="251">
        <v>90</v>
      </c>
      <c r="AU66" s="171"/>
      <c r="AV66" s="170">
        <v>56</v>
      </c>
      <c r="AW66" s="171"/>
      <c r="AX66" s="170">
        <v>3</v>
      </c>
      <c r="AY66" s="176"/>
      <c r="AZ66" s="172"/>
      <c r="BA66" s="171"/>
      <c r="BB66" s="170"/>
      <c r="BC66" s="171"/>
      <c r="BD66" s="170"/>
      <c r="BE66" s="172"/>
      <c r="BF66" s="467"/>
      <c r="BG66" s="299"/>
      <c r="BH66" s="300"/>
      <c r="BI66" s="299"/>
      <c r="BJ66" s="300"/>
      <c r="BK66" s="471"/>
      <c r="BL66" s="466"/>
      <c r="BM66" s="299"/>
      <c r="BN66" s="300"/>
      <c r="BO66" s="299"/>
      <c r="BP66" s="300"/>
      <c r="BQ66" s="466"/>
      <c r="BR66" s="467"/>
      <c r="BS66" s="299"/>
      <c r="BT66" s="300"/>
      <c r="BU66" s="299"/>
      <c r="BV66" s="300"/>
      <c r="BW66" s="466"/>
      <c r="BX66" s="178" t="s">
        <v>284</v>
      </c>
      <c r="BY66" s="179"/>
      <c r="CA66" s="9">
        <f t="shared" ref="CA66:CA99" si="4">AD66+AJ66+AP66+AV66+BB66+BH66+BN66+BT66</f>
        <v>130</v>
      </c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</row>
    <row r="67" spans="1:108" s="9" customFormat="1" ht="27.75" customHeight="1" x14ac:dyDescent="0.35">
      <c r="A67" s="79" t="s">
        <v>173</v>
      </c>
      <c r="B67" s="460" t="s">
        <v>140</v>
      </c>
      <c r="C67" s="421"/>
      <c r="D67" s="421"/>
      <c r="E67" s="421"/>
      <c r="F67" s="421"/>
      <c r="G67" s="421"/>
      <c r="H67" s="421"/>
      <c r="I67" s="421"/>
      <c r="J67" s="421"/>
      <c r="K67" s="461"/>
      <c r="L67" s="173">
        <v>5</v>
      </c>
      <c r="M67" s="174"/>
      <c r="N67" s="175"/>
      <c r="O67" s="250"/>
      <c r="P67" s="246">
        <f t="shared" si="2"/>
        <v>120</v>
      </c>
      <c r="Q67" s="247"/>
      <c r="R67" s="248">
        <f t="shared" si="3"/>
        <v>54</v>
      </c>
      <c r="S67" s="249"/>
      <c r="T67" s="173">
        <v>30</v>
      </c>
      <c r="U67" s="174"/>
      <c r="V67" s="175">
        <v>16</v>
      </c>
      <c r="W67" s="174"/>
      <c r="X67" s="175">
        <v>8</v>
      </c>
      <c r="Y67" s="174"/>
      <c r="Z67" s="175"/>
      <c r="AA67" s="250"/>
      <c r="AB67" s="177"/>
      <c r="AC67" s="174"/>
      <c r="AD67" s="175"/>
      <c r="AE67" s="174"/>
      <c r="AF67" s="175"/>
      <c r="AG67" s="177"/>
      <c r="AH67" s="173"/>
      <c r="AI67" s="174"/>
      <c r="AJ67" s="175"/>
      <c r="AK67" s="174"/>
      <c r="AL67" s="175"/>
      <c r="AM67" s="250"/>
      <c r="AN67" s="172"/>
      <c r="AO67" s="171"/>
      <c r="AP67" s="170"/>
      <c r="AQ67" s="171"/>
      <c r="AR67" s="170"/>
      <c r="AS67" s="172"/>
      <c r="AT67" s="251"/>
      <c r="AU67" s="171"/>
      <c r="AV67" s="170"/>
      <c r="AW67" s="171"/>
      <c r="AX67" s="170"/>
      <c r="AY67" s="176"/>
      <c r="AZ67" s="172">
        <v>120</v>
      </c>
      <c r="BA67" s="171"/>
      <c r="BB67" s="170">
        <v>54</v>
      </c>
      <c r="BC67" s="171"/>
      <c r="BD67" s="170">
        <v>3</v>
      </c>
      <c r="BE67" s="172"/>
      <c r="BF67" s="173"/>
      <c r="BG67" s="174"/>
      <c r="BH67" s="175"/>
      <c r="BI67" s="174"/>
      <c r="BJ67" s="175"/>
      <c r="BK67" s="250"/>
      <c r="BL67" s="177"/>
      <c r="BM67" s="174"/>
      <c r="BN67" s="175"/>
      <c r="BO67" s="174"/>
      <c r="BP67" s="175"/>
      <c r="BQ67" s="177"/>
      <c r="BR67" s="173"/>
      <c r="BS67" s="174"/>
      <c r="BT67" s="175"/>
      <c r="BU67" s="174"/>
      <c r="BV67" s="175"/>
      <c r="BW67" s="177"/>
      <c r="BX67" s="178" t="s">
        <v>285</v>
      </c>
      <c r="BY67" s="179"/>
      <c r="CA67" s="9">
        <f t="shared" si="4"/>
        <v>54</v>
      </c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</row>
    <row r="68" spans="1:108" s="9" customFormat="1" ht="45.75" customHeight="1" x14ac:dyDescent="0.35">
      <c r="A68" s="79" t="s">
        <v>174</v>
      </c>
      <c r="B68" s="311" t="s">
        <v>135</v>
      </c>
      <c r="C68" s="312"/>
      <c r="D68" s="312"/>
      <c r="E68" s="312"/>
      <c r="F68" s="312"/>
      <c r="G68" s="312"/>
      <c r="H68" s="312"/>
      <c r="I68" s="312"/>
      <c r="J68" s="312"/>
      <c r="K68" s="312"/>
      <c r="L68" s="267"/>
      <c r="M68" s="266"/>
      <c r="N68" s="266">
        <v>2</v>
      </c>
      <c r="O68" s="268"/>
      <c r="P68" s="246">
        <f t="shared" si="2"/>
        <v>102</v>
      </c>
      <c r="Q68" s="247"/>
      <c r="R68" s="248">
        <f t="shared" si="3"/>
        <v>68</v>
      </c>
      <c r="S68" s="249"/>
      <c r="T68" s="174">
        <v>38</v>
      </c>
      <c r="U68" s="266"/>
      <c r="V68" s="266"/>
      <c r="W68" s="266"/>
      <c r="X68" s="266"/>
      <c r="Y68" s="266"/>
      <c r="Z68" s="266">
        <v>30</v>
      </c>
      <c r="AA68" s="175"/>
      <c r="AB68" s="307"/>
      <c r="AC68" s="308"/>
      <c r="AD68" s="309"/>
      <c r="AE68" s="308"/>
      <c r="AF68" s="309"/>
      <c r="AG68" s="310"/>
      <c r="AH68" s="177">
        <v>102</v>
      </c>
      <c r="AI68" s="174"/>
      <c r="AJ68" s="314">
        <v>68</v>
      </c>
      <c r="AK68" s="315"/>
      <c r="AL68" s="314">
        <v>3</v>
      </c>
      <c r="AM68" s="316"/>
      <c r="AN68" s="307"/>
      <c r="AO68" s="308"/>
      <c r="AP68" s="309"/>
      <c r="AQ68" s="308"/>
      <c r="AR68" s="309"/>
      <c r="AS68" s="310"/>
      <c r="AT68" s="393"/>
      <c r="AU68" s="308"/>
      <c r="AV68" s="309"/>
      <c r="AW68" s="308"/>
      <c r="AX68" s="309"/>
      <c r="AY68" s="393"/>
      <c r="AZ68" s="307"/>
      <c r="BA68" s="308"/>
      <c r="BB68" s="309"/>
      <c r="BC68" s="308"/>
      <c r="BD68" s="309"/>
      <c r="BE68" s="310"/>
      <c r="BF68" s="394"/>
      <c r="BG68" s="395"/>
      <c r="BH68" s="399"/>
      <c r="BI68" s="395"/>
      <c r="BJ68" s="399"/>
      <c r="BK68" s="394"/>
      <c r="BL68" s="400"/>
      <c r="BM68" s="395"/>
      <c r="BN68" s="399"/>
      <c r="BO68" s="395"/>
      <c r="BP68" s="399"/>
      <c r="BQ68" s="401"/>
      <c r="BR68" s="394"/>
      <c r="BS68" s="395"/>
      <c r="BT68" s="399"/>
      <c r="BU68" s="395"/>
      <c r="BV68" s="399"/>
      <c r="BW68" s="394"/>
      <c r="BX68" s="178" t="s">
        <v>282</v>
      </c>
      <c r="BY68" s="179"/>
      <c r="CA68" s="9">
        <f t="shared" si="4"/>
        <v>68</v>
      </c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</row>
    <row r="69" spans="1:108" s="9" customFormat="1" ht="40.5" customHeight="1" x14ac:dyDescent="0.35">
      <c r="A69" s="79" t="s">
        <v>232</v>
      </c>
      <c r="B69" s="254" t="s">
        <v>134</v>
      </c>
      <c r="C69" s="255"/>
      <c r="D69" s="255"/>
      <c r="E69" s="255"/>
      <c r="F69" s="255"/>
      <c r="G69" s="255"/>
      <c r="H69" s="255"/>
      <c r="I69" s="255"/>
      <c r="J69" s="255"/>
      <c r="K69" s="313"/>
      <c r="L69" s="267">
        <v>7</v>
      </c>
      <c r="M69" s="266"/>
      <c r="N69" s="266">
        <v>5</v>
      </c>
      <c r="O69" s="268"/>
      <c r="P69" s="246">
        <f t="shared" si="2"/>
        <v>204</v>
      </c>
      <c r="Q69" s="247"/>
      <c r="R69" s="266">
        <f t="shared" si="3"/>
        <v>130</v>
      </c>
      <c r="S69" s="268"/>
      <c r="T69" s="173">
        <v>36</v>
      </c>
      <c r="U69" s="174"/>
      <c r="V69" s="175">
        <v>70</v>
      </c>
      <c r="W69" s="174"/>
      <c r="X69" s="175"/>
      <c r="Y69" s="174"/>
      <c r="Z69" s="175">
        <v>24</v>
      </c>
      <c r="AA69" s="250"/>
      <c r="AB69" s="177"/>
      <c r="AC69" s="174"/>
      <c r="AD69" s="175"/>
      <c r="AE69" s="174"/>
      <c r="AF69" s="175"/>
      <c r="AG69" s="177"/>
      <c r="AH69" s="173"/>
      <c r="AI69" s="174"/>
      <c r="AJ69" s="175"/>
      <c r="AK69" s="174"/>
      <c r="AL69" s="175"/>
      <c r="AM69" s="250"/>
      <c r="AN69" s="177"/>
      <c r="AO69" s="174"/>
      <c r="AP69" s="175"/>
      <c r="AQ69" s="174"/>
      <c r="AR69" s="175"/>
      <c r="AS69" s="177"/>
      <c r="AT69" s="173"/>
      <c r="AU69" s="174"/>
      <c r="AV69" s="175"/>
      <c r="AW69" s="174"/>
      <c r="AX69" s="175"/>
      <c r="AY69" s="250"/>
      <c r="AZ69" s="177">
        <v>110</v>
      </c>
      <c r="BA69" s="174"/>
      <c r="BB69" s="175">
        <v>72</v>
      </c>
      <c r="BC69" s="174"/>
      <c r="BD69" s="175">
        <v>3</v>
      </c>
      <c r="BE69" s="177"/>
      <c r="BF69" s="173">
        <v>34</v>
      </c>
      <c r="BG69" s="174"/>
      <c r="BH69" s="175">
        <v>18</v>
      </c>
      <c r="BI69" s="174"/>
      <c r="BJ69" s="175"/>
      <c r="BK69" s="250"/>
      <c r="BL69" s="172">
        <v>60</v>
      </c>
      <c r="BM69" s="171"/>
      <c r="BN69" s="170">
        <v>40</v>
      </c>
      <c r="BO69" s="171"/>
      <c r="BP69" s="170">
        <v>3</v>
      </c>
      <c r="BQ69" s="172"/>
      <c r="BR69" s="173"/>
      <c r="BS69" s="174"/>
      <c r="BT69" s="175"/>
      <c r="BU69" s="174"/>
      <c r="BV69" s="175"/>
      <c r="BW69" s="177"/>
      <c r="BX69" s="178" t="s">
        <v>292</v>
      </c>
      <c r="BY69" s="179"/>
      <c r="CA69" s="9">
        <f t="shared" si="4"/>
        <v>130</v>
      </c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</row>
    <row r="70" spans="1:108" s="9" customFormat="1" ht="32.25" customHeight="1" x14ac:dyDescent="0.35">
      <c r="A70" s="79" t="s">
        <v>233</v>
      </c>
      <c r="B70" s="463" t="s">
        <v>133</v>
      </c>
      <c r="C70" s="464"/>
      <c r="D70" s="464"/>
      <c r="E70" s="464"/>
      <c r="F70" s="464"/>
      <c r="G70" s="464"/>
      <c r="H70" s="464"/>
      <c r="I70" s="464"/>
      <c r="J70" s="464"/>
      <c r="K70" s="465"/>
      <c r="L70" s="173">
        <v>7</v>
      </c>
      <c r="M70" s="174"/>
      <c r="N70" s="175">
        <v>6</v>
      </c>
      <c r="O70" s="250"/>
      <c r="P70" s="246">
        <f t="shared" si="2"/>
        <v>180</v>
      </c>
      <c r="Q70" s="247"/>
      <c r="R70" s="248">
        <f t="shared" si="3"/>
        <v>80</v>
      </c>
      <c r="S70" s="249"/>
      <c r="T70" s="173">
        <v>34</v>
      </c>
      <c r="U70" s="174"/>
      <c r="V70" s="175">
        <v>30</v>
      </c>
      <c r="W70" s="174"/>
      <c r="X70" s="175"/>
      <c r="Y70" s="174"/>
      <c r="Z70" s="175">
        <v>16</v>
      </c>
      <c r="AA70" s="250"/>
      <c r="AB70" s="177"/>
      <c r="AC70" s="174"/>
      <c r="AD70" s="175"/>
      <c r="AE70" s="174"/>
      <c r="AF70" s="175"/>
      <c r="AG70" s="177"/>
      <c r="AH70" s="173"/>
      <c r="AI70" s="174"/>
      <c r="AJ70" s="175"/>
      <c r="AK70" s="174"/>
      <c r="AL70" s="175"/>
      <c r="AM70" s="250"/>
      <c r="AN70" s="177"/>
      <c r="AO70" s="174"/>
      <c r="AP70" s="175"/>
      <c r="AQ70" s="174"/>
      <c r="AR70" s="175"/>
      <c r="AS70" s="177"/>
      <c r="AT70" s="173"/>
      <c r="AU70" s="174"/>
      <c r="AV70" s="175"/>
      <c r="AW70" s="174"/>
      <c r="AX70" s="175"/>
      <c r="AY70" s="250"/>
      <c r="AZ70" s="172"/>
      <c r="BA70" s="171"/>
      <c r="BB70" s="170"/>
      <c r="BC70" s="171"/>
      <c r="BD70" s="170"/>
      <c r="BE70" s="172"/>
      <c r="BF70" s="251">
        <v>90</v>
      </c>
      <c r="BG70" s="171"/>
      <c r="BH70" s="170">
        <v>34</v>
      </c>
      <c r="BI70" s="171"/>
      <c r="BJ70" s="170">
        <v>3</v>
      </c>
      <c r="BK70" s="176"/>
      <c r="BL70" s="172">
        <v>90</v>
      </c>
      <c r="BM70" s="171"/>
      <c r="BN70" s="170">
        <v>46</v>
      </c>
      <c r="BO70" s="171"/>
      <c r="BP70" s="170">
        <v>3</v>
      </c>
      <c r="BQ70" s="172"/>
      <c r="BR70" s="173"/>
      <c r="BS70" s="174"/>
      <c r="BT70" s="175"/>
      <c r="BU70" s="174"/>
      <c r="BV70" s="175"/>
      <c r="BW70" s="177"/>
      <c r="BX70" s="178" t="s">
        <v>287</v>
      </c>
      <c r="BY70" s="179"/>
      <c r="CA70" s="9">
        <f t="shared" si="4"/>
        <v>80</v>
      </c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</row>
    <row r="71" spans="1:108" s="80" customFormat="1" ht="45" customHeight="1" x14ac:dyDescent="0.35">
      <c r="A71" s="76" t="s">
        <v>153</v>
      </c>
      <c r="B71" s="259" t="s">
        <v>436</v>
      </c>
      <c r="C71" s="260"/>
      <c r="D71" s="260"/>
      <c r="E71" s="260"/>
      <c r="F71" s="260"/>
      <c r="G71" s="260"/>
      <c r="H71" s="260"/>
      <c r="I71" s="260"/>
      <c r="J71" s="260"/>
      <c r="K71" s="261"/>
      <c r="L71" s="177"/>
      <c r="M71" s="174"/>
      <c r="N71" s="175"/>
      <c r="O71" s="250"/>
      <c r="P71" s="262"/>
      <c r="Q71" s="263"/>
      <c r="R71" s="248"/>
      <c r="S71" s="249"/>
      <c r="T71" s="173"/>
      <c r="U71" s="174"/>
      <c r="V71" s="175"/>
      <c r="W71" s="174"/>
      <c r="X71" s="175"/>
      <c r="Y71" s="174"/>
      <c r="Z71" s="175"/>
      <c r="AA71" s="250"/>
      <c r="AB71" s="177"/>
      <c r="AC71" s="174"/>
      <c r="AD71" s="175"/>
      <c r="AE71" s="174"/>
      <c r="AF71" s="175"/>
      <c r="AG71" s="177"/>
      <c r="AH71" s="173"/>
      <c r="AI71" s="174"/>
      <c r="AJ71" s="175"/>
      <c r="AK71" s="174"/>
      <c r="AL71" s="175"/>
      <c r="AM71" s="250"/>
      <c r="AN71" s="177"/>
      <c r="AO71" s="174"/>
      <c r="AP71" s="175"/>
      <c r="AQ71" s="174"/>
      <c r="AR71" s="175"/>
      <c r="AS71" s="177"/>
      <c r="AT71" s="251"/>
      <c r="AU71" s="171"/>
      <c r="AV71" s="175"/>
      <c r="AW71" s="174"/>
      <c r="AX71" s="175"/>
      <c r="AY71" s="250"/>
      <c r="AZ71" s="177"/>
      <c r="BA71" s="174"/>
      <c r="BB71" s="175"/>
      <c r="BC71" s="174"/>
      <c r="BD71" s="175"/>
      <c r="BE71" s="177"/>
      <c r="BF71" s="173"/>
      <c r="BG71" s="174"/>
      <c r="BH71" s="175"/>
      <c r="BI71" s="174"/>
      <c r="BJ71" s="175"/>
      <c r="BK71" s="250"/>
      <c r="BL71" s="177"/>
      <c r="BM71" s="174"/>
      <c r="BN71" s="175"/>
      <c r="BO71" s="174"/>
      <c r="BP71" s="175"/>
      <c r="BQ71" s="177"/>
      <c r="BR71" s="173"/>
      <c r="BS71" s="174"/>
      <c r="BT71" s="175"/>
      <c r="BU71" s="174"/>
      <c r="BV71" s="175"/>
      <c r="BW71" s="177"/>
      <c r="BX71" s="282"/>
      <c r="BY71" s="283"/>
      <c r="BZ71" s="84"/>
      <c r="CA71" s="9">
        <f t="shared" si="4"/>
        <v>0</v>
      </c>
    </row>
    <row r="72" spans="1:108" s="80" customFormat="1" ht="44.25" customHeight="1" x14ac:dyDescent="0.35">
      <c r="A72" s="76" t="s">
        <v>175</v>
      </c>
      <c r="B72" s="254" t="s">
        <v>143</v>
      </c>
      <c r="C72" s="255"/>
      <c r="D72" s="255"/>
      <c r="E72" s="255"/>
      <c r="F72" s="255"/>
      <c r="G72" s="255"/>
      <c r="H72" s="255"/>
      <c r="I72" s="255"/>
      <c r="J72" s="255"/>
      <c r="K72" s="256"/>
      <c r="L72" s="177">
        <v>7</v>
      </c>
      <c r="M72" s="174"/>
      <c r="N72" s="175" t="s">
        <v>213</v>
      </c>
      <c r="O72" s="250"/>
      <c r="P72" s="246">
        <f t="shared" si="2"/>
        <v>450</v>
      </c>
      <c r="Q72" s="247"/>
      <c r="R72" s="248">
        <f>SUM($T72:$AA72)</f>
        <v>250</v>
      </c>
      <c r="S72" s="249"/>
      <c r="T72" s="173">
        <v>40</v>
      </c>
      <c r="U72" s="174"/>
      <c r="V72" s="175"/>
      <c r="W72" s="174"/>
      <c r="X72" s="175">
        <v>170</v>
      </c>
      <c r="Y72" s="174"/>
      <c r="Z72" s="175">
        <v>40</v>
      </c>
      <c r="AA72" s="250"/>
      <c r="AB72" s="172">
        <v>66</v>
      </c>
      <c r="AC72" s="171"/>
      <c r="AD72" s="170">
        <v>48</v>
      </c>
      <c r="AE72" s="171"/>
      <c r="AF72" s="170"/>
      <c r="AG72" s="172"/>
      <c r="AH72" s="251">
        <v>64</v>
      </c>
      <c r="AI72" s="171"/>
      <c r="AJ72" s="170">
        <v>38</v>
      </c>
      <c r="AK72" s="171"/>
      <c r="AL72" s="170">
        <v>3</v>
      </c>
      <c r="AM72" s="176"/>
      <c r="AN72" s="172">
        <v>88</v>
      </c>
      <c r="AO72" s="171"/>
      <c r="AP72" s="170">
        <v>58</v>
      </c>
      <c r="AQ72" s="171"/>
      <c r="AR72" s="170"/>
      <c r="AS72" s="172"/>
      <c r="AT72" s="251">
        <v>36</v>
      </c>
      <c r="AU72" s="171"/>
      <c r="AV72" s="170">
        <v>24</v>
      </c>
      <c r="AW72" s="171"/>
      <c r="AX72" s="170">
        <v>3</v>
      </c>
      <c r="AY72" s="176"/>
      <c r="AZ72" s="172">
        <v>66</v>
      </c>
      <c r="BA72" s="171"/>
      <c r="BB72" s="170">
        <v>24</v>
      </c>
      <c r="BC72" s="171"/>
      <c r="BD72" s="170"/>
      <c r="BE72" s="172"/>
      <c r="BF72" s="251">
        <v>40</v>
      </c>
      <c r="BG72" s="171"/>
      <c r="BH72" s="170">
        <v>24</v>
      </c>
      <c r="BI72" s="171"/>
      <c r="BJ72" s="170">
        <v>3</v>
      </c>
      <c r="BK72" s="176"/>
      <c r="BL72" s="172">
        <v>90</v>
      </c>
      <c r="BM72" s="171"/>
      <c r="BN72" s="170">
        <v>34</v>
      </c>
      <c r="BO72" s="171"/>
      <c r="BP72" s="170">
        <v>3</v>
      </c>
      <c r="BQ72" s="172"/>
      <c r="BR72" s="173"/>
      <c r="BS72" s="174"/>
      <c r="BT72" s="175"/>
      <c r="BU72" s="174"/>
      <c r="BV72" s="175"/>
      <c r="BW72" s="177"/>
      <c r="BX72" s="178" t="s">
        <v>288</v>
      </c>
      <c r="BY72" s="179"/>
      <c r="BZ72" s="84"/>
      <c r="CA72" s="9">
        <f t="shared" si="4"/>
        <v>250</v>
      </c>
    </row>
    <row r="73" spans="1:108" s="80" customFormat="1" ht="55.5" customHeight="1" x14ac:dyDescent="0.35">
      <c r="A73" s="76" t="s">
        <v>176</v>
      </c>
      <c r="B73" s="254" t="s">
        <v>147</v>
      </c>
      <c r="C73" s="255"/>
      <c r="D73" s="255"/>
      <c r="E73" s="255"/>
      <c r="F73" s="255"/>
      <c r="G73" s="255"/>
      <c r="H73" s="255"/>
      <c r="I73" s="255"/>
      <c r="J73" s="255"/>
      <c r="K73" s="256"/>
      <c r="L73" s="177">
        <v>7</v>
      </c>
      <c r="M73" s="174"/>
      <c r="N73" s="244" t="s">
        <v>434</v>
      </c>
      <c r="O73" s="245"/>
      <c r="P73" s="246">
        <f t="shared" si="2"/>
        <v>528</v>
      </c>
      <c r="Q73" s="247"/>
      <c r="R73" s="248">
        <f>SUM($T73:$AA73)</f>
        <v>320</v>
      </c>
      <c r="S73" s="249"/>
      <c r="T73" s="173">
        <v>40</v>
      </c>
      <c r="U73" s="174"/>
      <c r="V73" s="175"/>
      <c r="W73" s="174"/>
      <c r="X73" s="175">
        <v>220</v>
      </c>
      <c r="Y73" s="174"/>
      <c r="Z73" s="175">
        <v>60</v>
      </c>
      <c r="AA73" s="250"/>
      <c r="AB73" s="172">
        <v>100</v>
      </c>
      <c r="AC73" s="171"/>
      <c r="AD73" s="170">
        <v>58</v>
      </c>
      <c r="AE73" s="171"/>
      <c r="AF73" s="170">
        <v>3</v>
      </c>
      <c r="AG73" s="172"/>
      <c r="AH73" s="251">
        <v>100</v>
      </c>
      <c r="AI73" s="171"/>
      <c r="AJ73" s="170">
        <v>58</v>
      </c>
      <c r="AK73" s="171"/>
      <c r="AL73" s="170">
        <v>3</v>
      </c>
      <c r="AM73" s="176"/>
      <c r="AN73" s="172">
        <v>60</v>
      </c>
      <c r="AO73" s="171"/>
      <c r="AP73" s="170">
        <v>50</v>
      </c>
      <c r="AQ73" s="171"/>
      <c r="AR73" s="170"/>
      <c r="AS73" s="172"/>
      <c r="AT73" s="251">
        <v>46</v>
      </c>
      <c r="AU73" s="171"/>
      <c r="AV73" s="170">
        <v>30</v>
      </c>
      <c r="AW73" s="171"/>
      <c r="AX73" s="170">
        <v>3</v>
      </c>
      <c r="AY73" s="176"/>
      <c r="AZ73" s="172">
        <v>82</v>
      </c>
      <c r="BA73" s="171"/>
      <c r="BB73" s="170">
        <v>54</v>
      </c>
      <c r="BC73" s="171"/>
      <c r="BD73" s="175">
        <v>3</v>
      </c>
      <c r="BE73" s="177"/>
      <c r="BF73" s="251">
        <v>50</v>
      </c>
      <c r="BG73" s="171"/>
      <c r="BH73" s="170">
        <v>34</v>
      </c>
      <c r="BI73" s="171"/>
      <c r="BJ73" s="170">
        <v>3</v>
      </c>
      <c r="BK73" s="176"/>
      <c r="BL73" s="172">
        <v>90</v>
      </c>
      <c r="BM73" s="171"/>
      <c r="BN73" s="170">
        <v>36</v>
      </c>
      <c r="BO73" s="171"/>
      <c r="BP73" s="170">
        <v>3</v>
      </c>
      <c r="BQ73" s="172"/>
      <c r="BR73" s="173"/>
      <c r="BS73" s="174"/>
      <c r="BT73" s="175"/>
      <c r="BU73" s="174"/>
      <c r="BV73" s="175"/>
      <c r="BW73" s="177"/>
      <c r="BX73" s="178" t="s">
        <v>289</v>
      </c>
      <c r="BY73" s="179"/>
      <c r="BZ73" s="84"/>
      <c r="CA73" s="9">
        <f t="shared" si="4"/>
        <v>320</v>
      </c>
    </row>
    <row r="74" spans="1:108" s="80" customFormat="1" ht="48.75" customHeight="1" x14ac:dyDescent="0.35">
      <c r="A74" s="85" t="s">
        <v>234</v>
      </c>
      <c r="B74" s="820" t="s">
        <v>144</v>
      </c>
      <c r="C74" s="821"/>
      <c r="D74" s="821"/>
      <c r="E74" s="821"/>
      <c r="F74" s="821"/>
      <c r="G74" s="821"/>
      <c r="H74" s="821"/>
      <c r="I74" s="821"/>
      <c r="J74" s="821"/>
      <c r="K74" s="822"/>
      <c r="L74" s="482">
        <v>6</v>
      </c>
      <c r="M74" s="415"/>
      <c r="N74" s="572" t="s">
        <v>235</v>
      </c>
      <c r="O74" s="819"/>
      <c r="P74" s="561">
        <f t="shared" si="2"/>
        <v>444</v>
      </c>
      <c r="Q74" s="378"/>
      <c r="R74" s="562">
        <f>SUM($T74:$AA74)</f>
        <v>250</v>
      </c>
      <c r="S74" s="563"/>
      <c r="T74" s="481">
        <v>34</v>
      </c>
      <c r="U74" s="415"/>
      <c r="V74" s="414"/>
      <c r="W74" s="415"/>
      <c r="X74" s="414">
        <v>176</v>
      </c>
      <c r="Y74" s="415"/>
      <c r="Z74" s="414">
        <v>40</v>
      </c>
      <c r="AA74" s="542"/>
      <c r="AB74" s="605">
        <v>100</v>
      </c>
      <c r="AC74" s="573"/>
      <c r="AD74" s="572">
        <v>54</v>
      </c>
      <c r="AE74" s="573"/>
      <c r="AF74" s="572">
        <v>3</v>
      </c>
      <c r="AG74" s="605"/>
      <c r="AH74" s="615">
        <v>100</v>
      </c>
      <c r="AI74" s="573"/>
      <c r="AJ74" s="572">
        <v>50</v>
      </c>
      <c r="AK74" s="573"/>
      <c r="AL74" s="572">
        <v>3</v>
      </c>
      <c r="AM74" s="819"/>
      <c r="AN74" s="605">
        <v>88</v>
      </c>
      <c r="AO74" s="573"/>
      <c r="AP74" s="572">
        <v>50</v>
      </c>
      <c r="AQ74" s="573"/>
      <c r="AR74" s="572"/>
      <c r="AS74" s="605"/>
      <c r="AT74" s="615">
        <v>36</v>
      </c>
      <c r="AU74" s="573"/>
      <c r="AV74" s="572">
        <v>24</v>
      </c>
      <c r="AW74" s="573"/>
      <c r="AX74" s="572">
        <v>3</v>
      </c>
      <c r="AY74" s="819"/>
      <c r="AZ74" s="605">
        <v>60</v>
      </c>
      <c r="BA74" s="573"/>
      <c r="BB74" s="572">
        <v>38</v>
      </c>
      <c r="BC74" s="573"/>
      <c r="BD74" s="572"/>
      <c r="BE74" s="605"/>
      <c r="BF74" s="615">
        <v>60</v>
      </c>
      <c r="BG74" s="573"/>
      <c r="BH74" s="572">
        <v>34</v>
      </c>
      <c r="BI74" s="573"/>
      <c r="BJ74" s="572">
        <v>3</v>
      </c>
      <c r="BK74" s="819"/>
      <c r="BL74" s="605"/>
      <c r="BM74" s="573"/>
      <c r="BN74" s="572"/>
      <c r="BO74" s="573"/>
      <c r="BP74" s="572"/>
      <c r="BQ74" s="605"/>
      <c r="BR74" s="481"/>
      <c r="BS74" s="415"/>
      <c r="BT74" s="414"/>
      <c r="BU74" s="415"/>
      <c r="BV74" s="414"/>
      <c r="BW74" s="482"/>
      <c r="BX74" s="565" t="s">
        <v>290</v>
      </c>
      <c r="BY74" s="564"/>
      <c r="BZ74" s="84"/>
      <c r="CA74" s="9">
        <f t="shared" si="4"/>
        <v>250</v>
      </c>
    </row>
    <row r="75" spans="1:108" s="80" customFormat="1" ht="45.75" customHeight="1" x14ac:dyDescent="0.35">
      <c r="A75" s="113" t="s">
        <v>326</v>
      </c>
      <c r="B75" s="816" t="s">
        <v>146</v>
      </c>
      <c r="C75" s="817"/>
      <c r="D75" s="817"/>
      <c r="E75" s="817"/>
      <c r="F75" s="817"/>
      <c r="G75" s="817"/>
      <c r="H75" s="817"/>
      <c r="I75" s="817"/>
      <c r="J75" s="817"/>
      <c r="K75" s="818"/>
      <c r="L75" s="605">
        <v>6</v>
      </c>
      <c r="M75" s="573"/>
      <c r="N75" s="759">
        <v>4</v>
      </c>
      <c r="O75" s="796"/>
      <c r="P75" s="561">
        <f>AB75+AH75+AN75+AT75+AZ75+BF75+BL75+BR75</f>
        <v>190</v>
      </c>
      <c r="Q75" s="378"/>
      <c r="R75" s="414">
        <f>T75+V75+X75+Z75</f>
        <v>70</v>
      </c>
      <c r="S75" s="542"/>
      <c r="T75" s="481">
        <v>24</v>
      </c>
      <c r="U75" s="415"/>
      <c r="V75" s="414"/>
      <c r="W75" s="415"/>
      <c r="X75" s="414">
        <v>30</v>
      </c>
      <c r="Y75" s="415"/>
      <c r="Z75" s="414">
        <v>16</v>
      </c>
      <c r="AA75" s="542"/>
      <c r="AB75" s="481"/>
      <c r="AC75" s="415"/>
      <c r="AD75" s="414"/>
      <c r="AE75" s="415"/>
      <c r="AF75" s="414"/>
      <c r="AG75" s="542"/>
      <c r="AH75" s="481"/>
      <c r="AI75" s="415"/>
      <c r="AJ75" s="414"/>
      <c r="AK75" s="415"/>
      <c r="AL75" s="414"/>
      <c r="AM75" s="542"/>
      <c r="AN75" s="615"/>
      <c r="AO75" s="573"/>
      <c r="AP75" s="572"/>
      <c r="AQ75" s="573"/>
      <c r="AR75" s="572"/>
      <c r="AS75" s="819"/>
      <c r="AT75" s="615">
        <v>90</v>
      </c>
      <c r="AU75" s="573"/>
      <c r="AV75" s="572">
        <v>30</v>
      </c>
      <c r="AW75" s="573"/>
      <c r="AX75" s="572">
        <v>3</v>
      </c>
      <c r="AY75" s="819"/>
      <c r="AZ75" s="615">
        <v>60</v>
      </c>
      <c r="BA75" s="573"/>
      <c r="BB75" s="572">
        <v>26</v>
      </c>
      <c r="BC75" s="573"/>
      <c r="BD75" s="572"/>
      <c r="BE75" s="819"/>
      <c r="BF75" s="615">
        <v>40</v>
      </c>
      <c r="BG75" s="573"/>
      <c r="BH75" s="572">
        <v>14</v>
      </c>
      <c r="BI75" s="573"/>
      <c r="BJ75" s="572">
        <v>3</v>
      </c>
      <c r="BK75" s="819"/>
      <c r="BL75" s="481"/>
      <c r="BM75" s="415"/>
      <c r="BN75" s="414"/>
      <c r="BO75" s="415"/>
      <c r="BP75" s="414"/>
      <c r="BQ75" s="542"/>
      <c r="BR75" s="481"/>
      <c r="BS75" s="415"/>
      <c r="BT75" s="414"/>
      <c r="BU75" s="415"/>
      <c r="BV75" s="414"/>
      <c r="BW75" s="542"/>
      <c r="BX75" s="565" t="s">
        <v>291</v>
      </c>
      <c r="BY75" s="564"/>
      <c r="BZ75" s="84"/>
      <c r="CA75" s="9"/>
    </row>
    <row r="76" spans="1:108" s="112" customFormat="1" ht="141" customHeight="1" x14ac:dyDescent="0.35">
      <c r="A76" s="142" t="s">
        <v>440</v>
      </c>
      <c r="B76" s="142"/>
      <c r="C76" s="142"/>
      <c r="D76" s="142"/>
      <c r="E76" s="142"/>
      <c r="F76" s="142"/>
      <c r="G76" s="142"/>
      <c r="H76" s="142"/>
      <c r="I76" s="142"/>
      <c r="J76" s="142"/>
      <c r="K76" s="142"/>
      <c r="L76" s="142"/>
      <c r="M76" s="142"/>
      <c r="N76" s="14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2"/>
      <c r="Z76" s="142"/>
      <c r="AA76" s="142"/>
      <c r="AB76" s="142"/>
      <c r="AC76" s="142"/>
      <c r="AD76" s="142"/>
      <c r="AE76" s="142"/>
      <c r="AF76" s="142"/>
      <c r="AG76" s="142"/>
      <c r="AH76" s="142" t="s">
        <v>441</v>
      </c>
      <c r="AI76" s="142"/>
      <c r="AJ76" s="142"/>
      <c r="AK76" s="142"/>
      <c r="AL76" s="142"/>
      <c r="AM76" s="142"/>
      <c r="AN76" s="142"/>
      <c r="AO76" s="142"/>
      <c r="AP76" s="142"/>
      <c r="AQ76" s="142"/>
      <c r="AR76" s="142"/>
      <c r="AS76" s="142"/>
      <c r="AT76" s="142"/>
      <c r="AU76" s="142"/>
      <c r="AV76" s="142"/>
      <c r="AW76" s="142"/>
      <c r="AX76" s="142"/>
      <c r="AY76" s="142"/>
      <c r="AZ76" s="142"/>
      <c r="BA76" s="142"/>
      <c r="BB76" s="142"/>
      <c r="BC76" s="142"/>
      <c r="BD76" s="142"/>
      <c r="BE76" s="142"/>
      <c r="BF76" s="142"/>
      <c r="BG76" s="142"/>
      <c r="BH76" s="142"/>
      <c r="BI76" s="142"/>
      <c r="BJ76" s="142"/>
      <c r="BK76" s="142"/>
      <c r="BL76" s="142"/>
      <c r="BM76" s="142"/>
      <c r="BN76" s="142"/>
      <c r="BO76" s="142"/>
      <c r="BP76" s="142"/>
      <c r="BQ76" s="142"/>
      <c r="BR76" s="142"/>
      <c r="BS76" s="142"/>
      <c r="BT76" s="142"/>
      <c r="BU76" s="142"/>
      <c r="BV76" s="142"/>
      <c r="BW76" s="142"/>
      <c r="BX76" s="142"/>
      <c r="BY76" s="142"/>
      <c r="BZ76" s="84"/>
      <c r="CA76" s="9"/>
    </row>
    <row r="77" spans="1:108" s="88" customFormat="1" ht="27.75" customHeight="1" thickBot="1" x14ac:dyDescent="0.3">
      <c r="A77" s="792" t="s">
        <v>413</v>
      </c>
      <c r="B77" s="792"/>
      <c r="C77" s="792"/>
      <c r="D77" s="792"/>
      <c r="E77" s="792"/>
      <c r="F77" s="792"/>
      <c r="G77" s="792"/>
      <c r="H77" s="792"/>
      <c r="I77" s="792"/>
      <c r="J77" s="792"/>
      <c r="K77" s="792"/>
      <c r="L77" s="792"/>
      <c r="M77" s="792"/>
      <c r="N77" s="792"/>
      <c r="O77" s="792"/>
      <c r="P77" s="792"/>
      <c r="Q77" s="792"/>
      <c r="R77" s="792"/>
      <c r="S77" s="792"/>
      <c r="T77" s="792"/>
      <c r="U77" s="792"/>
      <c r="V77" s="792"/>
      <c r="W77" s="792"/>
      <c r="X77" s="792"/>
      <c r="Y77" s="792"/>
      <c r="Z77" s="792"/>
      <c r="AA77" s="792"/>
      <c r="AB77" s="792"/>
      <c r="AC77" s="792"/>
      <c r="AD77" s="792"/>
      <c r="AE77" s="792"/>
      <c r="AF77" s="792"/>
      <c r="AG77" s="792"/>
      <c r="AH77" s="792"/>
      <c r="AI77" s="792"/>
      <c r="AJ77" s="792"/>
      <c r="AK77" s="792"/>
      <c r="AL77" s="792"/>
      <c r="AM77" s="792"/>
      <c r="AN77" s="792"/>
      <c r="AO77" s="792"/>
      <c r="AP77" s="792"/>
      <c r="AQ77" s="792"/>
      <c r="AR77" s="792"/>
      <c r="AS77" s="792"/>
      <c r="AT77" s="792"/>
      <c r="AU77" s="792"/>
      <c r="AV77" s="792"/>
      <c r="AW77" s="792"/>
      <c r="AX77" s="792"/>
      <c r="AY77" s="792"/>
      <c r="AZ77" s="792"/>
      <c r="BA77" s="792"/>
      <c r="BB77" s="792"/>
      <c r="BC77" s="792"/>
      <c r="BD77" s="792"/>
      <c r="BE77" s="792"/>
      <c r="BF77" s="792"/>
      <c r="BG77" s="792"/>
      <c r="BH77" s="792"/>
      <c r="BI77" s="792"/>
      <c r="BJ77" s="792"/>
      <c r="BK77" s="792"/>
      <c r="BL77" s="792"/>
      <c r="BM77" s="792"/>
      <c r="BN77" s="792"/>
      <c r="BO77" s="792"/>
      <c r="BP77" s="792"/>
      <c r="BQ77" s="792"/>
      <c r="BR77" s="792"/>
      <c r="BS77" s="792"/>
      <c r="BT77" s="792"/>
      <c r="BU77" s="792"/>
      <c r="BV77" s="792"/>
      <c r="BW77" s="792"/>
      <c r="BX77" s="792"/>
      <c r="BY77" s="792"/>
    </row>
    <row r="78" spans="1:108" s="88" customFormat="1" ht="27.75" customHeight="1" thickBot="1" x14ac:dyDescent="0.3">
      <c r="A78" s="196" t="s">
        <v>61</v>
      </c>
      <c r="B78" s="199" t="s">
        <v>154</v>
      </c>
      <c r="C78" s="200"/>
      <c r="D78" s="200"/>
      <c r="E78" s="200"/>
      <c r="F78" s="200"/>
      <c r="G78" s="200"/>
      <c r="H78" s="200"/>
      <c r="I78" s="200"/>
      <c r="J78" s="200"/>
      <c r="K78" s="201"/>
      <c r="L78" s="208" t="s">
        <v>62</v>
      </c>
      <c r="M78" s="209"/>
      <c r="N78" s="208" t="s">
        <v>63</v>
      </c>
      <c r="O78" s="214"/>
      <c r="P78" s="217" t="s">
        <v>120</v>
      </c>
      <c r="Q78" s="218"/>
      <c r="R78" s="218"/>
      <c r="S78" s="218"/>
      <c r="T78" s="218"/>
      <c r="U78" s="218"/>
      <c r="V78" s="218"/>
      <c r="W78" s="218"/>
      <c r="X78" s="218"/>
      <c r="Y78" s="218"/>
      <c r="Z78" s="218"/>
      <c r="AA78" s="219"/>
      <c r="AB78" s="220" t="s">
        <v>64</v>
      </c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494" t="s">
        <v>161</v>
      </c>
      <c r="BY78" s="495"/>
    </row>
    <row r="79" spans="1:108" s="88" customFormat="1" ht="27.75" customHeight="1" thickBot="1" x14ac:dyDescent="0.3">
      <c r="A79" s="197"/>
      <c r="B79" s="202"/>
      <c r="C79" s="203"/>
      <c r="D79" s="203"/>
      <c r="E79" s="203"/>
      <c r="F79" s="203"/>
      <c r="G79" s="203"/>
      <c r="H79" s="203"/>
      <c r="I79" s="203"/>
      <c r="J79" s="203"/>
      <c r="K79" s="204"/>
      <c r="L79" s="210"/>
      <c r="M79" s="211"/>
      <c r="N79" s="210"/>
      <c r="O79" s="215"/>
      <c r="P79" s="208" t="s">
        <v>66</v>
      </c>
      <c r="Q79" s="209"/>
      <c r="R79" s="232" t="s">
        <v>67</v>
      </c>
      <c r="S79" s="233"/>
      <c r="T79" s="162" t="s">
        <v>65</v>
      </c>
      <c r="U79" s="157"/>
      <c r="V79" s="157"/>
      <c r="W79" s="157"/>
      <c r="X79" s="157"/>
      <c r="Y79" s="157"/>
      <c r="Z79" s="157"/>
      <c r="AA79" s="164"/>
      <c r="AB79" s="241" t="s">
        <v>105</v>
      </c>
      <c r="AC79" s="242"/>
      <c r="AD79" s="242"/>
      <c r="AE79" s="242"/>
      <c r="AF79" s="242"/>
      <c r="AG79" s="242"/>
      <c r="AH79" s="242"/>
      <c r="AI79" s="242"/>
      <c r="AJ79" s="242"/>
      <c r="AK79" s="242"/>
      <c r="AL79" s="242"/>
      <c r="AM79" s="243"/>
      <c r="AN79" s="241" t="s">
        <v>109</v>
      </c>
      <c r="AO79" s="242"/>
      <c r="AP79" s="242"/>
      <c r="AQ79" s="242"/>
      <c r="AR79" s="242"/>
      <c r="AS79" s="242"/>
      <c r="AT79" s="242"/>
      <c r="AU79" s="242"/>
      <c r="AV79" s="242"/>
      <c r="AW79" s="242"/>
      <c r="AX79" s="242"/>
      <c r="AY79" s="243"/>
      <c r="AZ79" s="241" t="s">
        <v>110</v>
      </c>
      <c r="BA79" s="242"/>
      <c r="BB79" s="242"/>
      <c r="BC79" s="242"/>
      <c r="BD79" s="242"/>
      <c r="BE79" s="242"/>
      <c r="BF79" s="242"/>
      <c r="BG79" s="242"/>
      <c r="BH79" s="242"/>
      <c r="BI79" s="242"/>
      <c r="BJ79" s="242"/>
      <c r="BK79" s="243"/>
      <c r="BL79" s="241" t="s">
        <v>111</v>
      </c>
      <c r="BM79" s="242"/>
      <c r="BN79" s="242"/>
      <c r="BO79" s="242"/>
      <c r="BP79" s="242"/>
      <c r="BQ79" s="242"/>
      <c r="BR79" s="242"/>
      <c r="BS79" s="242"/>
      <c r="BT79" s="242"/>
      <c r="BU79" s="242"/>
      <c r="BV79" s="242"/>
      <c r="BW79" s="242"/>
      <c r="BX79" s="496"/>
      <c r="BY79" s="497"/>
    </row>
    <row r="80" spans="1:108" s="88" customFormat="1" ht="27.75" customHeight="1" x14ac:dyDescent="0.25">
      <c r="A80" s="197"/>
      <c r="B80" s="202"/>
      <c r="C80" s="203"/>
      <c r="D80" s="203"/>
      <c r="E80" s="203"/>
      <c r="F80" s="203"/>
      <c r="G80" s="203"/>
      <c r="H80" s="203"/>
      <c r="I80" s="203"/>
      <c r="J80" s="203"/>
      <c r="K80" s="204"/>
      <c r="L80" s="210"/>
      <c r="M80" s="211"/>
      <c r="N80" s="210"/>
      <c r="O80" s="215"/>
      <c r="P80" s="210"/>
      <c r="Q80" s="211"/>
      <c r="R80" s="234"/>
      <c r="S80" s="235"/>
      <c r="T80" s="180" t="s">
        <v>104</v>
      </c>
      <c r="U80" s="181"/>
      <c r="V80" s="180" t="s">
        <v>236</v>
      </c>
      <c r="W80" s="181"/>
      <c r="X80" s="222" t="s">
        <v>237</v>
      </c>
      <c r="Y80" s="223"/>
      <c r="Z80" s="180" t="s">
        <v>238</v>
      </c>
      <c r="AA80" s="181"/>
      <c r="AB80" s="186" t="s">
        <v>149</v>
      </c>
      <c r="AC80" s="187"/>
      <c r="AD80" s="187"/>
      <c r="AE80" s="187"/>
      <c r="AF80" s="187"/>
      <c r="AG80" s="188"/>
      <c r="AH80" s="187" t="s">
        <v>150</v>
      </c>
      <c r="AI80" s="187"/>
      <c r="AJ80" s="187"/>
      <c r="AK80" s="187"/>
      <c r="AL80" s="187"/>
      <c r="AM80" s="187"/>
      <c r="AN80" s="186" t="s">
        <v>148</v>
      </c>
      <c r="AO80" s="187"/>
      <c r="AP80" s="187"/>
      <c r="AQ80" s="187"/>
      <c r="AR80" s="187"/>
      <c r="AS80" s="188"/>
      <c r="AT80" s="187" t="s">
        <v>208</v>
      </c>
      <c r="AU80" s="187"/>
      <c r="AV80" s="187"/>
      <c r="AW80" s="187"/>
      <c r="AX80" s="187"/>
      <c r="AY80" s="187"/>
      <c r="AZ80" s="186" t="s">
        <v>206</v>
      </c>
      <c r="BA80" s="187"/>
      <c r="BB80" s="187"/>
      <c r="BC80" s="187"/>
      <c r="BD80" s="187"/>
      <c r="BE80" s="188"/>
      <c r="BF80" s="187" t="s">
        <v>325</v>
      </c>
      <c r="BG80" s="187"/>
      <c r="BH80" s="187"/>
      <c r="BI80" s="187"/>
      <c r="BJ80" s="187"/>
      <c r="BK80" s="187"/>
      <c r="BL80" s="186" t="s">
        <v>207</v>
      </c>
      <c r="BM80" s="187"/>
      <c r="BN80" s="187"/>
      <c r="BO80" s="187"/>
      <c r="BP80" s="187"/>
      <c r="BQ80" s="188"/>
      <c r="BR80" s="187" t="s">
        <v>209</v>
      </c>
      <c r="BS80" s="187"/>
      <c r="BT80" s="187"/>
      <c r="BU80" s="187"/>
      <c r="BV80" s="187"/>
      <c r="BW80" s="188"/>
      <c r="BX80" s="496"/>
      <c r="BY80" s="497"/>
    </row>
    <row r="81" spans="1:108" s="88" customFormat="1" ht="13.5" customHeight="1" thickBot="1" x14ac:dyDescent="0.3">
      <c r="A81" s="197"/>
      <c r="B81" s="202"/>
      <c r="C81" s="203"/>
      <c r="D81" s="203"/>
      <c r="E81" s="203"/>
      <c r="F81" s="203"/>
      <c r="G81" s="203"/>
      <c r="H81" s="203"/>
      <c r="I81" s="203"/>
      <c r="J81" s="203"/>
      <c r="K81" s="204"/>
      <c r="L81" s="210"/>
      <c r="M81" s="211"/>
      <c r="N81" s="210"/>
      <c r="O81" s="215"/>
      <c r="P81" s="210"/>
      <c r="Q81" s="211"/>
      <c r="R81" s="234"/>
      <c r="S81" s="235"/>
      <c r="T81" s="182"/>
      <c r="U81" s="183"/>
      <c r="V81" s="182"/>
      <c r="W81" s="183"/>
      <c r="X81" s="224"/>
      <c r="Y81" s="225"/>
      <c r="Z81" s="182"/>
      <c r="AA81" s="183"/>
      <c r="AB81" s="189"/>
      <c r="AC81" s="190"/>
      <c r="AD81" s="190"/>
      <c r="AE81" s="190"/>
      <c r="AF81" s="190"/>
      <c r="AG81" s="191"/>
      <c r="AH81" s="190"/>
      <c r="AI81" s="190"/>
      <c r="AJ81" s="190"/>
      <c r="AK81" s="190"/>
      <c r="AL81" s="190"/>
      <c r="AM81" s="190"/>
      <c r="AN81" s="189"/>
      <c r="AO81" s="190"/>
      <c r="AP81" s="190"/>
      <c r="AQ81" s="190"/>
      <c r="AR81" s="190"/>
      <c r="AS81" s="191"/>
      <c r="AT81" s="190"/>
      <c r="AU81" s="190"/>
      <c r="AV81" s="190"/>
      <c r="AW81" s="190"/>
      <c r="AX81" s="190"/>
      <c r="AY81" s="190"/>
      <c r="AZ81" s="189"/>
      <c r="BA81" s="190"/>
      <c r="BB81" s="190"/>
      <c r="BC81" s="190"/>
      <c r="BD81" s="190"/>
      <c r="BE81" s="191"/>
      <c r="BF81" s="190"/>
      <c r="BG81" s="190"/>
      <c r="BH81" s="190"/>
      <c r="BI81" s="190"/>
      <c r="BJ81" s="190"/>
      <c r="BK81" s="190"/>
      <c r="BL81" s="189"/>
      <c r="BM81" s="190"/>
      <c r="BN81" s="190"/>
      <c r="BO81" s="190"/>
      <c r="BP81" s="190"/>
      <c r="BQ81" s="191"/>
      <c r="BR81" s="190"/>
      <c r="BS81" s="190"/>
      <c r="BT81" s="190"/>
      <c r="BU81" s="190"/>
      <c r="BV81" s="190"/>
      <c r="BW81" s="191"/>
      <c r="BX81" s="496"/>
      <c r="BY81" s="497"/>
    </row>
    <row r="82" spans="1:108" s="88" customFormat="1" ht="27.75" hidden="1" customHeight="1" thickBot="1" x14ac:dyDescent="0.3">
      <c r="A82" s="197"/>
      <c r="B82" s="202"/>
      <c r="C82" s="203"/>
      <c r="D82" s="203"/>
      <c r="E82" s="203"/>
      <c r="F82" s="203"/>
      <c r="G82" s="203"/>
      <c r="H82" s="203"/>
      <c r="I82" s="203"/>
      <c r="J82" s="203"/>
      <c r="K82" s="204"/>
      <c r="L82" s="210"/>
      <c r="M82" s="211"/>
      <c r="N82" s="210"/>
      <c r="O82" s="215"/>
      <c r="P82" s="210"/>
      <c r="Q82" s="211"/>
      <c r="R82" s="234"/>
      <c r="S82" s="235"/>
      <c r="T82" s="182"/>
      <c r="U82" s="183"/>
      <c r="V82" s="182"/>
      <c r="W82" s="183"/>
      <c r="X82" s="224"/>
      <c r="Y82" s="225"/>
      <c r="Z82" s="182"/>
      <c r="AA82" s="183"/>
      <c r="AB82" s="189"/>
      <c r="AC82" s="190"/>
      <c r="AD82" s="190"/>
      <c r="AE82" s="190"/>
      <c r="AF82" s="190"/>
      <c r="AG82" s="191"/>
      <c r="AH82" s="190"/>
      <c r="AI82" s="190"/>
      <c r="AJ82" s="190"/>
      <c r="AK82" s="190"/>
      <c r="AL82" s="190"/>
      <c r="AM82" s="190"/>
      <c r="AN82" s="189"/>
      <c r="AO82" s="190"/>
      <c r="AP82" s="190"/>
      <c r="AQ82" s="190"/>
      <c r="AR82" s="190"/>
      <c r="AS82" s="191"/>
      <c r="AT82" s="190"/>
      <c r="AU82" s="190"/>
      <c r="AV82" s="190"/>
      <c r="AW82" s="190"/>
      <c r="AX82" s="190"/>
      <c r="AY82" s="190"/>
      <c r="AZ82" s="189"/>
      <c r="BA82" s="190"/>
      <c r="BB82" s="190"/>
      <c r="BC82" s="190"/>
      <c r="BD82" s="190"/>
      <c r="BE82" s="191"/>
      <c r="BF82" s="190"/>
      <c r="BG82" s="190"/>
      <c r="BH82" s="190"/>
      <c r="BI82" s="190"/>
      <c r="BJ82" s="190"/>
      <c r="BK82" s="190"/>
      <c r="BL82" s="189"/>
      <c r="BM82" s="190"/>
      <c r="BN82" s="190"/>
      <c r="BO82" s="190"/>
      <c r="BP82" s="190"/>
      <c r="BQ82" s="191"/>
      <c r="BR82" s="190"/>
      <c r="BS82" s="190"/>
      <c r="BT82" s="190"/>
      <c r="BU82" s="190"/>
      <c r="BV82" s="190"/>
      <c r="BW82" s="191"/>
      <c r="BX82" s="496"/>
      <c r="BY82" s="497"/>
    </row>
    <row r="83" spans="1:108" s="88" customFormat="1" ht="27.75" hidden="1" customHeight="1" thickBot="1" x14ac:dyDescent="0.3">
      <c r="A83" s="197"/>
      <c r="B83" s="202"/>
      <c r="C83" s="203"/>
      <c r="D83" s="203"/>
      <c r="E83" s="203"/>
      <c r="F83" s="203"/>
      <c r="G83" s="203"/>
      <c r="H83" s="203"/>
      <c r="I83" s="203"/>
      <c r="J83" s="203"/>
      <c r="K83" s="204"/>
      <c r="L83" s="210"/>
      <c r="M83" s="211"/>
      <c r="N83" s="210"/>
      <c r="O83" s="215"/>
      <c r="P83" s="210"/>
      <c r="Q83" s="211"/>
      <c r="R83" s="234"/>
      <c r="S83" s="235"/>
      <c r="T83" s="182"/>
      <c r="U83" s="183"/>
      <c r="V83" s="182"/>
      <c r="W83" s="183"/>
      <c r="X83" s="224"/>
      <c r="Y83" s="225"/>
      <c r="Z83" s="182"/>
      <c r="AA83" s="183"/>
      <c r="AB83" s="192"/>
      <c r="AC83" s="193"/>
      <c r="AD83" s="193"/>
      <c r="AE83" s="193"/>
      <c r="AF83" s="193"/>
      <c r="AG83" s="194"/>
      <c r="AH83" s="193"/>
      <c r="AI83" s="193"/>
      <c r="AJ83" s="193"/>
      <c r="AK83" s="193"/>
      <c r="AL83" s="193"/>
      <c r="AM83" s="193"/>
      <c r="AN83" s="192"/>
      <c r="AO83" s="193"/>
      <c r="AP83" s="193"/>
      <c r="AQ83" s="193"/>
      <c r="AR83" s="193"/>
      <c r="AS83" s="194"/>
      <c r="AT83" s="193"/>
      <c r="AU83" s="193"/>
      <c r="AV83" s="193"/>
      <c r="AW83" s="193"/>
      <c r="AX83" s="193"/>
      <c r="AY83" s="193"/>
      <c r="AZ83" s="192"/>
      <c r="BA83" s="193"/>
      <c r="BB83" s="193"/>
      <c r="BC83" s="193"/>
      <c r="BD83" s="193"/>
      <c r="BE83" s="194"/>
      <c r="BF83" s="193"/>
      <c r="BG83" s="193"/>
      <c r="BH83" s="193"/>
      <c r="BI83" s="193"/>
      <c r="BJ83" s="193"/>
      <c r="BK83" s="193"/>
      <c r="BL83" s="192"/>
      <c r="BM83" s="193"/>
      <c r="BN83" s="193"/>
      <c r="BO83" s="193"/>
      <c r="BP83" s="193"/>
      <c r="BQ83" s="194"/>
      <c r="BR83" s="193"/>
      <c r="BS83" s="193"/>
      <c r="BT83" s="193"/>
      <c r="BU83" s="193"/>
      <c r="BV83" s="193"/>
      <c r="BW83" s="194"/>
      <c r="BX83" s="496"/>
      <c r="BY83" s="497"/>
    </row>
    <row r="84" spans="1:108" s="88" customFormat="1" ht="104.25" customHeight="1" thickBot="1" x14ac:dyDescent="0.3">
      <c r="A84" s="198"/>
      <c r="B84" s="205"/>
      <c r="C84" s="206"/>
      <c r="D84" s="206"/>
      <c r="E84" s="206"/>
      <c r="F84" s="206"/>
      <c r="G84" s="206"/>
      <c r="H84" s="206"/>
      <c r="I84" s="206"/>
      <c r="J84" s="206"/>
      <c r="K84" s="207"/>
      <c r="L84" s="212"/>
      <c r="M84" s="213"/>
      <c r="N84" s="212"/>
      <c r="O84" s="216"/>
      <c r="P84" s="212"/>
      <c r="Q84" s="213"/>
      <c r="R84" s="236"/>
      <c r="S84" s="237"/>
      <c r="T84" s="184"/>
      <c r="U84" s="185"/>
      <c r="V84" s="184"/>
      <c r="W84" s="185"/>
      <c r="X84" s="226"/>
      <c r="Y84" s="227"/>
      <c r="Z84" s="184"/>
      <c r="AA84" s="185"/>
      <c r="AB84" s="145" t="s">
        <v>106</v>
      </c>
      <c r="AC84" s="144"/>
      <c r="AD84" s="143" t="s">
        <v>107</v>
      </c>
      <c r="AE84" s="144"/>
      <c r="AF84" s="143" t="s">
        <v>108</v>
      </c>
      <c r="AG84" s="163"/>
      <c r="AH84" s="145" t="s">
        <v>106</v>
      </c>
      <c r="AI84" s="144"/>
      <c r="AJ84" s="143" t="s">
        <v>107</v>
      </c>
      <c r="AK84" s="144"/>
      <c r="AL84" s="143" t="s">
        <v>108</v>
      </c>
      <c r="AM84" s="195"/>
      <c r="AN84" s="145" t="s">
        <v>106</v>
      </c>
      <c r="AO84" s="144"/>
      <c r="AP84" s="143" t="s">
        <v>107</v>
      </c>
      <c r="AQ84" s="144"/>
      <c r="AR84" s="143" t="s">
        <v>108</v>
      </c>
      <c r="AS84" s="163"/>
      <c r="AT84" s="145" t="s">
        <v>106</v>
      </c>
      <c r="AU84" s="144"/>
      <c r="AV84" s="143" t="s">
        <v>107</v>
      </c>
      <c r="AW84" s="144"/>
      <c r="AX84" s="143" t="s">
        <v>108</v>
      </c>
      <c r="AY84" s="195"/>
      <c r="AZ84" s="145" t="s">
        <v>106</v>
      </c>
      <c r="BA84" s="144"/>
      <c r="BB84" s="143" t="s">
        <v>107</v>
      </c>
      <c r="BC84" s="144"/>
      <c r="BD84" s="143" t="s">
        <v>108</v>
      </c>
      <c r="BE84" s="163"/>
      <c r="BF84" s="145" t="s">
        <v>106</v>
      </c>
      <c r="BG84" s="144"/>
      <c r="BH84" s="143" t="s">
        <v>107</v>
      </c>
      <c r="BI84" s="144"/>
      <c r="BJ84" s="143" t="s">
        <v>108</v>
      </c>
      <c r="BK84" s="163"/>
      <c r="BL84" s="145" t="s">
        <v>106</v>
      </c>
      <c r="BM84" s="144"/>
      <c r="BN84" s="143" t="s">
        <v>107</v>
      </c>
      <c r="BO84" s="144"/>
      <c r="BP84" s="143" t="s">
        <v>108</v>
      </c>
      <c r="BQ84" s="163"/>
      <c r="BR84" s="145" t="s">
        <v>106</v>
      </c>
      <c r="BS84" s="144"/>
      <c r="BT84" s="143" t="s">
        <v>107</v>
      </c>
      <c r="BU84" s="144"/>
      <c r="BV84" s="143" t="s">
        <v>108</v>
      </c>
      <c r="BW84" s="163"/>
      <c r="BX84" s="496"/>
      <c r="BY84" s="497"/>
    </row>
    <row r="85" spans="1:108" s="88" customFormat="1" ht="18.75" customHeight="1" thickBot="1" x14ac:dyDescent="0.3">
      <c r="A85" s="69">
        <v>1</v>
      </c>
      <c r="B85" s="161" t="s">
        <v>70</v>
      </c>
      <c r="C85" s="161"/>
      <c r="D85" s="161"/>
      <c r="E85" s="161"/>
      <c r="F85" s="161"/>
      <c r="G85" s="161"/>
      <c r="H85" s="161"/>
      <c r="I85" s="161"/>
      <c r="J85" s="161"/>
      <c r="K85" s="161"/>
      <c r="L85" s="228" t="s">
        <v>71</v>
      </c>
      <c r="M85" s="228"/>
      <c r="N85" s="228" t="s">
        <v>72</v>
      </c>
      <c r="O85" s="229"/>
      <c r="P85" s="230" t="s">
        <v>73</v>
      </c>
      <c r="Q85" s="228"/>
      <c r="R85" s="161" t="s">
        <v>74</v>
      </c>
      <c r="S85" s="231"/>
      <c r="T85" s="160" t="s">
        <v>75</v>
      </c>
      <c r="U85" s="161"/>
      <c r="V85" s="161" t="s">
        <v>76</v>
      </c>
      <c r="W85" s="161"/>
      <c r="X85" s="161" t="s">
        <v>77</v>
      </c>
      <c r="Y85" s="161"/>
      <c r="Z85" s="161" t="s">
        <v>78</v>
      </c>
      <c r="AA85" s="156"/>
      <c r="AB85" s="165" t="s">
        <v>79</v>
      </c>
      <c r="AC85" s="161"/>
      <c r="AD85" s="156" t="s">
        <v>80</v>
      </c>
      <c r="AE85" s="160"/>
      <c r="AF85" s="156" t="s">
        <v>81</v>
      </c>
      <c r="AG85" s="164"/>
      <c r="AH85" s="160" t="s">
        <v>82</v>
      </c>
      <c r="AI85" s="161"/>
      <c r="AJ85" s="160" t="s">
        <v>83</v>
      </c>
      <c r="AK85" s="161"/>
      <c r="AL85" s="156" t="s">
        <v>84</v>
      </c>
      <c r="AM85" s="157"/>
      <c r="AN85" s="165" t="s">
        <v>85</v>
      </c>
      <c r="AO85" s="161"/>
      <c r="AP85" s="156" t="s">
        <v>86</v>
      </c>
      <c r="AQ85" s="160"/>
      <c r="AR85" s="156" t="s">
        <v>87</v>
      </c>
      <c r="AS85" s="164"/>
      <c r="AT85" s="160" t="s">
        <v>88</v>
      </c>
      <c r="AU85" s="161"/>
      <c r="AV85" s="156" t="s">
        <v>89</v>
      </c>
      <c r="AW85" s="160"/>
      <c r="AX85" s="156" t="s">
        <v>90</v>
      </c>
      <c r="AY85" s="157"/>
      <c r="AZ85" s="165" t="s">
        <v>91</v>
      </c>
      <c r="BA85" s="161"/>
      <c r="BB85" s="156" t="s">
        <v>92</v>
      </c>
      <c r="BC85" s="160"/>
      <c r="BD85" s="156" t="s">
        <v>93</v>
      </c>
      <c r="BE85" s="164"/>
      <c r="BF85" s="160" t="s">
        <v>94</v>
      </c>
      <c r="BG85" s="161"/>
      <c r="BH85" s="156" t="s">
        <v>95</v>
      </c>
      <c r="BI85" s="160"/>
      <c r="BJ85" s="156" t="s">
        <v>96</v>
      </c>
      <c r="BK85" s="157"/>
      <c r="BL85" s="162" t="s">
        <v>97</v>
      </c>
      <c r="BM85" s="160"/>
      <c r="BN85" s="156" t="s">
        <v>98</v>
      </c>
      <c r="BO85" s="160"/>
      <c r="BP85" s="156" t="s">
        <v>99</v>
      </c>
      <c r="BQ85" s="164"/>
      <c r="BR85" s="160" t="s">
        <v>100</v>
      </c>
      <c r="BS85" s="161"/>
      <c r="BT85" s="156" t="s">
        <v>101</v>
      </c>
      <c r="BU85" s="160"/>
      <c r="BV85" s="156" t="s">
        <v>102</v>
      </c>
      <c r="BW85" s="157"/>
      <c r="BX85" s="165" t="s">
        <v>103</v>
      </c>
      <c r="BY85" s="231"/>
    </row>
    <row r="86" spans="1:108" s="83" customFormat="1" ht="48.75" customHeight="1" thickBot="1" x14ac:dyDescent="0.4">
      <c r="A86" s="118" t="s">
        <v>177</v>
      </c>
      <c r="B86" s="440" t="s">
        <v>411</v>
      </c>
      <c r="C86" s="441"/>
      <c r="D86" s="441"/>
      <c r="E86" s="441"/>
      <c r="F86" s="441"/>
      <c r="G86" s="441"/>
      <c r="H86" s="441"/>
      <c r="I86" s="441"/>
      <c r="J86" s="441"/>
      <c r="K86" s="442"/>
      <c r="L86" s="443"/>
      <c r="M86" s="444"/>
      <c r="N86" s="445"/>
      <c r="O86" s="446"/>
      <c r="P86" s="252">
        <f>SUM(P88:Q125)+40</f>
        <v>2768</v>
      </c>
      <c r="Q86" s="424"/>
      <c r="R86" s="252">
        <f>SUM(R88:S125)</f>
        <v>1358</v>
      </c>
      <c r="S86" s="253"/>
      <c r="T86" s="252">
        <f>SUM(T88:U125)</f>
        <v>552</v>
      </c>
      <c r="U86" s="253"/>
      <c r="V86" s="252">
        <f>SUM(V88:W125)</f>
        <v>188</v>
      </c>
      <c r="W86" s="253"/>
      <c r="X86" s="252">
        <f>SUM(X88:Y125)</f>
        <v>386</v>
      </c>
      <c r="Y86" s="253"/>
      <c r="Z86" s="252">
        <f>SUM(Z88:AA125)</f>
        <v>232</v>
      </c>
      <c r="AA86" s="253"/>
      <c r="AB86" s="252">
        <f>SUM(AB88:AC125)</f>
        <v>252</v>
      </c>
      <c r="AC86" s="253"/>
      <c r="AD86" s="252">
        <f>SUM(AD88:AE125)</f>
        <v>122</v>
      </c>
      <c r="AE86" s="253"/>
      <c r="AF86" s="252">
        <f>SUM(AF88:AG125)</f>
        <v>5</v>
      </c>
      <c r="AG86" s="253"/>
      <c r="AH86" s="252">
        <f>SUM(AH88:AI125)</f>
        <v>140</v>
      </c>
      <c r="AI86" s="253"/>
      <c r="AJ86" s="252">
        <f>SUM(AJ88:AK125)</f>
        <v>64</v>
      </c>
      <c r="AK86" s="253"/>
      <c r="AL86" s="252">
        <f>SUM(AL88:AM125)</f>
        <v>6</v>
      </c>
      <c r="AM86" s="253"/>
      <c r="AN86" s="252">
        <f>SUM(AN88:AO125)</f>
        <v>360</v>
      </c>
      <c r="AO86" s="253"/>
      <c r="AP86" s="252">
        <f>SUM(AP88:AQ125)</f>
        <v>184</v>
      </c>
      <c r="AQ86" s="253"/>
      <c r="AR86" s="252">
        <f>SUM(AR88:AS125)</f>
        <v>12</v>
      </c>
      <c r="AS86" s="253"/>
      <c r="AT86" s="252">
        <f>SUM(AT88:AU125)</f>
        <v>476</v>
      </c>
      <c r="AU86" s="253"/>
      <c r="AV86" s="252">
        <f>SUM(AV88:AW125)</f>
        <v>240</v>
      </c>
      <c r="AW86" s="253"/>
      <c r="AX86" s="252">
        <f>SUM(AX88:AY125)</f>
        <v>13</v>
      </c>
      <c r="AY86" s="253"/>
      <c r="AZ86" s="252">
        <f>SUM(AZ88:BA125)</f>
        <v>314</v>
      </c>
      <c r="BA86" s="253"/>
      <c r="BB86" s="252">
        <f>SUM(BB88:BC125)</f>
        <v>150</v>
      </c>
      <c r="BC86" s="253"/>
      <c r="BD86" s="252">
        <f>SUM(BD88:BE125)</f>
        <v>9</v>
      </c>
      <c r="BE86" s="253"/>
      <c r="BF86" s="252">
        <f>SUM(BF88:BG125)</f>
        <v>154</v>
      </c>
      <c r="BG86" s="253"/>
      <c r="BH86" s="252">
        <f>SUM(BH88:BI125)</f>
        <v>110</v>
      </c>
      <c r="BI86" s="253"/>
      <c r="BJ86" s="252">
        <f>SUM(BJ88:BK125)</f>
        <v>6</v>
      </c>
      <c r="BK86" s="253"/>
      <c r="BL86" s="252">
        <f>SUM(BL88:BM125)</f>
        <v>492</v>
      </c>
      <c r="BM86" s="253"/>
      <c r="BN86" s="252">
        <f>SUM(BN88:BO125)</f>
        <v>236</v>
      </c>
      <c r="BO86" s="253"/>
      <c r="BP86" s="252">
        <f>SUM(BP88:BQ125)</f>
        <v>15</v>
      </c>
      <c r="BQ86" s="253"/>
      <c r="BR86" s="252">
        <f>SUM(BR88:BS125)+40</f>
        <v>580</v>
      </c>
      <c r="BS86" s="424"/>
      <c r="BT86" s="252">
        <f>SUM(BT88:BU125)</f>
        <v>252</v>
      </c>
      <c r="BU86" s="424"/>
      <c r="BV86" s="252">
        <f>SUM(BV88:BW125)+1</f>
        <v>18</v>
      </c>
      <c r="BW86" s="424"/>
      <c r="BX86" s="422"/>
      <c r="BY86" s="423"/>
      <c r="CA86" s="9">
        <f t="shared" si="4"/>
        <v>1358</v>
      </c>
      <c r="CL86" s="14"/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</row>
    <row r="87" spans="1:108" s="81" customFormat="1" ht="41.4" customHeight="1" x14ac:dyDescent="0.35">
      <c r="A87" s="89" t="s">
        <v>178</v>
      </c>
      <c r="B87" s="436" t="s">
        <v>158</v>
      </c>
      <c r="C87" s="437"/>
      <c r="D87" s="437"/>
      <c r="E87" s="437"/>
      <c r="F87" s="437"/>
      <c r="G87" s="437"/>
      <c r="H87" s="437"/>
      <c r="I87" s="437"/>
      <c r="J87" s="437"/>
      <c r="K87" s="437"/>
      <c r="L87" s="438"/>
      <c r="M87" s="272"/>
      <c r="N87" s="438"/>
      <c r="O87" s="273"/>
      <c r="P87" s="274"/>
      <c r="Q87" s="272"/>
      <c r="R87" s="272"/>
      <c r="S87" s="396"/>
      <c r="T87" s="274"/>
      <c r="U87" s="272"/>
      <c r="V87" s="272"/>
      <c r="W87" s="272"/>
      <c r="X87" s="272"/>
      <c r="Y87" s="272"/>
      <c r="Z87" s="272"/>
      <c r="AA87" s="396"/>
      <c r="AB87" s="397"/>
      <c r="AC87" s="272"/>
      <c r="AD87" s="272"/>
      <c r="AE87" s="272"/>
      <c r="AF87" s="272"/>
      <c r="AG87" s="273"/>
      <c r="AH87" s="274"/>
      <c r="AI87" s="272"/>
      <c r="AJ87" s="272"/>
      <c r="AK87" s="272"/>
      <c r="AL87" s="272"/>
      <c r="AM87" s="396"/>
      <c r="AN87" s="397"/>
      <c r="AO87" s="272"/>
      <c r="AP87" s="272"/>
      <c r="AQ87" s="272"/>
      <c r="AR87" s="272"/>
      <c r="AS87" s="273"/>
      <c r="AT87" s="274"/>
      <c r="AU87" s="272"/>
      <c r="AV87" s="272"/>
      <c r="AW87" s="272"/>
      <c r="AX87" s="272"/>
      <c r="AY87" s="396"/>
      <c r="AZ87" s="397"/>
      <c r="BA87" s="272"/>
      <c r="BB87" s="272"/>
      <c r="BC87" s="272"/>
      <c r="BD87" s="272"/>
      <c r="BE87" s="273"/>
      <c r="BF87" s="274"/>
      <c r="BG87" s="272"/>
      <c r="BH87" s="272"/>
      <c r="BI87" s="272"/>
      <c r="BJ87" s="272"/>
      <c r="BK87" s="396"/>
      <c r="BL87" s="397"/>
      <c r="BM87" s="272"/>
      <c r="BN87" s="272"/>
      <c r="BO87" s="272"/>
      <c r="BP87" s="272"/>
      <c r="BQ87" s="273"/>
      <c r="BR87" s="274"/>
      <c r="BS87" s="272"/>
      <c r="BT87" s="272"/>
      <c r="BU87" s="272"/>
      <c r="BV87" s="272"/>
      <c r="BW87" s="396"/>
      <c r="BX87" s="425"/>
      <c r="BY87" s="426"/>
      <c r="CA87" s="9">
        <f t="shared" si="4"/>
        <v>0</v>
      </c>
      <c r="CL87" s="82"/>
      <c r="CM87" s="82"/>
      <c r="CN87" s="82"/>
      <c r="CO87" s="82"/>
      <c r="CP87" s="82"/>
      <c r="CQ87" s="82"/>
      <c r="CR87" s="82"/>
      <c r="CS87" s="82"/>
      <c r="CT87" s="82"/>
      <c r="CU87" s="82"/>
      <c r="CV87" s="82"/>
      <c r="CW87" s="82"/>
      <c r="CX87" s="82"/>
      <c r="CY87" s="82"/>
      <c r="CZ87" s="82"/>
      <c r="DA87" s="82"/>
      <c r="DB87" s="82"/>
      <c r="DC87" s="82"/>
      <c r="DD87" s="82"/>
    </row>
    <row r="88" spans="1:108" s="81" customFormat="1" ht="40.5" customHeight="1" x14ac:dyDescent="0.35">
      <c r="A88" s="126" t="s">
        <v>179</v>
      </c>
      <c r="B88" s="450" t="s">
        <v>187</v>
      </c>
      <c r="C88" s="451"/>
      <c r="D88" s="451"/>
      <c r="E88" s="451"/>
      <c r="F88" s="451"/>
      <c r="G88" s="451"/>
      <c r="H88" s="451"/>
      <c r="I88" s="451"/>
      <c r="J88" s="451"/>
      <c r="K88" s="451"/>
      <c r="L88" s="265">
        <v>1</v>
      </c>
      <c r="M88" s="265"/>
      <c r="N88" s="266"/>
      <c r="O88" s="175"/>
      <c r="P88" s="305">
        <f t="shared" ref="P88:P90" si="5">AB88+AH88+AN88+AT88+AZ88+BF88+BL88+BR88</f>
        <v>72</v>
      </c>
      <c r="Q88" s="306"/>
      <c r="R88" s="266">
        <v>36</v>
      </c>
      <c r="S88" s="268"/>
      <c r="T88" s="267">
        <v>20</v>
      </c>
      <c r="U88" s="266"/>
      <c r="V88" s="266"/>
      <c r="W88" s="266"/>
      <c r="X88" s="266"/>
      <c r="Y88" s="266"/>
      <c r="Z88" s="266">
        <v>16</v>
      </c>
      <c r="AA88" s="268"/>
      <c r="AB88" s="174">
        <v>72</v>
      </c>
      <c r="AC88" s="266"/>
      <c r="AD88" s="266">
        <v>36</v>
      </c>
      <c r="AE88" s="266"/>
      <c r="AF88" s="266">
        <v>2</v>
      </c>
      <c r="AG88" s="175"/>
      <c r="AH88" s="267"/>
      <c r="AI88" s="266"/>
      <c r="AJ88" s="412"/>
      <c r="AK88" s="412"/>
      <c r="AL88" s="266"/>
      <c r="AM88" s="268"/>
      <c r="AN88" s="447"/>
      <c r="AO88" s="412"/>
      <c r="AP88" s="412"/>
      <c r="AQ88" s="412"/>
      <c r="AR88" s="412"/>
      <c r="AS88" s="462"/>
      <c r="AT88" s="547"/>
      <c r="AU88" s="412"/>
      <c r="AV88" s="266"/>
      <c r="AW88" s="266"/>
      <c r="AX88" s="266"/>
      <c r="AY88" s="268"/>
      <c r="AZ88" s="174"/>
      <c r="BA88" s="266"/>
      <c r="BB88" s="265"/>
      <c r="BC88" s="265"/>
      <c r="BD88" s="265"/>
      <c r="BE88" s="170"/>
      <c r="BF88" s="301"/>
      <c r="BG88" s="284"/>
      <c r="BH88" s="284"/>
      <c r="BI88" s="284"/>
      <c r="BJ88" s="284"/>
      <c r="BK88" s="302"/>
      <c r="BL88" s="550"/>
      <c r="BM88" s="284"/>
      <c r="BN88" s="284"/>
      <c r="BO88" s="284"/>
      <c r="BP88" s="284"/>
      <c r="BQ88" s="551"/>
      <c r="BR88" s="301"/>
      <c r="BS88" s="284"/>
      <c r="BT88" s="284"/>
      <c r="BU88" s="284"/>
      <c r="BV88" s="284"/>
      <c r="BW88" s="302"/>
      <c r="BX88" s="296" t="s">
        <v>270</v>
      </c>
      <c r="BY88" s="298"/>
      <c r="CA88" s="81">
        <f t="shared" si="4"/>
        <v>36</v>
      </c>
      <c r="CL88" s="82"/>
      <c r="CM88" s="82"/>
      <c r="CN88" s="82"/>
      <c r="CO88" s="82"/>
      <c r="CP88" s="82"/>
      <c r="CQ88" s="82"/>
      <c r="CR88" s="82"/>
      <c r="CS88" s="82"/>
      <c r="CT88" s="82"/>
      <c r="CU88" s="82"/>
      <c r="CV88" s="82"/>
      <c r="CW88" s="82"/>
      <c r="CX88" s="82"/>
      <c r="CY88" s="82"/>
      <c r="CZ88" s="82"/>
      <c r="DA88" s="82"/>
      <c r="DB88" s="82"/>
      <c r="DC88" s="82"/>
      <c r="DD88" s="82"/>
    </row>
    <row r="89" spans="1:108" s="81" customFormat="1" ht="33" customHeight="1" x14ac:dyDescent="0.35">
      <c r="A89" s="126" t="s">
        <v>180</v>
      </c>
      <c r="B89" s="448" t="s">
        <v>369</v>
      </c>
      <c r="C89" s="449"/>
      <c r="D89" s="449"/>
      <c r="E89" s="449"/>
      <c r="F89" s="449"/>
      <c r="G89" s="449"/>
      <c r="H89" s="449"/>
      <c r="I89" s="449"/>
      <c r="J89" s="449"/>
      <c r="K89" s="449"/>
      <c r="L89" s="265"/>
      <c r="M89" s="265"/>
      <c r="N89" s="266" t="s">
        <v>372</v>
      </c>
      <c r="O89" s="175"/>
      <c r="P89" s="305">
        <f t="shared" si="5"/>
        <v>72</v>
      </c>
      <c r="Q89" s="306"/>
      <c r="R89" s="266">
        <v>36</v>
      </c>
      <c r="S89" s="268"/>
      <c r="T89" s="267">
        <v>20</v>
      </c>
      <c r="U89" s="266"/>
      <c r="V89" s="266"/>
      <c r="W89" s="266"/>
      <c r="X89" s="266"/>
      <c r="Y89" s="266"/>
      <c r="Z89" s="266">
        <v>16</v>
      </c>
      <c r="AA89" s="268"/>
      <c r="AB89" s="308"/>
      <c r="AC89" s="434"/>
      <c r="AD89" s="266"/>
      <c r="AE89" s="266"/>
      <c r="AF89" s="434"/>
      <c r="AG89" s="309"/>
      <c r="AH89" s="267"/>
      <c r="AI89" s="266"/>
      <c r="AJ89" s="266"/>
      <c r="AK89" s="266"/>
      <c r="AL89" s="266"/>
      <c r="AM89" s="268"/>
      <c r="AN89" s="174"/>
      <c r="AO89" s="266"/>
      <c r="AP89" s="266"/>
      <c r="AQ89" s="266"/>
      <c r="AR89" s="266"/>
      <c r="AS89" s="175"/>
      <c r="AT89" s="267">
        <v>72</v>
      </c>
      <c r="AU89" s="266"/>
      <c r="AV89" s="266">
        <v>36</v>
      </c>
      <c r="AW89" s="266"/>
      <c r="AX89" s="266">
        <v>2</v>
      </c>
      <c r="AY89" s="268"/>
      <c r="AZ89" s="174"/>
      <c r="BA89" s="266"/>
      <c r="BB89" s="265"/>
      <c r="BC89" s="265"/>
      <c r="BD89" s="265"/>
      <c r="BE89" s="170"/>
      <c r="BF89" s="429"/>
      <c r="BG89" s="427"/>
      <c r="BH89" s="427"/>
      <c r="BI89" s="427"/>
      <c r="BJ89" s="427"/>
      <c r="BK89" s="430"/>
      <c r="BL89" s="746"/>
      <c r="BM89" s="427"/>
      <c r="BN89" s="427"/>
      <c r="BO89" s="427"/>
      <c r="BP89" s="427"/>
      <c r="BQ89" s="428"/>
      <c r="BR89" s="429"/>
      <c r="BS89" s="427"/>
      <c r="BT89" s="427"/>
      <c r="BU89" s="427"/>
      <c r="BV89" s="427"/>
      <c r="BW89" s="430"/>
      <c r="BX89" s="431" t="s">
        <v>370</v>
      </c>
      <c r="BY89" s="432"/>
      <c r="CA89" s="81">
        <f t="shared" si="4"/>
        <v>36</v>
      </c>
      <c r="CL89" s="82"/>
      <c r="CM89" s="82"/>
      <c r="CN89" s="82"/>
      <c r="CO89" s="82"/>
      <c r="CP89" s="82"/>
      <c r="CQ89" s="82"/>
      <c r="CR89" s="82"/>
      <c r="CS89" s="82"/>
      <c r="CT89" s="82"/>
      <c r="CU89" s="82"/>
      <c r="CV89" s="82"/>
      <c r="CW89" s="82"/>
      <c r="CX89" s="82"/>
      <c r="CY89" s="82"/>
      <c r="CZ89" s="82"/>
      <c r="DA89" s="82"/>
      <c r="DB89" s="82"/>
      <c r="DC89" s="82"/>
      <c r="DD89" s="82"/>
    </row>
    <row r="90" spans="1:108" s="81" customFormat="1" ht="127.5" customHeight="1" x14ac:dyDescent="0.35">
      <c r="A90" s="126" t="s">
        <v>181</v>
      </c>
      <c r="B90" s="448" t="s">
        <v>402</v>
      </c>
      <c r="C90" s="449"/>
      <c r="D90" s="449"/>
      <c r="E90" s="449"/>
      <c r="F90" s="449"/>
      <c r="G90" s="449"/>
      <c r="H90" s="449"/>
      <c r="I90" s="449"/>
      <c r="J90" s="449"/>
      <c r="K90" s="449"/>
      <c r="L90" s="265"/>
      <c r="M90" s="265"/>
      <c r="N90" s="265" t="s">
        <v>372</v>
      </c>
      <c r="O90" s="170"/>
      <c r="P90" s="457">
        <f t="shared" si="5"/>
        <v>72</v>
      </c>
      <c r="Q90" s="458"/>
      <c r="R90" s="265">
        <v>36</v>
      </c>
      <c r="S90" s="281"/>
      <c r="T90" s="264">
        <v>20</v>
      </c>
      <c r="U90" s="265"/>
      <c r="V90" s="265"/>
      <c r="W90" s="265"/>
      <c r="X90" s="265"/>
      <c r="Y90" s="265"/>
      <c r="Z90" s="265">
        <v>16</v>
      </c>
      <c r="AA90" s="281"/>
      <c r="AB90" s="455"/>
      <c r="AC90" s="456"/>
      <c r="AD90" s="265"/>
      <c r="AE90" s="265"/>
      <c r="AF90" s="456"/>
      <c r="AG90" s="656"/>
      <c r="AH90" s="595"/>
      <c r="AI90" s="456"/>
      <c r="AJ90" s="511"/>
      <c r="AK90" s="511"/>
      <c r="AL90" s="511"/>
      <c r="AM90" s="639"/>
      <c r="AN90" s="171"/>
      <c r="AO90" s="265"/>
      <c r="AP90" s="265"/>
      <c r="AQ90" s="265"/>
      <c r="AR90" s="265"/>
      <c r="AS90" s="170"/>
      <c r="AT90" s="264">
        <v>72</v>
      </c>
      <c r="AU90" s="265"/>
      <c r="AV90" s="265">
        <v>36</v>
      </c>
      <c r="AW90" s="265"/>
      <c r="AX90" s="265">
        <v>2</v>
      </c>
      <c r="AY90" s="281"/>
      <c r="AZ90" s="171"/>
      <c r="BA90" s="265"/>
      <c r="BB90" s="265"/>
      <c r="BC90" s="265"/>
      <c r="BD90" s="265"/>
      <c r="BE90" s="170"/>
      <c r="BF90" s="429"/>
      <c r="BG90" s="427"/>
      <c r="BH90" s="427"/>
      <c r="BI90" s="427"/>
      <c r="BJ90" s="427"/>
      <c r="BK90" s="430"/>
      <c r="BL90" s="746"/>
      <c r="BM90" s="427"/>
      <c r="BN90" s="427"/>
      <c r="BO90" s="427"/>
      <c r="BP90" s="427"/>
      <c r="BQ90" s="428"/>
      <c r="BR90" s="429"/>
      <c r="BS90" s="427"/>
      <c r="BT90" s="427"/>
      <c r="BU90" s="427"/>
      <c r="BV90" s="427"/>
      <c r="BW90" s="430"/>
      <c r="BX90" s="431" t="s">
        <v>443</v>
      </c>
      <c r="BY90" s="432"/>
      <c r="CA90" s="81">
        <f t="shared" si="4"/>
        <v>36</v>
      </c>
      <c r="CL90" s="82"/>
      <c r="CM90" s="82"/>
      <c r="CN90" s="82"/>
      <c r="CO90" s="82"/>
      <c r="CP90" s="82"/>
      <c r="CQ90" s="82"/>
      <c r="CR90" s="82"/>
      <c r="CS90" s="82"/>
      <c r="CT90" s="82"/>
      <c r="CU90" s="82"/>
      <c r="CV90" s="82"/>
      <c r="CW90" s="82"/>
      <c r="CX90" s="82"/>
      <c r="CY90" s="82"/>
      <c r="CZ90" s="82"/>
      <c r="DA90" s="82"/>
      <c r="DB90" s="82"/>
      <c r="DC90" s="82"/>
      <c r="DD90" s="82"/>
    </row>
    <row r="91" spans="1:108" s="81" customFormat="1" ht="44.25" customHeight="1" x14ac:dyDescent="0.35">
      <c r="A91" s="79" t="s">
        <v>182</v>
      </c>
      <c r="B91" s="747" t="s">
        <v>412</v>
      </c>
      <c r="C91" s="748"/>
      <c r="D91" s="748"/>
      <c r="E91" s="748"/>
      <c r="F91" s="748"/>
      <c r="G91" s="748"/>
      <c r="H91" s="748"/>
      <c r="I91" s="748"/>
      <c r="J91" s="748"/>
      <c r="K91" s="748"/>
      <c r="L91" s="266"/>
      <c r="M91" s="266"/>
      <c r="N91" s="266"/>
      <c r="O91" s="175"/>
      <c r="P91" s="305"/>
      <c r="Q91" s="306"/>
      <c r="R91" s="266"/>
      <c r="S91" s="268"/>
      <c r="T91" s="267"/>
      <c r="U91" s="266"/>
      <c r="V91" s="266"/>
      <c r="W91" s="266"/>
      <c r="X91" s="266"/>
      <c r="Y91" s="266"/>
      <c r="Z91" s="266"/>
      <c r="AA91" s="268"/>
      <c r="AB91" s="308"/>
      <c r="AC91" s="434"/>
      <c r="AD91" s="435"/>
      <c r="AE91" s="435"/>
      <c r="AF91" s="435"/>
      <c r="AG91" s="506"/>
      <c r="AH91" s="433"/>
      <c r="AI91" s="434"/>
      <c r="AJ91" s="435"/>
      <c r="AK91" s="435"/>
      <c r="AL91" s="435"/>
      <c r="AM91" s="439"/>
      <c r="AN91" s="174"/>
      <c r="AO91" s="266"/>
      <c r="AP91" s="266"/>
      <c r="AQ91" s="266"/>
      <c r="AR91" s="266"/>
      <c r="AS91" s="175"/>
      <c r="AT91" s="433"/>
      <c r="AU91" s="434"/>
      <c r="AV91" s="434"/>
      <c r="AW91" s="434"/>
      <c r="AX91" s="434"/>
      <c r="AY91" s="589"/>
      <c r="AZ91" s="174"/>
      <c r="BA91" s="266"/>
      <c r="BB91" s="266"/>
      <c r="BC91" s="266"/>
      <c r="BD91" s="266"/>
      <c r="BE91" s="175"/>
      <c r="BF91" s="433"/>
      <c r="BG91" s="434"/>
      <c r="BH91" s="435"/>
      <c r="BI91" s="435"/>
      <c r="BJ91" s="435"/>
      <c r="BK91" s="439"/>
      <c r="BL91" s="308"/>
      <c r="BM91" s="434"/>
      <c r="BN91" s="435"/>
      <c r="BO91" s="435"/>
      <c r="BP91" s="435"/>
      <c r="BQ91" s="506"/>
      <c r="BR91" s="433"/>
      <c r="BS91" s="434"/>
      <c r="BT91" s="435"/>
      <c r="BU91" s="435"/>
      <c r="BV91" s="435"/>
      <c r="BW91" s="439"/>
      <c r="BX91" s="267"/>
      <c r="BY91" s="268"/>
      <c r="CA91" s="9">
        <f t="shared" si="4"/>
        <v>0</v>
      </c>
      <c r="CL91" s="82"/>
      <c r="CM91" s="82"/>
      <c r="CN91" s="82"/>
      <c r="CO91" s="82"/>
      <c r="CP91" s="82"/>
      <c r="CQ91" s="82"/>
      <c r="CR91" s="82"/>
      <c r="CS91" s="82"/>
      <c r="CT91" s="82"/>
      <c r="CU91" s="82"/>
      <c r="CV91" s="82"/>
      <c r="CW91" s="82"/>
      <c r="CX91" s="82"/>
      <c r="CY91" s="82"/>
      <c r="CZ91" s="82"/>
      <c r="DA91" s="82"/>
      <c r="DB91" s="82"/>
      <c r="DC91" s="82"/>
      <c r="DD91" s="82"/>
    </row>
    <row r="92" spans="1:108" s="81" customFormat="1" ht="43.5" customHeight="1" x14ac:dyDescent="0.35">
      <c r="A92" s="76" t="s">
        <v>183</v>
      </c>
      <c r="B92" s="459" t="s">
        <v>225</v>
      </c>
      <c r="C92" s="255"/>
      <c r="D92" s="255"/>
      <c r="E92" s="255"/>
      <c r="F92" s="255"/>
      <c r="G92" s="255"/>
      <c r="H92" s="255"/>
      <c r="I92" s="255"/>
      <c r="J92" s="255"/>
      <c r="K92" s="255"/>
      <c r="L92" s="266"/>
      <c r="M92" s="266"/>
      <c r="N92" s="266">
        <v>7</v>
      </c>
      <c r="O92" s="175"/>
      <c r="P92" s="305">
        <f>AB92+AH92+AN92+AT92+AZ92+BF92+BL92+BR92</f>
        <v>90</v>
      </c>
      <c r="Q92" s="306"/>
      <c r="R92" s="266">
        <f>T92+V92+X92+Z92</f>
        <v>36</v>
      </c>
      <c r="S92" s="268"/>
      <c r="T92" s="267">
        <v>18</v>
      </c>
      <c r="U92" s="266"/>
      <c r="V92" s="266"/>
      <c r="W92" s="266"/>
      <c r="X92" s="266"/>
      <c r="Y92" s="266"/>
      <c r="Z92" s="266">
        <v>18</v>
      </c>
      <c r="AA92" s="268"/>
      <c r="AB92" s="174"/>
      <c r="AC92" s="266"/>
      <c r="AD92" s="266"/>
      <c r="AE92" s="266"/>
      <c r="AF92" s="266"/>
      <c r="AG92" s="175"/>
      <c r="AH92" s="267"/>
      <c r="AI92" s="266"/>
      <c r="AJ92" s="266"/>
      <c r="AK92" s="266"/>
      <c r="AL92" s="266"/>
      <c r="AM92" s="268"/>
      <c r="AN92" s="174"/>
      <c r="AO92" s="266"/>
      <c r="AP92" s="266"/>
      <c r="AQ92" s="266"/>
      <c r="AR92" s="266"/>
      <c r="AS92" s="175"/>
      <c r="AT92" s="267"/>
      <c r="AU92" s="266"/>
      <c r="AV92" s="266"/>
      <c r="AW92" s="266"/>
      <c r="AX92" s="266"/>
      <c r="AY92" s="268"/>
      <c r="AZ92" s="174"/>
      <c r="BA92" s="266"/>
      <c r="BB92" s="266"/>
      <c r="BC92" s="266"/>
      <c r="BD92" s="266"/>
      <c r="BE92" s="175"/>
      <c r="BF92" s="267"/>
      <c r="BG92" s="266"/>
      <c r="BH92" s="266"/>
      <c r="BI92" s="266"/>
      <c r="BJ92" s="266"/>
      <c r="BK92" s="268"/>
      <c r="BL92" s="171">
        <v>90</v>
      </c>
      <c r="BM92" s="265"/>
      <c r="BN92" s="265">
        <v>36</v>
      </c>
      <c r="BO92" s="265"/>
      <c r="BP92" s="265">
        <v>3</v>
      </c>
      <c r="BQ92" s="170"/>
      <c r="BR92" s="267"/>
      <c r="BS92" s="266"/>
      <c r="BT92" s="266"/>
      <c r="BU92" s="266"/>
      <c r="BV92" s="266"/>
      <c r="BW92" s="268"/>
      <c r="BX92" s="301" t="s">
        <v>349</v>
      </c>
      <c r="BY92" s="302"/>
      <c r="CA92" s="9">
        <f t="shared" si="4"/>
        <v>36</v>
      </c>
      <c r="CL92" s="82"/>
      <c r="CM92" s="82"/>
      <c r="CN92" s="82"/>
      <c r="CO92" s="82"/>
      <c r="CP92" s="82"/>
      <c r="CQ92" s="82"/>
      <c r="CR92" s="82"/>
      <c r="CS92" s="82"/>
      <c r="CT92" s="82"/>
      <c r="CU92" s="82"/>
      <c r="CV92" s="82"/>
      <c r="CW92" s="82"/>
      <c r="CX92" s="82"/>
      <c r="CY92" s="82"/>
      <c r="CZ92" s="82"/>
      <c r="DA92" s="82"/>
      <c r="DB92" s="82"/>
      <c r="DC92" s="82"/>
      <c r="DD92" s="82"/>
    </row>
    <row r="93" spans="1:108" s="81" customFormat="1" ht="29.25" customHeight="1" x14ac:dyDescent="0.35">
      <c r="A93" s="76" t="s">
        <v>188</v>
      </c>
      <c r="B93" s="452" t="s">
        <v>159</v>
      </c>
      <c r="C93" s="453"/>
      <c r="D93" s="453"/>
      <c r="E93" s="453"/>
      <c r="F93" s="453"/>
      <c r="G93" s="453"/>
      <c r="H93" s="453"/>
      <c r="I93" s="453"/>
      <c r="J93" s="453"/>
      <c r="K93" s="454"/>
      <c r="L93" s="749"/>
      <c r="M93" s="434"/>
      <c r="N93" s="434"/>
      <c r="O93" s="309"/>
      <c r="P93" s="305"/>
      <c r="Q93" s="306"/>
      <c r="R93" s="266"/>
      <c r="S93" s="268"/>
      <c r="T93" s="296"/>
      <c r="U93" s="297"/>
      <c r="V93" s="297"/>
      <c r="W93" s="297"/>
      <c r="X93" s="297"/>
      <c r="Y93" s="297"/>
      <c r="Z93" s="297"/>
      <c r="AA93" s="298"/>
      <c r="AB93" s="174"/>
      <c r="AC93" s="266"/>
      <c r="AD93" s="266"/>
      <c r="AE93" s="266"/>
      <c r="AF93" s="266"/>
      <c r="AG93" s="175"/>
      <c r="AH93" s="267"/>
      <c r="AI93" s="266"/>
      <c r="AJ93" s="266"/>
      <c r="AK93" s="266"/>
      <c r="AL93" s="266"/>
      <c r="AM93" s="268"/>
      <c r="AN93" s="174"/>
      <c r="AO93" s="266"/>
      <c r="AP93" s="266"/>
      <c r="AQ93" s="266"/>
      <c r="AR93" s="266"/>
      <c r="AS93" s="175"/>
      <c r="AT93" s="267"/>
      <c r="AU93" s="266"/>
      <c r="AV93" s="266"/>
      <c r="AW93" s="266"/>
      <c r="AX93" s="266"/>
      <c r="AY93" s="268"/>
      <c r="AZ93" s="174"/>
      <c r="BA93" s="266"/>
      <c r="BB93" s="266"/>
      <c r="BC93" s="266"/>
      <c r="BD93" s="266"/>
      <c r="BE93" s="175"/>
      <c r="BF93" s="267"/>
      <c r="BG93" s="266"/>
      <c r="BH93" s="266"/>
      <c r="BI93" s="266"/>
      <c r="BJ93" s="266"/>
      <c r="BK93" s="268"/>
      <c r="BL93" s="174"/>
      <c r="BM93" s="266"/>
      <c r="BN93" s="266"/>
      <c r="BO93" s="266"/>
      <c r="BP93" s="266"/>
      <c r="BQ93" s="175"/>
      <c r="BR93" s="267"/>
      <c r="BS93" s="266"/>
      <c r="BT93" s="266"/>
      <c r="BU93" s="266"/>
      <c r="BV93" s="266"/>
      <c r="BW93" s="268"/>
      <c r="BX93" s="264"/>
      <c r="BY93" s="281"/>
      <c r="CA93" s="9">
        <f t="shared" si="4"/>
        <v>0</v>
      </c>
      <c r="CL93" s="82"/>
      <c r="CM93" s="82"/>
      <c r="CN93" s="82"/>
      <c r="CO93" s="82"/>
      <c r="CP93" s="82"/>
      <c r="CQ93" s="82"/>
      <c r="CR93" s="82"/>
      <c r="CS93" s="82"/>
      <c r="CT93" s="82"/>
      <c r="CU93" s="82"/>
      <c r="CV93" s="82"/>
      <c r="CW93" s="82"/>
      <c r="CX93" s="82"/>
      <c r="CY93" s="82"/>
      <c r="CZ93" s="82"/>
      <c r="DA93" s="82"/>
      <c r="DB93" s="82"/>
      <c r="DC93" s="82"/>
      <c r="DD93" s="82"/>
    </row>
    <row r="94" spans="1:108" s="81" customFormat="1" ht="22.5" customHeight="1" x14ac:dyDescent="0.35">
      <c r="A94" s="76" t="s">
        <v>189</v>
      </c>
      <c r="B94" s="420" t="s">
        <v>127</v>
      </c>
      <c r="C94" s="421"/>
      <c r="D94" s="421"/>
      <c r="E94" s="421"/>
      <c r="F94" s="421"/>
      <c r="G94" s="421"/>
      <c r="H94" s="421"/>
      <c r="I94" s="421"/>
      <c r="J94" s="421"/>
      <c r="K94" s="421"/>
      <c r="L94" s="266">
        <v>2</v>
      </c>
      <c r="M94" s="266"/>
      <c r="N94" s="434"/>
      <c r="O94" s="309"/>
      <c r="P94" s="305">
        <f>AB94+AH94+AN94+AT94+AZ94+BF94+BL94+BR94</f>
        <v>110</v>
      </c>
      <c r="Q94" s="306"/>
      <c r="R94" s="266">
        <f>T94+V94+X94+Z94</f>
        <v>70</v>
      </c>
      <c r="S94" s="268"/>
      <c r="T94" s="267">
        <v>40</v>
      </c>
      <c r="U94" s="266"/>
      <c r="V94" s="266"/>
      <c r="W94" s="266"/>
      <c r="X94" s="266"/>
      <c r="Y94" s="266"/>
      <c r="Z94" s="266">
        <v>30</v>
      </c>
      <c r="AA94" s="268"/>
      <c r="AB94" s="171">
        <v>60</v>
      </c>
      <c r="AC94" s="265"/>
      <c r="AD94" s="265">
        <v>40</v>
      </c>
      <c r="AE94" s="265"/>
      <c r="AF94" s="265"/>
      <c r="AG94" s="170"/>
      <c r="AH94" s="264">
        <v>50</v>
      </c>
      <c r="AI94" s="265"/>
      <c r="AJ94" s="265">
        <v>30</v>
      </c>
      <c r="AK94" s="265"/>
      <c r="AL94" s="265">
        <v>3</v>
      </c>
      <c r="AM94" s="281"/>
      <c r="AN94" s="299"/>
      <c r="AO94" s="297"/>
      <c r="AP94" s="297"/>
      <c r="AQ94" s="297"/>
      <c r="AR94" s="297"/>
      <c r="AS94" s="300"/>
      <c r="AT94" s="267"/>
      <c r="AU94" s="266"/>
      <c r="AV94" s="266"/>
      <c r="AW94" s="266"/>
      <c r="AX94" s="266"/>
      <c r="AY94" s="268"/>
      <c r="AZ94" s="174"/>
      <c r="BA94" s="266"/>
      <c r="BB94" s="266"/>
      <c r="BC94" s="266"/>
      <c r="BD94" s="266"/>
      <c r="BE94" s="175"/>
      <c r="BF94" s="267"/>
      <c r="BG94" s="266"/>
      <c r="BH94" s="266"/>
      <c r="BI94" s="266"/>
      <c r="BJ94" s="266"/>
      <c r="BK94" s="268"/>
      <c r="BL94" s="174"/>
      <c r="BM94" s="266"/>
      <c r="BN94" s="266"/>
      <c r="BO94" s="266"/>
      <c r="BP94" s="266"/>
      <c r="BQ94" s="175"/>
      <c r="BR94" s="267"/>
      <c r="BS94" s="266"/>
      <c r="BT94" s="266"/>
      <c r="BU94" s="266"/>
      <c r="BV94" s="266"/>
      <c r="BW94" s="268"/>
      <c r="BX94" s="301" t="s">
        <v>275</v>
      </c>
      <c r="BY94" s="302"/>
      <c r="CA94" s="9">
        <f t="shared" si="4"/>
        <v>70</v>
      </c>
      <c r="CL94" s="82"/>
      <c r="CM94" s="82"/>
      <c r="CN94" s="82"/>
      <c r="CO94" s="82"/>
      <c r="CP94" s="82"/>
      <c r="CQ94" s="82"/>
      <c r="CR94" s="82"/>
      <c r="CS94" s="82"/>
      <c r="CT94" s="82"/>
      <c r="CU94" s="82"/>
      <c r="CV94" s="82"/>
      <c r="CW94" s="82"/>
      <c r="CX94" s="82"/>
      <c r="CY94" s="82"/>
      <c r="CZ94" s="82"/>
      <c r="DA94" s="82"/>
      <c r="DB94" s="82"/>
      <c r="DC94" s="82"/>
      <c r="DD94" s="82"/>
    </row>
    <row r="95" spans="1:108" s="81" customFormat="1" ht="46.5" customHeight="1" x14ac:dyDescent="0.35">
      <c r="A95" s="76" t="s">
        <v>190</v>
      </c>
      <c r="B95" s="420" t="s">
        <v>139</v>
      </c>
      <c r="C95" s="421"/>
      <c r="D95" s="421"/>
      <c r="E95" s="421"/>
      <c r="F95" s="421"/>
      <c r="G95" s="421"/>
      <c r="H95" s="421"/>
      <c r="I95" s="421"/>
      <c r="J95" s="421"/>
      <c r="K95" s="421"/>
      <c r="L95" s="266"/>
      <c r="M95" s="266"/>
      <c r="N95" s="266">
        <v>3</v>
      </c>
      <c r="O95" s="175"/>
      <c r="P95" s="305">
        <f>AB95+AH95+AN95+AT95+AZ95+BF95+BL95+BR95</f>
        <v>90</v>
      </c>
      <c r="Q95" s="306"/>
      <c r="R95" s="266">
        <f>T95+V95+X95+Z95</f>
        <v>54</v>
      </c>
      <c r="S95" s="268"/>
      <c r="T95" s="267">
        <v>32</v>
      </c>
      <c r="U95" s="266"/>
      <c r="V95" s="266"/>
      <c r="W95" s="266"/>
      <c r="X95" s="266"/>
      <c r="Y95" s="266"/>
      <c r="Z95" s="266">
        <v>22</v>
      </c>
      <c r="AA95" s="268"/>
      <c r="AB95" s="174"/>
      <c r="AC95" s="266"/>
      <c r="AD95" s="266"/>
      <c r="AE95" s="266"/>
      <c r="AF95" s="266"/>
      <c r="AG95" s="175"/>
      <c r="AH95" s="267"/>
      <c r="AI95" s="266"/>
      <c r="AJ95" s="266"/>
      <c r="AK95" s="266"/>
      <c r="AL95" s="266"/>
      <c r="AM95" s="268"/>
      <c r="AN95" s="174">
        <v>90</v>
      </c>
      <c r="AO95" s="266"/>
      <c r="AP95" s="266">
        <v>54</v>
      </c>
      <c r="AQ95" s="266"/>
      <c r="AR95" s="265">
        <v>3</v>
      </c>
      <c r="AS95" s="170"/>
      <c r="AT95" s="267"/>
      <c r="AU95" s="266"/>
      <c r="AV95" s="266"/>
      <c r="AW95" s="266"/>
      <c r="AX95" s="266"/>
      <c r="AY95" s="268"/>
      <c r="AZ95" s="174"/>
      <c r="BA95" s="266"/>
      <c r="BB95" s="266"/>
      <c r="BC95" s="266"/>
      <c r="BD95" s="266"/>
      <c r="BE95" s="175"/>
      <c r="BF95" s="267"/>
      <c r="BG95" s="266"/>
      <c r="BH95" s="266"/>
      <c r="BI95" s="266"/>
      <c r="BJ95" s="266"/>
      <c r="BK95" s="268"/>
      <c r="BL95" s="174"/>
      <c r="BM95" s="266"/>
      <c r="BN95" s="266"/>
      <c r="BO95" s="266"/>
      <c r="BP95" s="266"/>
      <c r="BQ95" s="175"/>
      <c r="BR95" s="267"/>
      <c r="BS95" s="266"/>
      <c r="BT95" s="266"/>
      <c r="BU95" s="266"/>
      <c r="BV95" s="266"/>
      <c r="BW95" s="268"/>
      <c r="BX95" s="301" t="s">
        <v>294</v>
      </c>
      <c r="BY95" s="302"/>
      <c r="CA95" s="9">
        <f t="shared" si="4"/>
        <v>54</v>
      </c>
      <c r="CL95" s="82"/>
      <c r="CM95" s="82"/>
      <c r="CN95" s="82"/>
      <c r="CO95" s="82"/>
      <c r="CP95" s="82"/>
      <c r="CQ95" s="82"/>
      <c r="CR95" s="82"/>
      <c r="CS95" s="82"/>
      <c r="CT95" s="82"/>
      <c r="CU95" s="82"/>
      <c r="CV95" s="82"/>
      <c r="CW95" s="82"/>
      <c r="CX95" s="82"/>
      <c r="CY95" s="82"/>
      <c r="CZ95" s="82"/>
      <c r="DA95" s="82"/>
      <c r="DB95" s="82"/>
      <c r="DC95" s="82"/>
      <c r="DD95" s="82"/>
    </row>
    <row r="96" spans="1:108" s="81" customFormat="1" ht="39" customHeight="1" x14ac:dyDescent="0.35">
      <c r="A96" s="76" t="s">
        <v>191</v>
      </c>
      <c r="B96" s="303" t="s">
        <v>344</v>
      </c>
      <c r="C96" s="304"/>
      <c r="D96" s="304"/>
      <c r="E96" s="304"/>
      <c r="F96" s="304"/>
      <c r="G96" s="304"/>
      <c r="H96" s="304"/>
      <c r="I96" s="304"/>
      <c r="J96" s="304"/>
      <c r="K96" s="304"/>
      <c r="L96" s="266"/>
      <c r="M96" s="266"/>
      <c r="N96" s="434"/>
      <c r="O96" s="309"/>
      <c r="P96" s="305"/>
      <c r="Q96" s="306"/>
      <c r="R96" s="266"/>
      <c r="S96" s="268"/>
      <c r="T96" s="267"/>
      <c r="U96" s="266"/>
      <c r="V96" s="266"/>
      <c r="W96" s="266"/>
      <c r="X96" s="266"/>
      <c r="Y96" s="266"/>
      <c r="Z96" s="266"/>
      <c r="AA96" s="268"/>
      <c r="AB96" s="174"/>
      <c r="AC96" s="266"/>
      <c r="AD96" s="266"/>
      <c r="AE96" s="266"/>
      <c r="AF96" s="266"/>
      <c r="AG96" s="175"/>
      <c r="AH96" s="267"/>
      <c r="AI96" s="266"/>
      <c r="AJ96" s="266"/>
      <c r="AK96" s="266"/>
      <c r="AL96" s="266"/>
      <c r="AM96" s="268"/>
      <c r="AN96" s="174"/>
      <c r="AO96" s="266"/>
      <c r="AP96" s="266"/>
      <c r="AQ96" s="266"/>
      <c r="AR96" s="266"/>
      <c r="AS96" s="175"/>
      <c r="AT96" s="267"/>
      <c r="AU96" s="266"/>
      <c r="AV96" s="266"/>
      <c r="AW96" s="266"/>
      <c r="AX96" s="266"/>
      <c r="AY96" s="268"/>
      <c r="AZ96" s="174"/>
      <c r="BA96" s="266"/>
      <c r="BB96" s="266"/>
      <c r="BC96" s="266"/>
      <c r="BD96" s="266"/>
      <c r="BE96" s="175"/>
      <c r="BF96" s="267"/>
      <c r="BG96" s="266"/>
      <c r="BH96" s="266"/>
      <c r="BI96" s="266"/>
      <c r="BJ96" s="266"/>
      <c r="BK96" s="268"/>
      <c r="BL96" s="174"/>
      <c r="BM96" s="266"/>
      <c r="BN96" s="266"/>
      <c r="BO96" s="266"/>
      <c r="BP96" s="266"/>
      <c r="BQ96" s="175"/>
      <c r="BR96" s="267"/>
      <c r="BS96" s="266"/>
      <c r="BT96" s="266"/>
      <c r="BU96" s="266"/>
      <c r="BV96" s="266"/>
      <c r="BW96" s="268"/>
      <c r="BX96" s="301"/>
      <c r="BY96" s="302"/>
      <c r="CA96" s="9">
        <f t="shared" si="4"/>
        <v>0</v>
      </c>
      <c r="CL96" s="82"/>
      <c r="CM96" s="82"/>
      <c r="CN96" s="82"/>
      <c r="CO96" s="82"/>
      <c r="CP96" s="82"/>
      <c r="CQ96" s="82"/>
      <c r="CR96" s="82"/>
      <c r="CS96" s="82"/>
      <c r="CT96" s="82"/>
      <c r="CU96" s="82"/>
      <c r="CV96" s="82"/>
      <c r="CW96" s="82"/>
      <c r="CX96" s="82"/>
      <c r="CY96" s="82"/>
      <c r="CZ96" s="82"/>
      <c r="DA96" s="82"/>
      <c r="DB96" s="82"/>
      <c r="DC96" s="82"/>
      <c r="DD96" s="82"/>
    </row>
    <row r="97" spans="1:108" s="81" customFormat="1" ht="47.25" customHeight="1" x14ac:dyDescent="0.35">
      <c r="A97" s="76" t="s">
        <v>192</v>
      </c>
      <c r="B97" s="331" t="s">
        <v>151</v>
      </c>
      <c r="C97" s="630"/>
      <c r="D97" s="630"/>
      <c r="E97" s="630"/>
      <c r="F97" s="630"/>
      <c r="G97" s="630"/>
      <c r="H97" s="630"/>
      <c r="I97" s="630"/>
      <c r="J97" s="630"/>
      <c r="K97" s="630"/>
      <c r="L97" s="266"/>
      <c r="M97" s="266"/>
      <c r="N97" s="266">
        <v>1</v>
      </c>
      <c r="O97" s="175"/>
      <c r="P97" s="305">
        <f>AB97+AH97+AN97+AT97+AZ97+BF97+BL97+BR97</f>
        <v>120</v>
      </c>
      <c r="Q97" s="306"/>
      <c r="R97" s="266">
        <f t="shared" ref="R97:R122" si="6">T97+V97+X97+Z97</f>
        <v>46</v>
      </c>
      <c r="S97" s="268"/>
      <c r="T97" s="267">
        <v>8</v>
      </c>
      <c r="U97" s="266"/>
      <c r="V97" s="266">
        <v>38</v>
      </c>
      <c r="W97" s="266"/>
      <c r="X97" s="266"/>
      <c r="Y97" s="266"/>
      <c r="Z97" s="266"/>
      <c r="AA97" s="268"/>
      <c r="AB97" s="174">
        <v>120</v>
      </c>
      <c r="AC97" s="266"/>
      <c r="AD97" s="265">
        <v>46</v>
      </c>
      <c r="AE97" s="265"/>
      <c r="AF97" s="266">
        <v>3</v>
      </c>
      <c r="AG97" s="175"/>
      <c r="AH97" s="267"/>
      <c r="AI97" s="266"/>
      <c r="AJ97" s="266"/>
      <c r="AK97" s="266"/>
      <c r="AL97" s="266"/>
      <c r="AM97" s="268"/>
      <c r="AN97" s="174"/>
      <c r="AO97" s="266"/>
      <c r="AP97" s="266"/>
      <c r="AQ97" s="266"/>
      <c r="AR97" s="266"/>
      <c r="AS97" s="175"/>
      <c r="AT97" s="267"/>
      <c r="AU97" s="266"/>
      <c r="AV97" s="266"/>
      <c r="AW97" s="266"/>
      <c r="AX97" s="266"/>
      <c r="AY97" s="268"/>
      <c r="AZ97" s="174"/>
      <c r="BA97" s="266"/>
      <c r="BB97" s="266"/>
      <c r="BC97" s="266"/>
      <c r="BD97" s="266"/>
      <c r="BE97" s="175"/>
      <c r="BF97" s="267"/>
      <c r="BG97" s="266"/>
      <c r="BH97" s="266"/>
      <c r="BI97" s="266"/>
      <c r="BJ97" s="266"/>
      <c r="BK97" s="268"/>
      <c r="BL97" s="174"/>
      <c r="BM97" s="266"/>
      <c r="BN97" s="266"/>
      <c r="BO97" s="266"/>
      <c r="BP97" s="266"/>
      <c r="BQ97" s="175"/>
      <c r="BR97" s="267"/>
      <c r="BS97" s="266"/>
      <c r="BT97" s="266"/>
      <c r="BU97" s="266"/>
      <c r="BV97" s="266"/>
      <c r="BW97" s="268"/>
      <c r="BX97" s="178" t="s">
        <v>259</v>
      </c>
      <c r="BY97" s="179"/>
      <c r="CA97" s="9">
        <f t="shared" si="4"/>
        <v>46</v>
      </c>
      <c r="CL97" s="82"/>
      <c r="CM97" s="82"/>
      <c r="CN97" s="82"/>
      <c r="CO97" s="82"/>
      <c r="CP97" s="82"/>
      <c r="CQ97" s="82"/>
      <c r="CR97" s="82"/>
      <c r="CS97" s="82"/>
      <c r="CT97" s="82"/>
      <c r="CU97" s="82"/>
      <c r="CV97" s="82"/>
      <c r="CW97" s="82"/>
      <c r="CX97" s="82"/>
      <c r="CY97" s="82"/>
      <c r="CZ97" s="82"/>
      <c r="DA97" s="82"/>
      <c r="DB97" s="82"/>
      <c r="DC97" s="82"/>
      <c r="DD97" s="82"/>
    </row>
    <row r="98" spans="1:108" s="81" customFormat="1" ht="40.5" customHeight="1" x14ac:dyDescent="0.35">
      <c r="A98" s="76" t="s">
        <v>223</v>
      </c>
      <c r="B98" s="331" t="s">
        <v>224</v>
      </c>
      <c r="C98" s="630"/>
      <c r="D98" s="630"/>
      <c r="E98" s="630"/>
      <c r="F98" s="630"/>
      <c r="G98" s="630"/>
      <c r="H98" s="630"/>
      <c r="I98" s="630"/>
      <c r="J98" s="630"/>
      <c r="K98" s="630"/>
      <c r="L98" s="266"/>
      <c r="M98" s="266"/>
      <c r="N98" s="266">
        <v>7</v>
      </c>
      <c r="O98" s="175"/>
      <c r="P98" s="305">
        <f>AB98+AH98+AN98+AT98+AZ98+BF98+BL98+BR98</f>
        <v>90</v>
      </c>
      <c r="Q98" s="306"/>
      <c r="R98" s="266">
        <f t="shared" si="6"/>
        <v>36</v>
      </c>
      <c r="S98" s="268"/>
      <c r="T98" s="267">
        <v>18</v>
      </c>
      <c r="U98" s="266"/>
      <c r="V98" s="266"/>
      <c r="W98" s="266"/>
      <c r="X98" s="266"/>
      <c r="Y98" s="266"/>
      <c r="Z98" s="266">
        <v>18</v>
      </c>
      <c r="AA98" s="268"/>
      <c r="AB98" s="174"/>
      <c r="AC98" s="266"/>
      <c r="AD98" s="266"/>
      <c r="AE98" s="266"/>
      <c r="AF98" s="266"/>
      <c r="AG98" s="175"/>
      <c r="AH98" s="267"/>
      <c r="AI98" s="266"/>
      <c r="AJ98" s="266"/>
      <c r="AK98" s="266"/>
      <c r="AL98" s="266"/>
      <c r="AM98" s="268"/>
      <c r="AN98" s="174"/>
      <c r="AO98" s="266"/>
      <c r="AP98" s="266"/>
      <c r="AQ98" s="266"/>
      <c r="AR98" s="266"/>
      <c r="AS98" s="175"/>
      <c r="AT98" s="267"/>
      <c r="AU98" s="266"/>
      <c r="AV98" s="266"/>
      <c r="AW98" s="266"/>
      <c r="AX98" s="266"/>
      <c r="AY98" s="268"/>
      <c r="AZ98" s="174"/>
      <c r="BA98" s="266"/>
      <c r="BB98" s="266"/>
      <c r="BC98" s="266"/>
      <c r="BD98" s="266"/>
      <c r="BE98" s="175"/>
      <c r="BF98" s="267"/>
      <c r="BG98" s="266"/>
      <c r="BH98" s="266"/>
      <c r="BI98" s="266"/>
      <c r="BJ98" s="266"/>
      <c r="BK98" s="268"/>
      <c r="BL98" s="171">
        <v>90</v>
      </c>
      <c r="BM98" s="265"/>
      <c r="BN98" s="265">
        <v>36</v>
      </c>
      <c r="BO98" s="265"/>
      <c r="BP98" s="265">
        <v>3</v>
      </c>
      <c r="BQ98" s="170"/>
      <c r="BR98" s="264"/>
      <c r="BS98" s="265"/>
      <c r="BT98" s="265"/>
      <c r="BU98" s="265"/>
      <c r="BV98" s="265"/>
      <c r="BW98" s="281"/>
      <c r="BX98" s="795" t="s">
        <v>259</v>
      </c>
      <c r="BY98" s="796"/>
      <c r="CA98" s="9">
        <f t="shared" si="4"/>
        <v>36</v>
      </c>
      <c r="CL98" s="82"/>
      <c r="CM98" s="82"/>
      <c r="CN98" s="82"/>
      <c r="CO98" s="82"/>
      <c r="CP98" s="82"/>
      <c r="CQ98" s="82"/>
      <c r="CR98" s="82"/>
      <c r="CS98" s="82"/>
      <c r="CT98" s="82"/>
      <c r="CU98" s="82"/>
      <c r="CV98" s="82"/>
      <c r="CW98" s="82"/>
      <c r="CX98" s="82"/>
      <c r="CY98" s="82"/>
      <c r="CZ98" s="82"/>
      <c r="DA98" s="82"/>
      <c r="DB98" s="82"/>
      <c r="DC98" s="82"/>
      <c r="DD98" s="82"/>
    </row>
    <row r="99" spans="1:108" s="81" customFormat="1" ht="29.25" customHeight="1" x14ac:dyDescent="0.35">
      <c r="A99" s="76" t="s">
        <v>193</v>
      </c>
      <c r="B99" s="452" t="s">
        <v>164</v>
      </c>
      <c r="C99" s="453"/>
      <c r="D99" s="453"/>
      <c r="E99" s="453"/>
      <c r="F99" s="453"/>
      <c r="G99" s="453"/>
      <c r="H99" s="453"/>
      <c r="I99" s="453"/>
      <c r="J99" s="453"/>
      <c r="K99" s="454"/>
      <c r="L99" s="266"/>
      <c r="M99" s="266"/>
      <c r="N99" s="266"/>
      <c r="O99" s="175"/>
      <c r="P99" s="305"/>
      <c r="Q99" s="306"/>
      <c r="R99" s="266"/>
      <c r="S99" s="268"/>
      <c r="T99" s="267"/>
      <c r="U99" s="266"/>
      <c r="V99" s="266"/>
      <c r="W99" s="266"/>
      <c r="X99" s="266"/>
      <c r="Y99" s="266"/>
      <c r="Z99" s="266"/>
      <c r="AA99" s="268"/>
      <c r="AB99" s="174"/>
      <c r="AC99" s="266"/>
      <c r="AD99" s="266"/>
      <c r="AE99" s="266"/>
      <c r="AF99" s="266"/>
      <c r="AG99" s="175"/>
      <c r="AH99" s="267"/>
      <c r="AI99" s="266"/>
      <c r="AJ99" s="266"/>
      <c r="AK99" s="266"/>
      <c r="AL99" s="266"/>
      <c r="AM99" s="268"/>
      <c r="AN99" s="174"/>
      <c r="AO99" s="266"/>
      <c r="AP99" s="266"/>
      <c r="AQ99" s="266"/>
      <c r="AR99" s="266"/>
      <c r="AS99" s="175"/>
      <c r="AT99" s="267"/>
      <c r="AU99" s="266"/>
      <c r="AV99" s="266"/>
      <c r="AW99" s="266"/>
      <c r="AX99" s="266"/>
      <c r="AY99" s="268"/>
      <c r="AZ99" s="174"/>
      <c r="BA99" s="266"/>
      <c r="BB99" s="266"/>
      <c r="BC99" s="266"/>
      <c r="BD99" s="266"/>
      <c r="BE99" s="175"/>
      <c r="BF99" s="267"/>
      <c r="BG99" s="266"/>
      <c r="BH99" s="266"/>
      <c r="BI99" s="266"/>
      <c r="BJ99" s="266"/>
      <c r="BK99" s="268"/>
      <c r="BL99" s="171"/>
      <c r="BM99" s="265"/>
      <c r="BN99" s="265"/>
      <c r="BO99" s="265"/>
      <c r="BP99" s="265"/>
      <c r="BQ99" s="170"/>
      <c r="BR99" s="264"/>
      <c r="BS99" s="265"/>
      <c r="BT99" s="265"/>
      <c r="BU99" s="265"/>
      <c r="BV99" s="265"/>
      <c r="BW99" s="281"/>
      <c r="BX99" s="178"/>
      <c r="BY99" s="179"/>
      <c r="CA99" s="9">
        <f t="shared" si="4"/>
        <v>0</v>
      </c>
      <c r="CL99" s="82"/>
      <c r="CM99" s="82"/>
      <c r="CN99" s="82"/>
      <c r="CO99" s="82"/>
      <c r="CP99" s="82"/>
      <c r="CQ99" s="82"/>
      <c r="CR99" s="82"/>
      <c r="CS99" s="82"/>
      <c r="CT99" s="82"/>
      <c r="CU99" s="82"/>
      <c r="CV99" s="82"/>
      <c r="CW99" s="82"/>
      <c r="CX99" s="82"/>
      <c r="CY99" s="82"/>
      <c r="CZ99" s="82"/>
      <c r="DA99" s="82"/>
      <c r="DB99" s="82"/>
      <c r="DC99" s="82"/>
      <c r="DD99" s="82"/>
    </row>
    <row r="100" spans="1:108" s="81" customFormat="1" ht="46.5" customHeight="1" x14ac:dyDescent="0.35">
      <c r="A100" s="76" t="s">
        <v>194</v>
      </c>
      <c r="B100" s="420" t="s">
        <v>141</v>
      </c>
      <c r="C100" s="421"/>
      <c r="D100" s="421"/>
      <c r="E100" s="421"/>
      <c r="F100" s="421"/>
      <c r="G100" s="421"/>
      <c r="H100" s="421"/>
      <c r="I100" s="421"/>
      <c r="J100" s="421"/>
      <c r="K100" s="421"/>
      <c r="L100" s="266"/>
      <c r="M100" s="266"/>
      <c r="N100" s="266">
        <v>7</v>
      </c>
      <c r="O100" s="175"/>
      <c r="P100" s="305">
        <f>AB100+AH100+AN100+AT100+AZ100+BF100+BL100+BR100</f>
        <v>90</v>
      </c>
      <c r="Q100" s="306"/>
      <c r="R100" s="266">
        <f t="shared" si="6"/>
        <v>44</v>
      </c>
      <c r="S100" s="268"/>
      <c r="T100" s="267">
        <v>24</v>
      </c>
      <c r="U100" s="266"/>
      <c r="V100" s="266"/>
      <c r="W100" s="266"/>
      <c r="X100" s="266">
        <v>12</v>
      </c>
      <c r="Y100" s="266"/>
      <c r="Z100" s="266">
        <v>8</v>
      </c>
      <c r="AA100" s="268"/>
      <c r="AB100" s="174"/>
      <c r="AC100" s="266"/>
      <c r="AD100" s="266"/>
      <c r="AE100" s="266"/>
      <c r="AF100" s="266"/>
      <c r="AG100" s="175"/>
      <c r="AH100" s="267"/>
      <c r="AI100" s="266"/>
      <c r="AJ100" s="266"/>
      <c r="AK100" s="266"/>
      <c r="AL100" s="266"/>
      <c r="AM100" s="268"/>
      <c r="AN100" s="174"/>
      <c r="AO100" s="266"/>
      <c r="AP100" s="266"/>
      <c r="AQ100" s="266"/>
      <c r="AR100" s="266"/>
      <c r="AS100" s="175"/>
      <c r="AT100" s="267"/>
      <c r="AU100" s="266"/>
      <c r="AV100" s="266"/>
      <c r="AW100" s="266"/>
      <c r="AX100" s="266"/>
      <c r="AY100" s="268"/>
      <c r="AZ100" s="174"/>
      <c r="BA100" s="266"/>
      <c r="BB100" s="266"/>
      <c r="BC100" s="266"/>
      <c r="BD100" s="266"/>
      <c r="BE100" s="175"/>
      <c r="BF100" s="267"/>
      <c r="BG100" s="266"/>
      <c r="BH100" s="266"/>
      <c r="BI100" s="266"/>
      <c r="BJ100" s="266"/>
      <c r="BK100" s="268"/>
      <c r="BL100" s="171">
        <v>90</v>
      </c>
      <c r="BM100" s="265"/>
      <c r="BN100" s="265">
        <v>44</v>
      </c>
      <c r="BO100" s="265"/>
      <c r="BP100" s="265">
        <v>3</v>
      </c>
      <c r="BQ100" s="170"/>
      <c r="BR100" s="264"/>
      <c r="BS100" s="265"/>
      <c r="BT100" s="265"/>
      <c r="BU100" s="265"/>
      <c r="BV100" s="265"/>
      <c r="BW100" s="281"/>
      <c r="BX100" s="178" t="s">
        <v>297</v>
      </c>
      <c r="BY100" s="179"/>
      <c r="CA100" s="9">
        <f>AD100+AJ100+AP100+AV100+BB100+BH100+BN100+BT100</f>
        <v>44</v>
      </c>
      <c r="CL100" s="82"/>
      <c r="CM100" s="82"/>
      <c r="CN100" s="82"/>
      <c r="CO100" s="82"/>
      <c r="CP100" s="82"/>
      <c r="CQ100" s="82"/>
      <c r="CR100" s="82"/>
      <c r="CS100" s="82"/>
      <c r="CT100" s="82"/>
      <c r="CU100" s="82"/>
      <c r="CV100" s="82"/>
      <c r="CW100" s="82"/>
      <c r="CX100" s="82"/>
      <c r="CY100" s="82"/>
      <c r="CZ100" s="82"/>
      <c r="DA100" s="82"/>
      <c r="DB100" s="82"/>
      <c r="DC100" s="82"/>
      <c r="DD100" s="82"/>
    </row>
    <row r="101" spans="1:108" s="81" customFormat="1" ht="43.5" customHeight="1" x14ac:dyDescent="0.35">
      <c r="A101" s="76" t="s">
        <v>195</v>
      </c>
      <c r="B101" s="463" t="s">
        <v>142</v>
      </c>
      <c r="C101" s="464"/>
      <c r="D101" s="464"/>
      <c r="E101" s="464"/>
      <c r="F101" s="464"/>
      <c r="G101" s="464"/>
      <c r="H101" s="464"/>
      <c r="I101" s="464"/>
      <c r="J101" s="464"/>
      <c r="K101" s="416"/>
      <c r="L101" s="266">
        <v>8</v>
      </c>
      <c r="M101" s="266"/>
      <c r="N101" s="532"/>
      <c r="O101" s="533"/>
      <c r="P101" s="305">
        <f>AB101+AH101+AN101+AT101+AZ101+BF101+BL101+BR101</f>
        <v>90</v>
      </c>
      <c r="Q101" s="306"/>
      <c r="R101" s="266">
        <f t="shared" si="6"/>
        <v>40</v>
      </c>
      <c r="S101" s="268"/>
      <c r="T101" s="267">
        <v>30</v>
      </c>
      <c r="U101" s="266"/>
      <c r="V101" s="266"/>
      <c r="W101" s="266"/>
      <c r="X101" s="266"/>
      <c r="Y101" s="266"/>
      <c r="Z101" s="266">
        <v>10</v>
      </c>
      <c r="AA101" s="268"/>
      <c r="AB101" s="174"/>
      <c r="AC101" s="266"/>
      <c r="AD101" s="266"/>
      <c r="AE101" s="266"/>
      <c r="AF101" s="266"/>
      <c r="AG101" s="175"/>
      <c r="AH101" s="267"/>
      <c r="AI101" s="266"/>
      <c r="AJ101" s="266"/>
      <c r="AK101" s="266"/>
      <c r="AL101" s="266"/>
      <c r="AM101" s="268"/>
      <c r="AN101" s="174"/>
      <c r="AO101" s="266"/>
      <c r="AP101" s="266"/>
      <c r="AQ101" s="266"/>
      <c r="AR101" s="266"/>
      <c r="AS101" s="175"/>
      <c r="AT101" s="267"/>
      <c r="AU101" s="266"/>
      <c r="AV101" s="266"/>
      <c r="AW101" s="266"/>
      <c r="AX101" s="266"/>
      <c r="AY101" s="268"/>
      <c r="AZ101" s="174"/>
      <c r="BA101" s="266"/>
      <c r="BB101" s="266"/>
      <c r="BC101" s="266"/>
      <c r="BD101" s="266"/>
      <c r="BE101" s="175"/>
      <c r="BF101" s="267"/>
      <c r="BG101" s="266"/>
      <c r="BH101" s="266"/>
      <c r="BI101" s="266"/>
      <c r="BJ101" s="266"/>
      <c r="BK101" s="268"/>
      <c r="BL101" s="171">
        <v>36</v>
      </c>
      <c r="BM101" s="265"/>
      <c r="BN101" s="265">
        <v>20</v>
      </c>
      <c r="BO101" s="265"/>
      <c r="BP101" s="265"/>
      <c r="BQ101" s="170"/>
      <c r="BR101" s="264">
        <v>54</v>
      </c>
      <c r="BS101" s="265"/>
      <c r="BT101" s="265">
        <v>20</v>
      </c>
      <c r="BU101" s="265"/>
      <c r="BV101" s="265">
        <v>3</v>
      </c>
      <c r="BW101" s="281"/>
      <c r="BX101" s="178" t="s">
        <v>298</v>
      </c>
      <c r="BY101" s="179"/>
      <c r="CA101" s="9">
        <f>AD101+AJ101+AP101+AV101+BB101+BH101+BN101+BT101</f>
        <v>40</v>
      </c>
      <c r="CL101" s="82"/>
      <c r="CM101" s="82"/>
      <c r="CN101" s="82"/>
      <c r="CO101" s="82"/>
      <c r="CP101" s="82"/>
      <c r="CQ101" s="82"/>
      <c r="CR101" s="82"/>
      <c r="CS101" s="82"/>
      <c r="CT101" s="82"/>
      <c r="CU101" s="82"/>
      <c r="CV101" s="82"/>
      <c r="CW101" s="82"/>
      <c r="CX101" s="82"/>
      <c r="CY101" s="82"/>
      <c r="CZ101" s="82"/>
      <c r="DA101" s="82"/>
      <c r="DB101" s="82"/>
      <c r="DC101" s="82"/>
      <c r="DD101" s="82"/>
    </row>
    <row r="102" spans="1:108" s="81" customFormat="1" ht="91.5" customHeight="1" x14ac:dyDescent="0.35">
      <c r="A102" s="76" t="s">
        <v>316</v>
      </c>
      <c r="B102" s="450" t="s">
        <v>357</v>
      </c>
      <c r="C102" s="451"/>
      <c r="D102" s="451"/>
      <c r="E102" s="451"/>
      <c r="F102" s="451"/>
      <c r="G102" s="451"/>
      <c r="H102" s="451"/>
      <c r="I102" s="451"/>
      <c r="J102" s="451"/>
      <c r="K102" s="451"/>
      <c r="L102" s="175"/>
      <c r="M102" s="174"/>
      <c r="N102" s="266">
        <v>7</v>
      </c>
      <c r="O102" s="175"/>
      <c r="P102" s="305">
        <f>AB102+AH102+AN102+AT102+AZ102+BF102+BL102+BR102</f>
        <v>90</v>
      </c>
      <c r="Q102" s="306"/>
      <c r="R102" s="266">
        <f t="shared" si="6"/>
        <v>36</v>
      </c>
      <c r="S102" s="268"/>
      <c r="T102" s="267">
        <v>18</v>
      </c>
      <c r="U102" s="266"/>
      <c r="V102" s="266"/>
      <c r="W102" s="266"/>
      <c r="X102" s="266"/>
      <c r="Y102" s="266"/>
      <c r="Z102" s="266">
        <v>18</v>
      </c>
      <c r="AA102" s="268"/>
      <c r="AB102" s="174"/>
      <c r="AC102" s="266"/>
      <c r="AD102" s="266"/>
      <c r="AE102" s="266"/>
      <c r="AF102" s="266"/>
      <c r="AG102" s="175"/>
      <c r="AH102" s="267"/>
      <c r="AI102" s="266"/>
      <c r="AJ102" s="266"/>
      <c r="AK102" s="266"/>
      <c r="AL102" s="266"/>
      <c r="AM102" s="268"/>
      <c r="AN102" s="174"/>
      <c r="AO102" s="266"/>
      <c r="AP102" s="266"/>
      <c r="AQ102" s="266"/>
      <c r="AR102" s="266"/>
      <c r="AS102" s="175"/>
      <c r="AT102" s="267"/>
      <c r="AU102" s="266"/>
      <c r="AV102" s="266"/>
      <c r="AW102" s="266"/>
      <c r="AX102" s="266"/>
      <c r="AY102" s="268"/>
      <c r="AZ102" s="174"/>
      <c r="BA102" s="266"/>
      <c r="BB102" s="266"/>
      <c r="BC102" s="266"/>
      <c r="BD102" s="266"/>
      <c r="BE102" s="175"/>
      <c r="BF102" s="267"/>
      <c r="BG102" s="266"/>
      <c r="BH102" s="266"/>
      <c r="BI102" s="266"/>
      <c r="BJ102" s="266"/>
      <c r="BK102" s="268"/>
      <c r="BL102" s="171">
        <v>90</v>
      </c>
      <c r="BM102" s="265"/>
      <c r="BN102" s="265">
        <v>36</v>
      </c>
      <c r="BO102" s="265"/>
      <c r="BP102" s="265">
        <v>3</v>
      </c>
      <c r="BQ102" s="170"/>
      <c r="BR102" s="251"/>
      <c r="BS102" s="171"/>
      <c r="BT102" s="170"/>
      <c r="BU102" s="171"/>
      <c r="BV102" s="170"/>
      <c r="BW102" s="176"/>
      <c r="BX102" s="577" t="s">
        <v>350</v>
      </c>
      <c r="BY102" s="179"/>
      <c r="CA102" s="9">
        <f>AD102+AJ102+AP102+AV102+BB102+BH102+BN102+BT102</f>
        <v>36</v>
      </c>
      <c r="CL102" s="82"/>
      <c r="CM102" s="82"/>
      <c r="CN102" s="82"/>
      <c r="CO102" s="82"/>
      <c r="CP102" s="82"/>
      <c r="CQ102" s="82"/>
      <c r="CR102" s="82"/>
      <c r="CS102" s="82"/>
      <c r="CT102" s="82"/>
      <c r="CU102" s="82"/>
      <c r="CV102" s="82"/>
      <c r="CW102" s="82"/>
      <c r="CX102" s="82"/>
      <c r="CY102" s="82"/>
      <c r="CZ102" s="82"/>
      <c r="DA102" s="82"/>
      <c r="DB102" s="82"/>
      <c r="DC102" s="82"/>
      <c r="DD102" s="82"/>
    </row>
    <row r="103" spans="1:108" s="81" customFormat="1" ht="63" customHeight="1" x14ac:dyDescent="0.35">
      <c r="A103" s="126" t="s">
        <v>212</v>
      </c>
      <c r="B103" s="450" t="s">
        <v>218</v>
      </c>
      <c r="C103" s="451"/>
      <c r="D103" s="451"/>
      <c r="E103" s="451"/>
      <c r="F103" s="451"/>
      <c r="G103" s="451"/>
      <c r="H103" s="451"/>
      <c r="I103" s="451"/>
      <c r="J103" s="451"/>
      <c r="K103" s="451"/>
      <c r="L103" s="170"/>
      <c r="M103" s="171"/>
      <c r="N103" s="265">
        <v>3</v>
      </c>
      <c r="O103" s="170"/>
      <c r="P103" s="457">
        <f>AB103+AH103+AN103+AT103+AZ103+BF103+BL103+BR103</f>
        <v>90</v>
      </c>
      <c r="Q103" s="458"/>
      <c r="R103" s="266">
        <v>34</v>
      </c>
      <c r="S103" s="268"/>
      <c r="T103" s="267">
        <v>20</v>
      </c>
      <c r="U103" s="266"/>
      <c r="V103" s="266"/>
      <c r="W103" s="266"/>
      <c r="X103" s="266"/>
      <c r="Y103" s="266"/>
      <c r="Z103" s="266">
        <v>14</v>
      </c>
      <c r="AA103" s="268"/>
      <c r="AB103" s="174"/>
      <c r="AC103" s="266"/>
      <c r="AD103" s="266"/>
      <c r="AE103" s="266"/>
      <c r="AF103" s="266"/>
      <c r="AG103" s="175"/>
      <c r="AH103" s="267"/>
      <c r="AI103" s="266"/>
      <c r="AJ103" s="266"/>
      <c r="AK103" s="266"/>
      <c r="AL103" s="266"/>
      <c r="AM103" s="268"/>
      <c r="AN103" s="174">
        <v>90</v>
      </c>
      <c r="AO103" s="266"/>
      <c r="AP103" s="266">
        <v>34</v>
      </c>
      <c r="AQ103" s="266"/>
      <c r="AR103" s="266">
        <v>3</v>
      </c>
      <c r="AS103" s="175"/>
      <c r="AT103" s="267"/>
      <c r="AU103" s="266"/>
      <c r="AV103" s="266"/>
      <c r="AW103" s="266"/>
      <c r="AX103" s="266"/>
      <c r="AY103" s="268"/>
      <c r="AZ103" s="171"/>
      <c r="BA103" s="265"/>
      <c r="BB103" s="265"/>
      <c r="BC103" s="265"/>
      <c r="BD103" s="265"/>
      <c r="BE103" s="170"/>
      <c r="BF103" s="264"/>
      <c r="BG103" s="265"/>
      <c r="BH103" s="265"/>
      <c r="BI103" s="265"/>
      <c r="BJ103" s="265"/>
      <c r="BK103" s="281"/>
      <c r="BL103" s="171"/>
      <c r="BM103" s="265"/>
      <c r="BN103" s="265"/>
      <c r="BO103" s="265"/>
      <c r="BP103" s="265"/>
      <c r="BQ103" s="170"/>
      <c r="BR103" s="251"/>
      <c r="BS103" s="171"/>
      <c r="BT103" s="170"/>
      <c r="BU103" s="171"/>
      <c r="BV103" s="170"/>
      <c r="BW103" s="176"/>
      <c r="BX103" s="577" t="s">
        <v>444</v>
      </c>
      <c r="BY103" s="797"/>
      <c r="CA103" s="81">
        <f>AD103+AJ103+AP103+AV103+BB103+BH103+BN103+BT103</f>
        <v>34</v>
      </c>
      <c r="CL103" s="82"/>
      <c r="CM103" s="82"/>
      <c r="CN103" s="82"/>
      <c r="CO103" s="82"/>
      <c r="CP103" s="82"/>
      <c r="CQ103" s="82"/>
      <c r="CR103" s="82"/>
      <c r="CS103" s="82"/>
      <c r="CT103" s="82"/>
      <c r="CU103" s="82"/>
      <c r="CV103" s="82"/>
      <c r="CW103" s="82"/>
      <c r="CX103" s="82"/>
      <c r="CY103" s="82"/>
      <c r="CZ103" s="82"/>
      <c r="DA103" s="82"/>
      <c r="DB103" s="82"/>
      <c r="DC103" s="82"/>
      <c r="DD103" s="82"/>
    </row>
    <row r="104" spans="1:108" s="81" customFormat="1" ht="79.2" customHeight="1" thickBot="1" x14ac:dyDescent="0.4">
      <c r="A104" s="126" t="s">
        <v>219</v>
      </c>
      <c r="B104" s="326" t="s">
        <v>220</v>
      </c>
      <c r="C104" s="327"/>
      <c r="D104" s="327"/>
      <c r="E104" s="327"/>
      <c r="F104" s="327"/>
      <c r="G104" s="327"/>
      <c r="H104" s="327"/>
      <c r="I104" s="327"/>
      <c r="J104" s="327"/>
      <c r="K104" s="448"/>
      <c r="L104" s="170"/>
      <c r="M104" s="171"/>
      <c r="N104" s="265" t="s">
        <v>372</v>
      </c>
      <c r="O104" s="170"/>
      <c r="P104" s="457">
        <f>AB104+AH104+AN104+AT104+AZ104+BF104+BL104+BR104</f>
        <v>90</v>
      </c>
      <c r="Q104" s="458"/>
      <c r="R104" s="266">
        <v>34</v>
      </c>
      <c r="S104" s="268"/>
      <c r="T104" s="267">
        <v>20</v>
      </c>
      <c r="U104" s="266"/>
      <c r="V104" s="266"/>
      <c r="W104" s="266"/>
      <c r="X104" s="266"/>
      <c r="Y104" s="266"/>
      <c r="Z104" s="266">
        <v>14</v>
      </c>
      <c r="AA104" s="268"/>
      <c r="AB104" s="174"/>
      <c r="AC104" s="266"/>
      <c r="AD104" s="266"/>
      <c r="AE104" s="266"/>
      <c r="AF104" s="266"/>
      <c r="AG104" s="175"/>
      <c r="AH104" s="267"/>
      <c r="AI104" s="266"/>
      <c r="AJ104" s="266"/>
      <c r="AK104" s="266"/>
      <c r="AL104" s="266"/>
      <c r="AM104" s="268"/>
      <c r="AN104" s="174"/>
      <c r="AO104" s="266"/>
      <c r="AP104" s="266"/>
      <c r="AQ104" s="266"/>
      <c r="AR104" s="266"/>
      <c r="AS104" s="175"/>
      <c r="AT104" s="267">
        <v>90</v>
      </c>
      <c r="AU104" s="266"/>
      <c r="AV104" s="266">
        <v>34</v>
      </c>
      <c r="AW104" s="266"/>
      <c r="AX104" s="266">
        <v>3</v>
      </c>
      <c r="AY104" s="268"/>
      <c r="AZ104" s="171"/>
      <c r="BA104" s="265"/>
      <c r="BB104" s="265"/>
      <c r="BC104" s="265"/>
      <c r="BD104" s="265"/>
      <c r="BE104" s="170"/>
      <c r="BF104" s="264"/>
      <c r="BG104" s="265"/>
      <c r="BH104" s="265"/>
      <c r="BI104" s="265"/>
      <c r="BJ104" s="265"/>
      <c r="BK104" s="281"/>
      <c r="BL104" s="171"/>
      <c r="BM104" s="265"/>
      <c r="BN104" s="265"/>
      <c r="BO104" s="265"/>
      <c r="BP104" s="265"/>
      <c r="BQ104" s="170"/>
      <c r="BR104" s="251"/>
      <c r="BS104" s="171"/>
      <c r="BT104" s="170"/>
      <c r="BU104" s="171"/>
      <c r="BV104" s="170"/>
      <c r="BW104" s="176"/>
      <c r="BX104" s="577" t="s">
        <v>445</v>
      </c>
      <c r="BY104" s="797"/>
      <c r="CA104" s="81">
        <f>AD104+AJ104+AP104+AV104+BB104+BH104+BN104+BT104</f>
        <v>34</v>
      </c>
      <c r="CL104" s="82"/>
      <c r="CM104" s="82"/>
      <c r="CN104" s="82"/>
      <c r="CO104" s="82"/>
      <c r="CP104" s="82"/>
      <c r="CQ104" s="82"/>
      <c r="CR104" s="82"/>
      <c r="CS104" s="82"/>
      <c r="CT104" s="82"/>
      <c r="CU104" s="82"/>
      <c r="CV104" s="82"/>
      <c r="CW104" s="82"/>
      <c r="CX104" s="82"/>
      <c r="CY104" s="82"/>
      <c r="CZ104" s="82"/>
      <c r="DA104" s="82"/>
      <c r="DB104" s="82"/>
      <c r="DC104" s="82"/>
      <c r="DD104" s="82"/>
    </row>
    <row r="105" spans="1:108" s="81" customFormat="1" ht="33.75" customHeight="1" thickBot="1" x14ac:dyDescent="0.4">
      <c r="A105" s="196" t="s">
        <v>61</v>
      </c>
      <c r="B105" s="199" t="s">
        <v>154</v>
      </c>
      <c r="C105" s="200"/>
      <c r="D105" s="200"/>
      <c r="E105" s="200"/>
      <c r="F105" s="200"/>
      <c r="G105" s="200"/>
      <c r="H105" s="200"/>
      <c r="I105" s="200"/>
      <c r="J105" s="200"/>
      <c r="K105" s="201"/>
      <c r="L105" s="208" t="s">
        <v>62</v>
      </c>
      <c r="M105" s="209"/>
      <c r="N105" s="208" t="s">
        <v>63</v>
      </c>
      <c r="O105" s="214"/>
      <c r="P105" s="217" t="s">
        <v>120</v>
      </c>
      <c r="Q105" s="218"/>
      <c r="R105" s="218"/>
      <c r="S105" s="218"/>
      <c r="T105" s="218"/>
      <c r="U105" s="218"/>
      <c r="V105" s="218"/>
      <c r="W105" s="218"/>
      <c r="X105" s="218"/>
      <c r="Y105" s="218"/>
      <c r="Z105" s="218"/>
      <c r="AA105" s="219"/>
      <c r="AB105" s="220" t="s">
        <v>64</v>
      </c>
      <c r="AC105" s="221"/>
      <c r="AD105" s="221"/>
      <c r="AE105" s="221"/>
      <c r="AF105" s="221"/>
      <c r="AG105" s="221"/>
      <c r="AH105" s="221"/>
      <c r="AI105" s="221"/>
      <c r="AJ105" s="221"/>
      <c r="AK105" s="221"/>
      <c r="AL105" s="221"/>
      <c r="AM105" s="221"/>
      <c r="AN105" s="221"/>
      <c r="AO105" s="221"/>
      <c r="AP105" s="221"/>
      <c r="AQ105" s="221"/>
      <c r="AR105" s="221"/>
      <c r="AS105" s="221"/>
      <c r="AT105" s="221"/>
      <c r="AU105" s="221"/>
      <c r="AV105" s="221"/>
      <c r="AW105" s="221"/>
      <c r="AX105" s="221"/>
      <c r="AY105" s="221"/>
      <c r="AZ105" s="221"/>
      <c r="BA105" s="221"/>
      <c r="BB105" s="221"/>
      <c r="BC105" s="221"/>
      <c r="BD105" s="221"/>
      <c r="BE105" s="221"/>
      <c r="BF105" s="221"/>
      <c r="BG105" s="221"/>
      <c r="BH105" s="221"/>
      <c r="BI105" s="221"/>
      <c r="BJ105" s="221"/>
      <c r="BK105" s="221"/>
      <c r="BL105" s="221"/>
      <c r="BM105" s="221"/>
      <c r="BN105" s="221"/>
      <c r="BO105" s="221"/>
      <c r="BP105" s="221"/>
      <c r="BQ105" s="221"/>
      <c r="BR105" s="221"/>
      <c r="BS105" s="221"/>
      <c r="BT105" s="221"/>
      <c r="BU105" s="221"/>
      <c r="BV105" s="221"/>
      <c r="BW105" s="221"/>
      <c r="BX105" s="496" t="s">
        <v>161</v>
      </c>
      <c r="BY105" s="497"/>
      <c r="CA105" s="9"/>
      <c r="CL105" s="82"/>
      <c r="CM105" s="82"/>
      <c r="CN105" s="82"/>
      <c r="CO105" s="82"/>
      <c r="CP105" s="82"/>
      <c r="CQ105" s="82"/>
      <c r="CR105" s="82"/>
      <c r="CS105" s="82"/>
      <c r="CT105" s="82"/>
      <c r="CU105" s="82"/>
      <c r="CV105" s="82"/>
      <c r="CW105" s="82"/>
      <c r="CX105" s="82"/>
      <c r="CY105" s="82"/>
      <c r="CZ105" s="82"/>
      <c r="DA105" s="82"/>
      <c r="DB105" s="82"/>
      <c r="DC105" s="82"/>
      <c r="DD105" s="82"/>
    </row>
    <row r="106" spans="1:108" s="81" customFormat="1" ht="27" customHeight="1" thickBot="1" x14ac:dyDescent="0.4">
      <c r="A106" s="197"/>
      <c r="B106" s="202"/>
      <c r="C106" s="203"/>
      <c r="D106" s="203"/>
      <c r="E106" s="203"/>
      <c r="F106" s="203"/>
      <c r="G106" s="203"/>
      <c r="H106" s="203"/>
      <c r="I106" s="203"/>
      <c r="J106" s="203"/>
      <c r="K106" s="204"/>
      <c r="L106" s="210"/>
      <c r="M106" s="211"/>
      <c r="N106" s="210"/>
      <c r="O106" s="215"/>
      <c r="P106" s="208" t="s">
        <v>66</v>
      </c>
      <c r="Q106" s="209"/>
      <c r="R106" s="232" t="s">
        <v>67</v>
      </c>
      <c r="S106" s="233"/>
      <c r="T106" s="162" t="s">
        <v>65</v>
      </c>
      <c r="U106" s="157"/>
      <c r="V106" s="157"/>
      <c r="W106" s="157"/>
      <c r="X106" s="157"/>
      <c r="Y106" s="157"/>
      <c r="Z106" s="157"/>
      <c r="AA106" s="164"/>
      <c r="AB106" s="241" t="s">
        <v>105</v>
      </c>
      <c r="AC106" s="242"/>
      <c r="AD106" s="242"/>
      <c r="AE106" s="242"/>
      <c r="AF106" s="242"/>
      <c r="AG106" s="242"/>
      <c r="AH106" s="242"/>
      <c r="AI106" s="242"/>
      <c r="AJ106" s="242"/>
      <c r="AK106" s="242"/>
      <c r="AL106" s="242"/>
      <c r="AM106" s="243"/>
      <c r="AN106" s="241" t="s">
        <v>109</v>
      </c>
      <c r="AO106" s="242"/>
      <c r="AP106" s="242"/>
      <c r="AQ106" s="242"/>
      <c r="AR106" s="242"/>
      <c r="AS106" s="242"/>
      <c r="AT106" s="242"/>
      <c r="AU106" s="242"/>
      <c r="AV106" s="242"/>
      <c r="AW106" s="242"/>
      <c r="AX106" s="242"/>
      <c r="AY106" s="243"/>
      <c r="AZ106" s="241" t="s">
        <v>110</v>
      </c>
      <c r="BA106" s="242"/>
      <c r="BB106" s="242"/>
      <c r="BC106" s="242"/>
      <c r="BD106" s="242"/>
      <c r="BE106" s="242"/>
      <c r="BF106" s="242"/>
      <c r="BG106" s="242"/>
      <c r="BH106" s="242"/>
      <c r="BI106" s="242"/>
      <c r="BJ106" s="242"/>
      <c r="BK106" s="243"/>
      <c r="BL106" s="241" t="s">
        <v>111</v>
      </c>
      <c r="BM106" s="242"/>
      <c r="BN106" s="242"/>
      <c r="BO106" s="242"/>
      <c r="BP106" s="242"/>
      <c r="BQ106" s="242"/>
      <c r="BR106" s="242"/>
      <c r="BS106" s="242"/>
      <c r="BT106" s="242"/>
      <c r="BU106" s="242"/>
      <c r="BV106" s="242"/>
      <c r="BW106" s="242"/>
      <c r="BX106" s="496"/>
      <c r="BY106" s="497"/>
      <c r="CA106" s="9"/>
      <c r="CL106" s="82"/>
      <c r="CM106" s="82"/>
      <c r="CN106" s="82"/>
      <c r="CO106" s="82"/>
      <c r="CP106" s="82"/>
      <c r="CQ106" s="82"/>
      <c r="CR106" s="82"/>
      <c r="CS106" s="82"/>
      <c r="CT106" s="82"/>
      <c r="CU106" s="82"/>
      <c r="CV106" s="82"/>
      <c r="CW106" s="82"/>
      <c r="CX106" s="82"/>
      <c r="CY106" s="82"/>
      <c r="CZ106" s="82"/>
      <c r="DA106" s="82"/>
      <c r="DB106" s="82"/>
      <c r="DC106" s="82"/>
      <c r="DD106" s="82"/>
    </row>
    <row r="107" spans="1:108" s="81" customFormat="1" ht="45.75" customHeight="1" thickBot="1" x14ac:dyDescent="0.4">
      <c r="A107" s="197"/>
      <c r="B107" s="202"/>
      <c r="C107" s="203"/>
      <c r="D107" s="203"/>
      <c r="E107" s="203"/>
      <c r="F107" s="203"/>
      <c r="G107" s="203"/>
      <c r="H107" s="203"/>
      <c r="I107" s="203"/>
      <c r="J107" s="203"/>
      <c r="K107" s="204"/>
      <c r="L107" s="210"/>
      <c r="M107" s="211"/>
      <c r="N107" s="210"/>
      <c r="O107" s="215"/>
      <c r="P107" s="210"/>
      <c r="Q107" s="211"/>
      <c r="R107" s="234"/>
      <c r="S107" s="235"/>
      <c r="T107" s="180" t="s">
        <v>104</v>
      </c>
      <c r="U107" s="181"/>
      <c r="V107" s="180" t="s">
        <v>236</v>
      </c>
      <c r="W107" s="181"/>
      <c r="X107" s="222" t="s">
        <v>237</v>
      </c>
      <c r="Y107" s="223"/>
      <c r="Z107" s="180" t="s">
        <v>238</v>
      </c>
      <c r="AA107" s="181"/>
      <c r="AB107" s="186" t="s">
        <v>149</v>
      </c>
      <c r="AC107" s="187"/>
      <c r="AD107" s="187"/>
      <c r="AE107" s="187"/>
      <c r="AF107" s="187"/>
      <c r="AG107" s="188"/>
      <c r="AH107" s="187" t="s">
        <v>150</v>
      </c>
      <c r="AI107" s="187"/>
      <c r="AJ107" s="187"/>
      <c r="AK107" s="187"/>
      <c r="AL107" s="187"/>
      <c r="AM107" s="187"/>
      <c r="AN107" s="186" t="s">
        <v>148</v>
      </c>
      <c r="AO107" s="187"/>
      <c r="AP107" s="187"/>
      <c r="AQ107" s="187"/>
      <c r="AR107" s="187"/>
      <c r="AS107" s="188"/>
      <c r="AT107" s="187" t="s">
        <v>208</v>
      </c>
      <c r="AU107" s="187"/>
      <c r="AV107" s="187"/>
      <c r="AW107" s="187"/>
      <c r="AX107" s="187"/>
      <c r="AY107" s="187"/>
      <c r="AZ107" s="186" t="s">
        <v>206</v>
      </c>
      <c r="BA107" s="187"/>
      <c r="BB107" s="187"/>
      <c r="BC107" s="187"/>
      <c r="BD107" s="187"/>
      <c r="BE107" s="188"/>
      <c r="BF107" s="187" t="s">
        <v>325</v>
      </c>
      <c r="BG107" s="187"/>
      <c r="BH107" s="187"/>
      <c r="BI107" s="187"/>
      <c r="BJ107" s="187"/>
      <c r="BK107" s="187"/>
      <c r="BL107" s="186" t="s">
        <v>207</v>
      </c>
      <c r="BM107" s="187"/>
      <c r="BN107" s="187"/>
      <c r="BO107" s="187"/>
      <c r="BP107" s="187"/>
      <c r="BQ107" s="188"/>
      <c r="BR107" s="187" t="s">
        <v>209</v>
      </c>
      <c r="BS107" s="187"/>
      <c r="BT107" s="187"/>
      <c r="BU107" s="187"/>
      <c r="BV107" s="187"/>
      <c r="BW107" s="188"/>
      <c r="BX107" s="496"/>
      <c r="BY107" s="497"/>
      <c r="CA107" s="9"/>
      <c r="CL107" s="82"/>
      <c r="CM107" s="82"/>
      <c r="CN107" s="82"/>
      <c r="CO107" s="82"/>
      <c r="CP107" s="82"/>
      <c r="CQ107" s="82"/>
      <c r="CR107" s="82"/>
      <c r="CS107" s="82"/>
      <c r="CT107" s="82"/>
      <c r="CU107" s="82"/>
      <c r="CV107" s="82"/>
      <c r="CW107" s="82"/>
      <c r="CX107" s="82"/>
      <c r="CY107" s="82"/>
      <c r="CZ107" s="82"/>
      <c r="DA107" s="82"/>
      <c r="DB107" s="82"/>
      <c r="DC107" s="82"/>
      <c r="DD107" s="82"/>
    </row>
    <row r="108" spans="1:108" s="81" customFormat="1" ht="16.5" hidden="1" customHeight="1" thickBot="1" x14ac:dyDescent="0.4">
      <c r="A108" s="197"/>
      <c r="B108" s="202"/>
      <c r="C108" s="203"/>
      <c r="D108" s="203"/>
      <c r="E108" s="203"/>
      <c r="F108" s="203"/>
      <c r="G108" s="203"/>
      <c r="H108" s="203"/>
      <c r="I108" s="203"/>
      <c r="J108" s="203"/>
      <c r="K108" s="204"/>
      <c r="L108" s="210"/>
      <c r="M108" s="211"/>
      <c r="N108" s="210"/>
      <c r="O108" s="215"/>
      <c r="P108" s="210"/>
      <c r="Q108" s="211"/>
      <c r="R108" s="234"/>
      <c r="S108" s="235"/>
      <c r="T108" s="182"/>
      <c r="U108" s="183"/>
      <c r="V108" s="182"/>
      <c r="W108" s="183"/>
      <c r="X108" s="224"/>
      <c r="Y108" s="225"/>
      <c r="Z108" s="182"/>
      <c r="AA108" s="183"/>
      <c r="AB108" s="189"/>
      <c r="AC108" s="190"/>
      <c r="AD108" s="190"/>
      <c r="AE108" s="190"/>
      <c r="AF108" s="190"/>
      <c r="AG108" s="191"/>
      <c r="AH108" s="190"/>
      <c r="AI108" s="190"/>
      <c r="AJ108" s="190"/>
      <c r="AK108" s="190"/>
      <c r="AL108" s="190"/>
      <c r="AM108" s="190"/>
      <c r="AN108" s="189"/>
      <c r="AO108" s="190"/>
      <c r="AP108" s="190"/>
      <c r="AQ108" s="190"/>
      <c r="AR108" s="190"/>
      <c r="AS108" s="191"/>
      <c r="AT108" s="190"/>
      <c r="AU108" s="190"/>
      <c r="AV108" s="190"/>
      <c r="AW108" s="190"/>
      <c r="AX108" s="190"/>
      <c r="AY108" s="190"/>
      <c r="AZ108" s="189"/>
      <c r="BA108" s="190"/>
      <c r="BB108" s="190"/>
      <c r="BC108" s="190"/>
      <c r="BD108" s="190"/>
      <c r="BE108" s="191"/>
      <c r="BF108" s="190"/>
      <c r="BG108" s="190"/>
      <c r="BH108" s="190"/>
      <c r="BI108" s="190"/>
      <c r="BJ108" s="190"/>
      <c r="BK108" s="190"/>
      <c r="BL108" s="189"/>
      <c r="BM108" s="190"/>
      <c r="BN108" s="190"/>
      <c r="BO108" s="190"/>
      <c r="BP108" s="190"/>
      <c r="BQ108" s="191"/>
      <c r="BR108" s="190"/>
      <c r="BS108" s="190"/>
      <c r="BT108" s="190"/>
      <c r="BU108" s="190"/>
      <c r="BV108" s="190"/>
      <c r="BW108" s="191"/>
      <c r="BX108" s="496"/>
      <c r="BY108" s="497"/>
      <c r="CA108" s="9"/>
      <c r="CL108" s="82"/>
      <c r="CM108" s="82"/>
      <c r="CN108" s="82"/>
      <c r="CO108" s="82"/>
      <c r="CP108" s="82"/>
      <c r="CQ108" s="82"/>
      <c r="CR108" s="82"/>
      <c r="CS108" s="82"/>
      <c r="CT108" s="82"/>
      <c r="CU108" s="82"/>
      <c r="CV108" s="82"/>
      <c r="CW108" s="82"/>
      <c r="CX108" s="82"/>
      <c r="CY108" s="82"/>
      <c r="CZ108" s="82"/>
      <c r="DA108" s="82"/>
      <c r="DB108" s="82"/>
      <c r="DC108" s="82"/>
      <c r="DD108" s="82"/>
    </row>
    <row r="109" spans="1:108" s="81" customFormat="1" ht="41.25" hidden="1" customHeight="1" thickBot="1" x14ac:dyDescent="0.4">
      <c r="A109" s="197"/>
      <c r="B109" s="202"/>
      <c r="C109" s="203"/>
      <c r="D109" s="203"/>
      <c r="E109" s="203"/>
      <c r="F109" s="203"/>
      <c r="G109" s="203"/>
      <c r="H109" s="203"/>
      <c r="I109" s="203"/>
      <c r="J109" s="203"/>
      <c r="K109" s="204"/>
      <c r="L109" s="210"/>
      <c r="M109" s="211"/>
      <c r="N109" s="210"/>
      <c r="O109" s="215"/>
      <c r="P109" s="210"/>
      <c r="Q109" s="211"/>
      <c r="R109" s="234"/>
      <c r="S109" s="235"/>
      <c r="T109" s="182"/>
      <c r="U109" s="183"/>
      <c r="V109" s="182"/>
      <c r="W109" s="183"/>
      <c r="X109" s="224"/>
      <c r="Y109" s="225"/>
      <c r="Z109" s="182"/>
      <c r="AA109" s="183"/>
      <c r="AB109" s="189"/>
      <c r="AC109" s="190"/>
      <c r="AD109" s="190"/>
      <c r="AE109" s="190"/>
      <c r="AF109" s="190"/>
      <c r="AG109" s="191"/>
      <c r="AH109" s="190"/>
      <c r="AI109" s="190"/>
      <c r="AJ109" s="190"/>
      <c r="AK109" s="190"/>
      <c r="AL109" s="190"/>
      <c r="AM109" s="190"/>
      <c r="AN109" s="189"/>
      <c r="AO109" s="190"/>
      <c r="AP109" s="190"/>
      <c r="AQ109" s="190"/>
      <c r="AR109" s="190"/>
      <c r="AS109" s="191"/>
      <c r="AT109" s="190"/>
      <c r="AU109" s="190"/>
      <c r="AV109" s="190"/>
      <c r="AW109" s="190"/>
      <c r="AX109" s="190"/>
      <c r="AY109" s="190"/>
      <c r="AZ109" s="189"/>
      <c r="BA109" s="190"/>
      <c r="BB109" s="190"/>
      <c r="BC109" s="190"/>
      <c r="BD109" s="190"/>
      <c r="BE109" s="191"/>
      <c r="BF109" s="190"/>
      <c r="BG109" s="190"/>
      <c r="BH109" s="190"/>
      <c r="BI109" s="190"/>
      <c r="BJ109" s="190"/>
      <c r="BK109" s="190"/>
      <c r="BL109" s="189"/>
      <c r="BM109" s="190"/>
      <c r="BN109" s="190"/>
      <c r="BO109" s="190"/>
      <c r="BP109" s="190"/>
      <c r="BQ109" s="191"/>
      <c r="BR109" s="190"/>
      <c r="BS109" s="190"/>
      <c r="BT109" s="190"/>
      <c r="BU109" s="190"/>
      <c r="BV109" s="190"/>
      <c r="BW109" s="191"/>
      <c r="BX109" s="496"/>
      <c r="BY109" s="497"/>
      <c r="CA109" s="9"/>
      <c r="CL109" s="82"/>
      <c r="CM109" s="82"/>
      <c r="CN109" s="82"/>
      <c r="CO109" s="82"/>
      <c r="CP109" s="82"/>
      <c r="CQ109" s="82"/>
      <c r="CR109" s="82"/>
      <c r="CS109" s="82"/>
      <c r="CT109" s="82"/>
      <c r="CU109" s="82"/>
      <c r="CV109" s="82"/>
      <c r="CW109" s="82"/>
      <c r="CX109" s="82"/>
      <c r="CY109" s="82"/>
      <c r="CZ109" s="82"/>
      <c r="DA109" s="82"/>
      <c r="DB109" s="82"/>
      <c r="DC109" s="82"/>
      <c r="DD109" s="82"/>
    </row>
    <row r="110" spans="1:108" s="81" customFormat="1" ht="41.25" hidden="1" customHeight="1" thickBot="1" x14ac:dyDescent="0.4">
      <c r="A110" s="197"/>
      <c r="B110" s="202"/>
      <c r="C110" s="203"/>
      <c r="D110" s="203"/>
      <c r="E110" s="203"/>
      <c r="F110" s="203"/>
      <c r="G110" s="203"/>
      <c r="H110" s="203"/>
      <c r="I110" s="203"/>
      <c r="J110" s="203"/>
      <c r="K110" s="204"/>
      <c r="L110" s="210"/>
      <c r="M110" s="211"/>
      <c r="N110" s="210"/>
      <c r="O110" s="215"/>
      <c r="P110" s="210"/>
      <c r="Q110" s="211"/>
      <c r="R110" s="234"/>
      <c r="S110" s="235"/>
      <c r="T110" s="182"/>
      <c r="U110" s="183"/>
      <c r="V110" s="182"/>
      <c r="W110" s="183"/>
      <c r="X110" s="224"/>
      <c r="Y110" s="225"/>
      <c r="Z110" s="182"/>
      <c r="AA110" s="183"/>
      <c r="AB110" s="192"/>
      <c r="AC110" s="193"/>
      <c r="AD110" s="193"/>
      <c r="AE110" s="193"/>
      <c r="AF110" s="193"/>
      <c r="AG110" s="194"/>
      <c r="AH110" s="193"/>
      <c r="AI110" s="193"/>
      <c r="AJ110" s="193"/>
      <c r="AK110" s="193"/>
      <c r="AL110" s="193"/>
      <c r="AM110" s="193"/>
      <c r="AN110" s="192"/>
      <c r="AO110" s="193"/>
      <c r="AP110" s="193"/>
      <c r="AQ110" s="193"/>
      <c r="AR110" s="193"/>
      <c r="AS110" s="194"/>
      <c r="AT110" s="193"/>
      <c r="AU110" s="193"/>
      <c r="AV110" s="193"/>
      <c r="AW110" s="193"/>
      <c r="AX110" s="193"/>
      <c r="AY110" s="193"/>
      <c r="AZ110" s="192"/>
      <c r="BA110" s="193"/>
      <c r="BB110" s="193"/>
      <c r="BC110" s="193"/>
      <c r="BD110" s="193"/>
      <c r="BE110" s="194"/>
      <c r="BF110" s="193"/>
      <c r="BG110" s="193"/>
      <c r="BH110" s="193"/>
      <c r="BI110" s="193"/>
      <c r="BJ110" s="193"/>
      <c r="BK110" s="193"/>
      <c r="BL110" s="192"/>
      <c r="BM110" s="193"/>
      <c r="BN110" s="193"/>
      <c r="BO110" s="193"/>
      <c r="BP110" s="193"/>
      <c r="BQ110" s="194"/>
      <c r="BR110" s="193"/>
      <c r="BS110" s="193"/>
      <c r="BT110" s="193"/>
      <c r="BU110" s="193"/>
      <c r="BV110" s="193"/>
      <c r="BW110" s="194"/>
      <c r="BX110" s="496"/>
      <c r="BY110" s="497"/>
      <c r="CA110" s="9"/>
      <c r="CL110" s="82"/>
      <c r="CM110" s="82"/>
      <c r="CN110" s="82"/>
      <c r="CO110" s="82"/>
      <c r="CP110" s="82"/>
      <c r="CQ110" s="82"/>
      <c r="CR110" s="82"/>
      <c r="CS110" s="82"/>
      <c r="CT110" s="82"/>
      <c r="CU110" s="82"/>
      <c r="CV110" s="82"/>
      <c r="CW110" s="82"/>
      <c r="CX110" s="82"/>
      <c r="CY110" s="82"/>
      <c r="CZ110" s="82"/>
      <c r="DA110" s="82"/>
      <c r="DB110" s="82"/>
      <c r="DC110" s="82"/>
      <c r="DD110" s="82"/>
    </row>
    <row r="111" spans="1:108" s="81" customFormat="1" ht="90" customHeight="1" thickBot="1" x14ac:dyDescent="0.4">
      <c r="A111" s="198"/>
      <c r="B111" s="205"/>
      <c r="C111" s="206"/>
      <c r="D111" s="206"/>
      <c r="E111" s="206"/>
      <c r="F111" s="206"/>
      <c r="G111" s="206"/>
      <c r="H111" s="206"/>
      <c r="I111" s="206"/>
      <c r="J111" s="206"/>
      <c r="K111" s="207"/>
      <c r="L111" s="212"/>
      <c r="M111" s="213"/>
      <c r="N111" s="212"/>
      <c r="O111" s="216"/>
      <c r="P111" s="212"/>
      <c r="Q111" s="213"/>
      <c r="R111" s="236"/>
      <c r="S111" s="237"/>
      <c r="T111" s="184"/>
      <c r="U111" s="185"/>
      <c r="V111" s="184"/>
      <c r="W111" s="185"/>
      <c r="X111" s="226"/>
      <c r="Y111" s="227"/>
      <c r="Z111" s="184"/>
      <c r="AA111" s="185"/>
      <c r="AB111" s="145" t="s">
        <v>106</v>
      </c>
      <c r="AC111" s="144"/>
      <c r="AD111" s="143" t="s">
        <v>107</v>
      </c>
      <c r="AE111" s="144"/>
      <c r="AF111" s="143" t="s">
        <v>108</v>
      </c>
      <c r="AG111" s="163"/>
      <c r="AH111" s="145" t="s">
        <v>106</v>
      </c>
      <c r="AI111" s="144"/>
      <c r="AJ111" s="143" t="s">
        <v>107</v>
      </c>
      <c r="AK111" s="144"/>
      <c r="AL111" s="143" t="s">
        <v>108</v>
      </c>
      <c r="AM111" s="195"/>
      <c r="AN111" s="145" t="s">
        <v>106</v>
      </c>
      <c r="AO111" s="144"/>
      <c r="AP111" s="143" t="s">
        <v>107</v>
      </c>
      <c r="AQ111" s="144"/>
      <c r="AR111" s="143" t="s">
        <v>108</v>
      </c>
      <c r="AS111" s="163"/>
      <c r="AT111" s="145" t="s">
        <v>106</v>
      </c>
      <c r="AU111" s="144"/>
      <c r="AV111" s="143" t="s">
        <v>107</v>
      </c>
      <c r="AW111" s="144"/>
      <c r="AX111" s="143" t="s">
        <v>108</v>
      </c>
      <c r="AY111" s="195"/>
      <c r="AZ111" s="145" t="s">
        <v>106</v>
      </c>
      <c r="BA111" s="144"/>
      <c r="BB111" s="143" t="s">
        <v>107</v>
      </c>
      <c r="BC111" s="144"/>
      <c r="BD111" s="143" t="s">
        <v>108</v>
      </c>
      <c r="BE111" s="163"/>
      <c r="BF111" s="145" t="s">
        <v>106</v>
      </c>
      <c r="BG111" s="144"/>
      <c r="BH111" s="143" t="s">
        <v>107</v>
      </c>
      <c r="BI111" s="144"/>
      <c r="BJ111" s="143" t="s">
        <v>108</v>
      </c>
      <c r="BK111" s="163"/>
      <c r="BL111" s="145" t="s">
        <v>106</v>
      </c>
      <c r="BM111" s="144"/>
      <c r="BN111" s="143" t="s">
        <v>107</v>
      </c>
      <c r="BO111" s="144"/>
      <c r="BP111" s="143" t="s">
        <v>108</v>
      </c>
      <c r="BQ111" s="163"/>
      <c r="BR111" s="145" t="s">
        <v>106</v>
      </c>
      <c r="BS111" s="144"/>
      <c r="BT111" s="143" t="s">
        <v>107</v>
      </c>
      <c r="BU111" s="144"/>
      <c r="BV111" s="143" t="s">
        <v>108</v>
      </c>
      <c r="BW111" s="163"/>
      <c r="BX111" s="496"/>
      <c r="BY111" s="497"/>
      <c r="CA111" s="9"/>
      <c r="CL111" s="82"/>
      <c r="CM111" s="82"/>
      <c r="CN111" s="82"/>
      <c r="CO111" s="82"/>
      <c r="CP111" s="82"/>
      <c r="CQ111" s="82"/>
      <c r="CR111" s="82"/>
      <c r="CS111" s="82"/>
      <c r="CT111" s="82"/>
      <c r="CU111" s="82"/>
      <c r="CV111" s="82"/>
      <c r="CW111" s="82"/>
      <c r="CX111" s="82"/>
      <c r="CY111" s="82"/>
      <c r="CZ111" s="82"/>
      <c r="DA111" s="82"/>
      <c r="DB111" s="82"/>
      <c r="DC111" s="82"/>
      <c r="DD111" s="82"/>
    </row>
    <row r="112" spans="1:108" s="81" customFormat="1" ht="27" customHeight="1" thickBot="1" x14ac:dyDescent="0.4">
      <c r="A112" s="69">
        <v>1</v>
      </c>
      <c r="B112" s="161" t="s">
        <v>70</v>
      </c>
      <c r="C112" s="161"/>
      <c r="D112" s="161"/>
      <c r="E112" s="161"/>
      <c r="F112" s="161"/>
      <c r="G112" s="161"/>
      <c r="H112" s="161"/>
      <c r="I112" s="161"/>
      <c r="J112" s="161"/>
      <c r="K112" s="161"/>
      <c r="L112" s="228" t="s">
        <v>71</v>
      </c>
      <c r="M112" s="228"/>
      <c r="N112" s="228" t="s">
        <v>72</v>
      </c>
      <c r="O112" s="229"/>
      <c r="P112" s="230" t="s">
        <v>73</v>
      </c>
      <c r="Q112" s="228"/>
      <c r="R112" s="161" t="s">
        <v>74</v>
      </c>
      <c r="S112" s="231"/>
      <c r="T112" s="160" t="s">
        <v>75</v>
      </c>
      <c r="U112" s="161"/>
      <c r="V112" s="161" t="s">
        <v>76</v>
      </c>
      <c r="W112" s="161"/>
      <c r="X112" s="161" t="s">
        <v>77</v>
      </c>
      <c r="Y112" s="161"/>
      <c r="Z112" s="161" t="s">
        <v>78</v>
      </c>
      <c r="AA112" s="156"/>
      <c r="AB112" s="165" t="s">
        <v>79</v>
      </c>
      <c r="AC112" s="161"/>
      <c r="AD112" s="156" t="s">
        <v>80</v>
      </c>
      <c r="AE112" s="160"/>
      <c r="AF112" s="156" t="s">
        <v>81</v>
      </c>
      <c r="AG112" s="164"/>
      <c r="AH112" s="160" t="s">
        <v>82</v>
      </c>
      <c r="AI112" s="161"/>
      <c r="AJ112" s="160" t="s">
        <v>83</v>
      </c>
      <c r="AK112" s="161"/>
      <c r="AL112" s="156" t="s">
        <v>84</v>
      </c>
      <c r="AM112" s="157"/>
      <c r="AN112" s="165" t="s">
        <v>85</v>
      </c>
      <c r="AO112" s="161"/>
      <c r="AP112" s="156" t="s">
        <v>86</v>
      </c>
      <c r="AQ112" s="160"/>
      <c r="AR112" s="156" t="s">
        <v>87</v>
      </c>
      <c r="AS112" s="164"/>
      <c r="AT112" s="160" t="s">
        <v>88</v>
      </c>
      <c r="AU112" s="161"/>
      <c r="AV112" s="156" t="s">
        <v>89</v>
      </c>
      <c r="AW112" s="160"/>
      <c r="AX112" s="156" t="s">
        <v>90</v>
      </c>
      <c r="AY112" s="157"/>
      <c r="AZ112" s="165" t="s">
        <v>91</v>
      </c>
      <c r="BA112" s="161"/>
      <c r="BB112" s="156" t="s">
        <v>92</v>
      </c>
      <c r="BC112" s="160"/>
      <c r="BD112" s="156" t="s">
        <v>93</v>
      </c>
      <c r="BE112" s="164"/>
      <c r="BF112" s="160" t="s">
        <v>94</v>
      </c>
      <c r="BG112" s="161"/>
      <c r="BH112" s="156" t="s">
        <v>95</v>
      </c>
      <c r="BI112" s="160"/>
      <c r="BJ112" s="156" t="s">
        <v>96</v>
      </c>
      <c r="BK112" s="157"/>
      <c r="BL112" s="162" t="s">
        <v>97</v>
      </c>
      <c r="BM112" s="160"/>
      <c r="BN112" s="156" t="s">
        <v>98</v>
      </c>
      <c r="BO112" s="160"/>
      <c r="BP112" s="156" t="s">
        <v>99</v>
      </c>
      <c r="BQ112" s="164"/>
      <c r="BR112" s="160" t="s">
        <v>100</v>
      </c>
      <c r="BS112" s="161"/>
      <c r="BT112" s="156" t="s">
        <v>101</v>
      </c>
      <c r="BU112" s="160"/>
      <c r="BV112" s="156" t="s">
        <v>102</v>
      </c>
      <c r="BW112" s="157"/>
      <c r="BX112" s="165" t="s">
        <v>103</v>
      </c>
      <c r="BY112" s="231"/>
      <c r="CA112" s="9"/>
      <c r="CL112" s="82"/>
      <c r="CM112" s="82"/>
      <c r="CN112" s="82"/>
      <c r="CO112" s="82"/>
      <c r="CP112" s="82"/>
      <c r="CQ112" s="82"/>
      <c r="CR112" s="82"/>
      <c r="CS112" s="82"/>
      <c r="CT112" s="82"/>
      <c r="CU112" s="82"/>
      <c r="CV112" s="82"/>
      <c r="CW112" s="82"/>
      <c r="CX112" s="82"/>
      <c r="CY112" s="82"/>
      <c r="CZ112" s="82"/>
      <c r="DA112" s="82"/>
      <c r="DB112" s="82"/>
      <c r="DC112" s="82"/>
      <c r="DD112" s="82"/>
    </row>
    <row r="113" spans="1:108" s="81" customFormat="1" ht="43.5" customHeight="1" x14ac:dyDescent="0.35">
      <c r="A113" s="86" t="s">
        <v>196</v>
      </c>
      <c r="B113" s="539" t="s">
        <v>456</v>
      </c>
      <c r="C113" s="540"/>
      <c r="D113" s="540"/>
      <c r="E113" s="540"/>
      <c r="F113" s="540"/>
      <c r="G113" s="540"/>
      <c r="H113" s="540"/>
      <c r="I113" s="540"/>
      <c r="J113" s="540"/>
      <c r="K113" s="541"/>
      <c r="L113" s="266"/>
      <c r="M113" s="266"/>
      <c r="N113" s="266"/>
      <c r="O113" s="175"/>
      <c r="P113" s="305"/>
      <c r="Q113" s="306"/>
      <c r="R113" s="266"/>
      <c r="S113" s="268"/>
      <c r="T113" s="267"/>
      <c r="U113" s="266"/>
      <c r="V113" s="266"/>
      <c r="W113" s="266"/>
      <c r="X113" s="266"/>
      <c r="Y113" s="266"/>
      <c r="Z113" s="266"/>
      <c r="AA113" s="268"/>
      <c r="AB113" s="174"/>
      <c r="AC113" s="266"/>
      <c r="AD113" s="266"/>
      <c r="AE113" s="266"/>
      <c r="AF113" s="266"/>
      <c r="AG113" s="175"/>
      <c r="AH113" s="267"/>
      <c r="AI113" s="266"/>
      <c r="AJ113" s="266"/>
      <c r="AK113" s="266"/>
      <c r="AL113" s="266"/>
      <c r="AM113" s="268"/>
      <c r="AN113" s="174"/>
      <c r="AO113" s="266"/>
      <c r="AP113" s="266"/>
      <c r="AQ113" s="266"/>
      <c r="AR113" s="266"/>
      <c r="AS113" s="175"/>
      <c r="AT113" s="267"/>
      <c r="AU113" s="266"/>
      <c r="AV113" s="266"/>
      <c r="AW113" s="266"/>
      <c r="AX113" s="266"/>
      <c r="AY113" s="268"/>
      <c r="AZ113" s="174"/>
      <c r="BA113" s="266"/>
      <c r="BB113" s="266"/>
      <c r="BC113" s="266"/>
      <c r="BD113" s="266"/>
      <c r="BE113" s="175"/>
      <c r="BF113" s="267"/>
      <c r="BG113" s="266"/>
      <c r="BH113" s="266"/>
      <c r="BI113" s="266"/>
      <c r="BJ113" s="266"/>
      <c r="BK113" s="268"/>
      <c r="BL113" s="174"/>
      <c r="BM113" s="266"/>
      <c r="BN113" s="266"/>
      <c r="BO113" s="266"/>
      <c r="BP113" s="266"/>
      <c r="BQ113" s="175"/>
      <c r="BR113" s="267"/>
      <c r="BS113" s="266"/>
      <c r="BT113" s="266"/>
      <c r="BU113" s="266"/>
      <c r="BV113" s="266"/>
      <c r="BW113" s="268"/>
      <c r="BX113" s="467"/>
      <c r="BY113" s="471"/>
      <c r="CA113" s="9">
        <f t="shared" ref="CA113:CA123" si="7">AD113+AJ113+AP113+AV113+BB113+BH113+BN113+BT113</f>
        <v>0</v>
      </c>
      <c r="CL113" s="82"/>
      <c r="CM113" s="82"/>
      <c r="CN113" s="82"/>
      <c r="CO113" s="82"/>
      <c r="CP113" s="82"/>
      <c r="CQ113" s="82"/>
      <c r="CR113" s="82"/>
      <c r="CS113" s="82"/>
      <c r="CT113" s="82"/>
      <c r="CU113" s="82"/>
      <c r="CV113" s="82"/>
      <c r="CW113" s="82"/>
      <c r="CX113" s="82"/>
      <c r="CY113" s="82"/>
      <c r="CZ113" s="82"/>
      <c r="DA113" s="82"/>
      <c r="DB113" s="82"/>
      <c r="DC113" s="82"/>
      <c r="DD113" s="82"/>
    </row>
    <row r="114" spans="1:108" s="81" customFormat="1" ht="44.25" customHeight="1" x14ac:dyDescent="0.35">
      <c r="A114" s="76" t="s">
        <v>197</v>
      </c>
      <c r="B114" s="416" t="s">
        <v>145</v>
      </c>
      <c r="C114" s="417"/>
      <c r="D114" s="417"/>
      <c r="E114" s="417"/>
      <c r="F114" s="417"/>
      <c r="G114" s="417"/>
      <c r="H114" s="417"/>
      <c r="I114" s="417"/>
      <c r="J114" s="417"/>
      <c r="K114" s="417"/>
      <c r="L114" s="266">
        <v>5</v>
      </c>
      <c r="M114" s="266"/>
      <c r="N114" s="776">
        <v>3.4</v>
      </c>
      <c r="O114" s="777"/>
      <c r="P114" s="305">
        <f t="shared" ref="P114:P119" si="8">AB114+AH114+AN114+AT114+AZ114+BF114+BL114+BR114</f>
        <v>274</v>
      </c>
      <c r="Q114" s="306"/>
      <c r="R114" s="266">
        <f t="shared" si="6"/>
        <v>110</v>
      </c>
      <c r="S114" s="268"/>
      <c r="T114" s="267">
        <v>20</v>
      </c>
      <c r="U114" s="266"/>
      <c r="V114" s="266"/>
      <c r="W114" s="266"/>
      <c r="X114" s="266">
        <v>76</v>
      </c>
      <c r="Y114" s="266"/>
      <c r="Z114" s="266">
        <v>14</v>
      </c>
      <c r="AA114" s="268"/>
      <c r="AB114" s="174"/>
      <c r="AC114" s="266"/>
      <c r="AD114" s="266"/>
      <c r="AE114" s="266"/>
      <c r="AF114" s="266"/>
      <c r="AG114" s="175"/>
      <c r="AH114" s="267"/>
      <c r="AI114" s="266"/>
      <c r="AJ114" s="266"/>
      <c r="AK114" s="266"/>
      <c r="AL114" s="266"/>
      <c r="AM114" s="268"/>
      <c r="AN114" s="171">
        <v>90</v>
      </c>
      <c r="AO114" s="265"/>
      <c r="AP114" s="265">
        <v>42</v>
      </c>
      <c r="AQ114" s="265"/>
      <c r="AR114" s="265">
        <v>3</v>
      </c>
      <c r="AS114" s="170"/>
      <c r="AT114" s="264">
        <v>90</v>
      </c>
      <c r="AU114" s="265"/>
      <c r="AV114" s="265">
        <v>34</v>
      </c>
      <c r="AW114" s="265"/>
      <c r="AX114" s="265">
        <v>3</v>
      </c>
      <c r="AY114" s="281"/>
      <c r="AZ114" s="171">
        <v>94</v>
      </c>
      <c r="BA114" s="265"/>
      <c r="BB114" s="265">
        <v>34</v>
      </c>
      <c r="BC114" s="265"/>
      <c r="BD114" s="265">
        <v>3</v>
      </c>
      <c r="BE114" s="170"/>
      <c r="BF114" s="264"/>
      <c r="BG114" s="265"/>
      <c r="BH114" s="265"/>
      <c r="BI114" s="265"/>
      <c r="BJ114" s="265"/>
      <c r="BK114" s="281"/>
      <c r="BL114" s="174"/>
      <c r="BM114" s="266"/>
      <c r="BN114" s="266"/>
      <c r="BO114" s="266"/>
      <c r="BP114" s="266"/>
      <c r="BQ114" s="175"/>
      <c r="BR114" s="267"/>
      <c r="BS114" s="266"/>
      <c r="BT114" s="266"/>
      <c r="BU114" s="266"/>
      <c r="BV114" s="266"/>
      <c r="BW114" s="268"/>
      <c r="BX114" s="178" t="s">
        <v>301</v>
      </c>
      <c r="BY114" s="179"/>
      <c r="CA114" s="9">
        <f t="shared" si="7"/>
        <v>110</v>
      </c>
      <c r="CL114" s="82"/>
      <c r="CM114" s="82"/>
      <c r="CN114" s="82"/>
      <c r="CO114" s="82"/>
      <c r="CP114" s="82"/>
      <c r="CQ114" s="82"/>
      <c r="CR114" s="82"/>
      <c r="CS114" s="82"/>
      <c r="CT114" s="82"/>
      <c r="CU114" s="82"/>
      <c r="CV114" s="82"/>
      <c r="CW114" s="82"/>
      <c r="CX114" s="82"/>
      <c r="CY114" s="82"/>
      <c r="CZ114" s="82"/>
      <c r="DA114" s="82"/>
      <c r="DB114" s="82"/>
      <c r="DC114" s="82"/>
      <c r="DD114" s="82"/>
    </row>
    <row r="115" spans="1:108" s="81" customFormat="1" ht="25.5" customHeight="1" x14ac:dyDescent="0.35">
      <c r="A115" s="76" t="s">
        <v>198</v>
      </c>
      <c r="B115" s="416" t="s">
        <v>214</v>
      </c>
      <c r="C115" s="417"/>
      <c r="D115" s="417"/>
      <c r="E115" s="417"/>
      <c r="F115" s="417"/>
      <c r="G115" s="417"/>
      <c r="H115" s="417"/>
      <c r="I115" s="417"/>
      <c r="J115" s="417"/>
      <c r="K115" s="417"/>
      <c r="L115" s="265">
        <v>5</v>
      </c>
      <c r="M115" s="265"/>
      <c r="N115" s="265"/>
      <c r="O115" s="170"/>
      <c r="P115" s="305">
        <f t="shared" si="8"/>
        <v>92</v>
      </c>
      <c r="Q115" s="306"/>
      <c r="R115" s="266">
        <f t="shared" si="6"/>
        <v>42</v>
      </c>
      <c r="S115" s="268"/>
      <c r="T115" s="267">
        <v>14</v>
      </c>
      <c r="U115" s="266"/>
      <c r="V115" s="266"/>
      <c r="W115" s="266"/>
      <c r="X115" s="266">
        <v>24</v>
      </c>
      <c r="Y115" s="266"/>
      <c r="Z115" s="266">
        <v>4</v>
      </c>
      <c r="AA115" s="268"/>
      <c r="AB115" s="174"/>
      <c r="AC115" s="266"/>
      <c r="AD115" s="266"/>
      <c r="AE115" s="266"/>
      <c r="AF115" s="266"/>
      <c r="AG115" s="175"/>
      <c r="AH115" s="267"/>
      <c r="AI115" s="266"/>
      <c r="AJ115" s="266"/>
      <c r="AK115" s="266"/>
      <c r="AL115" s="266"/>
      <c r="AM115" s="268"/>
      <c r="AN115" s="174"/>
      <c r="AO115" s="266"/>
      <c r="AP115" s="266"/>
      <c r="AQ115" s="266"/>
      <c r="AR115" s="266"/>
      <c r="AS115" s="175"/>
      <c r="AT115" s="267">
        <v>46</v>
      </c>
      <c r="AU115" s="266"/>
      <c r="AV115" s="266">
        <v>30</v>
      </c>
      <c r="AW115" s="266"/>
      <c r="AX115" s="266"/>
      <c r="AY115" s="268"/>
      <c r="AZ115" s="174">
        <v>46</v>
      </c>
      <c r="BA115" s="266"/>
      <c r="BB115" s="266">
        <v>12</v>
      </c>
      <c r="BC115" s="266"/>
      <c r="BD115" s="266">
        <v>3</v>
      </c>
      <c r="BE115" s="175"/>
      <c r="BF115" s="267"/>
      <c r="BG115" s="266"/>
      <c r="BH115" s="265"/>
      <c r="BI115" s="265"/>
      <c r="BJ115" s="265"/>
      <c r="BK115" s="281"/>
      <c r="BL115" s="174"/>
      <c r="BM115" s="266"/>
      <c r="BN115" s="266"/>
      <c r="BO115" s="266"/>
      <c r="BP115" s="266"/>
      <c r="BQ115" s="175"/>
      <c r="BR115" s="267"/>
      <c r="BS115" s="266"/>
      <c r="BT115" s="266"/>
      <c r="BU115" s="266"/>
      <c r="BV115" s="266"/>
      <c r="BW115" s="268"/>
      <c r="BX115" s="178" t="s">
        <v>312</v>
      </c>
      <c r="BY115" s="179"/>
      <c r="CA115" s="9">
        <f t="shared" si="7"/>
        <v>42</v>
      </c>
      <c r="CL115" s="82"/>
      <c r="CM115" s="82"/>
      <c r="CN115" s="82"/>
      <c r="CO115" s="82"/>
      <c r="CP115" s="82"/>
      <c r="CQ115" s="82"/>
      <c r="CR115" s="82"/>
      <c r="CS115" s="82"/>
      <c r="CT115" s="82"/>
      <c r="CU115" s="82"/>
      <c r="CV115" s="82"/>
      <c r="CW115" s="82"/>
      <c r="CX115" s="82"/>
      <c r="CY115" s="82"/>
      <c r="CZ115" s="82"/>
      <c r="DA115" s="82"/>
      <c r="DB115" s="82"/>
      <c r="DC115" s="82"/>
      <c r="DD115" s="82"/>
    </row>
    <row r="116" spans="1:108" s="81" customFormat="1" ht="24.75" customHeight="1" x14ac:dyDescent="0.35">
      <c r="A116" s="76" t="s">
        <v>199</v>
      </c>
      <c r="B116" s="416" t="s">
        <v>215</v>
      </c>
      <c r="C116" s="417"/>
      <c r="D116" s="417"/>
      <c r="E116" s="417"/>
      <c r="F116" s="417"/>
      <c r="G116" s="417"/>
      <c r="H116" s="417"/>
      <c r="I116" s="417"/>
      <c r="J116" s="417"/>
      <c r="K116" s="417"/>
      <c r="L116" s="266"/>
      <c r="M116" s="266"/>
      <c r="N116" s="266">
        <v>8</v>
      </c>
      <c r="O116" s="175"/>
      <c r="P116" s="305">
        <f t="shared" si="8"/>
        <v>90</v>
      </c>
      <c r="Q116" s="306"/>
      <c r="R116" s="266">
        <f t="shared" si="6"/>
        <v>34</v>
      </c>
      <c r="S116" s="268"/>
      <c r="T116" s="267">
        <v>6</v>
      </c>
      <c r="U116" s="266"/>
      <c r="V116" s="266"/>
      <c r="W116" s="266"/>
      <c r="X116" s="266">
        <v>28</v>
      </c>
      <c r="Y116" s="266"/>
      <c r="Z116" s="266"/>
      <c r="AA116" s="268"/>
      <c r="AB116" s="174"/>
      <c r="AC116" s="266"/>
      <c r="AD116" s="266"/>
      <c r="AE116" s="266"/>
      <c r="AF116" s="266"/>
      <c r="AG116" s="175"/>
      <c r="AH116" s="267"/>
      <c r="AI116" s="266"/>
      <c r="AJ116" s="266"/>
      <c r="AK116" s="266"/>
      <c r="AL116" s="266"/>
      <c r="AM116" s="268"/>
      <c r="AN116" s="174"/>
      <c r="AO116" s="266"/>
      <c r="AP116" s="266"/>
      <c r="AQ116" s="266"/>
      <c r="AR116" s="266"/>
      <c r="AS116" s="175"/>
      <c r="AT116" s="267"/>
      <c r="AU116" s="266"/>
      <c r="AV116" s="266"/>
      <c r="AW116" s="266"/>
      <c r="AX116" s="266"/>
      <c r="AY116" s="268"/>
      <c r="AZ116" s="174"/>
      <c r="BA116" s="266"/>
      <c r="BB116" s="266"/>
      <c r="BC116" s="266"/>
      <c r="BD116" s="266"/>
      <c r="BE116" s="175"/>
      <c r="BF116" s="267"/>
      <c r="BG116" s="266"/>
      <c r="BH116" s="266"/>
      <c r="BI116" s="266"/>
      <c r="BJ116" s="266"/>
      <c r="BK116" s="268"/>
      <c r="BL116" s="174"/>
      <c r="BM116" s="266"/>
      <c r="BN116" s="266"/>
      <c r="BO116" s="266"/>
      <c r="BP116" s="266"/>
      <c r="BQ116" s="175"/>
      <c r="BR116" s="264">
        <v>90</v>
      </c>
      <c r="BS116" s="265"/>
      <c r="BT116" s="265">
        <v>34</v>
      </c>
      <c r="BU116" s="265"/>
      <c r="BV116" s="265">
        <v>3</v>
      </c>
      <c r="BW116" s="281"/>
      <c r="BX116" s="178" t="s">
        <v>303</v>
      </c>
      <c r="BY116" s="179"/>
      <c r="CA116" s="9">
        <f t="shared" si="7"/>
        <v>34</v>
      </c>
      <c r="CL116" s="82"/>
      <c r="CM116" s="82"/>
      <c r="CN116" s="82"/>
      <c r="CO116" s="82"/>
      <c r="CP116" s="82"/>
      <c r="CQ116" s="82"/>
      <c r="CR116" s="82"/>
      <c r="CS116" s="82"/>
      <c r="CT116" s="82"/>
      <c r="CU116" s="82"/>
      <c r="CV116" s="82"/>
      <c r="CW116" s="82"/>
      <c r="CX116" s="82"/>
      <c r="CY116" s="82"/>
      <c r="CZ116" s="82"/>
      <c r="DA116" s="82"/>
      <c r="DB116" s="82"/>
      <c r="DC116" s="82"/>
      <c r="DD116" s="82"/>
    </row>
    <row r="117" spans="1:108" s="81" customFormat="1" ht="23.25" customHeight="1" x14ac:dyDescent="0.35">
      <c r="A117" s="76" t="s">
        <v>200</v>
      </c>
      <c r="B117" s="416" t="s">
        <v>216</v>
      </c>
      <c r="C117" s="417"/>
      <c r="D117" s="417"/>
      <c r="E117" s="417"/>
      <c r="F117" s="417"/>
      <c r="G117" s="417"/>
      <c r="H117" s="417"/>
      <c r="I117" s="417"/>
      <c r="J117" s="417"/>
      <c r="K117" s="417"/>
      <c r="L117" s="266"/>
      <c r="M117" s="266"/>
      <c r="N117" s="266">
        <v>8</v>
      </c>
      <c r="O117" s="175"/>
      <c r="P117" s="305">
        <f t="shared" si="8"/>
        <v>90</v>
      </c>
      <c r="Q117" s="306"/>
      <c r="R117" s="266">
        <f t="shared" si="6"/>
        <v>34</v>
      </c>
      <c r="S117" s="268"/>
      <c r="T117" s="267">
        <v>6</v>
      </c>
      <c r="U117" s="266"/>
      <c r="V117" s="266"/>
      <c r="W117" s="266"/>
      <c r="X117" s="266">
        <v>28</v>
      </c>
      <c r="Y117" s="266"/>
      <c r="Z117" s="266"/>
      <c r="AA117" s="268"/>
      <c r="AB117" s="174"/>
      <c r="AC117" s="266"/>
      <c r="AD117" s="266"/>
      <c r="AE117" s="266"/>
      <c r="AF117" s="266"/>
      <c r="AG117" s="175"/>
      <c r="AH117" s="267"/>
      <c r="AI117" s="266"/>
      <c r="AJ117" s="266"/>
      <c r="AK117" s="266"/>
      <c r="AL117" s="266"/>
      <c r="AM117" s="268"/>
      <c r="AN117" s="174"/>
      <c r="AO117" s="266"/>
      <c r="AP117" s="266"/>
      <c r="AQ117" s="266"/>
      <c r="AR117" s="266"/>
      <c r="AS117" s="175"/>
      <c r="AT117" s="267"/>
      <c r="AU117" s="266"/>
      <c r="AV117" s="266"/>
      <c r="AW117" s="266"/>
      <c r="AX117" s="266"/>
      <c r="AY117" s="268"/>
      <c r="AZ117" s="174"/>
      <c r="BA117" s="266"/>
      <c r="BB117" s="266"/>
      <c r="BC117" s="266"/>
      <c r="BD117" s="266"/>
      <c r="BE117" s="175"/>
      <c r="BF117" s="267"/>
      <c r="BG117" s="266"/>
      <c r="BH117" s="266"/>
      <c r="BI117" s="266"/>
      <c r="BJ117" s="266"/>
      <c r="BK117" s="268"/>
      <c r="BL117" s="174"/>
      <c r="BM117" s="266"/>
      <c r="BN117" s="266"/>
      <c r="BO117" s="266"/>
      <c r="BP117" s="266"/>
      <c r="BQ117" s="175"/>
      <c r="BR117" s="264">
        <v>90</v>
      </c>
      <c r="BS117" s="265"/>
      <c r="BT117" s="265">
        <v>34</v>
      </c>
      <c r="BU117" s="265"/>
      <c r="BV117" s="265">
        <v>3</v>
      </c>
      <c r="BW117" s="281"/>
      <c r="BX117" s="178" t="s">
        <v>310</v>
      </c>
      <c r="BY117" s="179"/>
      <c r="CA117" s="9">
        <f t="shared" si="7"/>
        <v>34</v>
      </c>
      <c r="CL117" s="82"/>
      <c r="CM117" s="82"/>
      <c r="CN117" s="82"/>
      <c r="CO117" s="82"/>
      <c r="CP117" s="82"/>
      <c r="CQ117" s="82"/>
      <c r="CR117" s="82"/>
      <c r="CS117" s="82"/>
      <c r="CT117" s="82"/>
      <c r="CU117" s="82"/>
      <c r="CV117" s="82"/>
      <c r="CW117" s="82"/>
      <c r="CX117" s="82"/>
      <c r="CY117" s="82"/>
      <c r="CZ117" s="82"/>
      <c r="DA117" s="82"/>
      <c r="DB117" s="82"/>
      <c r="DC117" s="82"/>
      <c r="DD117" s="82"/>
    </row>
    <row r="118" spans="1:108" s="81" customFormat="1" ht="26.25" customHeight="1" x14ac:dyDescent="0.35">
      <c r="A118" s="76" t="s">
        <v>201</v>
      </c>
      <c r="B118" s="418" t="s">
        <v>217</v>
      </c>
      <c r="C118" s="419"/>
      <c r="D118" s="419"/>
      <c r="E118" s="419"/>
      <c r="F118" s="419"/>
      <c r="G118" s="419"/>
      <c r="H118" s="419"/>
      <c r="I118" s="419"/>
      <c r="J118" s="419"/>
      <c r="K118" s="419"/>
      <c r="L118" s="266"/>
      <c r="M118" s="266"/>
      <c r="N118" s="266">
        <v>2</v>
      </c>
      <c r="O118" s="175"/>
      <c r="P118" s="305">
        <f t="shared" si="8"/>
        <v>90</v>
      </c>
      <c r="Q118" s="306"/>
      <c r="R118" s="266">
        <f t="shared" si="6"/>
        <v>34</v>
      </c>
      <c r="S118" s="268"/>
      <c r="T118" s="267">
        <v>4</v>
      </c>
      <c r="U118" s="266"/>
      <c r="V118" s="266"/>
      <c r="W118" s="266"/>
      <c r="X118" s="266">
        <v>30</v>
      </c>
      <c r="Y118" s="266"/>
      <c r="Z118" s="266"/>
      <c r="AA118" s="268"/>
      <c r="AB118" s="174"/>
      <c r="AC118" s="266"/>
      <c r="AD118" s="266"/>
      <c r="AE118" s="266"/>
      <c r="AF118" s="266"/>
      <c r="AG118" s="175"/>
      <c r="AH118" s="264">
        <v>90</v>
      </c>
      <c r="AI118" s="265"/>
      <c r="AJ118" s="265">
        <v>34</v>
      </c>
      <c r="AK118" s="265"/>
      <c r="AL118" s="265">
        <v>3</v>
      </c>
      <c r="AM118" s="281"/>
      <c r="AN118" s="174"/>
      <c r="AO118" s="266"/>
      <c r="AP118" s="266"/>
      <c r="AQ118" s="266"/>
      <c r="AR118" s="266"/>
      <c r="AS118" s="175"/>
      <c r="AT118" s="267"/>
      <c r="AU118" s="266"/>
      <c r="AV118" s="266"/>
      <c r="AW118" s="266"/>
      <c r="AX118" s="266"/>
      <c r="AY118" s="268"/>
      <c r="AZ118" s="174"/>
      <c r="BA118" s="266"/>
      <c r="BB118" s="266"/>
      <c r="BC118" s="266"/>
      <c r="BD118" s="266"/>
      <c r="BE118" s="175"/>
      <c r="BF118" s="296"/>
      <c r="BG118" s="297"/>
      <c r="BH118" s="297"/>
      <c r="BI118" s="297"/>
      <c r="BJ118" s="297"/>
      <c r="BK118" s="298"/>
      <c r="BL118" s="299"/>
      <c r="BM118" s="297"/>
      <c r="BN118" s="297"/>
      <c r="BO118" s="297"/>
      <c r="BP118" s="297"/>
      <c r="BQ118" s="300"/>
      <c r="BR118" s="301"/>
      <c r="BS118" s="284"/>
      <c r="BT118" s="284"/>
      <c r="BU118" s="284"/>
      <c r="BV118" s="284"/>
      <c r="BW118" s="302"/>
      <c r="BX118" s="577" t="s">
        <v>296</v>
      </c>
      <c r="BY118" s="179"/>
      <c r="CA118" s="9">
        <f t="shared" si="7"/>
        <v>34</v>
      </c>
      <c r="CL118" s="82"/>
      <c r="CM118" s="82"/>
      <c r="CN118" s="82"/>
      <c r="CO118" s="82"/>
      <c r="CP118" s="82"/>
      <c r="CQ118" s="82"/>
      <c r="CR118" s="82"/>
      <c r="CS118" s="82"/>
      <c r="CT118" s="82"/>
      <c r="CU118" s="82"/>
      <c r="CV118" s="82"/>
      <c r="CW118" s="82"/>
      <c r="CX118" s="82"/>
      <c r="CY118" s="82"/>
      <c r="CZ118" s="82"/>
      <c r="DA118" s="82"/>
      <c r="DB118" s="82"/>
      <c r="DC118" s="82"/>
      <c r="DD118" s="82"/>
    </row>
    <row r="119" spans="1:108" s="81" customFormat="1" ht="42" customHeight="1" x14ac:dyDescent="0.35">
      <c r="A119" s="76" t="s">
        <v>202</v>
      </c>
      <c r="B119" s="418" t="s">
        <v>348</v>
      </c>
      <c r="C119" s="419"/>
      <c r="D119" s="419"/>
      <c r="E119" s="419"/>
      <c r="F119" s="419"/>
      <c r="G119" s="419"/>
      <c r="H119" s="419"/>
      <c r="I119" s="419"/>
      <c r="J119" s="419"/>
      <c r="K119" s="419"/>
      <c r="L119" s="266"/>
      <c r="M119" s="266"/>
      <c r="N119" s="266">
        <v>8</v>
      </c>
      <c r="O119" s="175"/>
      <c r="P119" s="305">
        <f t="shared" si="8"/>
        <v>90</v>
      </c>
      <c r="Q119" s="306"/>
      <c r="R119" s="266">
        <f t="shared" si="6"/>
        <v>34</v>
      </c>
      <c r="S119" s="268"/>
      <c r="T119" s="267">
        <v>4</v>
      </c>
      <c r="U119" s="266"/>
      <c r="V119" s="266"/>
      <c r="W119" s="266"/>
      <c r="X119" s="266">
        <v>30</v>
      </c>
      <c r="Y119" s="266"/>
      <c r="Z119" s="266"/>
      <c r="AA119" s="268"/>
      <c r="AB119" s="174"/>
      <c r="AC119" s="266"/>
      <c r="AD119" s="266"/>
      <c r="AE119" s="266"/>
      <c r="AF119" s="266"/>
      <c r="AG119" s="175"/>
      <c r="AH119" s="267"/>
      <c r="AI119" s="266"/>
      <c r="AJ119" s="266"/>
      <c r="AK119" s="266"/>
      <c r="AL119" s="266"/>
      <c r="AM119" s="268"/>
      <c r="AN119" s="174"/>
      <c r="AO119" s="266"/>
      <c r="AP119" s="266"/>
      <c r="AQ119" s="266"/>
      <c r="AR119" s="266"/>
      <c r="AS119" s="175"/>
      <c r="AT119" s="267"/>
      <c r="AU119" s="266"/>
      <c r="AV119" s="266"/>
      <c r="AW119" s="266"/>
      <c r="AX119" s="266"/>
      <c r="AY119" s="268"/>
      <c r="AZ119" s="174"/>
      <c r="BA119" s="266"/>
      <c r="BB119" s="266"/>
      <c r="BC119" s="266"/>
      <c r="BD119" s="266"/>
      <c r="BE119" s="175"/>
      <c r="BF119" s="296"/>
      <c r="BG119" s="297"/>
      <c r="BH119" s="297"/>
      <c r="BI119" s="297"/>
      <c r="BJ119" s="297"/>
      <c r="BK119" s="298"/>
      <c r="BL119" s="299"/>
      <c r="BM119" s="297"/>
      <c r="BN119" s="297"/>
      <c r="BO119" s="297"/>
      <c r="BP119" s="297"/>
      <c r="BQ119" s="300"/>
      <c r="BR119" s="301">
        <v>90</v>
      </c>
      <c r="BS119" s="284"/>
      <c r="BT119" s="284">
        <v>34</v>
      </c>
      <c r="BU119" s="284"/>
      <c r="BV119" s="284">
        <v>3</v>
      </c>
      <c r="BW119" s="302"/>
      <c r="BX119" s="577" t="s">
        <v>295</v>
      </c>
      <c r="BY119" s="179"/>
      <c r="CA119" s="9">
        <f t="shared" si="7"/>
        <v>34</v>
      </c>
      <c r="CL119" s="82"/>
      <c r="CM119" s="82"/>
      <c r="CN119" s="82"/>
      <c r="CO119" s="82"/>
      <c r="CP119" s="82"/>
      <c r="CQ119" s="82"/>
      <c r="CR119" s="82"/>
      <c r="CS119" s="82"/>
      <c r="CT119" s="82"/>
      <c r="CU119" s="82"/>
      <c r="CV119" s="82"/>
      <c r="CW119" s="82"/>
      <c r="CX119" s="82"/>
      <c r="CY119" s="82"/>
      <c r="CZ119" s="82"/>
      <c r="DA119" s="82"/>
      <c r="DB119" s="82"/>
      <c r="DC119" s="82"/>
      <c r="DD119" s="82"/>
    </row>
    <row r="120" spans="1:108" s="81" customFormat="1" ht="67.5" customHeight="1" x14ac:dyDescent="0.35">
      <c r="A120" s="76" t="s">
        <v>203</v>
      </c>
      <c r="B120" s="303" t="s">
        <v>160</v>
      </c>
      <c r="C120" s="304"/>
      <c r="D120" s="304"/>
      <c r="E120" s="304"/>
      <c r="F120" s="304"/>
      <c r="G120" s="304"/>
      <c r="H120" s="304"/>
      <c r="I120" s="304"/>
      <c r="J120" s="304"/>
      <c r="K120" s="304"/>
      <c r="L120" s="266"/>
      <c r="M120" s="266"/>
      <c r="N120" s="266"/>
      <c r="O120" s="175"/>
      <c r="P120" s="305"/>
      <c r="Q120" s="306"/>
      <c r="R120" s="266"/>
      <c r="S120" s="268"/>
      <c r="T120" s="267"/>
      <c r="U120" s="266"/>
      <c r="V120" s="266"/>
      <c r="W120" s="266"/>
      <c r="X120" s="266"/>
      <c r="Y120" s="266"/>
      <c r="Z120" s="266"/>
      <c r="AA120" s="268"/>
      <c r="AB120" s="174"/>
      <c r="AC120" s="266"/>
      <c r="AD120" s="266"/>
      <c r="AE120" s="266"/>
      <c r="AF120" s="266"/>
      <c r="AG120" s="175"/>
      <c r="AH120" s="267"/>
      <c r="AI120" s="266"/>
      <c r="AJ120" s="266"/>
      <c r="AK120" s="266"/>
      <c r="AL120" s="266"/>
      <c r="AM120" s="268"/>
      <c r="AN120" s="174"/>
      <c r="AO120" s="266"/>
      <c r="AP120" s="266"/>
      <c r="AQ120" s="266"/>
      <c r="AR120" s="266"/>
      <c r="AS120" s="175"/>
      <c r="AT120" s="267"/>
      <c r="AU120" s="266"/>
      <c r="AV120" s="266"/>
      <c r="AW120" s="266"/>
      <c r="AX120" s="266"/>
      <c r="AY120" s="268"/>
      <c r="AZ120" s="174"/>
      <c r="BA120" s="266"/>
      <c r="BB120" s="266"/>
      <c r="BC120" s="266"/>
      <c r="BD120" s="266"/>
      <c r="BE120" s="175"/>
      <c r="BF120" s="267"/>
      <c r="BG120" s="266"/>
      <c r="BH120" s="266"/>
      <c r="BI120" s="266"/>
      <c r="BJ120" s="266"/>
      <c r="BK120" s="268"/>
      <c r="BL120" s="174"/>
      <c r="BM120" s="266"/>
      <c r="BN120" s="266"/>
      <c r="BO120" s="266"/>
      <c r="BP120" s="266"/>
      <c r="BQ120" s="175"/>
      <c r="BR120" s="267"/>
      <c r="BS120" s="266"/>
      <c r="BT120" s="266"/>
      <c r="BU120" s="266"/>
      <c r="BV120" s="266"/>
      <c r="BW120" s="268"/>
      <c r="BX120" s="130"/>
      <c r="BY120" s="131"/>
      <c r="CA120" s="9">
        <f t="shared" si="7"/>
        <v>0</v>
      </c>
      <c r="CL120" s="82"/>
      <c r="CM120" s="82"/>
      <c r="CN120" s="82"/>
      <c r="CO120" s="82"/>
      <c r="CP120" s="82"/>
      <c r="CQ120" s="82"/>
      <c r="CR120" s="82"/>
      <c r="CS120" s="82"/>
      <c r="CT120" s="82"/>
      <c r="CU120" s="82"/>
      <c r="CV120" s="82"/>
      <c r="CW120" s="82"/>
      <c r="CX120" s="82"/>
      <c r="CY120" s="82"/>
      <c r="CZ120" s="82"/>
      <c r="DA120" s="82"/>
      <c r="DB120" s="82"/>
      <c r="DC120" s="82"/>
      <c r="DD120" s="82"/>
    </row>
    <row r="121" spans="1:108" s="81" customFormat="1" ht="23.25" customHeight="1" x14ac:dyDescent="0.35">
      <c r="A121" s="76" t="s">
        <v>204</v>
      </c>
      <c r="B121" s="420" t="s">
        <v>132</v>
      </c>
      <c r="C121" s="421"/>
      <c r="D121" s="421"/>
      <c r="E121" s="421"/>
      <c r="F121" s="421"/>
      <c r="G121" s="421"/>
      <c r="H121" s="421"/>
      <c r="I121" s="421"/>
      <c r="J121" s="421"/>
      <c r="K121" s="421"/>
      <c r="L121" s="266">
        <v>3</v>
      </c>
      <c r="M121" s="266"/>
      <c r="N121" s="266"/>
      <c r="O121" s="175"/>
      <c r="P121" s="305">
        <f>AB121+AH121+AN121+AT121+AZ121+BF121+BL121+BR121</f>
        <v>90</v>
      </c>
      <c r="Q121" s="306"/>
      <c r="R121" s="266">
        <f t="shared" si="6"/>
        <v>54</v>
      </c>
      <c r="S121" s="268"/>
      <c r="T121" s="267">
        <v>28</v>
      </c>
      <c r="U121" s="266"/>
      <c r="V121" s="266">
        <v>18</v>
      </c>
      <c r="W121" s="266"/>
      <c r="X121" s="266"/>
      <c r="Y121" s="266"/>
      <c r="Z121" s="266">
        <v>8</v>
      </c>
      <c r="AA121" s="268"/>
      <c r="AB121" s="174"/>
      <c r="AC121" s="266"/>
      <c r="AD121" s="266"/>
      <c r="AE121" s="266"/>
      <c r="AF121" s="266"/>
      <c r="AG121" s="175"/>
      <c r="AH121" s="267"/>
      <c r="AI121" s="266"/>
      <c r="AJ121" s="266"/>
      <c r="AK121" s="266"/>
      <c r="AL121" s="266"/>
      <c r="AM121" s="268"/>
      <c r="AN121" s="171">
        <v>90</v>
      </c>
      <c r="AO121" s="265"/>
      <c r="AP121" s="265">
        <v>54</v>
      </c>
      <c r="AQ121" s="265"/>
      <c r="AR121" s="265">
        <v>3</v>
      </c>
      <c r="AS121" s="170"/>
      <c r="AT121" s="264"/>
      <c r="AU121" s="265"/>
      <c r="AV121" s="265"/>
      <c r="AW121" s="265"/>
      <c r="AX121" s="265"/>
      <c r="AY121" s="281"/>
      <c r="AZ121" s="171"/>
      <c r="BA121" s="265"/>
      <c r="BB121" s="265"/>
      <c r="BC121" s="265"/>
      <c r="BD121" s="265"/>
      <c r="BE121" s="170"/>
      <c r="BF121" s="264"/>
      <c r="BG121" s="265"/>
      <c r="BH121" s="265"/>
      <c r="BI121" s="265"/>
      <c r="BJ121" s="265"/>
      <c r="BK121" s="281"/>
      <c r="BL121" s="174"/>
      <c r="BM121" s="266"/>
      <c r="BN121" s="266"/>
      <c r="BO121" s="266"/>
      <c r="BP121" s="266"/>
      <c r="BQ121" s="175"/>
      <c r="BR121" s="267"/>
      <c r="BS121" s="266"/>
      <c r="BT121" s="266"/>
      <c r="BU121" s="266"/>
      <c r="BV121" s="266"/>
      <c r="BW121" s="268"/>
      <c r="BX121" s="178" t="s">
        <v>293</v>
      </c>
      <c r="BY121" s="179"/>
      <c r="CA121" s="9">
        <f t="shared" si="7"/>
        <v>54</v>
      </c>
      <c r="CL121" s="82"/>
      <c r="CM121" s="82"/>
      <c r="CN121" s="82"/>
      <c r="CO121" s="82"/>
      <c r="CP121" s="82"/>
      <c r="CQ121" s="82"/>
      <c r="CR121" s="82"/>
      <c r="CS121" s="82"/>
      <c r="CT121" s="82"/>
      <c r="CU121" s="82"/>
      <c r="CV121" s="82"/>
      <c r="CW121" s="82"/>
      <c r="CX121" s="82"/>
      <c r="CY121" s="82"/>
      <c r="CZ121" s="82"/>
      <c r="DA121" s="82"/>
      <c r="DB121" s="82"/>
      <c r="DC121" s="82"/>
      <c r="DD121" s="82"/>
    </row>
    <row r="122" spans="1:108" s="81" customFormat="1" ht="24" customHeight="1" thickBot="1" x14ac:dyDescent="0.4">
      <c r="A122" s="87" t="s">
        <v>205</v>
      </c>
      <c r="B122" s="785" t="s">
        <v>137</v>
      </c>
      <c r="C122" s="786"/>
      <c r="D122" s="786"/>
      <c r="E122" s="786"/>
      <c r="F122" s="786"/>
      <c r="G122" s="786"/>
      <c r="H122" s="786"/>
      <c r="I122" s="786"/>
      <c r="J122" s="786"/>
      <c r="K122" s="786"/>
      <c r="L122" s="402">
        <v>6</v>
      </c>
      <c r="M122" s="402"/>
      <c r="N122" s="402"/>
      <c r="O122" s="778"/>
      <c r="P122" s="787">
        <f>AB122+AH122+AN122+AT122+AZ122+BF122+BL122+BR122</f>
        <v>94</v>
      </c>
      <c r="Q122" s="788"/>
      <c r="R122" s="402">
        <f t="shared" si="6"/>
        <v>60</v>
      </c>
      <c r="S122" s="403"/>
      <c r="T122" s="779">
        <v>34</v>
      </c>
      <c r="U122" s="402"/>
      <c r="V122" s="402">
        <v>20</v>
      </c>
      <c r="W122" s="402"/>
      <c r="X122" s="402"/>
      <c r="Y122" s="402"/>
      <c r="Z122" s="402">
        <v>6</v>
      </c>
      <c r="AA122" s="403"/>
      <c r="AB122" s="784"/>
      <c r="AC122" s="402"/>
      <c r="AD122" s="402"/>
      <c r="AE122" s="402"/>
      <c r="AF122" s="402"/>
      <c r="AG122" s="778"/>
      <c r="AH122" s="779"/>
      <c r="AI122" s="402"/>
      <c r="AJ122" s="402"/>
      <c r="AK122" s="402"/>
      <c r="AL122" s="402"/>
      <c r="AM122" s="403"/>
      <c r="AN122" s="789"/>
      <c r="AO122" s="754"/>
      <c r="AP122" s="754"/>
      <c r="AQ122" s="754"/>
      <c r="AR122" s="754"/>
      <c r="AS122" s="783"/>
      <c r="AT122" s="753"/>
      <c r="AU122" s="754"/>
      <c r="AV122" s="754"/>
      <c r="AW122" s="754"/>
      <c r="AX122" s="754"/>
      <c r="AY122" s="756"/>
      <c r="AZ122" s="789">
        <v>64</v>
      </c>
      <c r="BA122" s="754"/>
      <c r="BB122" s="754">
        <v>32</v>
      </c>
      <c r="BC122" s="754"/>
      <c r="BD122" s="754"/>
      <c r="BE122" s="783"/>
      <c r="BF122" s="753">
        <v>30</v>
      </c>
      <c r="BG122" s="754"/>
      <c r="BH122" s="754">
        <v>28</v>
      </c>
      <c r="BI122" s="754"/>
      <c r="BJ122" s="754">
        <v>3</v>
      </c>
      <c r="BK122" s="756"/>
      <c r="BL122" s="784"/>
      <c r="BM122" s="402"/>
      <c r="BN122" s="402"/>
      <c r="BO122" s="402"/>
      <c r="BP122" s="402"/>
      <c r="BQ122" s="778"/>
      <c r="BR122" s="779"/>
      <c r="BS122" s="402"/>
      <c r="BT122" s="402"/>
      <c r="BU122" s="402"/>
      <c r="BV122" s="402"/>
      <c r="BW122" s="403"/>
      <c r="BX122" s="793" t="s">
        <v>309</v>
      </c>
      <c r="BY122" s="794"/>
      <c r="CA122" s="9">
        <f t="shared" si="7"/>
        <v>60</v>
      </c>
      <c r="CL122" s="82"/>
      <c r="CM122" s="82"/>
      <c r="CN122" s="82"/>
      <c r="CO122" s="82"/>
      <c r="CP122" s="82"/>
      <c r="CQ122" s="82"/>
      <c r="CR122" s="82"/>
      <c r="CS122" s="82"/>
      <c r="CT122" s="82"/>
      <c r="CU122" s="82"/>
      <c r="CV122" s="82"/>
      <c r="CW122" s="82"/>
      <c r="CX122" s="82"/>
      <c r="CY122" s="82"/>
      <c r="CZ122" s="82"/>
      <c r="DA122" s="82"/>
      <c r="DB122" s="82"/>
      <c r="DC122" s="82"/>
      <c r="DD122" s="82"/>
    </row>
    <row r="123" spans="1:108" s="81" customFormat="1" ht="34.5" customHeight="1" x14ac:dyDescent="0.35">
      <c r="A123" s="120" t="s">
        <v>323</v>
      </c>
      <c r="B123" s="760" t="s">
        <v>428</v>
      </c>
      <c r="C123" s="761"/>
      <c r="D123" s="761"/>
      <c r="E123" s="761"/>
      <c r="F123" s="761"/>
      <c r="G123" s="761"/>
      <c r="H123" s="761"/>
      <c r="I123" s="761"/>
      <c r="J123" s="761"/>
      <c r="K123" s="762"/>
      <c r="L123" s="763"/>
      <c r="M123" s="404"/>
      <c r="N123" s="764"/>
      <c r="O123" s="405"/>
      <c r="P123" s="765"/>
      <c r="Q123" s="766"/>
      <c r="R123" s="404"/>
      <c r="S123" s="411"/>
      <c r="T123" s="409"/>
      <c r="U123" s="404"/>
      <c r="V123" s="404"/>
      <c r="W123" s="404"/>
      <c r="X123" s="404"/>
      <c r="Y123" s="404"/>
      <c r="Z123" s="404"/>
      <c r="AA123" s="405"/>
      <c r="AB123" s="410"/>
      <c r="AC123" s="404"/>
      <c r="AD123" s="404"/>
      <c r="AE123" s="404"/>
      <c r="AF123" s="404"/>
      <c r="AG123" s="411"/>
      <c r="AH123" s="409"/>
      <c r="AI123" s="404"/>
      <c r="AJ123" s="404"/>
      <c r="AK123" s="404"/>
      <c r="AL123" s="404"/>
      <c r="AM123" s="405"/>
      <c r="AN123" s="410"/>
      <c r="AO123" s="404"/>
      <c r="AP123" s="404"/>
      <c r="AQ123" s="404"/>
      <c r="AR123" s="404"/>
      <c r="AS123" s="411"/>
      <c r="AT123" s="409"/>
      <c r="AU123" s="404"/>
      <c r="AV123" s="404"/>
      <c r="AW123" s="404"/>
      <c r="AX123" s="404"/>
      <c r="AY123" s="405"/>
      <c r="AZ123" s="410"/>
      <c r="BA123" s="404"/>
      <c r="BB123" s="404"/>
      <c r="BC123" s="404"/>
      <c r="BD123" s="404"/>
      <c r="BE123" s="411"/>
      <c r="BF123" s="409"/>
      <c r="BG123" s="404"/>
      <c r="BH123" s="404"/>
      <c r="BI123" s="404"/>
      <c r="BJ123" s="404"/>
      <c r="BK123" s="405"/>
      <c r="BL123" s="410"/>
      <c r="BM123" s="404"/>
      <c r="BN123" s="404"/>
      <c r="BO123" s="404"/>
      <c r="BP123" s="404"/>
      <c r="BQ123" s="411"/>
      <c r="BR123" s="409"/>
      <c r="BS123" s="404"/>
      <c r="BT123" s="404"/>
      <c r="BU123" s="404"/>
      <c r="BV123" s="404"/>
      <c r="BW123" s="405"/>
      <c r="BX123" s="780"/>
      <c r="BY123" s="781"/>
      <c r="CA123" s="9">
        <f t="shared" si="7"/>
        <v>0</v>
      </c>
      <c r="CL123" s="82"/>
      <c r="CM123" s="82"/>
      <c r="CN123" s="82"/>
      <c r="CO123" s="82"/>
      <c r="CP123" s="82"/>
      <c r="CQ123" s="82"/>
      <c r="CR123" s="82"/>
      <c r="CS123" s="82"/>
      <c r="CT123" s="82"/>
      <c r="CU123" s="82"/>
      <c r="CV123" s="82"/>
      <c r="CW123" s="82"/>
      <c r="CX123" s="82"/>
      <c r="CY123" s="82"/>
      <c r="CZ123" s="82"/>
      <c r="DA123" s="82"/>
      <c r="DB123" s="82"/>
      <c r="DC123" s="82"/>
      <c r="DD123" s="82"/>
    </row>
    <row r="124" spans="1:108" s="81" customFormat="1" ht="83.25" customHeight="1" x14ac:dyDescent="0.35">
      <c r="A124" s="78" t="s">
        <v>317</v>
      </c>
      <c r="B124" s="844" t="s">
        <v>429</v>
      </c>
      <c r="C124" s="449"/>
      <c r="D124" s="449"/>
      <c r="E124" s="449"/>
      <c r="F124" s="449"/>
      <c r="G124" s="449"/>
      <c r="H124" s="449"/>
      <c r="I124" s="449"/>
      <c r="J124" s="449"/>
      <c r="K124" s="845"/>
      <c r="L124" s="846"/>
      <c r="M124" s="297"/>
      <c r="N124" s="847"/>
      <c r="O124" s="298"/>
      <c r="P124" s="247"/>
      <c r="Q124" s="306"/>
      <c r="R124" s="297"/>
      <c r="S124" s="300"/>
      <c r="T124" s="296"/>
      <c r="U124" s="297"/>
      <c r="V124" s="297"/>
      <c r="W124" s="297"/>
      <c r="X124" s="297"/>
      <c r="Y124" s="297"/>
      <c r="Z124" s="297"/>
      <c r="AA124" s="298"/>
      <c r="AB124" s="299"/>
      <c r="AC124" s="297"/>
      <c r="AD124" s="297"/>
      <c r="AE124" s="297"/>
      <c r="AF124" s="297"/>
      <c r="AG124" s="300"/>
      <c r="AH124" s="296"/>
      <c r="AI124" s="297"/>
      <c r="AJ124" s="297"/>
      <c r="AK124" s="297"/>
      <c r="AL124" s="297"/>
      <c r="AM124" s="298"/>
      <c r="AN124" s="299"/>
      <c r="AO124" s="297"/>
      <c r="AP124" s="297"/>
      <c r="AQ124" s="297"/>
      <c r="AR124" s="297"/>
      <c r="AS124" s="300"/>
      <c r="AT124" s="296"/>
      <c r="AU124" s="297"/>
      <c r="AV124" s="297"/>
      <c r="AW124" s="297"/>
      <c r="AX124" s="297"/>
      <c r="AY124" s="298"/>
      <c r="AZ124" s="299"/>
      <c r="BA124" s="297"/>
      <c r="BB124" s="297"/>
      <c r="BC124" s="297"/>
      <c r="BD124" s="297"/>
      <c r="BE124" s="300"/>
      <c r="BF124" s="296"/>
      <c r="BG124" s="297"/>
      <c r="BH124" s="297"/>
      <c r="BI124" s="297"/>
      <c r="BJ124" s="297"/>
      <c r="BK124" s="298"/>
      <c r="BL124" s="299"/>
      <c r="BM124" s="297"/>
      <c r="BN124" s="297"/>
      <c r="BO124" s="297"/>
      <c r="BP124" s="297"/>
      <c r="BQ124" s="300"/>
      <c r="BR124" s="296"/>
      <c r="BS124" s="297"/>
      <c r="BT124" s="297"/>
      <c r="BU124" s="297"/>
      <c r="BV124" s="297"/>
      <c r="BW124" s="298"/>
      <c r="BX124" s="301"/>
      <c r="BY124" s="302"/>
      <c r="CA124" s="9"/>
      <c r="CL124" s="82"/>
      <c r="CM124" s="82"/>
      <c r="CN124" s="82"/>
      <c r="CO124" s="82"/>
      <c r="CP124" s="82"/>
      <c r="CQ124" s="82"/>
      <c r="CR124" s="82"/>
      <c r="CS124" s="82"/>
      <c r="CT124" s="82"/>
      <c r="CU124" s="82"/>
      <c r="CV124" s="82"/>
      <c r="CW124" s="82"/>
      <c r="CX124" s="82"/>
      <c r="CY124" s="82"/>
      <c r="CZ124" s="82"/>
      <c r="DA124" s="82"/>
      <c r="DB124" s="82"/>
      <c r="DC124" s="82"/>
      <c r="DD124" s="82"/>
    </row>
    <row r="125" spans="1:108" s="81" customFormat="1" ht="39.75" customHeight="1" x14ac:dyDescent="0.35">
      <c r="A125" s="121" t="s">
        <v>355</v>
      </c>
      <c r="B125" s="291" t="s">
        <v>354</v>
      </c>
      <c r="C125" s="292"/>
      <c r="D125" s="292"/>
      <c r="E125" s="292"/>
      <c r="F125" s="292"/>
      <c r="G125" s="292"/>
      <c r="H125" s="292"/>
      <c r="I125" s="292"/>
      <c r="J125" s="292"/>
      <c r="K125" s="293"/>
      <c r="L125" s="374" t="s">
        <v>226</v>
      </c>
      <c r="M125" s="375"/>
      <c r="N125" s="376">
        <v>5.7</v>
      </c>
      <c r="O125" s="377"/>
      <c r="P125" s="378">
        <f>AB125+AH125+AN125+AT125+AZ125+BF125+BL125+BR125</f>
        <v>652</v>
      </c>
      <c r="Q125" s="379"/>
      <c r="R125" s="289">
        <f>T125+V125+X125+Z125</f>
        <v>418</v>
      </c>
      <c r="S125" s="290"/>
      <c r="T125" s="294">
        <v>148</v>
      </c>
      <c r="U125" s="289"/>
      <c r="V125" s="398">
        <v>112</v>
      </c>
      <c r="W125" s="398"/>
      <c r="X125" s="289">
        <v>158</v>
      </c>
      <c r="Y125" s="289"/>
      <c r="Z125" s="289"/>
      <c r="AA125" s="295"/>
      <c r="AB125" s="288"/>
      <c r="AC125" s="289"/>
      <c r="AD125" s="289"/>
      <c r="AE125" s="289"/>
      <c r="AF125" s="289"/>
      <c r="AG125" s="290"/>
      <c r="AH125" s="294"/>
      <c r="AI125" s="289"/>
      <c r="AJ125" s="289"/>
      <c r="AK125" s="289"/>
      <c r="AL125" s="289"/>
      <c r="AM125" s="295"/>
      <c r="AN125" s="288"/>
      <c r="AO125" s="289"/>
      <c r="AP125" s="289"/>
      <c r="AQ125" s="289"/>
      <c r="AR125" s="289"/>
      <c r="AS125" s="290"/>
      <c r="AT125" s="294">
        <v>106</v>
      </c>
      <c r="AU125" s="289"/>
      <c r="AV125" s="289">
        <v>70</v>
      </c>
      <c r="AW125" s="289"/>
      <c r="AX125" s="289">
        <v>3</v>
      </c>
      <c r="AY125" s="295"/>
      <c r="AZ125" s="288">
        <v>110</v>
      </c>
      <c r="BA125" s="289"/>
      <c r="BB125" s="289">
        <v>72</v>
      </c>
      <c r="BC125" s="289"/>
      <c r="BD125" s="289">
        <v>3</v>
      </c>
      <c r="BE125" s="290"/>
      <c r="BF125" s="294">
        <v>124</v>
      </c>
      <c r="BG125" s="289"/>
      <c r="BH125" s="289">
        <v>82</v>
      </c>
      <c r="BI125" s="289"/>
      <c r="BJ125" s="289">
        <v>3</v>
      </c>
      <c r="BK125" s="295"/>
      <c r="BL125" s="288">
        <v>96</v>
      </c>
      <c r="BM125" s="289"/>
      <c r="BN125" s="289">
        <v>64</v>
      </c>
      <c r="BO125" s="289"/>
      <c r="BP125" s="289">
        <v>3</v>
      </c>
      <c r="BQ125" s="290"/>
      <c r="BR125" s="294">
        <v>216</v>
      </c>
      <c r="BS125" s="289"/>
      <c r="BT125" s="289">
        <v>130</v>
      </c>
      <c r="BU125" s="289"/>
      <c r="BV125" s="406">
        <v>5</v>
      </c>
      <c r="BW125" s="773"/>
      <c r="BX125" s="782" t="s">
        <v>363</v>
      </c>
      <c r="BY125" s="509"/>
      <c r="CA125" s="9">
        <f>AD125+AJ125+AP125+AV125+BB125+BH125+BN125+BT125</f>
        <v>418</v>
      </c>
      <c r="CL125" s="82"/>
      <c r="CM125" s="82"/>
      <c r="CN125" s="82"/>
      <c r="CO125" s="82"/>
      <c r="CP125" s="82"/>
      <c r="CQ125" s="82"/>
      <c r="CR125" s="82"/>
      <c r="CS125" s="82"/>
      <c r="CT125" s="82"/>
      <c r="CU125" s="82"/>
      <c r="CV125" s="82"/>
      <c r="CW125" s="82"/>
      <c r="CX125" s="82"/>
      <c r="CY125" s="82"/>
      <c r="CZ125" s="82"/>
      <c r="DA125" s="82"/>
      <c r="DB125" s="82"/>
      <c r="DC125" s="82"/>
      <c r="DD125" s="82"/>
    </row>
    <row r="126" spans="1:108" s="81" customFormat="1" ht="92.25" customHeight="1" x14ac:dyDescent="0.35">
      <c r="A126" s="78" t="s">
        <v>318</v>
      </c>
      <c r="B126" s="844" t="s">
        <v>430</v>
      </c>
      <c r="C126" s="449"/>
      <c r="D126" s="449"/>
      <c r="E126" s="449"/>
      <c r="F126" s="449"/>
      <c r="G126" s="449"/>
      <c r="H126" s="449"/>
      <c r="I126" s="449"/>
      <c r="J126" s="449"/>
      <c r="K126" s="845"/>
      <c r="L126" s="846"/>
      <c r="M126" s="297"/>
      <c r="N126" s="847"/>
      <c r="O126" s="298"/>
      <c r="P126" s="247"/>
      <c r="Q126" s="306"/>
      <c r="R126" s="297"/>
      <c r="S126" s="300"/>
      <c r="T126" s="296"/>
      <c r="U126" s="297"/>
      <c r="V126" s="297"/>
      <c r="W126" s="297"/>
      <c r="X126" s="297"/>
      <c r="Y126" s="297"/>
      <c r="Z126" s="297"/>
      <c r="AA126" s="298"/>
      <c r="AB126" s="299"/>
      <c r="AC126" s="297"/>
      <c r="AD126" s="297"/>
      <c r="AE126" s="297"/>
      <c r="AF126" s="297"/>
      <c r="AG126" s="300"/>
      <c r="AH126" s="296"/>
      <c r="AI126" s="297"/>
      <c r="AJ126" s="297"/>
      <c r="AK126" s="297"/>
      <c r="AL126" s="297"/>
      <c r="AM126" s="298"/>
      <c r="AN126" s="299"/>
      <c r="AO126" s="297"/>
      <c r="AP126" s="297"/>
      <c r="AQ126" s="297"/>
      <c r="AR126" s="297"/>
      <c r="AS126" s="300"/>
      <c r="AT126" s="296"/>
      <c r="AU126" s="297"/>
      <c r="AV126" s="297"/>
      <c r="AW126" s="297"/>
      <c r="AX126" s="297"/>
      <c r="AY126" s="298"/>
      <c r="AZ126" s="299"/>
      <c r="BA126" s="297"/>
      <c r="BB126" s="297"/>
      <c r="BC126" s="297"/>
      <c r="BD126" s="297"/>
      <c r="BE126" s="300"/>
      <c r="BF126" s="296"/>
      <c r="BG126" s="297"/>
      <c r="BH126" s="297"/>
      <c r="BI126" s="297"/>
      <c r="BJ126" s="297"/>
      <c r="BK126" s="298"/>
      <c r="BL126" s="299"/>
      <c r="BM126" s="297"/>
      <c r="BN126" s="297"/>
      <c r="BO126" s="297"/>
      <c r="BP126" s="297"/>
      <c r="BQ126" s="300"/>
      <c r="BR126" s="296"/>
      <c r="BS126" s="297"/>
      <c r="BT126" s="297"/>
      <c r="BU126" s="297"/>
      <c r="BV126" s="297"/>
      <c r="BW126" s="298"/>
      <c r="BX126" s="301"/>
      <c r="BY126" s="302"/>
      <c r="CA126" s="9"/>
      <c r="CL126" s="82"/>
      <c r="CM126" s="82"/>
      <c r="CN126" s="82"/>
      <c r="CO126" s="82"/>
      <c r="CP126" s="82"/>
      <c r="CQ126" s="82"/>
      <c r="CR126" s="82"/>
      <c r="CS126" s="82"/>
      <c r="CT126" s="82"/>
      <c r="CU126" s="82"/>
      <c r="CV126" s="82"/>
      <c r="CW126" s="82"/>
      <c r="CX126" s="82"/>
      <c r="CY126" s="82"/>
      <c r="CZ126" s="82"/>
      <c r="DA126" s="82"/>
      <c r="DB126" s="82"/>
      <c r="DC126" s="82"/>
      <c r="DD126" s="82"/>
    </row>
    <row r="127" spans="1:108" s="81" customFormat="1" ht="63.75" customHeight="1" x14ac:dyDescent="0.35">
      <c r="A127" s="122" t="s">
        <v>353</v>
      </c>
      <c r="B127" s="767" t="s">
        <v>352</v>
      </c>
      <c r="C127" s="768"/>
      <c r="D127" s="768"/>
      <c r="E127" s="768"/>
      <c r="F127" s="768"/>
      <c r="G127" s="768"/>
      <c r="H127" s="768"/>
      <c r="I127" s="768"/>
      <c r="J127" s="768"/>
      <c r="K127" s="769"/>
      <c r="L127" s="374" t="s">
        <v>226</v>
      </c>
      <c r="M127" s="375"/>
      <c r="N127" s="376">
        <v>5.7</v>
      </c>
      <c r="O127" s="377"/>
      <c r="P127" s="378">
        <f>AB127+AH127+AN127+AT127+AZ127+BF127+BL127+BR127</f>
        <v>652</v>
      </c>
      <c r="Q127" s="379"/>
      <c r="R127" s="406">
        <f>T127+V127+X127+Z127</f>
        <v>418</v>
      </c>
      <c r="S127" s="407"/>
      <c r="T127" s="408">
        <v>148</v>
      </c>
      <c r="U127" s="406"/>
      <c r="V127" s="825">
        <v>112</v>
      </c>
      <c r="W127" s="825"/>
      <c r="X127" s="406">
        <v>158</v>
      </c>
      <c r="Y127" s="406"/>
      <c r="Z127" s="406"/>
      <c r="AA127" s="773"/>
      <c r="AB127" s="863"/>
      <c r="AC127" s="406"/>
      <c r="AD127" s="406"/>
      <c r="AE127" s="406"/>
      <c r="AF127" s="406"/>
      <c r="AG127" s="407"/>
      <c r="AH127" s="408"/>
      <c r="AI127" s="406"/>
      <c r="AJ127" s="406"/>
      <c r="AK127" s="406"/>
      <c r="AL127" s="406"/>
      <c r="AM127" s="773"/>
      <c r="AN127" s="863"/>
      <c r="AO127" s="406"/>
      <c r="AP127" s="406"/>
      <c r="AQ127" s="406"/>
      <c r="AR127" s="406"/>
      <c r="AS127" s="407"/>
      <c r="AT127" s="408">
        <v>106</v>
      </c>
      <c r="AU127" s="406"/>
      <c r="AV127" s="406">
        <v>70</v>
      </c>
      <c r="AW127" s="406"/>
      <c r="AX127" s="406">
        <v>3</v>
      </c>
      <c r="AY127" s="773"/>
      <c r="AZ127" s="863">
        <v>110</v>
      </c>
      <c r="BA127" s="406"/>
      <c r="BB127" s="406">
        <v>72</v>
      </c>
      <c r="BC127" s="406"/>
      <c r="BD127" s="406">
        <v>3</v>
      </c>
      <c r="BE127" s="407"/>
      <c r="BF127" s="408">
        <v>124</v>
      </c>
      <c r="BG127" s="406"/>
      <c r="BH127" s="406">
        <v>82</v>
      </c>
      <c r="BI127" s="406"/>
      <c r="BJ127" s="406">
        <v>3</v>
      </c>
      <c r="BK127" s="773"/>
      <c r="BL127" s="863">
        <v>96</v>
      </c>
      <c r="BM127" s="406"/>
      <c r="BN127" s="406">
        <v>64</v>
      </c>
      <c r="BO127" s="406"/>
      <c r="BP127" s="406">
        <v>3</v>
      </c>
      <c r="BQ127" s="407"/>
      <c r="BR127" s="294">
        <v>216</v>
      </c>
      <c r="BS127" s="289"/>
      <c r="BT127" s="406">
        <v>130</v>
      </c>
      <c r="BU127" s="406"/>
      <c r="BV127" s="406">
        <v>5</v>
      </c>
      <c r="BW127" s="773"/>
      <c r="BX127" s="875" t="s">
        <v>426</v>
      </c>
      <c r="BY127" s="773"/>
      <c r="CA127" s="9"/>
      <c r="CL127" s="82"/>
      <c r="CM127" s="82"/>
      <c r="CN127" s="82"/>
      <c r="CO127" s="82"/>
      <c r="CP127" s="82"/>
      <c r="CQ127" s="82"/>
      <c r="CR127" s="82"/>
      <c r="CS127" s="82"/>
      <c r="CT127" s="82"/>
      <c r="CU127" s="82"/>
      <c r="CV127" s="82"/>
      <c r="CW127" s="82"/>
      <c r="CX127" s="82"/>
      <c r="CY127" s="82"/>
      <c r="CZ127" s="82"/>
      <c r="DA127" s="82"/>
      <c r="DB127" s="82"/>
      <c r="DC127" s="82"/>
      <c r="DD127" s="82"/>
    </row>
    <row r="128" spans="1:108" s="81" customFormat="1" ht="36.75" customHeight="1" x14ac:dyDescent="0.35">
      <c r="A128" s="85" t="s">
        <v>356</v>
      </c>
      <c r="B128" s="770" t="s">
        <v>358</v>
      </c>
      <c r="C128" s="771"/>
      <c r="D128" s="771"/>
      <c r="E128" s="771"/>
      <c r="F128" s="771"/>
      <c r="G128" s="771"/>
      <c r="H128" s="771"/>
      <c r="I128" s="771"/>
      <c r="J128" s="771"/>
      <c r="K128" s="772"/>
      <c r="L128" s="552"/>
      <c r="M128" s="413"/>
      <c r="N128" s="413"/>
      <c r="O128" s="553"/>
      <c r="P128" s="378">
        <f>AB128+AH128+AN128+AT128+AZ128+BF128+BL128+BR128</f>
        <v>40</v>
      </c>
      <c r="Q128" s="379"/>
      <c r="R128" s="413"/>
      <c r="S128" s="414"/>
      <c r="T128" s="552"/>
      <c r="U128" s="413"/>
      <c r="V128" s="413"/>
      <c r="W128" s="413"/>
      <c r="X128" s="413"/>
      <c r="Y128" s="413"/>
      <c r="Z128" s="413"/>
      <c r="AA128" s="553"/>
      <c r="AB128" s="415"/>
      <c r="AC128" s="413"/>
      <c r="AD128" s="413"/>
      <c r="AE128" s="413"/>
      <c r="AF128" s="413"/>
      <c r="AG128" s="414"/>
      <c r="AH128" s="552"/>
      <c r="AI128" s="413"/>
      <c r="AJ128" s="413"/>
      <c r="AK128" s="413"/>
      <c r="AL128" s="413"/>
      <c r="AM128" s="553"/>
      <c r="AN128" s="415"/>
      <c r="AO128" s="413"/>
      <c r="AP128" s="413"/>
      <c r="AQ128" s="413"/>
      <c r="AR128" s="413"/>
      <c r="AS128" s="414"/>
      <c r="AT128" s="552"/>
      <c r="AU128" s="413"/>
      <c r="AV128" s="413"/>
      <c r="AW128" s="413"/>
      <c r="AX128" s="413"/>
      <c r="AY128" s="553"/>
      <c r="AZ128" s="415"/>
      <c r="BA128" s="413"/>
      <c r="BB128" s="413"/>
      <c r="BC128" s="413"/>
      <c r="BD128" s="413"/>
      <c r="BE128" s="414"/>
      <c r="BF128" s="552"/>
      <c r="BG128" s="413"/>
      <c r="BH128" s="413"/>
      <c r="BI128" s="413"/>
      <c r="BJ128" s="413"/>
      <c r="BK128" s="553"/>
      <c r="BL128" s="415"/>
      <c r="BM128" s="413"/>
      <c r="BN128" s="413"/>
      <c r="BO128" s="413"/>
      <c r="BP128" s="413"/>
      <c r="BQ128" s="414"/>
      <c r="BR128" s="294">
        <v>40</v>
      </c>
      <c r="BS128" s="289"/>
      <c r="BT128" s="289"/>
      <c r="BU128" s="289"/>
      <c r="BV128" s="289">
        <v>1</v>
      </c>
      <c r="BW128" s="295"/>
      <c r="BX128" s="861" t="s">
        <v>337</v>
      </c>
      <c r="BY128" s="862"/>
      <c r="CA128" s="9">
        <f>AD128+AJ128+AP128+AV128+BB128+BH128+BN128+BT128</f>
        <v>0</v>
      </c>
      <c r="CL128" s="82"/>
      <c r="CM128" s="82"/>
      <c r="CN128" s="82"/>
      <c r="CO128" s="82"/>
      <c r="CP128" s="82"/>
      <c r="CQ128" s="82"/>
      <c r="CR128" s="82"/>
      <c r="CS128" s="82"/>
      <c r="CT128" s="82"/>
      <c r="CU128" s="82"/>
      <c r="CV128" s="82"/>
      <c r="CW128" s="82"/>
      <c r="CX128" s="82"/>
      <c r="CY128" s="82"/>
      <c r="CZ128" s="82"/>
      <c r="DA128" s="82"/>
      <c r="DB128" s="82"/>
      <c r="DC128" s="82"/>
      <c r="DD128" s="82"/>
    </row>
    <row r="129" spans="1:109" s="81" customFormat="1" ht="164.25" customHeight="1" x14ac:dyDescent="0.35">
      <c r="A129" s="142" t="s">
        <v>440</v>
      </c>
      <c r="B129" s="142"/>
      <c r="C129" s="142"/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  <c r="O129" s="142"/>
      <c r="P129" s="142"/>
      <c r="Q129" s="142"/>
      <c r="R129" s="142"/>
      <c r="S129" s="142"/>
      <c r="T129" s="142"/>
      <c r="U129" s="142"/>
      <c r="V129" s="142"/>
      <c r="W129" s="142"/>
      <c r="X129" s="142"/>
      <c r="Y129" s="142"/>
      <c r="Z129" s="142"/>
      <c r="AA129" s="142"/>
      <c r="AB129" s="142"/>
      <c r="AC129" s="142"/>
      <c r="AD129" s="142"/>
      <c r="AE129" s="142"/>
      <c r="AF129" s="142"/>
      <c r="AG129" s="142"/>
      <c r="AH129" s="142" t="s">
        <v>441</v>
      </c>
      <c r="AI129" s="142"/>
      <c r="AJ129" s="142"/>
      <c r="AK129" s="142"/>
      <c r="AL129" s="142"/>
      <c r="AM129" s="142"/>
      <c r="AN129" s="142"/>
      <c r="AO129" s="142"/>
      <c r="AP129" s="142"/>
      <c r="AQ129" s="142"/>
      <c r="AR129" s="142"/>
      <c r="AS129" s="142"/>
      <c r="AT129" s="142"/>
      <c r="AU129" s="142"/>
      <c r="AV129" s="142"/>
      <c r="AW129" s="142"/>
      <c r="AX129" s="142"/>
      <c r="AY129" s="142"/>
      <c r="AZ129" s="142"/>
      <c r="BA129" s="142"/>
      <c r="BB129" s="142"/>
      <c r="BC129" s="142"/>
      <c r="BD129" s="142"/>
      <c r="BE129" s="142"/>
      <c r="BF129" s="142"/>
      <c r="BG129" s="142"/>
      <c r="BH129" s="142"/>
      <c r="BI129" s="142"/>
      <c r="BJ129" s="142"/>
      <c r="BK129" s="142"/>
      <c r="BL129" s="142"/>
      <c r="BM129" s="142"/>
      <c r="BN129" s="142"/>
      <c r="BO129" s="142"/>
      <c r="BP129" s="142"/>
      <c r="BQ129" s="142"/>
      <c r="BR129" s="142"/>
      <c r="BS129" s="142"/>
      <c r="BT129" s="142"/>
      <c r="BU129" s="142"/>
      <c r="BV129" s="142"/>
      <c r="BW129" s="142"/>
      <c r="BX129" s="142"/>
      <c r="BY129" s="142"/>
      <c r="CA129" s="9"/>
      <c r="CL129" s="82"/>
      <c r="CM129" s="82"/>
      <c r="CN129" s="82"/>
      <c r="CO129" s="82"/>
      <c r="CP129" s="82"/>
      <c r="CQ129" s="82"/>
      <c r="CR129" s="82"/>
      <c r="CS129" s="82"/>
      <c r="CT129" s="82"/>
      <c r="CU129" s="82"/>
      <c r="CV129" s="82"/>
      <c r="CW129" s="82"/>
      <c r="CX129" s="82"/>
      <c r="CY129" s="82"/>
      <c r="CZ129" s="82"/>
      <c r="DA129" s="82"/>
      <c r="DB129" s="82"/>
      <c r="DC129" s="82"/>
      <c r="DD129" s="82"/>
    </row>
    <row r="130" spans="1:109" s="88" customFormat="1" ht="30.75" customHeight="1" thickBot="1" x14ac:dyDescent="0.3">
      <c r="A130" s="792" t="s">
        <v>413</v>
      </c>
      <c r="B130" s="792"/>
      <c r="C130" s="792"/>
      <c r="D130" s="792"/>
      <c r="E130" s="792"/>
      <c r="F130" s="792"/>
      <c r="G130" s="792"/>
      <c r="H130" s="792"/>
      <c r="I130" s="792"/>
      <c r="J130" s="792"/>
      <c r="K130" s="792"/>
      <c r="L130" s="792"/>
      <c r="M130" s="792"/>
      <c r="N130" s="792"/>
      <c r="O130" s="792"/>
      <c r="P130" s="792"/>
      <c r="Q130" s="792"/>
      <c r="R130" s="792"/>
      <c r="S130" s="792"/>
      <c r="T130" s="792"/>
      <c r="U130" s="792"/>
      <c r="V130" s="792"/>
      <c r="W130" s="792"/>
      <c r="X130" s="792"/>
      <c r="Y130" s="792"/>
      <c r="Z130" s="792"/>
      <c r="AA130" s="792"/>
      <c r="AB130" s="792"/>
      <c r="AC130" s="792"/>
      <c r="AD130" s="792"/>
      <c r="AE130" s="792"/>
      <c r="AF130" s="792"/>
      <c r="AG130" s="792"/>
      <c r="AH130" s="792"/>
      <c r="AI130" s="792"/>
      <c r="AJ130" s="792"/>
      <c r="AK130" s="792"/>
      <c r="AL130" s="792"/>
      <c r="AM130" s="792"/>
      <c r="AN130" s="792"/>
      <c r="AO130" s="792"/>
      <c r="AP130" s="792"/>
      <c r="AQ130" s="792"/>
      <c r="AR130" s="792"/>
      <c r="AS130" s="792"/>
      <c r="AT130" s="792"/>
      <c r="AU130" s="792"/>
      <c r="AV130" s="792"/>
      <c r="AW130" s="792"/>
      <c r="AX130" s="792"/>
      <c r="AY130" s="792"/>
      <c r="AZ130" s="792"/>
      <c r="BA130" s="792"/>
      <c r="BB130" s="792"/>
      <c r="BC130" s="792"/>
      <c r="BD130" s="792"/>
      <c r="BE130" s="792"/>
      <c r="BF130" s="792"/>
      <c r="BG130" s="792"/>
      <c r="BH130" s="792"/>
      <c r="BI130" s="792"/>
      <c r="BJ130" s="792"/>
      <c r="BK130" s="792"/>
      <c r="BL130" s="792"/>
      <c r="BM130" s="792"/>
      <c r="BN130" s="792"/>
      <c r="BO130" s="792"/>
      <c r="BP130" s="792"/>
      <c r="BQ130" s="792"/>
      <c r="BR130" s="792"/>
      <c r="BS130" s="792"/>
      <c r="BT130" s="792"/>
      <c r="BU130" s="792"/>
      <c r="BV130" s="792"/>
      <c r="BW130" s="792"/>
      <c r="BX130" s="792"/>
      <c r="BY130" s="792"/>
    </row>
    <row r="131" spans="1:109" s="88" customFormat="1" ht="30.75" customHeight="1" thickBot="1" x14ac:dyDescent="0.3">
      <c r="A131" s="196" t="s">
        <v>61</v>
      </c>
      <c r="B131" s="199" t="s">
        <v>154</v>
      </c>
      <c r="C131" s="200"/>
      <c r="D131" s="200"/>
      <c r="E131" s="200"/>
      <c r="F131" s="200"/>
      <c r="G131" s="200"/>
      <c r="H131" s="200"/>
      <c r="I131" s="200"/>
      <c r="J131" s="200"/>
      <c r="K131" s="201"/>
      <c r="L131" s="208" t="s">
        <v>62</v>
      </c>
      <c r="M131" s="209"/>
      <c r="N131" s="208" t="s">
        <v>63</v>
      </c>
      <c r="O131" s="214"/>
      <c r="P131" s="217" t="s">
        <v>120</v>
      </c>
      <c r="Q131" s="218"/>
      <c r="R131" s="218"/>
      <c r="S131" s="218"/>
      <c r="T131" s="218"/>
      <c r="U131" s="218"/>
      <c r="V131" s="218"/>
      <c r="W131" s="218"/>
      <c r="X131" s="218"/>
      <c r="Y131" s="218"/>
      <c r="Z131" s="218"/>
      <c r="AA131" s="219"/>
      <c r="AB131" s="220" t="s">
        <v>64</v>
      </c>
      <c r="AC131" s="221"/>
      <c r="AD131" s="221"/>
      <c r="AE131" s="221"/>
      <c r="AF131" s="221"/>
      <c r="AG131" s="221"/>
      <c r="AH131" s="221"/>
      <c r="AI131" s="221"/>
      <c r="AJ131" s="221"/>
      <c r="AK131" s="221"/>
      <c r="AL131" s="221"/>
      <c r="AM131" s="221"/>
      <c r="AN131" s="221"/>
      <c r="AO131" s="221"/>
      <c r="AP131" s="221"/>
      <c r="AQ131" s="221"/>
      <c r="AR131" s="221"/>
      <c r="AS131" s="221"/>
      <c r="AT131" s="221"/>
      <c r="AU131" s="221"/>
      <c r="AV131" s="221"/>
      <c r="AW131" s="221"/>
      <c r="AX131" s="221"/>
      <c r="AY131" s="221"/>
      <c r="AZ131" s="221"/>
      <c r="BA131" s="221"/>
      <c r="BB131" s="221"/>
      <c r="BC131" s="221"/>
      <c r="BD131" s="221"/>
      <c r="BE131" s="221"/>
      <c r="BF131" s="221"/>
      <c r="BG131" s="221"/>
      <c r="BH131" s="221"/>
      <c r="BI131" s="221"/>
      <c r="BJ131" s="221"/>
      <c r="BK131" s="221"/>
      <c r="BL131" s="221"/>
      <c r="BM131" s="221"/>
      <c r="BN131" s="221"/>
      <c r="BO131" s="221"/>
      <c r="BP131" s="221"/>
      <c r="BQ131" s="221"/>
      <c r="BR131" s="221"/>
      <c r="BS131" s="221"/>
      <c r="BT131" s="221"/>
      <c r="BU131" s="221"/>
      <c r="BV131" s="221"/>
      <c r="BW131" s="221"/>
      <c r="BX131" s="494" t="s">
        <v>161</v>
      </c>
      <c r="BY131" s="495"/>
    </row>
    <row r="132" spans="1:109" s="88" customFormat="1" ht="30.75" customHeight="1" thickBot="1" x14ac:dyDescent="0.3">
      <c r="A132" s="197"/>
      <c r="B132" s="202"/>
      <c r="C132" s="203"/>
      <c r="D132" s="203"/>
      <c r="E132" s="203"/>
      <c r="F132" s="203"/>
      <c r="G132" s="203"/>
      <c r="H132" s="203"/>
      <c r="I132" s="203"/>
      <c r="J132" s="203"/>
      <c r="K132" s="204"/>
      <c r="L132" s="210"/>
      <c r="M132" s="211"/>
      <c r="N132" s="210"/>
      <c r="O132" s="215"/>
      <c r="P132" s="208" t="s">
        <v>66</v>
      </c>
      <c r="Q132" s="209"/>
      <c r="R132" s="232" t="s">
        <v>67</v>
      </c>
      <c r="S132" s="233"/>
      <c r="T132" s="162" t="s">
        <v>65</v>
      </c>
      <c r="U132" s="157"/>
      <c r="V132" s="157"/>
      <c r="W132" s="157"/>
      <c r="X132" s="157"/>
      <c r="Y132" s="157"/>
      <c r="Z132" s="157"/>
      <c r="AA132" s="164"/>
      <c r="AB132" s="241" t="s">
        <v>105</v>
      </c>
      <c r="AC132" s="242"/>
      <c r="AD132" s="242"/>
      <c r="AE132" s="242"/>
      <c r="AF132" s="242"/>
      <c r="AG132" s="242"/>
      <c r="AH132" s="242"/>
      <c r="AI132" s="242"/>
      <c r="AJ132" s="242"/>
      <c r="AK132" s="242"/>
      <c r="AL132" s="242"/>
      <c r="AM132" s="243"/>
      <c r="AN132" s="241" t="s">
        <v>109</v>
      </c>
      <c r="AO132" s="242"/>
      <c r="AP132" s="242"/>
      <c r="AQ132" s="242"/>
      <c r="AR132" s="242"/>
      <c r="AS132" s="242"/>
      <c r="AT132" s="242"/>
      <c r="AU132" s="242"/>
      <c r="AV132" s="242"/>
      <c r="AW132" s="242"/>
      <c r="AX132" s="242"/>
      <c r="AY132" s="243"/>
      <c r="AZ132" s="241" t="s">
        <v>110</v>
      </c>
      <c r="BA132" s="242"/>
      <c r="BB132" s="242"/>
      <c r="BC132" s="242"/>
      <c r="BD132" s="242"/>
      <c r="BE132" s="242"/>
      <c r="BF132" s="242"/>
      <c r="BG132" s="242"/>
      <c r="BH132" s="242"/>
      <c r="BI132" s="242"/>
      <c r="BJ132" s="242"/>
      <c r="BK132" s="243"/>
      <c r="BL132" s="241" t="s">
        <v>111</v>
      </c>
      <c r="BM132" s="242"/>
      <c r="BN132" s="242"/>
      <c r="BO132" s="242"/>
      <c r="BP132" s="242"/>
      <c r="BQ132" s="242"/>
      <c r="BR132" s="242"/>
      <c r="BS132" s="242"/>
      <c r="BT132" s="242"/>
      <c r="BU132" s="242"/>
      <c r="BV132" s="242"/>
      <c r="BW132" s="242"/>
      <c r="BX132" s="496"/>
      <c r="BY132" s="497"/>
    </row>
    <row r="133" spans="1:109" s="88" customFormat="1" ht="30.75" customHeight="1" x14ac:dyDescent="0.25">
      <c r="A133" s="197"/>
      <c r="B133" s="202"/>
      <c r="C133" s="203"/>
      <c r="D133" s="203"/>
      <c r="E133" s="203"/>
      <c r="F133" s="203"/>
      <c r="G133" s="203"/>
      <c r="H133" s="203"/>
      <c r="I133" s="203"/>
      <c r="J133" s="203"/>
      <c r="K133" s="204"/>
      <c r="L133" s="210"/>
      <c r="M133" s="211"/>
      <c r="N133" s="210"/>
      <c r="O133" s="215"/>
      <c r="P133" s="210"/>
      <c r="Q133" s="211"/>
      <c r="R133" s="234"/>
      <c r="S133" s="235"/>
      <c r="T133" s="180" t="s">
        <v>104</v>
      </c>
      <c r="U133" s="181"/>
      <c r="V133" s="180" t="s">
        <v>236</v>
      </c>
      <c r="W133" s="181"/>
      <c r="X133" s="222" t="s">
        <v>237</v>
      </c>
      <c r="Y133" s="223"/>
      <c r="Z133" s="180" t="s">
        <v>238</v>
      </c>
      <c r="AA133" s="181"/>
      <c r="AB133" s="186" t="s">
        <v>149</v>
      </c>
      <c r="AC133" s="187"/>
      <c r="AD133" s="187"/>
      <c r="AE133" s="187"/>
      <c r="AF133" s="187"/>
      <c r="AG133" s="188"/>
      <c r="AH133" s="187" t="s">
        <v>150</v>
      </c>
      <c r="AI133" s="187"/>
      <c r="AJ133" s="187"/>
      <c r="AK133" s="187"/>
      <c r="AL133" s="187"/>
      <c r="AM133" s="187"/>
      <c r="AN133" s="186" t="s">
        <v>148</v>
      </c>
      <c r="AO133" s="187"/>
      <c r="AP133" s="187"/>
      <c r="AQ133" s="187"/>
      <c r="AR133" s="187"/>
      <c r="AS133" s="188"/>
      <c r="AT133" s="187" t="s">
        <v>208</v>
      </c>
      <c r="AU133" s="187"/>
      <c r="AV133" s="187"/>
      <c r="AW133" s="187"/>
      <c r="AX133" s="187"/>
      <c r="AY133" s="187"/>
      <c r="AZ133" s="186" t="s">
        <v>206</v>
      </c>
      <c r="BA133" s="187"/>
      <c r="BB133" s="187"/>
      <c r="BC133" s="187"/>
      <c r="BD133" s="187"/>
      <c r="BE133" s="188"/>
      <c r="BF133" s="187" t="s">
        <v>325</v>
      </c>
      <c r="BG133" s="187"/>
      <c r="BH133" s="187"/>
      <c r="BI133" s="187"/>
      <c r="BJ133" s="187"/>
      <c r="BK133" s="187"/>
      <c r="BL133" s="186" t="s">
        <v>207</v>
      </c>
      <c r="BM133" s="187"/>
      <c r="BN133" s="187"/>
      <c r="BO133" s="187"/>
      <c r="BP133" s="187"/>
      <c r="BQ133" s="188"/>
      <c r="BR133" s="187" t="s">
        <v>209</v>
      </c>
      <c r="BS133" s="187"/>
      <c r="BT133" s="187"/>
      <c r="BU133" s="187"/>
      <c r="BV133" s="187"/>
      <c r="BW133" s="188"/>
      <c r="BX133" s="496"/>
      <c r="BY133" s="497"/>
    </row>
    <row r="134" spans="1:109" s="88" customFormat="1" ht="30.75" customHeight="1" x14ac:dyDescent="0.25">
      <c r="A134" s="197"/>
      <c r="B134" s="202"/>
      <c r="C134" s="203"/>
      <c r="D134" s="203"/>
      <c r="E134" s="203"/>
      <c r="F134" s="203"/>
      <c r="G134" s="203"/>
      <c r="H134" s="203"/>
      <c r="I134" s="203"/>
      <c r="J134" s="203"/>
      <c r="K134" s="204"/>
      <c r="L134" s="210"/>
      <c r="M134" s="211"/>
      <c r="N134" s="210"/>
      <c r="O134" s="215"/>
      <c r="P134" s="210"/>
      <c r="Q134" s="211"/>
      <c r="R134" s="234"/>
      <c r="S134" s="235"/>
      <c r="T134" s="182"/>
      <c r="U134" s="183"/>
      <c r="V134" s="182"/>
      <c r="W134" s="183"/>
      <c r="X134" s="224"/>
      <c r="Y134" s="225"/>
      <c r="Z134" s="182"/>
      <c r="AA134" s="183"/>
      <c r="AB134" s="189"/>
      <c r="AC134" s="190"/>
      <c r="AD134" s="190"/>
      <c r="AE134" s="190"/>
      <c r="AF134" s="190"/>
      <c r="AG134" s="191"/>
      <c r="AH134" s="190"/>
      <c r="AI134" s="190"/>
      <c r="AJ134" s="190"/>
      <c r="AK134" s="190"/>
      <c r="AL134" s="190"/>
      <c r="AM134" s="190"/>
      <c r="AN134" s="189"/>
      <c r="AO134" s="190"/>
      <c r="AP134" s="190"/>
      <c r="AQ134" s="190"/>
      <c r="AR134" s="190"/>
      <c r="AS134" s="191"/>
      <c r="AT134" s="190"/>
      <c r="AU134" s="190"/>
      <c r="AV134" s="190"/>
      <c r="AW134" s="190"/>
      <c r="AX134" s="190"/>
      <c r="AY134" s="190"/>
      <c r="AZ134" s="189"/>
      <c r="BA134" s="190"/>
      <c r="BB134" s="190"/>
      <c r="BC134" s="190"/>
      <c r="BD134" s="190"/>
      <c r="BE134" s="191"/>
      <c r="BF134" s="190"/>
      <c r="BG134" s="190"/>
      <c r="BH134" s="190"/>
      <c r="BI134" s="190"/>
      <c r="BJ134" s="190"/>
      <c r="BK134" s="190"/>
      <c r="BL134" s="189"/>
      <c r="BM134" s="190"/>
      <c r="BN134" s="190"/>
      <c r="BO134" s="190"/>
      <c r="BP134" s="190"/>
      <c r="BQ134" s="191"/>
      <c r="BR134" s="190"/>
      <c r="BS134" s="190"/>
      <c r="BT134" s="190"/>
      <c r="BU134" s="190"/>
      <c r="BV134" s="190"/>
      <c r="BW134" s="191"/>
      <c r="BX134" s="496"/>
      <c r="BY134" s="497"/>
    </row>
    <row r="135" spans="1:109" s="88" customFormat="1" ht="3.75" customHeight="1" thickBot="1" x14ac:dyDescent="0.3">
      <c r="A135" s="197"/>
      <c r="B135" s="202"/>
      <c r="C135" s="203"/>
      <c r="D135" s="203"/>
      <c r="E135" s="203"/>
      <c r="F135" s="203"/>
      <c r="G135" s="203"/>
      <c r="H135" s="203"/>
      <c r="I135" s="203"/>
      <c r="J135" s="203"/>
      <c r="K135" s="204"/>
      <c r="L135" s="210"/>
      <c r="M135" s="211"/>
      <c r="N135" s="210"/>
      <c r="O135" s="215"/>
      <c r="P135" s="210"/>
      <c r="Q135" s="211"/>
      <c r="R135" s="234"/>
      <c r="S135" s="235"/>
      <c r="T135" s="182"/>
      <c r="U135" s="183"/>
      <c r="V135" s="182"/>
      <c r="W135" s="183"/>
      <c r="X135" s="224"/>
      <c r="Y135" s="225"/>
      <c r="Z135" s="182"/>
      <c r="AA135" s="183"/>
      <c r="AB135" s="189"/>
      <c r="AC135" s="190"/>
      <c r="AD135" s="190"/>
      <c r="AE135" s="190"/>
      <c r="AF135" s="190"/>
      <c r="AG135" s="191"/>
      <c r="AH135" s="190"/>
      <c r="AI135" s="190"/>
      <c r="AJ135" s="190"/>
      <c r="AK135" s="190"/>
      <c r="AL135" s="190"/>
      <c r="AM135" s="190"/>
      <c r="AN135" s="189"/>
      <c r="AO135" s="190"/>
      <c r="AP135" s="190"/>
      <c r="AQ135" s="190"/>
      <c r="AR135" s="190"/>
      <c r="AS135" s="191"/>
      <c r="AT135" s="190"/>
      <c r="AU135" s="190"/>
      <c r="AV135" s="190"/>
      <c r="AW135" s="190"/>
      <c r="AX135" s="190"/>
      <c r="AY135" s="190"/>
      <c r="AZ135" s="189"/>
      <c r="BA135" s="190"/>
      <c r="BB135" s="190"/>
      <c r="BC135" s="190"/>
      <c r="BD135" s="190"/>
      <c r="BE135" s="191"/>
      <c r="BF135" s="190"/>
      <c r="BG135" s="190"/>
      <c r="BH135" s="190"/>
      <c r="BI135" s="190"/>
      <c r="BJ135" s="190"/>
      <c r="BK135" s="190"/>
      <c r="BL135" s="189"/>
      <c r="BM135" s="190"/>
      <c r="BN135" s="190"/>
      <c r="BO135" s="190"/>
      <c r="BP135" s="190"/>
      <c r="BQ135" s="191"/>
      <c r="BR135" s="190"/>
      <c r="BS135" s="190"/>
      <c r="BT135" s="190"/>
      <c r="BU135" s="190"/>
      <c r="BV135" s="190"/>
      <c r="BW135" s="191"/>
      <c r="BX135" s="496"/>
      <c r="BY135" s="497"/>
    </row>
    <row r="136" spans="1:109" s="88" customFormat="1" ht="30.75" hidden="1" customHeight="1" thickBot="1" x14ac:dyDescent="0.3">
      <c r="A136" s="197"/>
      <c r="B136" s="202"/>
      <c r="C136" s="203"/>
      <c r="D136" s="203"/>
      <c r="E136" s="203"/>
      <c r="F136" s="203"/>
      <c r="G136" s="203"/>
      <c r="H136" s="203"/>
      <c r="I136" s="203"/>
      <c r="J136" s="203"/>
      <c r="K136" s="204"/>
      <c r="L136" s="210"/>
      <c r="M136" s="211"/>
      <c r="N136" s="210"/>
      <c r="O136" s="215"/>
      <c r="P136" s="210"/>
      <c r="Q136" s="211"/>
      <c r="R136" s="234"/>
      <c r="S136" s="235"/>
      <c r="T136" s="182"/>
      <c r="U136" s="183"/>
      <c r="V136" s="182"/>
      <c r="W136" s="183"/>
      <c r="X136" s="224"/>
      <c r="Y136" s="225"/>
      <c r="Z136" s="182"/>
      <c r="AA136" s="183"/>
      <c r="AB136" s="192"/>
      <c r="AC136" s="193"/>
      <c r="AD136" s="193"/>
      <c r="AE136" s="193"/>
      <c r="AF136" s="193"/>
      <c r="AG136" s="194"/>
      <c r="AH136" s="193"/>
      <c r="AI136" s="193"/>
      <c r="AJ136" s="193"/>
      <c r="AK136" s="193"/>
      <c r="AL136" s="193"/>
      <c r="AM136" s="193"/>
      <c r="AN136" s="192"/>
      <c r="AO136" s="193"/>
      <c r="AP136" s="193"/>
      <c r="AQ136" s="193"/>
      <c r="AR136" s="193"/>
      <c r="AS136" s="194"/>
      <c r="AT136" s="193"/>
      <c r="AU136" s="193"/>
      <c r="AV136" s="193"/>
      <c r="AW136" s="193"/>
      <c r="AX136" s="193"/>
      <c r="AY136" s="193"/>
      <c r="AZ136" s="192"/>
      <c r="BA136" s="193"/>
      <c r="BB136" s="193"/>
      <c r="BC136" s="193"/>
      <c r="BD136" s="193"/>
      <c r="BE136" s="194"/>
      <c r="BF136" s="193"/>
      <c r="BG136" s="193"/>
      <c r="BH136" s="193"/>
      <c r="BI136" s="193"/>
      <c r="BJ136" s="193"/>
      <c r="BK136" s="193"/>
      <c r="BL136" s="192"/>
      <c r="BM136" s="193"/>
      <c r="BN136" s="193"/>
      <c r="BO136" s="193"/>
      <c r="BP136" s="193"/>
      <c r="BQ136" s="194"/>
      <c r="BR136" s="193"/>
      <c r="BS136" s="193"/>
      <c r="BT136" s="193"/>
      <c r="BU136" s="193"/>
      <c r="BV136" s="193"/>
      <c r="BW136" s="194"/>
      <c r="BX136" s="496"/>
      <c r="BY136" s="497"/>
    </row>
    <row r="137" spans="1:109" s="88" customFormat="1" ht="101.25" customHeight="1" thickBot="1" x14ac:dyDescent="0.3">
      <c r="A137" s="198"/>
      <c r="B137" s="205"/>
      <c r="C137" s="206"/>
      <c r="D137" s="206"/>
      <c r="E137" s="206"/>
      <c r="F137" s="206"/>
      <c r="G137" s="206"/>
      <c r="H137" s="206"/>
      <c r="I137" s="206"/>
      <c r="J137" s="206"/>
      <c r="K137" s="207"/>
      <c r="L137" s="212"/>
      <c r="M137" s="213"/>
      <c r="N137" s="212"/>
      <c r="O137" s="216"/>
      <c r="P137" s="212"/>
      <c r="Q137" s="213"/>
      <c r="R137" s="236"/>
      <c r="S137" s="237"/>
      <c r="T137" s="184"/>
      <c r="U137" s="185"/>
      <c r="V137" s="184"/>
      <c r="W137" s="185"/>
      <c r="X137" s="226"/>
      <c r="Y137" s="227"/>
      <c r="Z137" s="184"/>
      <c r="AA137" s="185"/>
      <c r="AB137" s="145" t="s">
        <v>106</v>
      </c>
      <c r="AC137" s="144"/>
      <c r="AD137" s="143" t="s">
        <v>107</v>
      </c>
      <c r="AE137" s="144"/>
      <c r="AF137" s="143" t="s">
        <v>108</v>
      </c>
      <c r="AG137" s="163"/>
      <c r="AH137" s="145" t="s">
        <v>106</v>
      </c>
      <c r="AI137" s="144"/>
      <c r="AJ137" s="143" t="s">
        <v>107</v>
      </c>
      <c r="AK137" s="144"/>
      <c r="AL137" s="143" t="s">
        <v>108</v>
      </c>
      <c r="AM137" s="195"/>
      <c r="AN137" s="145" t="s">
        <v>106</v>
      </c>
      <c r="AO137" s="144"/>
      <c r="AP137" s="143" t="s">
        <v>107</v>
      </c>
      <c r="AQ137" s="144"/>
      <c r="AR137" s="143" t="s">
        <v>108</v>
      </c>
      <c r="AS137" s="163"/>
      <c r="AT137" s="145" t="s">
        <v>106</v>
      </c>
      <c r="AU137" s="144"/>
      <c r="AV137" s="143" t="s">
        <v>107</v>
      </c>
      <c r="AW137" s="144"/>
      <c r="AX137" s="143" t="s">
        <v>108</v>
      </c>
      <c r="AY137" s="195"/>
      <c r="AZ137" s="145" t="s">
        <v>106</v>
      </c>
      <c r="BA137" s="144"/>
      <c r="BB137" s="143" t="s">
        <v>107</v>
      </c>
      <c r="BC137" s="144"/>
      <c r="BD137" s="143" t="s">
        <v>108</v>
      </c>
      <c r="BE137" s="163"/>
      <c r="BF137" s="145" t="s">
        <v>106</v>
      </c>
      <c r="BG137" s="144"/>
      <c r="BH137" s="143" t="s">
        <v>107</v>
      </c>
      <c r="BI137" s="144"/>
      <c r="BJ137" s="143" t="s">
        <v>108</v>
      </c>
      <c r="BK137" s="163"/>
      <c r="BL137" s="145" t="s">
        <v>106</v>
      </c>
      <c r="BM137" s="144"/>
      <c r="BN137" s="143" t="s">
        <v>107</v>
      </c>
      <c r="BO137" s="144"/>
      <c r="BP137" s="143" t="s">
        <v>108</v>
      </c>
      <c r="BQ137" s="163"/>
      <c r="BR137" s="145" t="s">
        <v>106</v>
      </c>
      <c r="BS137" s="144"/>
      <c r="BT137" s="143" t="s">
        <v>107</v>
      </c>
      <c r="BU137" s="144"/>
      <c r="BV137" s="143" t="s">
        <v>108</v>
      </c>
      <c r="BW137" s="163"/>
      <c r="BX137" s="496"/>
      <c r="BY137" s="497"/>
    </row>
    <row r="138" spans="1:109" s="88" customFormat="1" ht="26.25" customHeight="1" thickBot="1" x14ac:dyDescent="0.3">
      <c r="A138" s="69">
        <v>1</v>
      </c>
      <c r="B138" s="161" t="s">
        <v>70</v>
      </c>
      <c r="C138" s="161"/>
      <c r="D138" s="161"/>
      <c r="E138" s="161"/>
      <c r="F138" s="161"/>
      <c r="G138" s="161"/>
      <c r="H138" s="161"/>
      <c r="I138" s="161"/>
      <c r="J138" s="161"/>
      <c r="K138" s="161"/>
      <c r="L138" s="228" t="s">
        <v>71</v>
      </c>
      <c r="M138" s="228"/>
      <c r="N138" s="228" t="s">
        <v>72</v>
      </c>
      <c r="O138" s="229"/>
      <c r="P138" s="230" t="s">
        <v>73</v>
      </c>
      <c r="Q138" s="228"/>
      <c r="R138" s="161" t="s">
        <v>74</v>
      </c>
      <c r="S138" s="231"/>
      <c r="T138" s="160" t="s">
        <v>75</v>
      </c>
      <c r="U138" s="161"/>
      <c r="V138" s="161" t="s">
        <v>76</v>
      </c>
      <c r="W138" s="161"/>
      <c r="X138" s="161" t="s">
        <v>77</v>
      </c>
      <c r="Y138" s="161"/>
      <c r="Z138" s="161" t="s">
        <v>78</v>
      </c>
      <c r="AA138" s="156"/>
      <c r="AB138" s="165" t="s">
        <v>79</v>
      </c>
      <c r="AC138" s="161"/>
      <c r="AD138" s="156" t="s">
        <v>80</v>
      </c>
      <c r="AE138" s="160"/>
      <c r="AF138" s="156" t="s">
        <v>81</v>
      </c>
      <c r="AG138" s="164"/>
      <c r="AH138" s="160" t="s">
        <v>82</v>
      </c>
      <c r="AI138" s="161"/>
      <c r="AJ138" s="160" t="s">
        <v>83</v>
      </c>
      <c r="AK138" s="161"/>
      <c r="AL138" s="156" t="s">
        <v>84</v>
      </c>
      <c r="AM138" s="157"/>
      <c r="AN138" s="165" t="s">
        <v>85</v>
      </c>
      <c r="AO138" s="161"/>
      <c r="AP138" s="156" t="s">
        <v>86</v>
      </c>
      <c r="AQ138" s="160"/>
      <c r="AR138" s="156" t="s">
        <v>87</v>
      </c>
      <c r="AS138" s="164"/>
      <c r="AT138" s="160" t="s">
        <v>88</v>
      </c>
      <c r="AU138" s="161"/>
      <c r="AV138" s="156" t="s">
        <v>89</v>
      </c>
      <c r="AW138" s="160"/>
      <c r="AX138" s="156" t="s">
        <v>90</v>
      </c>
      <c r="AY138" s="157"/>
      <c r="AZ138" s="165" t="s">
        <v>91</v>
      </c>
      <c r="BA138" s="161"/>
      <c r="BB138" s="156" t="s">
        <v>92</v>
      </c>
      <c r="BC138" s="160"/>
      <c r="BD138" s="156" t="s">
        <v>93</v>
      </c>
      <c r="BE138" s="164"/>
      <c r="BF138" s="160" t="s">
        <v>94</v>
      </c>
      <c r="BG138" s="161"/>
      <c r="BH138" s="156" t="s">
        <v>95</v>
      </c>
      <c r="BI138" s="160"/>
      <c r="BJ138" s="156" t="s">
        <v>96</v>
      </c>
      <c r="BK138" s="157"/>
      <c r="BL138" s="162" t="s">
        <v>97</v>
      </c>
      <c r="BM138" s="160"/>
      <c r="BN138" s="156" t="s">
        <v>98</v>
      </c>
      <c r="BO138" s="160"/>
      <c r="BP138" s="156" t="s">
        <v>99</v>
      </c>
      <c r="BQ138" s="164"/>
      <c r="BR138" s="160" t="s">
        <v>100</v>
      </c>
      <c r="BS138" s="161"/>
      <c r="BT138" s="156" t="s">
        <v>101</v>
      </c>
      <c r="BU138" s="160"/>
      <c r="BV138" s="156" t="s">
        <v>102</v>
      </c>
      <c r="BW138" s="157"/>
      <c r="BX138" s="165" t="s">
        <v>103</v>
      </c>
      <c r="BY138" s="231"/>
    </row>
    <row r="139" spans="1:109" s="81" customFormat="1" ht="41.25" customHeight="1" thickBot="1" x14ac:dyDescent="0.4">
      <c r="A139" s="136" t="s">
        <v>437</v>
      </c>
      <c r="B139" s="386" t="s">
        <v>152</v>
      </c>
      <c r="C139" s="387"/>
      <c r="D139" s="387"/>
      <c r="E139" s="387"/>
      <c r="F139" s="387"/>
      <c r="G139" s="387"/>
      <c r="H139" s="387"/>
      <c r="I139" s="387"/>
      <c r="J139" s="387"/>
      <c r="K139" s="388"/>
      <c r="L139" s="267"/>
      <c r="M139" s="266"/>
      <c r="N139" s="266"/>
      <c r="O139" s="268"/>
      <c r="P139" s="857"/>
      <c r="Q139" s="858"/>
      <c r="R139" s="859"/>
      <c r="S139" s="860"/>
      <c r="T139" s="267"/>
      <c r="U139" s="266"/>
      <c r="V139" s="266"/>
      <c r="W139" s="266"/>
      <c r="X139" s="266"/>
      <c r="Y139" s="266"/>
      <c r="Z139" s="266"/>
      <c r="AA139" s="268"/>
      <c r="AB139" s="174"/>
      <c r="AC139" s="266"/>
      <c r="AD139" s="266"/>
      <c r="AE139" s="266"/>
      <c r="AF139" s="266"/>
      <c r="AG139" s="175"/>
      <c r="AH139" s="267"/>
      <c r="AI139" s="266"/>
      <c r="AJ139" s="412"/>
      <c r="AK139" s="412"/>
      <c r="AL139" s="266"/>
      <c r="AM139" s="268"/>
      <c r="AN139" s="174"/>
      <c r="AO139" s="266"/>
      <c r="AP139" s="266"/>
      <c r="AQ139" s="266"/>
      <c r="AR139" s="266"/>
      <c r="AS139" s="175"/>
      <c r="AT139" s="267"/>
      <c r="AU139" s="266"/>
      <c r="AV139" s="266"/>
      <c r="AW139" s="266"/>
      <c r="AX139" s="266"/>
      <c r="AY139" s="268"/>
      <c r="AZ139" s="174"/>
      <c r="BA139" s="266"/>
      <c r="BB139" s="266"/>
      <c r="BC139" s="266"/>
      <c r="BD139" s="266"/>
      <c r="BE139" s="175"/>
      <c r="BF139" s="296"/>
      <c r="BG139" s="297"/>
      <c r="BH139" s="297"/>
      <c r="BI139" s="297"/>
      <c r="BJ139" s="297"/>
      <c r="BK139" s="298"/>
      <c r="BL139" s="299"/>
      <c r="BM139" s="297"/>
      <c r="BN139" s="297"/>
      <c r="BO139" s="297"/>
      <c r="BP139" s="297"/>
      <c r="BQ139" s="300"/>
      <c r="BR139" s="296"/>
      <c r="BS139" s="297"/>
      <c r="BT139" s="297"/>
      <c r="BU139" s="297"/>
      <c r="BV139" s="297"/>
      <c r="BW139" s="298"/>
      <c r="BX139" s="774"/>
      <c r="BY139" s="775"/>
      <c r="CA139" s="9">
        <f>AD139+AJ139+AP139+AV139+BB139+BH139+BN139+BT139</f>
        <v>0</v>
      </c>
      <c r="CL139" s="82"/>
      <c r="CM139" s="82"/>
      <c r="CN139" s="82"/>
      <c r="CO139" s="82"/>
      <c r="CP139" s="82"/>
      <c r="CQ139" s="82"/>
      <c r="CR139" s="82"/>
      <c r="CS139" s="82"/>
      <c r="CT139" s="82"/>
      <c r="CU139" s="82"/>
      <c r="CV139" s="82"/>
      <c r="CW139" s="82"/>
      <c r="CX139" s="82"/>
      <c r="CY139" s="82"/>
      <c r="CZ139" s="82"/>
      <c r="DA139" s="82"/>
      <c r="DB139" s="82"/>
      <c r="DC139" s="82"/>
      <c r="DD139" s="82"/>
    </row>
    <row r="140" spans="1:109" s="81" customFormat="1" ht="50.25" customHeight="1" thickBot="1" x14ac:dyDescent="0.4">
      <c r="A140" s="137" t="s">
        <v>438</v>
      </c>
      <c r="B140" s="750" t="s">
        <v>360</v>
      </c>
      <c r="C140" s="751"/>
      <c r="D140" s="751"/>
      <c r="E140" s="751"/>
      <c r="F140" s="751"/>
      <c r="G140" s="751"/>
      <c r="H140" s="751"/>
      <c r="I140" s="751"/>
      <c r="J140" s="751"/>
      <c r="K140" s="752"/>
      <c r="L140" s="753"/>
      <c r="M140" s="754"/>
      <c r="N140" s="755" t="s">
        <v>222</v>
      </c>
      <c r="O140" s="756"/>
      <c r="P140" s="757" t="s">
        <v>404</v>
      </c>
      <c r="Q140" s="758"/>
      <c r="R140" s="758" t="s">
        <v>404</v>
      </c>
      <c r="S140" s="759"/>
      <c r="T140" s="374"/>
      <c r="U140" s="375"/>
      <c r="V140" s="375"/>
      <c r="W140" s="375"/>
      <c r="X140" s="375" t="s">
        <v>404</v>
      </c>
      <c r="Y140" s="375"/>
      <c r="Z140" s="375"/>
      <c r="AA140" s="377"/>
      <c r="AB140" s="573" t="s">
        <v>227</v>
      </c>
      <c r="AC140" s="375"/>
      <c r="AD140" s="375" t="s">
        <v>227</v>
      </c>
      <c r="AE140" s="375"/>
      <c r="AF140" s="375"/>
      <c r="AG140" s="572"/>
      <c r="AH140" s="374" t="s">
        <v>228</v>
      </c>
      <c r="AI140" s="375"/>
      <c r="AJ140" s="375" t="s">
        <v>228</v>
      </c>
      <c r="AK140" s="375"/>
      <c r="AL140" s="375"/>
      <c r="AM140" s="377"/>
      <c r="AN140" s="573" t="s">
        <v>227</v>
      </c>
      <c r="AO140" s="375"/>
      <c r="AP140" s="375" t="s">
        <v>227</v>
      </c>
      <c r="AQ140" s="375"/>
      <c r="AR140" s="375"/>
      <c r="AS140" s="572"/>
      <c r="AT140" s="374" t="s">
        <v>228</v>
      </c>
      <c r="AU140" s="375"/>
      <c r="AV140" s="375" t="s">
        <v>228</v>
      </c>
      <c r="AW140" s="375"/>
      <c r="AX140" s="375"/>
      <c r="AY140" s="377"/>
      <c r="AZ140" s="573" t="s">
        <v>227</v>
      </c>
      <c r="BA140" s="375"/>
      <c r="BB140" s="375" t="s">
        <v>227</v>
      </c>
      <c r="BC140" s="375"/>
      <c r="BD140" s="375"/>
      <c r="BE140" s="572"/>
      <c r="BF140" s="374" t="s">
        <v>403</v>
      </c>
      <c r="BG140" s="375"/>
      <c r="BH140" s="375" t="s">
        <v>403</v>
      </c>
      <c r="BI140" s="375"/>
      <c r="BJ140" s="375"/>
      <c r="BK140" s="377"/>
      <c r="BL140" s="573" t="s">
        <v>227</v>
      </c>
      <c r="BM140" s="375"/>
      <c r="BN140" s="375" t="s">
        <v>227</v>
      </c>
      <c r="BO140" s="375"/>
      <c r="BP140" s="375"/>
      <c r="BQ140" s="572"/>
      <c r="BR140" s="374" t="s">
        <v>228</v>
      </c>
      <c r="BS140" s="375"/>
      <c r="BT140" s="375" t="s">
        <v>228</v>
      </c>
      <c r="BU140" s="375"/>
      <c r="BV140" s="375"/>
      <c r="BW140" s="377"/>
      <c r="BX140" s="408" t="s">
        <v>311</v>
      </c>
      <c r="BY140" s="773"/>
      <c r="CC140" s="90"/>
      <c r="CD140" s="91">
        <v>1</v>
      </c>
      <c r="CE140" s="91">
        <v>2</v>
      </c>
      <c r="CF140" s="91">
        <v>3</v>
      </c>
      <c r="CG140" s="91">
        <v>4</v>
      </c>
      <c r="CH140" s="92"/>
      <c r="CI140" s="92"/>
      <c r="CJ140" s="92"/>
      <c r="CK140" s="92"/>
      <c r="CL140" s="92"/>
      <c r="CM140" s="92"/>
      <c r="CN140" s="92"/>
      <c r="CO140" s="92"/>
      <c r="CP140" s="92"/>
      <c r="CQ140" s="92"/>
      <c r="CR140" s="92"/>
      <c r="CS140" s="92"/>
      <c r="CT140" s="92"/>
      <c r="CU140" s="92"/>
      <c r="CV140" s="92"/>
      <c r="CW140" s="92"/>
      <c r="CX140" s="92"/>
      <c r="CY140" s="92"/>
      <c r="CZ140" s="92"/>
      <c r="DA140" s="92"/>
      <c r="DB140" s="92"/>
      <c r="DC140" s="92"/>
      <c r="DD140" s="92"/>
      <c r="DE140" s="93"/>
    </row>
    <row r="141" spans="1:109" ht="22.5" customHeight="1" thickBot="1" x14ac:dyDescent="0.4">
      <c r="A141" s="534" t="s">
        <v>112</v>
      </c>
      <c r="B141" s="535"/>
      <c r="C141" s="535"/>
      <c r="D141" s="535"/>
      <c r="E141" s="535"/>
      <c r="F141" s="535"/>
      <c r="G141" s="535"/>
      <c r="H141" s="535"/>
      <c r="I141" s="535"/>
      <c r="J141" s="535"/>
      <c r="K141" s="535"/>
      <c r="L141" s="535"/>
      <c r="M141" s="535"/>
      <c r="N141" s="535"/>
      <c r="O141" s="536"/>
      <c r="P141" s="537">
        <f>P41+P86</f>
        <v>6998</v>
      </c>
      <c r="Q141" s="538"/>
      <c r="R141" s="537">
        <f>R41+R86</f>
        <v>3600</v>
      </c>
      <c r="S141" s="538"/>
      <c r="T141" s="537">
        <f>T41+T86</f>
        <v>1276</v>
      </c>
      <c r="U141" s="538"/>
      <c r="V141" s="537">
        <f>V41+V86</f>
        <v>418</v>
      </c>
      <c r="W141" s="538"/>
      <c r="X141" s="522">
        <f>X41+X86</f>
        <v>1186</v>
      </c>
      <c r="Y141" s="523"/>
      <c r="Z141" s="522">
        <f>Z41+Z86</f>
        <v>720</v>
      </c>
      <c r="AA141" s="523"/>
      <c r="AB141" s="519">
        <f>AB41+AB86</f>
        <v>1034</v>
      </c>
      <c r="AC141" s="520"/>
      <c r="AD141" s="519">
        <f>AD41+AD86</f>
        <v>542</v>
      </c>
      <c r="AE141" s="520"/>
      <c r="AF141" s="519">
        <f>AF41+AF86</f>
        <v>27</v>
      </c>
      <c r="AG141" s="521"/>
      <c r="AH141" s="519">
        <f>AH41+AH86</f>
        <v>932</v>
      </c>
      <c r="AI141" s="520"/>
      <c r="AJ141" s="519">
        <f>AJ41+AJ86</f>
        <v>496</v>
      </c>
      <c r="AK141" s="520"/>
      <c r="AL141" s="519">
        <f>AL41+AL86</f>
        <v>30</v>
      </c>
      <c r="AM141" s="826"/>
      <c r="AN141" s="827">
        <f>AN41+AN86</f>
        <v>1022</v>
      </c>
      <c r="AO141" s="520"/>
      <c r="AP141" s="519">
        <f>AP41+AP86</f>
        <v>570</v>
      </c>
      <c r="AQ141" s="520"/>
      <c r="AR141" s="519">
        <f>AR41+AR86</f>
        <v>24</v>
      </c>
      <c r="AS141" s="520"/>
      <c r="AT141" s="519">
        <f>AT41+AT86</f>
        <v>864</v>
      </c>
      <c r="AU141" s="520"/>
      <c r="AV141" s="519">
        <f>AV41+AV86</f>
        <v>446</v>
      </c>
      <c r="AW141" s="520"/>
      <c r="AX141" s="519">
        <f>AX41+AX86</f>
        <v>31</v>
      </c>
      <c r="AY141" s="520"/>
      <c r="AZ141" s="519">
        <f>AZ41+AZ86</f>
        <v>1020</v>
      </c>
      <c r="BA141" s="520"/>
      <c r="BB141" s="519">
        <f>BB41+BB86</f>
        <v>524</v>
      </c>
      <c r="BC141" s="520"/>
      <c r="BD141" s="519">
        <f>BD41+BD86</f>
        <v>24</v>
      </c>
      <c r="BE141" s="520"/>
      <c r="BF141" s="519">
        <f>BF41+BF86</f>
        <v>598</v>
      </c>
      <c r="BG141" s="520"/>
      <c r="BH141" s="519">
        <f>BH41+BH86</f>
        <v>302</v>
      </c>
      <c r="BI141" s="520"/>
      <c r="BJ141" s="519">
        <f>BJ41+BJ86</f>
        <v>25</v>
      </c>
      <c r="BK141" s="520"/>
      <c r="BL141" s="519">
        <f>BL41+BL86</f>
        <v>888</v>
      </c>
      <c r="BM141" s="520"/>
      <c r="BN141" s="519">
        <f>BN41+BN86</f>
        <v>434</v>
      </c>
      <c r="BO141" s="520"/>
      <c r="BP141" s="519">
        <f>BP41+BP86</f>
        <v>27</v>
      </c>
      <c r="BQ141" s="520"/>
      <c r="BR141" s="519">
        <f>BR41+BR86</f>
        <v>640</v>
      </c>
      <c r="BS141" s="520"/>
      <c r="BT141" s="519">
        <f>BT41+BT86</f>
        <v>286</v>
      </c>
      <c r="BU141" s="520"/>
      <c r="BV141" s="836">
        <f>BV41+BV86</f>
        <v>21</v>
      </c>
      <c r="BW141" s="837"/>
      <c r="BX141" s="838"/>
      <c r="BY141" s="839"/>
      <c r="CA141" s="9">
        <f>AD141+AJ141+AP141+AV141+BB141+BH141+BN141+BT141</f>
        <v>3600</v>
      </c>
      <c r="CC141" s="94" t="s">
        <v>240</v>
      </c>
      <c r="CD141" s="7">
        <f>(AB141+106)/18</f>
        <v>63.333333333333336</v>
      </c>
      <c r="CE141" s="7">
        <f>AB141/20</f>
        <v>51.7</v>
      </c>
      <c r="CF141" s="7">
        <f>AD141/18</f>
        <v>30.111111111111111</v>
      </c>
      <c r="CG141" s="7">
        <f>(AD141+106)/18</f>
        <v>36</v>
      </c>
      <c r="CH141" s="80"/>
      <c r="CI141" s="83"/>
      <c r="CJ141" s="83"/>
      <c r="CK141" s="83"/>
      <c r="CL141" s="83"/>
      <c r="CM141" s="83"/>
      <c r="CN141" s="83"/>
      <c r="CO141" s="9"/>
      <c r="CP141" s="9"/>
      <c r="CQ141" s="9"/>
      <c r="CR141" s="9"/>
      <c r="CS141" s="9"/>
      <c r="CT141" s="9"/>
      <c r="CU141" s="9"/>
      <c r="CV141" s="9"/>
      <c r="CW141" s="9"/>
      <c r="CX141" s="9"/>
      <c r="CY141" s="9"/>
      <c r="CZ141" s="9"/>
      <c r="DA141" s="9"/>
      <c r="DB141" s="9"/>
      <c r="DC141" s="9"/>
      <c r="DD141" s="9"/>
      <c r="DE141" s="95"/>
    </row>
    <row r="142" spans="1:109" ht="19.5" customHeight="1" x14ac:dyDescent="0.35">
      <c r="A142" s="828" t="s">
        <v>113</v>
      </c>
      <c r="B142" s="829"/>
      <c r="C142" s="829"/>
      <c r="D142" s="829"/>
      <c r="E142" s="829"/>
      <c r="F142" s="829"/>
      <c r="G142" s="829"/>
      <c r="H142" s="829"/>
      <c r="I142" s="829"/>
      <c r="J142" s="829"/>
      <c r="K142" s="829"/>
      <c r="L142" s="829"/>
      <c r="M142" s="829"/>
      <c r="N142" s="829"/>
      <c r="O142" s="829"/>
      <c r="P142" s="530"/>
      <c r="Q142" s="498"/>
      <c r="R142" s="498"/>
      <c r="S142" s="531"/>
      <c r="T142" s="530"/>
      <c r="U142" s="498"/>
      <c r="V142" s="498"/>
      <c r="W142" s="498"/>
      <c r="X142" s="498"/>
      <c r="Y142" s="498"/>
      <c r="Z142" s="498"/>
      <c r="AA142" s="843"/>
      <c r="AB142" s="524">
        <f>AD141/18</f>
        <v>30.111111111111111</v>
      </c>
      <c r="AC142" s="525"/>
      <c r="AD142" s="525"/>
      <c r="AE142" s="525"/>
      <c r="AF142" s="525"/>
      <c r="AG142" s="526"/>
      <c r="AH142" s="524">
        <f>AJ141/17</f>
        <v>29.176470588235293</v>
      </c>
      <c r="AI142" s="525"/>
      <c r="AJ142" s="525"/>
      <c r="AK142" s="525"/>
      <c r="AL142" s="525"/>
      <c r="AM142" s="526"/>
      <c r="AN142" s="524">
        <f>AP141/18</f>
        <v>31.666666666666668</v>
      </c>
      <c r="AO142" s="525"/>
      <c r="AP142" s="525"/>
      <c r="AQ142" s="525"/>
      <c r="AR142" s="525"/>
      <c r="AS142" s="526"/>
      <c r="AT142" s="527">
        <f>AV141/14</f>
        <v>31.857142857142858</v>
      </c>
      <c r="AU142" s="528"/>
      <c r="AV142" s="528"/>
      <c r="AW142" s="528"/>
      <c r="AX142" s="528"/>
      <c r="AY142" s="529"/>
      <c r="AZ142" s="527">
        <f>BB141/18</f>
        <v>29.111111111111111</v>
      </c>
      <c r="BA142" s="528"/>
      <c r="BB142" s="528"/>
      <c r="BC142" s="528"/>
      <c r="BD142" s="528"/>
      <c r="BE142" s="529"/>
      <c r="BF142" s="524">
        <f>BH141/10</f>
        <v>30.2</v>
      </c>
      <c r="BG142" s="525"/>
      <c r="BH142" s="525"/>
      <c r="BI142" s="525"/>
      <c r="BJ142" s="525"/>
      <c r="BK142" s="526"/>
      <c r="BL142" s="516">
        <f>BN141/14</f>
        <v>31</v>
      </c>
      <c r="BM142" s="517"/>
      <c r="BN142" s="517"/>
      <c r="BO142" s="517"/>
      <c r="BP142" s="517"/>
      <c r="BQ142" s="518"/>
      <c r="BR142" s="516">
        <f>BT141/11</f>
        <v>26</v>
      </c>
      <c r="BS142" s="517"/>
      <c r="BT142" s="517"/>
      <c r="BU142" s="517"/>
      <c r="BV142" s="517"/>
      <c r="BW142" s="518"/>
      <c r="BX142" s="514"/>
      <c r="BY142" s="515"/>
      <c r="BZ142" s="96"/>
      <c r="CC142" s="94" t="s">
        <v>241</v>
      </c>
      <c r="CD142" s="7">
        <f>(AH141+104)/17</f>
        <v>60.941176470588232</v>
      </c>
      <c r="CE142" s="7">
        <f>AH141/20</f>
        <v>46.6</v>
      </c>
      <c r="CF142" s="7">
        <f>AJ141/17</f>
        <v>29.176470588235293</v>
      </c>
      <c r="CG142" s="7">
        <f>(AJ141+104)/17</f>
        <v>35.294117647058826</v>
      </c>
      <c r="CH142" s="80"/>
      <c r="CI142" s="83"/>
      <c r="CJ142" s="83"/>
      <c r="CK142" s="83"/>
      <c r="CL142" s="83"/>
      <c r="CM142" s="83"/>
      <c r="CN142" s="83"/>
      <c r="CO142" s="9"/>
      <c r="CP142" s="9"/>
      <c r="CQ142" s="9"/>
      <c r="CR142" s="9"/>
      <c r="CS142" s="9"/>
      <c r="CT142" s="9"/>
      <c r="CU142" s="9"/>
      <c r="CV142" s="9"/>
      <c r="CW142" s="9"/>
      <c r="CX142" s="9"/>
      <c r="CY142" s="9"/>
      <c r="CZ142" s="9"/>
      <c r="DA142" s="9"/>
      <c r="DB142" s="9"/>
      <c r="DC142" s="9"/>
      <c r="DD142" s="9"/>
      <c r="DE142" s="95"/>
    </row>
    <row r="143" spans="1:109" ht="18" customHeight="1" x14ac:dyDescent="0.35">
      <c r="A143" s="502" t="s">
        <v>114</v>
      </c>
      <c r="B143" s="503"/>
      <c r="C143" s="503"/>
      <c r="D143" s="503"/>
      <c r="E143" s="503"/>
      <c r="F143" s="503"/>
      <c r="G143" s="503"/>
      <c r="H143" s="503"/>
      <c r="I143" s="503"/>
      <c r="J143" s="503"/>
      <c r="K143" s="503"/>
      <c r="L143" s="503"/>
      <c r="M143" s="503"/>
      <c r="N143" s="503"/>
      <c r="O143" s="504"/>
      <c r="P143" s="505">
        <f>SUM($AB143:$BR143)</f>
        <v>2</v>
      </c>
      <c r="Q143" s="435"/>
      <c r="R143" s="435"/>
      <c r="S143" s="506"/>
      <c r="T143" s="505"/>
      <c r="U143" s="435"/>
      <c r="V143" s="435"/>
      <c r="W143" s="435"/>
      <c r="X143" s="435"/>
      <c r="Y143" s="435"/>
      <c r="Z143" s="435"/>
      <c r="AA143" s="439"/>
      <c r="AB143" s="499"/>
      <c r="AC143" s="500"/>
      <c r="AD143" s="500"/>
      <c r="AE143" s="500"/>
      <c r="AF143" s="500"/>
      <c r="AG143" s="501"/>
      <c r="AH143" s="499"/>
      <c r="AI143" s="500"/>
      <c r="AJ143" s="500"/>
      <c r="AK143" s="500"/>
      <c r="AL143" s="500"/>
      <c r="AM143" s="501"/>
      <c r="AN143" s="400"/>
      <c r="AO143" s="394"/>
      <c r="AP143" s="394"/>
      <c r="AQ143" s="394"/>
      <c r="AR143" s="394"/>
      <c r="AS143" s="401"/>
      <c r="AT143" s="400"/>
      <c r="AU143" s="394"/>
      <c r="AV143" s="394"/>
      <c r="AW143" s="394"/>
      <c r="AX143" s="394"/>
      <c r="AY143" s="401"/>
      <c r="AZ143" s="400"/>
      <c r="BA143" s="394"/>
      <c r="BB143" s="394"/>
      <c r="BC143" s="394"/>
      <c r="BD143" s="394"/>
      <c r="BE143" s="401"/>
      <c r="BF143" s="400">
        <v>1</v>
      </c>
      <c r="BG143" s="394"/>
      <c r="BH143" s="394"/>
      <c r="BI143" s="394"/>
      <c r="BJ143" s="394"/>
      <c r="BK143" s="401"/>
      <c r="BL143" s="507"/>
      <c r="BM143" s="508"/>
      <c r="BN143" s="508"/>
      <c r="BO143" s="508"/>
      <c r="BP143" s="508"/>
      <c r="BQ143" s="509"/>
      <c r="BR143" s="507">
        <v>1</v>
      </c>
      <c r="BS143" s="508"/>
      <c r="BT143" s="508"/>
      <c r="BU143" s="508"/>
      <c r="BV143" s="508"/>
      <c r="BW143" s="509"/>
      <c r="BX143" s="833"/>
      <c r="BY143" s="834"/>
      <c r="CC143" s="94" t="s">
        <v>242</v>
      </c>
      <c r="CD143" s="7">
        <f>(AN141+106)/18</f>
        <v>62.666666666666664</v>
      </c>
      <c r="CE143" s="7">
        <f>AN141/21</f>
        <v>48.666666666666664</v>
      </c>
      <c r="CF143" s="7">
        <f>AP141/18</f>
        <v>31.666666666666668</v>
      </c>
      <c r="CG143" s="7">
        <f>(AP141+106)/18</f>
        <v>37.555555555555557</v>
      </c>
      <c r="CH143" s="80"/>
      <c r="CI143" s="83"/>
      <c r="CJ143" s="83"/>
      <c r="CK143" s="83"/>
      <c r="CL143" s="83"/>
      <c r="CM143" s="83"/>
      <c r="CN143" s="83"/>
      <c r="CO143" s="9"/>
      <c r="CP143" s="9"/>
      <c r="CQ143" s="9"/>
      <c r="CR143" s="9"/>
      <c r="CS143" s="9"/>
      <c r="CT143" s="9"/>
      <c r="CU143" s="9"/>
      <c r="CV143" s="9"/>
      <c r="CW143" s="9"/>
      <c r="CX143" s="9"/>
      <c r="CY143" s="9"/>
      <c r="CZ143" s="9"/>
      <c r="DA143" s="9"/>
      <c r="DB143" s="9"/>
      <c r="DC143" s="9"/>
      <c r="DD143" s="9"/>
      <c r="DE143" s="95"/>
    </row>
    <row r="144" spans="1:109" ht="18" customHeight="1" x14ac:dyDescent="0.35">
      <c r="A144" s="502" t="s">
        <v>115</v>
      </c>
      <c r="B144" s="503"/>
      <c r="C144" s="503"/>
      <c r="D144" s="503"/>
      <c r="E144" s="503"/>
      <c r="F144" s="503"/>
      <c r="G144" s="503"/>
      <c r="H144" s="503"/>
      <c r="I144" s="503"/>
      <c r="J144" s="503"/>
      <c r="K144" s="503"/>
      <c r="L144" s="503"/>
      <c r="M144" s="503"/>
      <c r="N144" s="503"/>
      <c r="O144" s="504"/>
      <c r="P144" s="510">
        <f>SUM(AB144:BW144)</f>
        <v>30</v>
      </c>
      <c r="Q144" s="511"/>
      <c r="R144" s="511"/>
      <c r="S144" s="152"/>
      <c r="T144" s="510"/>
      <c r="U144" s="511"/>
      <c r="V144" s="511"/>
      <c r="W144" s="511"/>
      <c r="X144" s="511"/>
      <c r="Y144" s="511"/>
      <c r="Z144" s="512"/>
      <c r="AA144" s="513"/>
      <c r="AB144" s="499">
        <v>3</v>
      </c>
      <c r="AC144" s="500"/>
      <c r="AD144" s="500"/>
      <c r="AE144" s="500"/>
      <c r="AF144" s="500"/>
      <c r="AG144" s="501"/>
      <c r="AH144" s="499">
        <v>5</v>
      </c>
      <c r="AI144" s="500"/>
      <c r="AJ144" s="500"/>
      <c r="AK144" s="500"/>
      <c r="AL144" s="500"/>
      <c r="AM144" s="501"/>
      <c r="AN144" s="400">
        <v>3</v>
      </c>
      <c r="AO144" s="394"/>
      <c r="AP144" s="394"/>
      <c r="AQ144" s="394"/>
      <c r="AR144" s="394"/>
      <c r="AS144" s="401"/>
      <c r="AT144" s="400">
        <v>3</v>
      </c>
      <c r="AU144" s="394"/>
      <c r="AV144" s="394"/>
      <c r="AW144" s="394"/>
      <c r="AX144" s="394"/>
      <c r="AY144" s="401"/>
      <c r="AZ144" s="400">
        <v>4</v>
      </c>
      <c r="BA144" s="394"/>
      <c r="BB144" s="394"/>
      <c r="BC144" s="394"/>
      <c r="BD144" s="394"/>
      <c r="BE144" s="401"/>
      <c r="BF144" s="400">
        <v>5</v>
      </c>
      <c r="BG144" s="394"/>
      <c r="BH144" s="394"/>
      <c r="BI144" s="394"/>
      <c r="BJ144" s="394"/>
      <c r="BK144" s="401"/>
      <c r="BL144" s="507">
        <v>4</v>
      </c>
      <c r="BM144" s="508"/>
      <c r="BN144" s="508"/>
      <c r="BO144" s="508"/>
      <c r="BP144" s="508"/>
      <c r="BQ144" s="509"/>
      <c r="BR144" s="507">
        <v>3</v>
      </c>
      <c r="BS144" s="508"/>
      <c r="BT144" s="508"/>
      <c r="BU144" s="508"/>
      <c r="BV144" s="508"/>
      <c r="BW144" s="509"/>
      <c r="BX144" s="833"/>
      <c r="BY144" s="834"/>
      <c r="CC144" s="94" t="s">
        <v>243</v>
      </c>
      <c r="CD144" s="123">
        <f>(AT141+104)/14</f>
        <v>69.142857142857139</v>
      </c>
      <c r="CE144" s="7">
        <f>AT141/17</f>
        <v>50.823529411764703</v>
      </c>
      <c r="CF144" s="7">
        <f>AV141/14</f>
        <v>31.857142857142858</v>
      </c>
      <c r="CG144" s="7">
        <f>(AV141+104)/14</f>
        <v>39.285714285714285</v>
      </c>
      <c r="CH144" s="80"/>
      <c r="CI144" s="83"/>
      <c r="CJ144" s="83"/>
      <c r="CK144" s="83"/>
      <c r="CL144" s="83"/>
      <c r="CM144" s="83"/>
      <c r="CN144" s="83"/>
      <c r="CO144" s="9"/>
      <c r="CP144" s="9"/>
      <c r="CQ144" s="9"/>
      <c r="CR144" s="9"/>
      <c r="CS144" s="9"/>
      <c r="CT144" s="9"/>
      <c r="CU144" s="9"/>
      <c r="CV144" s="9"/>
      <c r="CW144" s="9"/>
      <c r="CX144" s="9"/>
      <c r="CY144" s="9"/>
      <c r="CZ144" s="9"/>
      <c r="DA144" s="9"/>
      <c r="DB144" s="9"/>
      <c r="DC144" s="9"/>
      <c r="DD144" s="9"/>
      <c r="DE144" s="95"/>
    </row>
    <row r="145" spans="1:110" ht="18" customHeight="1" thickBot="1" x14ac:dyDescent="0.4">
      <c r="A145" s="849" t="s">
        <v>116</v>
      </c>
      <c r="B145" s="850"/>
      <c r="C145" s="850"/>
      <c r="D145" s="850"/>
      <c r="E145" s="850"/>
      <c r="F145" s="850"/>
      <c r="G145" s="850"/>
      <c r="H145" s="850"/>
      <c r="I145" s="850"/>
      <c r="J145" s="850"/>
      <c r="K145" s="850"/>
      <c r="L145" s="850"/>
      <c r="M145" s="850"/>
      <c r="N145" s="850"/>
      <c r="O145" s="851"/>
      <c r="P145" s="510">
        <f>SUM(AB145:BW145)</f>
        <v>39</v>
      </c>
      <c r="Q145" s="511"/>
      <c r="R145" s="852"/>
      <c r="S145" s="853"/>
      <c r="T145" s="854"/>
      <c r="U145" s="852"/>
      <c r="V145" s="852"/>
      <c r="W145" s="852"/>
      <c r="X145" s="852"/>
      <c r="Y145" s="852"/>
      <c r="Z145" s="855"/>
      <c r="AA145" s="856"/>
      <c r="AB145" s="491">
        <v>6</v>
      </c>
      <c r="AC145" s="492"/>
      <c r="AD145" s="492"/>
      <c r="AE145" s="492"/>
      <c r="AF145" s="492"/>
      <c r="AG145" s="493"/>
      <c r="AH145" s="491">
        <v>5</v>
      </c>
      <c r="AI145" s="492"/>
      <c r="AJ145" s="492"/>
      <c r="AK145" s="492"/>
      <c r="AL145" s="492"/>
      <c r="AM145" s="493"/>
      <c r="AN145" s="488">
        <v>5</v>
      </c>
      <c r="AO145" s="489"/>
      <c r="AP145" s="489"/>
      <c r="AQ145" s="489"/>
      <c r="AR145" s="489"/>
      <c r="AS145" s="490"/>
      <c r="AT145" s="488">
        <v>8</v>
      </c>
      <c r="AU145" s="489"/>
      <c r="AV145" s="489"/>
      <c r="AW145" s="489"/>
      <c r="AX145" s="489"/>
      <c r="AY145" s="490"/>
      <c r="AZ145" s="488">
        <v>4</v>
      </c>
      <c r="BA145" s="489"/>
      <c r="BB145" s="489"/>
      <c r="BC145" s="489"/>
      <c r="BD145" s="489"/>
      <c r="BE145" s="490"/>
      <c r="BF145" s="488">
        <v>3</v>
      </c>
      <c r="BG145" s="489"/>
      <c r="BH145" s="489"/>
      <c r="BI145" s="489"/>
      <c r="BJ145" s="489"/>
      <c r="BK145" s="490"/>
      <c r="BL145" s="483">
        <v>5</v>
      </c>
      <c r="BM145" s="484"/>
      <c r="BN145" s="484"/>
      <c r="BO145" s="484"/>
      <c r="BP145" s="484"/>
      <c r="BQ145" s="485"/>
      <c r="BR145" s="483">
        <v>3</v>
      </c>
      <c r="BS145" s="484"/>
      <c r="BT145" s="484"/>
      <c r="BU145" s="484"/>
      <c r="BV145" s="484"/>
      <c r="BW145" s="485"/>
      <c r="BX145" s="486"/>
      <c r="BY145" s="487"/>
      <c r="CC145" s="94" t="s">
        <v>244</v>
      </c>
      <c r="CD145" s="97">
        <f>(AZ141+106)/18</f>
        <v>62.555555555555557</v>
      </c>
      <c r="CE145" s="7">
        <f>AZ141/21</f>
        <v>48.571428571428569</v>
      </c>
      <c r="CF145" s="98">
        <f>BB141/18</f>
        <v>29.111111111111111</v>
      </c>
      <c r="CG145" s="98">
        <f>(BB141+106)/18</f>
        <v>35</v>
      </c>
      <c r="CH145" s="80"/>
      <c r="CI145" s="83"/>
      <c r="CJ145" s="83"/>
      <c r="CK145" s="83" t="s">
        <v>342</v>
      </c>
      <c r="CL145" s="83"/>
      <c r="CM145" s="83"/>
      <c r="CN145" s="83"/>
      <c r="CO145" s="9"/>
      <c r="CP145" s="9"/>
      <c r="CQ145" s="9"/>
      <c r="CR145" s="9"/>
      <c r="CS145" s="9"/>
      <c r="CT145" s="9"/>
      <c r="CU145" s="9"/>
      <c r="CV145" s="9"/>
      <c r="CW145" s="9"/>
      <c r="CX145" s="9"/>
      <c r="CY145" s="9"/>
      <c r="CZ145" s="9"/>
      <c r="DA145" s="9"/>
      <c r="DB145" s="9"/>
      <c r="DC145" s="9"/>
      <c r="DD145" s="9"/>
      <c r="DE145" s="95"/>
    </row>
    <row r="146" spans="1:110" s="19" customFormat="1" ht="29.25" customHeight="1" thickBot="1" x14ac:dyDescent="0.4">
      <c r="A146" s="383" t="s">
        <v>162</v>
      </c>
      <c r="B146" s="384"/>
      <c r="C146" s="384"/>
      <c r="D146" s="384"/>
      <c r="E146" s="384"/>
      <c r="F146" s="384"/>
      <c r="G146" s="384"/>
      <c r="H146" s="384"/>
      <c r="I146" s="384"/>
      <c r="J146" s="384"/>
      <c r="K146" s="384"/>
      <c r="L146" s="384"/>
      <c r="M146" s="384"/>
      <c r="N146" s="384"/>
      <c r="O146" s="384"/>
      <c r="P146" s="384"/>
      <c r="Q146" s="384"/>
      <c r="R146" s="384"/>
      <c r="S146" s="384"/>
      <c r="T146" s="384"/>
      <c r="U146" s="384"/>
      <c r="V146" s="384"/>
      <c r="W146" s="384"/>
      <c r="X146" s="384"/>
      <c r="Y146" s="384"/>
      <c r="Z146" s="384"/>
      <c r="AA146" s="385"/>
      <c r="AB146" s="384" t="s">
        <v>163</v>
      </c>
      <c r="AC146" s="384"/>
      <c r="AD146" s="384"/>
      <c r="AE146" s="384"/>
      <c r="AF146" s="384"/>
      <c r="AG146" s="384"/>
      <c r="AH146" s="384"/>
      <c r="AI146" s="384"/>
      <c r="AJ146" s="384"/>
      <c r="AK146" s="384"/>
      <c r="AL146" s="384"/>
      <c r="AM146" s="384"/>
      <c r="AN146" s="384"/>
      <c r="AO146" s="384"/>
      <c r="AP146" s="384"/>
      <c r="AQ146" s="384"/>
      <c r="AR146" s="384"/>
      <c r="AS146" s="384"/>
      <c r="AT146" s="384"/>
      <c r="AU146" s="384"/>
      <c r="AV146" s="384"/>
      <c r="AW146" s="384"/>
      <c r="AX146" s="384"/>
      <c r="AY146" s="384"/>
      <c r="AZ146" s="384"/>
      <c r="BA146" s="384"/>
      <c r="BB146" s="384"/>
      <c r="BC146" s="384"/>
      <c r="BD146" s="384"/>
      <c r="BE146" s="385"/>
      <c r="BF146" s="867" t="s">
        <v>359</v>
      </c>
      <c r="BG146" s="867"/>
      <c r="BH146" s="867"/>
      <c r="BI146" s="867"/>
      <c r="BJ146" s="867"/>
      <c r="BK146" s="867"/>
      <c r="BL146" s="867"/>
      <c r="BM146" s="867"/>
      <c r="BN146" s="867"/>
      <c r="BO146" s="867"/>
      <c r="BP146" s="867"/>
      <c r="BQ146" s="867"/>
      <c r="BR146" s="867"/>
      <c r="BS146" s="867"/>
      <c r="BT146" s="867"/>
      <c r="BU146" s="867"/>
      <c r="BV146" s="867"/>
      <c r="BW146" s="867"/>
      <c r="BX146" s="867"/>
      <c r="BY146" s="868"/>
      <c r="BZ146" s="99"/>
      <c r="CA146" s="100"/>
      <c r="CB146" s="100"/>
      <c r="CC146" s="94" t="s">
        <v>245</v>
      </c>
      <c r="CD146" s="7">
        <f>(BF141+54)/10</f>
        <v>65.2</v>
      </c>
      <c r="CE146" s="115">
        <f>BF141/13</f>
        <v>46</v>
      </c>
      <c r="CF146" s="101">
        <f>BH141/10</f>
        <v>30.2</v>
      </c>
      <c r="CG146" s="101">
        <f>(BH141+54)/10</f>
        <v>35.6</v>
      </c>
      <c r="CH146" s="80"/>
      <c r="CI146" s="102"/>
      <c r="CJ146" s="102"/>
      <c r="CK146" s="102"/>
      <c r="CL146" s="102"/>
      <c r="CM146" s="102"/>
      <c r="CN146" s="102"/>
      <c r="CO146" s="100"/>
      <c r="CP146" s="100"/>
      <c r="CQ146" s="100"/>
      <c r="CR146" s="100"/>
      <c r="CS146" s="100"/>
      <c r="CT146" s="100"/>
      <c r="CU146" s="100"/>
      <c r="CV146" s="100"/>
      <c r="CW146" s="100"/>
      <c r="CX146" s="100"/>
      <c r="CY146" s="100"/>
      <c r="CZ146" s="100"/>
      <c r="DA146" s="100"/>
      <c r="DB146" s="100"/>
      <c r="DC146" s="100"/>
      <c r="DD146" s="100"/>
      <c r="DE146" s="103"/>
    </row>
    <row r="147" spans="1:110" s="104" customFormat="1" ht="24" customHeight="1" x14ac:dyDescent="0.35">
      <c r="A147" s="380" t="s">
        <v>118</v>
      </c>
      <c r="B147" s="381"/>
      <c r="C147" s="381"/>
      <c r="D147" s="381"/>
      <c r="E147" s="381"/>
      <c r="F147" s="381"/>
      <c r="G147" s="381"/>
      <c r="H147" s="381"/>
      <c r="I147" s="381"/>
      <c r="J147" s="381"/>
      <c r="K147" s="381"/>
      <c r="L147" s="381"/>
      <c r="M147" s="382"/>
      <c r="N147" s="373" t="s">
        <v>117</v>
      </c>
      <c r="O147" s="373"/>
      <c r="P147" s="373"/>
      <c r="Q147" s="373"/>
      <c r="R147" s="373"/>
      <c r="S147" s="373" t="s">
        <v>119</v>
      </c>
      <c r="T147" s="373"/>
      <c r="U147" s="373"/>
      <c r="V147" s="373"/>
      <c r="W147" s="373"/>
      <c r="X147" s="373" t="s">
        <v>346</v>
      </c>
      <c r="Y147" s="373"/>
      <c r="Z147" s="373"/>
      <c r="AA147" s="392"/>
      <c r="AB147" s="380" t="s">
        <v>118</v>
      </c>
      <c r="AC147" s="381"/>
      <c r="AD147" s="381"/>
      <c r="AE147" s="381"/>
      <c r="AF147" s="381"/>
      <c r="AG147" s="381"/>
      <c r="AH147" s="381"/>
      <c r="AI147" s="381"/>
      <c r="AJ147" s="381"/>
      <c r="AK147" s="381"/>
      <c r="AL147" s="381"/>
      <c r="AM147" s="381"/>
      <c r="AN147" s="381"/>
      <c r="AO147" s="381"/>
      <c r="AP147" s="381"/>
      <c r="AQ147" s="381"/>
      <c r="AR147" s="835" t="s">
        <v>117</v>
      </c>
      <c r="AS147" s="835"/>
      <c r="AT147" s="835"/>
      <c r="AU147" s="835"/>
      <c r="AV147" s="840" t="s">
        <v>119</v>
      </c>
      <c r="AW147" s="841"/>
      <c r="AX147" s="841"/>
      <c r="AY147" s="841"/>
      <c r="AZ147" s="877"/>
      <c r="BA147" s="840" t="s">
        <v>346</v>
      </c>
      <c r="BB147" s="841"/>
      <c r="BC147" s="841"/>
      <c r="BD147" s="841"/>
      <c r="BE147" s="842"/>
      <c r="BF147" s="869" t="s">
        <v>439</v>
      </c>
      <c r="BG147" s="869"/>
      <c r="BH147" s="869"/>
      <c r="BI147" s="869"/>
      <c r="BJ147" s="869"/>
      <c r="BK147" s="869"/>
      <c r="BL147" s="869"/>
      <c r="BM147" s="869"/>
      <c r="BN147" s="869"/>
      <c r="BO147" s="869"/>
      <c r="BP147" s="869"/>
      <c r="BQ147" s="869"/>
      <c r="BR147" s="869"/>
      <c r="BS147" s="869"/>
      <c r="BT147" s="869"/>
      <c r="BU147" s="869"/>
      <c r="BV147" s="869"/>
      <c r="BW147" s="869"/>
      <c r="BX147" s="869"/>
      <c r="BY147" s="870"/>
      <c r="BZ147" s="71"/>
      <c r="CB147" s="71"/>
      <c r="CC147" s="94" t="s">
        <v>246</v>
      </c>
      <c r="CD147" s="7">
        <f>(BL141+106)/14</f>
        <v>71</v>
      </c>
      <c r="CE147" s="7">
        <f>BL141/17</f>
        <v>52.235294117647058</v>
      </c>
      <c r="CF147" s="7">
        <f>BN141/14</f>
        <v>31</v>
      </c>
      <c r="CG147" s="7">
        <f>(BN141+104)/14</f>
        <v>38.428571428571431</v>
      </c>
      <c r="CH147" s="80"/>
      <c r="CI147" s="80"/>
      <c r="CJ147" s="80"/>
      <c r="CK147" s="80"/>
      <c r="CL147" s="80"/>
      <c r="CM147" s="80"/>
      <c r="CN147" s="80"/>
      <c r="CO147" s="71"/>
      <c r="CP147" s="71"/>
      <c r="CQ147" s="71"/>
      <c r="CR147" s="71"/>
      <c r="CS147" s="71"/>
      <c r="CT147" s="71"/>
      <c r="CU147" s="71"/>
      <c r="CV147" s="71"/>
      <c r="CW147" s="71"/>
      <c r="CX147" s="71"/>
      <c r="CY147" s="71"/>
      <c r="CZ147" s="71"/>
      <c r="DA147" s="71"/>
      <c r="DB147" s="71"/>
      <c r="DC147" s="71"/>
      <c r="DD147" s="71"/>
      <c r="DE147" s="105"/>
    </row>
    <row r="148" spans="1:110" ht="26.25" customHeight="1" x14ac:dyDescent="0.35">
      <c r="A148" s="285" t="s">
        <v>435</v>
      </c>
      <c r="B148" s="286"/>
      <c r="C148" s="286"/>
      <c r="D148" s="286"/>
      <c r="E148" s="286"/>
      <c r="F148" s="286"/>
      <c r="G148" s="286"/>
      <c r="H148" s="286"/>
      <c r="I148" s="286"/>
      <c r="J148" s="286"/>
      <c r="K148" s="286"/>
      <c r="L148" s="286"/>
      <c r="M148" s="287"/>
      <c r="N148" s="284">
        <v>2</v>
      </c>
      <c r="O148" s="284"/>
      <c r="P148" s="284"/>
      <c r="Q148" s="284"/>
      <c r="R148" s="284"/>
      <c r="S148" s="284">
        <v>2</v>
      </c>
      <c r="T148" s="284"/>
      <c r="U148" s="284"/>
      <c r="V148" s="284"/>
      <c r="W148" s="284"/>
      <c r="X148" s="284">
        <v>3</v>
      </c>
      <c r="Y148" s="284"/>
      <c r="Z148" s="284"/>
      <c r="AA148" s="302"/>
      <c r="AB148" s="285" t="s">
        <v>345</v>
      </c>
      <c r="AC148" s="286"/>
      <c r="AD148" s="286"/>
      <c r="AE148" s="286"/>
      <c r="AF148" s="286"/>
      <c r="AG148" s="286"/>
      <c r="AH148" s="286"/>
      <c r="AI148" s="286"/>
      <c r="AJ148" s="286"/>
      <c r="AK148" s="286"/>
      <c r="AL148" s="286"/>
      <c r="AM148" s="286"/>
      <c r="AN148" s="286"/>
      <c r="AO148" s="286"/>
      <c r="AP148" s="286"/>
      <c r="AQ148" s="286"/>
      <c r="AR148" s="876">
        <v>6</v>
      </c>
      <c r="AS148" s="876"/>
      <c r="AT148" s="876"/>
      <c r="AU148" s="876"/>
      <c r="AV148" s="830">
        <v>4</v>
      </c>
      <c r="AW148" s="831"/>
      <c r="AX148" s="831"/>
      <c r="AY148" s="831"/>
      <c r="AZ148" s="832"/>
      <c r="BA148" s="864">
        <v>5</v>
      </c>
      <c r="BB148" s="865"/>
      <c r="BC148" s="865"/>
      <c r="BD148" s="865"/>
      <c r="BE148" s="866"/>
      <c r="BF148" s="871"/>
      <c r="BG148" s="871"/>
      <c r="BH148" s="871"/>
      <c r="BI148" s="871"/>
      <c r="BJ148" s="871"/>
      <c r="BK148" s="871"/>
      <c r="BL148" s="871"/>
      <c r="BM148" s="871"/>
      <c r="BN148" s="871"/>
      <c r="BO148" s="871"/>
      <c r="BP148" s="871"/>
      <c r="BQ148" s="871"/>
      <c r="BR148" s="871"/>
      <c r="BS148" s="871"/>
      <c r="BT148" s="871"/>
      <c r="BU148" s="871"/>
      <c r="BV148" s="871"/>
      <c r="BW148" s="871"/>
      <c r="BX148" s="871"/>
      <c r="BY148" s="872"/>
      <c r="CC148" s="94" t="s">
        <v>247</v>
      </c>
      <c r="CD148" s="7">
        <f>(BR141+104)/11</f>
        <v>67.63636363636364</v>
      </c>
      <c r="CE148" s="7">
        <f>BR141/13</f>
        <v>49.230769230769234</v>
      </c>
      <c r="CF148" s="7">
        <f>BT141/11</f>
        <v>26</v>
      </c>
      <c r="CG148" s="7">
        <f>(BT141+104)/11</f>
        <v>35.454545454545453</v>
      </c>
      <c r="CH148" s="80"/>
      <c r="CI148" s="83"/>
      <c r="CJ148" s="83"/>
      <c r="CK148" s="83"/>
      <c r="CL148" s="83"/>
      <c r="CM148" s="83"/>
      <c r="CN148" s="83"/>
      <c r="CO148" s="9"/>
      <c r="CP148" s="9"/>
      <c r="CQ148" s="9"/>
      <c r="CR148" s="9"/>
      <c r="CS148" s="9"/>
      <c r="CT148" s="9"/>
      <c r="CU148" s="9"/>
      <c r="CV148" s="9"/>
      <c r="CW148" s="9"/>
      <c r="CX148" s="9"/>
      <c r="CY148" s="9"/>
      <c r="CZ148" s="9"/>
      <c r="DA148" s="9"/>
      <c r="DB148" s="9"/>
      <c r="DC148" s="9"/>
      <c r="DD148" s="9"/>
      <c r="DE148" s="95"/>
    </row>
    <row r="149" spans="1:110" ht="25.5" customHeight="1" x14ac:dyDescent="0.35">
      <c r="A149" s="285" t="s">
        <v>347</v>
      </c>
      <c r="B149" s="286"/>
      <c r="C149" s="286"/>
      <c r="D149" s="286"/>
      <c r="E149" s="286"/>
      <c r="F149" s="286"/>
      <c r="G149" s="286"/>
      <c r="H149" s="286"/>
      <c r="I149" s="286"/>
      <c r="J149" s="286"/>
      <c r="K149" s="286"/>
      <c r="L149" s="286"/>
      <c r="M149" s="287"/>
      <c r="N149" s="284">
        <v>4</v>
      </c>
      <c r="O149" s="284"/>
      <c r="P149" s="284"/>
      <c r="Q149" s="284"/>
      <c r="R149" s="284"/>
      <c r="S149" s="284">
        <v>2</v>
      </c>
      <c r="T149" s="284"/>
      <c r="U149" s="284"/>
      <c r="V149" s="284"/>
      <c r="W149" s="284"/>
      <c r="X149" s="284">
        <v>3</v>
      </c>
      <c r="Y149" s="284"/>
      <c r="Z149" s="284"/>
      <c r="AA149" s="302"/>
      <c r="AB149" s="285" t="s">
        <v>231</v>
      </c>
      <c r="AC149" s="286"/>
      <c r="AD149" s="286"/>
      <c r="AE149" s="286"/>
      <c r="AF149" s="286"/>
      <c r="AG149" s="286"/>
      <c r="AH149" s="286"/>
      <c r="AI149" s="286"/>
      <c r="AJ149" s="286"/>
      <c r="AK149" s="286"/>
      <c r="AL149" s="286"/>
      <c r="AM149" s="286"/>
      <c r="AN149" s="286"/>
      <c r="AO149" s="286"/>
      <c r="AP149" s="286"/>
      <c r="AQ149" s="286"/>
      <c r="AR149" s="876">
        <v>6</v>
      </c>
      <c r="AS149" s="876"/>
      <c r="AT149" s="876"/>
      <c r="AU149" s="876"/>
      <c r="AV149" s="830">
        <v>3</v>
      </c>
      <c r="AW149" s="831"/>
      <c r="AX149" s="831"/>
      <c r="AY149" s="831"/>
      <c r="AZ149" s="832"/>
      <c r="BA149" s="830">
        <v>5</v>
      </c>
      <c r="BB149" s="831"/>
      <c r="BC149" s="831"/>
      <c r="BD149" s="831"/>
      <c r="BE149" s="886"/>
      <c r="BF149" s="871"/>
      <c r="BG149" s="871"/>
      <c r="BH149" s="871"/>
      <c r="BI149" s="871"/>
      <c r="BJ149" s="871"/>
      <c r="BK149" s="871"/>
      <c r="BL149" s="871"/>
      <c r="BM149" s="871"/>
      <c r="BN149" s="871"/>
      <c r="BO149" s="871"/>
      <c r="BP149" s="871"/>
      <c r="BQ149" s="871"/>
      <c r="BR149" s="871"/>
      <c r="BS149" s="871"/>
      <c r="BT149" s="871"/>
      <c r="BU149" s="871"/>
      <c r="BV149" s="871"/>
      <c r="BW149" s="871"/>
      <c r="BX149" s="871"/>
      <c r="BY149" s="872"/>
      <c r="CC149" s="94"/>
      <c r="CD149" s="106" t="s">
        <v>252</v>
      </c>
      <c r="CE149" s="106" t="s">
        <v>254</v>
      </c>
      <c r="CF149" s="107" t="s">
        <v>255</v>
      </c>
      <c r="CG149" s="106" t="s">
        <v>253</v>
      </c>
      <c r="CL149" s="9"/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/>
      <c r="CY149" s="9"/>
      <c r="CZ149" s="9"/>
      <c r="DA149" s="9"/>
      <c r="DB149" s="9"/>
      <c r="DC149" s="9"/>
      <c r="DD149" s="9"/>
      <c r="DE149" s="95"/>
    </row>
    <row r="150" spans="1:110" ht="24.75" customHeight="1" x14ac:dyDescent="0.35">
      <c r="A150" s="285" t="s">
        <v>364</v>
      </c>
      <c r="B150" s="286"/>
      <c r="C150" s="286"/>
      <c r="D150" s="286"/>
      <c r="E150" s="286"/>
      <c r="F150" s="286"/>
      <c r="G150" s="286"/>
      <c r="H150" s="286"/>
      <c r="I150" s="286"/>
      <c r="J150" s="286"/>
      <c r="K150" s="286"/>
      <c r="L150" s="286"/>
      <c r="M150" s="287"/>
      <c r="N150" s="284">
        <v>4</v>
      </c>
      <c r="O150" s="284"/>
      <c r="P150" s="284"/>
      <c r="Q150" s="284"/>
      <c r="R150" s="284"/>
      <c r="S150" s="284">
        <v>1</v>
      </c>
      <c r="T150" s="284"/>
      <c r="U150" s="284"/>
      <c r="V150" s="284"/>
      <c r="W150" s="284"/>
      <c r="X150" s="284">
        <v>1</v>
      </c>
      <c r="Y150" s="284"/>
      <c r="Z150" s="284"/>
      <c r="AA150" s="302"/>
      <c r="AB150" s="285" t="s">
        <v>345</v>
      </c>
      <c r="AC150" s="286"/>
      <c r="AD150" s="286"/>
      <c r="AE150" s="286"/>
      <c r="AF150" s="286"/>
      <c r="AG150" s="286"/>
      <c r="AH150" s="286"/>
      <c r="AI150" s="286"/>
      <c r="AJ150" s="286"/>
      <c r="AK150" s="286"/>
      <c r="AL150" s="286"/>
      <c r="AM150" s="286"/>
      <c r="AN150" s="286"/>
      <c r="AO150" s="286"/>
      <c r="AP150" s="286"/>
      <c r="AQ150" s="286"/>
      <c r="AR150" s="876">
        <v>7</v>
      </c>
      <c r="AS150" s="876"/>
      <c r="AT150" s="876"/>
      <c r="AU150" s="876"/>
      <c r="AV150" s="830">
        <v>4</v>
      </c>
      <c r="AW150" s="831"/>
      <c r="AX150" s="831"/>
      <c r="AY150" s="831"/>
      <c r="AZ150" s="832"/>
      <c r="BA150" s="830">
        <v>6</v>
      </c>
      <c r="BB150" s="831"/>
      <c r="BC150" s="831"/>
      <c r="BD150" s="831"/>
      <c r="BE150" s="886"/>
      <c r="BF150" s="871"/>
      <c r="BG150" s="871"/>
      <c r="BH150" s="871"/>
      <c r="BI150" s="871"/>
      <c r="BJ150" s="871"/>
      <c r="BK150" s="871"/>
      <c r="BL150" s="871"/>
      <c r="BM150" s="871"/>
      <c r="BN150" s="871"/>
      <c r="BO150" s="871"/>
      <c r="BP150" s="871"/>
      <c r="BQ150" s="871"/>
      <c r="BR150" s="871"/>
      <c r="BS150" s="871"/>
      <c r="BT150" s="871"/>
      <c r="BU150" s="871"/>
      <c r="BV150" s="871"/>
      <c r="BW150" s="871"/>
      <c r="BX150" s="871"/>
      <c r="BY150" s="872"/>
      <c r="CC150" s="94"/>
      <c r="CD150" s="279" t="s">
        <v>248</v>
      </c>
      <c r="CE150" s="279"/>
      <c r="CF150" s="279"/>
      <c r="CG150" s="279"/>
      <c r="CH150" s="279"/>
      <c r="CI150" s="279"/>
      <c r="CJ150" s="279"/>
      <c r="CK150" s="279"/>
      <c r="CL150" s="279"/>
      <c r="CM150" s="279"/>
      <c r="CN150" s="279"/>
      <c r="CO150" s="279"/>
      <c r="CP150" s="279"/>
      <c r="CQ150" s="279"/>
      <c r="CR150" s="279"/>
      <c r="CS150" s="279"/>
      <c r="CT150" s="279"/>
      <c r="CU150" s="279"/>
      <c r="CV150" s="279"/>
      <c r="CW150" s="279"/>
      <c r="CX150" s="279"/>
      <c r="CY150" s="279"/>
      <c r="CZ150" s="279"/>
      <c r="DA150" s="279"/>
      <c r="DB150" s="279"/>
      <c r="DC150" s="279"/>
      <c r="DD150" s="279"/>
      <c r="DE150" s="280"/>
    </row>
    <row r="151" spans="1:110" ht="21.75" customHeight="1" x14ac:dyDescent="0.35">
      <c r="A151" s="285" t="s">
        <v>230</v>
      </c>
      <c r="B151" s="286"/>
      <c r="C151" s="286"/>
      <c r="D151" s="286"/>
      <c r="E151" s="286"/>
      <c r="F151" s="286"/>
      <c r="G151" s="286"/>
      <c r="H151" s="286"/>
      <c r="I151" s="286"/>
      <c r="J151" s="286"/>
      <c r="K151" s="286"/>
      <c r="L151" s="286"/>
      <c r="M151" s="287"/>
      <c r="N151" s="284">
        <v>4</v>
      </c>
      <c r="O151" s="284"/>
      <c r="P151" s="284"/>
      <c r="Q151" s="284"/>
      <c r="R151" s="284"/>
      <c r="S151" s="284">
        <v>1</v>
      </c>
      <c r="T151" s="284"/>
      <c r="U151" s="284"/>
      <c r="V151" s="284"/>
      <c r="W151" s="284"/>
      <c r="X151" s="284">
        <v>1</v>
      </c>
      <c r="Y151" s="284"/>
      <c r="Z151" s="284"/>
      <c r="AA151" s="302"/>
      <c r="AB151" s="893" t="s">
        <v>433</v>
      </c>
      <c r="AC151" s="894"/>
      <c r="AD151" s="894"/>
      <c r="AE151" s="894"/>
      <c r="AF151" s="894"/>
      <c r="AG151" s="894"/>
      <c r="AH151" s="894"/>
      <c r="AI151" s="894"/>
      <c r="AJ151" s="894"/>
      <c r="AK151" s="894"/>
      <c r="AL151" s="894"/>
      <c r="AM151" s="894"/>
      <c r="AN151" s="894"/>
      <c r="AO151" s="894"/>
      <c r="AP151" s="894"/>
      <c r="AQ151" s="894"/>
      <c r="AR151" s="887">
        <v>8</v>
      </c>
      <c r="AS151" s="888"/>
      <c r="AT151" s="888"/>
      <c r="AU151" s="907"/>
      <c r="AV151" s="887">
        <v>4</v>
      </c>
      <c r="AW151" s="888"/>
      <c r="AX151" s="888"/>
      <c r="AY151" s="888"/>
      <c r="AZ151" s="907"/>
      <c r="BA151" s="887">
        <v>6</v>
      </c>
      <c r="BB151" s="888"/>
      <c r="BC151" s="888"/>
      <c r="BD151" s="888"/>
      <c r="BE151" s="889"/>
      <c r="BF151" s="871"/>
      <c r="BG151" s="871"/>
      <c r="BH151" s="871"/>
      <c r="BI151" s="871"/>
      <c r="BJ151" s="871"/>
      <c r="BK151" s="871"/>
      <c r="BL151" s="871"/>
      <c r="BM151" s="871"/>
      <c r="BN151" s="871"/>
      <c r="BO151" s="871"/>
      <c r="BP151" s="871"/>
      <c r="BQ151" s="871"/>
      <c r="BR151" s="871"/>
      <c r="BS151" s="871"/>
      <c r="BT151" s="871"/>
      <c r="BU151" s="871"/>
      <c r="BV151" s="871"/>
      <c r="BW151" s="871"/>
      <c r="BX151" s="871"/>
      <c r="BY151" s="872"/>
      <c r="CC151" s="94"/>
      <c r="CD151" s="279" t="s">
        <v>249</v>
      </c>
      <c r="CE151" s="279"/>
      <c r="CF151" s="279"/>
      <c r="CG151" s="279"/>
      <c r="CH151" s="279"/>
      <c r="CI151" s="279"/>
      <c r="CJ151" s="279"/>
      <c r="CK151" s="279"/>
      <c r="CL151" s="279"/>
      <c r="CM151" s="279"/>
      <c r="CN151" s="279"/>
      <c r="CO151" s="279"/>
      <c r="CP151" s="279"/>
      <c r="CQ151" s="279"/>
      <c r="CR151" s="279"/>
      <c r="CS151" s="279"/>
      <c r="CT151" s="279"/>
      <c r="CU151" s="279"/>
      <c r="CV151" s="279"/>
      <c r="CW151" s="279"/>
      <c r="CX151" s="279"/>
      <c r="CY151" s="279"/>
      <c r="CZ151" s="279"/>
      <c r="DA151" s="279"/>
      <c r="DB151" s="279"/>
      <c r="DC151" s="279"/>
      <c r="DD151" s="9"/>
      <c r="DE151" s="95"/>
    </row>
    <row r="152" spans="1:110" ht="25.5" customHeight="1" thickBot="1" x14ac:dyDescent="0.4">
      <c r="A152" s="389" t="s">
        <v>229</v>
      </c>
      <c r="B152" s="390"/>
      <c r="C152" s="390"/>
      <c r="D152" s="390"/>
      <c r="E152" s="390"/>
      <c r="F152" s="390"/>
      <c r="G152" s="390"/>
      <c r="H152" s="390"/>
      <c r="I152" s="390"/>
      <c r="J152" s="390"/>
      <c r="K152" s="390"/>
      <c r="L152" s="390"/>
      <c r="M152" s="391"/>
      <c r="N152" s="848">
        <v>6</v>
      </c>
      <c r="O152" s="848"/>
      <c r="P152" s="848"/>
      <c r="Q152" s="848"/>
      <c r="R152" s="848"/>
      <c r="S152" s="848">
        <v>1</v>
      </c>
      <c r="T152" s="848"/>
      <c r="U152" s="848"/>
      <c r="V152" s="848"/>
      <c r="W152" s="848"/>
      <c r="X152" s="848">
        <v>1</v>
      </c>
      <c r="Y152" s="848"/>
      <c r="Z152" s="848"/>
      <c r="AA152" s="794"/>
      <c r="AB152" s="895"/>
      <c r="AC152" s="896"/>
      <c r="AD152" s="896"/>
      <c r="AE152" s="896"/>
      <c r="AF152" s="896"/>
      <c r="AG152" s="896"/>
      <c r="AH152" s="896"/>
      <c r="AI152" s="896"/>
      <c r="AJ152" s="896"/>
      <c r="AK152" s="896"/>
      <c r="AL152" s="896"/>
      <c r="AM152" s="896"/>
      <c r="AN152" s="896"/>
      <c r="AO152" s="896"/>
      <c r="AP152" s="896"/>
      <c r="AQ152" s="896"/>
      <c r="AR152" s="890"/>
      <c r="AS152" s="891"/>
      <c r="AT152" s="891"/>
      <c r="AU152" s="908"/>
      <c r="AV152" s="890"/>
      <c r="AW152" s="891"/>
      <c r="AX152" s="891"/>
      <c r="AY152" s="891"/>
      <c r="AZ152" s="908"/>
      <c r="BA152" s="890"/>
      <c r="BB152" s="891"/>
      <c r="BC152" s="891"/>
      <c r="BD152" s="891"/>
      <c r="BE152" s="892"/>
      <c r="BF152" s="873"/>
      <c r="BG152" s="873"/>
      <c r="BH152" s="873"/>
      <c r="BI152" s="873"/>
      <c r="BJ152" s="873"/>
      <c r="BK152" s="873"/>
      <c r="BL152" s="873"/>
      <c r="BM152" s="873"/>
      <c r="BN152" s="873"/>
      <c r="BO152" s="873"/>
      <c r="BP152" s="873"/>
      <c r="BQ152" s="873"/>
      <c r="BR152" s="873"/>
      <c r="BS152" s="873"/>
      <c r="BT152" s="873"/>
      <c r="BU152" s="873"/>
      <c r="BV152" s="873"/>
      <c r="BW152" s="873"/>
      <c r="BX152" s="873"/>
      <c r="BY152" s="874"/>
      <c r="CC152" s="94"/>
      <c r="CD152" s="279" t="s">
        <v>250</v>
      </c>
      <c r="CE152" s="279"/>
      <c r="CF152" s="279"/>
      <c r="CG152" s="279"/>
      <c r="CH152" s="279"/>
      <c r="CI152" s="279"/>
      <c r="CJ152" s="279"/>
      <c r="CK152" s="279"/>
      <c r="CL152" s="279"/>
      <c r="CM152" s="279"/>
      <c r="CN152" s="279"/>
      <c r="CO152" s="279"/>
      <c r="CP152" s="279"/>
      <c r="CQ152" s="279"/>
      <c r="CR152" s="279"/>
      <c r="CS152" s="279"/>
      <c r="CT152" s="279"/>
      <c r="CU152" s="279"/>
      <c r="CV152" s="279"/>
      <c r="CW152" s="279"/>
      <c r="CX152" s="279"/>
      <c r="CY152" s="279"/>
      <c r="CZ152" s="279"/>
      <c r="DA152" s="279"/>
      <c r="DB152" s="279"/>
      <c r="DC152" s="279"/>
      <c r="DD152" s="279"/>
      <c r="DE152" s="280"/>
    </row>
    <row r="153" spans="1:110" s="9" customFormat="1" ht="21.75" customHeight="1" thickBot="1" x14ac:dyDescent="0.4">
      <c r="A153" s="900" t="s">
        <v>239</v>
      </c>
      <c r="B153" s="901"/>
      <c r="C153" s="901"/>
      <c r="D153" s="901"/>
      <c r="E153" s="901"/>
      <c r="F153" s="901"/>
      <c r="G153" s="901"/>
      <c r="H153" s="901"/>
      <c r="I153" s="901"/>
      <c r="J153" s="901"/>
      <c r="K153" s="901"/>
      <c r="L153" s="901"/>
      <c r="M153" s="901"/>
      <c r="N153" s="901"/>
      <c r="O153" s="901"/>
      <c r="P153" s="901"/>
      <c r="Q153" s="901"/>
      <c r="R153" s="901"/>
      <c r="S153" s="901"/>
      <c r="T153" s="901"/>
      <c r="U153" s="901"/>
      <c r="V153" s="901"/>
      <c r="W153" s="901"/>
      <c r="X153" s="901"/>
      <c r="Y153" s="901"/>
      <c r="Z153" s="901"/>
      <c r="AA153" s="901"/>
      <c r="AB153" s="901"/>
      <c r="AC153" s="901"/>
      <c r="AD153" s="901"/>
      <c r="AE153" s="901"/>
      <c r="AF153" s="901"/>
      <c r="AG153" s="901"/>
      <c r="AH153" s="901"/>
      <c r="AI153" s="901"/>
      <c r="AJ153" s="901"/>
      <c r="AK153" s="901"/>
      <c r="AL153" s="901"/>
      <c r="AM153" s="901"/>
      <c r="AN153" s="901"/>
      <c r="AO153" s="901"/>
      <c r="AP153" s="901"/>
      <c r="AQ153" s="901"/>
      <c r="AR153" s="901"/>
      <c r="AS153" s="901"/>
      <c r="AT153" s="901"/>
      <c r="AU153" s="901"/>
      <c r="AV153" s="901"/>
      <c r="AW153" s="901"/>
      <c r="AX153" s="901"/>
      <c r="AY153" s="901"/>
      <c r="AZ153" s="901"/>
      <c r="BA153" s="901"/>
      <c r="BB153" s="901"/>
      <c r="BC153" s="901"/>
      <c r="BD153" s="901"/>
      <c r="BE153" s="901"/>
      <c r="BF153" s="901"/>
      <c r="BG153" s="901"/>
      <c r="BH153" s="901"/>
      <c r="BI153" s="901"/>
      <c r="BJ153" s="901"/>
      <c r="BK153" s="901"/>
      <c r="BL153" s="901"/>
      <c r="BM153" s="901"/>
      <c r="BN153" s="901"/>
      <c r="BO153" s="901"/>
      <c r="BP153" s="901"/>
      <c r="BQ153" s="901"/>
      <c r="BR153" s="901"/>
      <c r="BS153" s="901"/>
      <c r="BT153" s="901"/>
      <c r="BU153" s="901"/>
      <c r="BV153" s="901"/>
      <c r="BW153" s="901"/>
      <c r="BX153" s="901"/>
      <c r="BY153" s="902"/>
      <c r="CC153" s="94"/>
      <c r="CD153" s="279" t="s">
        <v>251</v>
      </c>
      <c r="CE153" s="279"/>
      <c r="CF153" s="279"/>
      <c r="CG153" s="279"/>
      <c r="CH153" s="279"/>
      <c r="CI153" s="279"/>
      <c r="CJ153" s="279"/>
      <c r="CK153" s="279"/>
      <c r="CL153" s="279"/>
      <c r="CM153" s="279"/>
      <c r="CN153" s="279"/>
      <c r="CO153" s="279"/>
      <c r="CP153" s="279"/>
      <c r="CQ153" s="279"/>
      <c r="CR153" s="279"/>
      <c r="CS153" s="279"/>
      <c r="CT153" s="279"/>
      <c r="CU153" s="279"/>
      <c r="CV153" s="279"/>
      <c r="CW153" s="279"/>
      <c r="CX153" s="279"/>
      <c r="CY153" s="279"/>
      <c r="CZ153" s="279"/>
      <c r="DA153" s="279"/>
      <c r="DB153" s="279"/>
      <c r="DC153" s="279"/>
      <c r="DD153" s="279"/>
      <c r="DE153" s="280"/>
      <c r="DF153" s="108"/>
    </row>
    <row r="154" spans="1:110" s="9" customFormat="1" ht="88.5" customHeight="1" thickBot="1" x14ac:dyDescent="0.4">
      <c r="A154" s="366" t="s">
        <v>186</v>
      </c>
      <c r="B154" s="367"/>
      <c r="C154" s="367"/>
      <c r="D154" s="367"/>
      <c r="E154" s="367"/>
      <c r="F154" s="368" t="s">
        <v>185</v>
      </c>
      <c r="G154" s="367"/>
      <c r="H154" s="367"/>
      <c r="I154" s="367"/>
      <c r="J154" s="367"/>
      <c r="K154" s="367"/>
      <c r="L154" s="367"/>
      <c r="M154" s="367"/>
      <c r="N154" s="367"/>
      <c r="O154" s="367"/>
      <c r="P154" s="367"/>
      <c r="Q154" s="367"/>
      <c r="R154" s="367"/>
      <c r="S154" s="367"/>
      <c r="T154" s="367"/>
      <c r="U154" s="367"/>
      <c r="V154" s="367"/>
      <c r="W154" s="367"/>
      <c r="X154" s="367"/>
      <c r="Y154" s="367"/>
      <c r="Z154" s="367"/>
      <c r="AA154" s="367"/>
      <c r="AB154" s="367"/>
      <c r="AC154" s="367"/>
      <c r="AD154" s="367"/>
      <c r="AE154" s="367"/>
      <c r="AF154" s="367"/>
      <c r="AG154" s="367"/>
      <c r="AH154" s="367"/>
      <c r="AI154" s="367"/>
      <c r="AJ154" s="367"/>
      <c r="AK154" s="367"/>
      <c r="AL154" s="367"/>
      <c r="AM154" s="367"/>
      <c r="AN154" s="367"/>
      <c r="AO154" s="367"/>
      <c r="AP154" s="367"/>
      <c r="AQ154" s="367"/>
      <c r="AR154" s="367"/>
      <c r="AS154" s="367"/>
      <c r="AT154" s="367"/>
      <c r="AU154" s="367"/>
      <c r="AV154" s="367"/>
      <c r="AW154" s="367"/>
      <c r="AX154" s="367"/>
      <c r="AY154" s="367"/>
      <c r="AZ154" s="367"/>
      <c r="BA154" s="367"/>
      <c r="BB154" s="367"/>
      <c r="BC154" s="367"/>
      <c r="BD154" s="367"/>
      <c r="BE154" s="367"/>
      <c r="BF154" s="367"/>
      <c r="BG154" s="367"/>
      <c r="BH154" s="367"/>
      <c r="BI154" s="367"/>
      <c r="BJ154" s="367"/>
      <c r="BK154" s="367"/>
      <c r="BL154" s="367"/>
      <c r="BM154" s="367"/>
      <c r="BN154" s="367"/>
      <c r="BO154" s="367"/>
      <c r="BP154" s="367"/>
      <c r="BQ154" s="367"/>
      <c r="BR154" s="367"/>
      <c r="BS154" s="367"/>
      <c r="BT154" s="367"/>
      <c r="BU154" s="367"/>
      <c r="BV154" s="367"/>
      <c r="BW154" s="369"/>
      <c r="BX154" s="903" t="s">
        <v>341</v>
      </c>
      <c r="BY154" s="904"/>
      <c r="CC154" s="109"/>
      <c r="CD154" s="275" t="s">
        <v>256</v>
      </c>
      <c r="CE154" s="276"/>
      <c r="CF154" s="276"/>
      <c r="CG154" s="276"/>
      <c r="CH154" s="276"/>
      <c r="CI154" s="276"/>
      <c r="CJ154" s="276"/>
      <c r="CK154" s="276"/>
      <c r="CL154" s="276"/>
      <c r="CM154" s="276"/>
      <c r="CN154" s="276"/>
      <c r="CO154" s="276"/>
      <c r="CP154" s="276"/>
      <c r="CQ154" s="276"/>
      <c r="CR154" s="110"/>
      <c r="CS154" s="110"/>
      <c r="CT154" s="110"/>
      <c r="CU154" s="110"/>
      <c r="CV154" s="110"/>
      <c r="CW154" s="110"/>
      <c r="CX154" s="110"/>
      <c r="CY154" s="110"/>
      <c r="CZ154" s="110"/>
      <c r="DA154" s="110"/>
      <c r="DB154" s="110"/>
      <c r="DC154" s="110"/>
      <c r="DD154" s="110"/>
      <c r="DE154" s="111"/>
    </row>
    <row r="155" spans="1:110" s="9" customFormat="1" ht="35.25" customHeight="1" x14ac:dyDescent="0.35">
      <c r="A155" s="370" t="s">
        <v>257</v>
      </c>
      <c r="B155" s="371"/>
      <c r="C155" s="371"/>
      <c r="D155" s="371"/>
      <c r="E155" s="372"/>
      <c r="F155" s="897" t="s">
        <v>258</v>
      </c>
      <c r="G155" s="898"/>
      <c r="H155" s="898"/>
      <c r="I155" s="898"/>
      <c r="J155" s="898"/>
      <c r="K155" s="898"/>
      <c r="L155" s="898"/>
      <c r="M155" s="898"/>
      <c r="N155" s="898"/>
      <c r="O155" s="898"/>
      <c r="P155" s="898"/>
      <c r="Q155" s="898"/>
      <c r="R155" s="898"/>
      <c r="S155" s="898"/>
      <c r="T155" s="898"/>
      <c r="U155" s="898"/>
      <c r="V155" s="898"/>
      <c r="W155" s="898"/>
      <c r="X155" s="898"/>
      <c r="Y155" s="898"/>
      <c r="Z155" s="898"/>
      <c r="AA155" s="898"/>
      <c r="AB155" s="898"/>
      <c r="AC155" s="898"/>
      <c r="AD155" s="898"/>
      <c r="AE155" s="898"/>
      <c r="AF155" s="898"/>
      <c r="AG155" s="898"/>
      <c r="AH155" s="898"/>
      <c r="AI155" s="898"/>
      <c r="AJ155" s="898"/>
      <c r="AK155" s="898"/>
      <c r="AL155" s="898"/>
      <c r="AM155" s="898"/>
      <c r="AN155" s="898"/>
      <c r="AO155" s="898"/>
      <c r="AP155" s="898"/>
      <c r="AQ155" s="898"/>
      <c r="AR155" s="898"/>
      <c r="AS155" s="898"/>
      <c r="AT155" s="898"/>
      <c r="AU155" s="898"/>
      <c r="AV155" s="898"/>
      <c r="AW155" s="898"/>
      <c r="AX155" s="898"/>
      <c r="AY155" s="898"/>
      <c r="AZ155" s="898"/>
      <c r="BA155" s="898"/>
      <c r="BB155" s="898"/>
      <c r="BC155" s="898"/>
      <c r="BD155" s="898"/>
      <c r="BE155" s="898"/>
      <c r="BF155" s="898"/>
      <c r="BG155" s="898"/>
      <c r="BH155" s="898"/>
      <c r="BI155" s="898"/>
      <c r="BJ155" s="898"/>
      <c r="BK155" s="898"/>
      <c r="BL155" s="898"/>
      <c r="BM155" s="898"/>
      <c r="BN155" s="898"/>
      <c r="BO155" s="898"/>
      <c r="BP155" s="898"/>
      <c r="BQ155" s="898"/>
      <c r="BR155" s="898"/>
      <c r="BS155" s="898"/>
      <c r="BT155" s="898"/>
      <c r="BU155" s="898"/>
      <c r="BV155" s="898"/>
      <c r="BW155" s="899"/>
      <c r="BX155" s="905" t="s">
        <v>408</v>
      </c>
      <c r="BY155" s="906"/>
    </row>
    <row r="156" spans="1:110" s="9" customFormat="1" ht="60" customHeight="1" x14ac:dyDescent="0.35">
      <c r="A156" s="338" t="s">
        <v>259</v>
      </c>
      <c r="B156" s="339"/>
      <c r="C156" s="339"/>
      <c r="D156" s="339"/>
      <c r="E156" s="340"/>
      <c r="F156" s="326" t="s">
        <v>450</v>
      </c>
      <c r="G156" s="327"/>
      <c r="H156" s="327"/>
      <c r="I156" s="327"/>
      <c r="J156" s="327"/>
      <c r="K156" s="327"/>
      <c r="L156" s="327"/>
      <c r="M156" s="327"/>
      <c r="N156" s="327"/>
      <c r="O156" s="327"/>
      <c r="P156" s="327"/>
      <c r="Q156" s="327"/>
      <c r="R156" s="327"/>
      <c r="S156" s="327"/>
      <c r="T156" s="327"/>
      <c r="U156" s="327"/>
      <c r="V156" s="327"/>
      <c r="W156" s="327"/>
      <c r="X156" s="327"/>
      <c r="Y156" s="327"/>
      <c r="Z156" s="327"/>
      <c r="AA156" s="327"/>
      <c r="AB156" s="327"/>
      <c r="AC156" s="327"/>
      <c r="AD156" s="327"/>
      <c r="AE156" s="327"/>
      <c r="AF156" s="327"/>
      <c r="AG156" s="327"/>
      <c r="AH156" s="327"/>
      <c r="AI156" s="327"/>
      <c r="AJ156" s="327"/>
      <c r="AK156" s="327"/>
      <c r="AL156" s="327"/>
      <c r="AM156" s="327"/>
      <c r="AN156" s="327"/>
      <c r="AO156" s="327"/>
      <c r="AP156" s="327"/>
      <c r="AQ156" s="327"/>
      <c r="AR156" s="327"/>
      <c r="AS156" s="327"/>
      <c r="AT156" s="327"/>
      <c r="AU156" s="327"/>
      <c r="AV156" s="327"/>
      <c r="AW156" s="327"/>
      <c r="AX156" s="327"/>
      <c r="AY156" s="327"/>
      <c r="AZ156" s="327"/>
      <c r="BA156" s="327"/>
      <c r="BB156" s="327"/>
      <c r="BC156" s="327"/>
      <c r="BD156" s="327"/>
      <c r="BE156" s="327"/>
      <c r="BF156" s="327"/>
      <c r="BG156" s="327"/>
      <c r="BH156" s="327"/>
      <c r="BI156" s="327"/>
      <c r="BJ156" s="327"/>
      <c r="BK156" s="327"/>
      <c r="BL156" s="327"/>
      <c r="BM156" s="327"/>
      <c r="BN156" s="327"/>
      <c r="BO156" s="327"/>
      <c r="BP156" s="327"/>
      <c r="BQ156" s="327"/>
      <c r="BR156" s="327"/>
      <c r="BS156" s="327"/>
      <c r="BT156" s="327"/>
      <c r="BU156" s="327"/>
      <c r="BV156" s="327"/>
      <c r="BW156" s="328"/>
      <c r="BX156" s="329" t="s">
        <v>409</v>
      </c>
      <c r="BY156" s="330"/>
    </row>
    <row r="157" spans="1:110" s="81" customFormat="1" ht="29.1" customHeight="1" x14ac:dyDescent="0.35">
      <c r="A157" s="338" t="s">
        <v>260</v>
      </c>
      <c r="B157" s="339"/>
      <c r="C157" s="339"/>
      <c r="D157" s="339"/>
      <c r="E157" s="340"/>
      <c r="F157" s="363" t="s">
        <v>451</v>
      </c>
      <c r="G157" s="364"/>
      <c r="H157" s="364"/>
      <c r="I157" s="364"/>
      <c r="J157" s="364"/>
      <c r="K157" s="364"/>
      <c r="L157" s="364"/>
      <c r="M157" s="364"/>
      <c r="N157" s="364"/>
      <c r="O157" s="364"/>
      <c r="P157" s="364"/>
      <c r="Q157" s="364"/>
      <c r="R157" s="364"/>
      <c r="S157" s="364"/>
      <c r="T157" s="364"/>
      <c r="U157" s="364"/>
      <c r="V157" s="364"/>
      <c r="W157" s="364"/>
      <c r="X157" s="364"/>
      <c r="Y157" s="364"/>
      <c r="Z157" s="364"/>
      <c r="AA157" s="364"/>
      <c r="AB157" s="364"/>
      <c r="AC157" s="364"/>
      <c r="AD157" s="364"/>
      <c r="AE157" s="364"/>
      <c r="AF157" s="364"/>
      <c r="AG157" s="364"/>
      <c r="AH157" s="364"/>
      <c r="AI157" s="364"/>
      <c r="AJ157" s="364"/>
      <c r="AK157" s="364"/>
      <c r="AL157" s="364"/>
      <c r="AM157" s="364"/>
      <c r="AN157" s="364"/>
      <c r="AO157" s="364"/>
      <c r="AP157" s="364"/>
      <c r="AQ157" s="364"/>
      <c r="AR157" s="364"/>
      <c r="AS157" s="364"/>
      <c r="AT157" s="364"/>
      <c r="AU157" s="364"/>
      <c r="AV157" s="364"/>
      <c r="AW157" s="364"/>
      <c r="AX157" s="364"/>
      <c r="AY157" s="364"/>
      <c r="AZ157" s="364"/>
      <c r="BA157" s="364"/>
      <c r="BB157" s="364"/>
      <c r="BC157" s="364"/>
      <c r="BD157" s="364"/>
      <c r="BE157" s="364"/>
      <c r="BF157" s="364"/>
      <c r="BG157" s="364"/>
      <c r="BH157" s="364"/>
      <c r="BI157" s="364"/>
      <c r="BJ157" s="364"/>
      <c r="BK157" s="364"/>
      <c r="BL157" s="364"/>
      <c r="BM157" s="364"/>
      <c r="BN157" s="364"/>
      <c r="BO157" s="364"/>
      <c r="BP157" s="364"/>
      <c r="BQ157" s="364"/>
      <c r="BR157" s="364"/>
      <c r="BS157" s="364"/>
      <c r="BT157" s="364"/>
      <c r="BU157" s="364"/>
      <c r="BV157" s="364"/>
      <c r="BW157" s="365"/>
      <c r="BX157" s="329" t="s">
        <v>313</v>
      </c>
      <c r="BY157" s="330"/>
    </row>
    <row r="158" spans="1:110" s="81" customFormat="1" ht="37.5" customHeight="1" x14ac:dyDescent="0.35">
      <c r="A158" s="338" t="s">
        <v>261</v>
      </c>
      <c r="B158" s="339"/>
      <c r="C158" s="339"/>
      <c r="D158" s="339"/>
      <c r="E158" s="340"/>
      <c r="F158" s="363" t="s">
        <v>452</v>
      </c>
      <c r="G158" s="364"/>
      <c r="H158" s="364"/>
      <c r="I158" s="364"/>
      <c r="J158" s="364"/>
      <c r="K158" s="364"/>
      <c r="L158" s="364"/>
      <c r="M158" s="364"/>
      <c r="N158" s="364"/>
      <c r="O158" s="364"/>
      <c r="P158" s="364"/>
      <c r="Q158" s="364"/>
      <c r="R158" s="364"/>
      <c r="S158" s="364"/>
      <c r="T158" s="364"/>
      <c r="U158" s="364"/>
      <c r="V158" s="364"/>
      <c r="W158" s="364"/>
      <c r="X158" s="364"/>
      <c r="Y158" s="364"/>
      <c r="Z158" s="364"/>
      <c r="AA158" s="364"/>
      <c r="AB158" s="364"/>
      <c r="AC158" s="364"/>
      <c r="AD158" s="364"/>
      <c r="AE158" s="364"/>
      <c r="AF158" s="364"/>
      <c r="AG158" s="364"/>
      <c r="AH158" s="364"/>
      <c r="AI158" s="364"/>
      <c r="AJ158" s="364"/>
      <c r="AK158" s="364"/>
      <c r="AL158" s="364"/>
      <c r="AM158" s="364"/>
      <c r="AN158" s="364"/>
      <c r="AO158" s="364"/>
      <c r="AP158" s="364"/>
      <c r="AQ158" s="364"/>
      <c r="AR158" s="364"/>
      <c r="AS158" s="364"/>
      <c r="AT158" s="364"/>
      <c r="AU158" s="364"/>
      <c r="AV158" s="364"/>
      <c r="AW158" s="364"/>
      <c r="AX158" s="364"/>
      <c r="AY158" s="364"/>
      <c r="AZ158" s="364"/>
      <c r="BA158" s="364"/>
      <c r="BB158" s="364"/>
      <c r="BC158" s="364"/>
      <c r="BD158" s="364"/>
      <c r="BE158" s="364"/>
      <c r="BF158" s="364"/>
      <c r="BG158" s="364"/>
      <c r="BH158" s="364"/>
      <c r="BI158" s="364"/>
      <c r="BJ158" s="364"/>
      <c r="BK158" s="364"/>
      <c r="BL158" s="364"/>
      <c r="BM158" s="364"/>
      <c r="BN158" s="364"/>
      <c r="BO158" s="364"/>
      <c r="BP158" s="364"/>
      <c r="BQ158" s="364"/>
      <c r="BR158" s="364"/>
      <c r="BS158" s="364"/>
      <c r="BT158" s="364"/>
      <c r="BU158" s="364"/>
      <c r="BV158" s="364"/>
      <c r="BW158" s="365"/>
      <c r="BX158" s="329" t="s">
        <v>408</v>
      </c>
      <c r="BY158" s="330"/>
    </row>
    <row r="159" spans="1:110" s="82" customFormat="1" ht="39" customHeight="1" x14ac:dyDescent="0.35">
      <c r="A159" s="338" t="s">
        <v>262</v>
      </c>
      <c r="B159" s="339"/>
      <c r="C159" s="339"/>
      <c r="D159" s="339"/>
      <c r="E159" s="340"/>
      <c r="F159" s="363" t="s">
        <v>263</v>
      </c>
      <c r="G159" s="364"/>
      <c r="H159" s="364"/>
      <c r="I159" s="364"/>
      <c r="J159" s="364"/>
      <c r="K159" s="364"/>
      <c r="L159" s="364"/>
      <c r="M159" s="364"/>
      <c r="N159" s="364"/>
      <c r="O159" s="364"/>
      <c r="P159" s="364"/>
      <c r="Q159" s="364"/>
      <c r="R159" s="364"/>
      <c r="S159" s="364"/>
      <c r="T159" s="364"/>
      <c r="U159" s="364"/>
      <c r="V159" s="364"/>
      <c r="W159" s="364"/>
      <c r="X159" s="364"/>
      <c r="Y159" s="364"/>
      <c r="Z159" s="364"/>
      <c r="AA159" s="364"/>
      <c r="AB159" s="364"/>
      <c r="AC159" s="364"/>
      <c r="AD159" s="364"/>
      <c r="AE159" s="364"/>
      <c r="AF159" s="364"/>
      <c r="AG159" s="364"/>
      <c r="AH159" s="364"/>
      <c r="AI159" s="364"/>
      <c r="AJ159" s="364"/>
      <c r="AK159" s="364"/>
      <c r="AL159" s="364"/>
      <c r="AM159" s="364"/>
      <c r="AN159" s="364"/>
      <c r="AO159" s="364"/>
      <c r="AP159" s="364"/>
      <c r="AQ159" s="364"/>
      <c r="AR159" s="364"/>
      <c r="AS159" s="364"/>
      <c r="AT159" s="364"/>
      <c r="AU159" s="364"/>
      <c r="AV159" s="364"/>
      <c r="AW159" s="364"/>
      <c r="AX159" s="364"/>
      <c r="AY159" s="364"/>
      <c r="AZ159" s="364"/>
      <c r="BA159" s="364"/>
      <c r="BB159" s="364"/>
      <c r="BC159" s="364"/>
      <c r="BD159" s="364"/>
      <c r="BE159" s="364"/>
      <c r="BF159" s="364"/>
      <c r="BG159" s="364"/>
      <c r="BH159" s="364"/>
      <c r="BI159" s="364"/>
      <c r="BJ159" s="364"/>
      <c r="BK159" s="364"/>
      <c r="BL159" s="364"/>
      <c r="BM159" s="364"/>
      <c r="BN159" s="364"/>
      <c r="BO159" s="364"/>
      <c r="BP159" s="364"/>
      <c r="BQ159" s="364"/>
      <c r="BR159" s="364"/>
      <c r="BS159" s="364"/>
      <c r="BT159" s="364"/>
      <c r="BU159" s="364"/>
      <c r="BV159" s="364"/>
      <c r="BW159" s="365"/>
      <c r="BX159" s="329" t="s">
        <v>408</v>
      </c>
      <c r="BY159" s="330"/>
      <c r="BZ159" s="81"/>
      <c r="CA159" s="81"/>
      <c r="CB159" s="81"/>
      <c r="CC159" s="81"/>
      <c r="CD159" s="81"/>
      <c r="CE159" s="81"/>
      <c r="CF159" s="81"/>
      <c r="CG159" s="81"/>
      <c r="CH159" s="81"/>
      <c r="CI159" s="81"/>
      <c r="CJ159" s="81"/>
      <c r="CK159" s="81"/>
    </row>
    <row r="160" spans="1:110" ht="37.5" customHeight="1" x14ac:dyDescent="0.35">
      <c r="A160" s="317" t="s">
        <v>264</v>
      </c>
      <c r="B160" s="318"/>
      <c r="C160" s="318"/>
      <c r="D160" s="318"/>
      <c r="E160" s="319"/>
      <c r="F160" s="337" t="s">
        <v>265</v>
      </c>
      <c r="G160" s="332"/>
      <c r="H160" s="332"/>
      <c r="I160" s="332"/>
      <c r="J160" s="332"/>
      <c r="K160" s="332"/>
      <c r="L160" s="332"/>
      <c r="M160" s="332"/>
      <c r="N160" s="332"/>
      <c r="O160" s="332"/>
      <c r="P160" s="332"/>
      <c r="Q160" s="332"/>
      <c r="R160" s="332"/>
      <c r="S160" s="332"/>
      <c r="T160" s="332"/>
      <c r="U160" s="332"/>
      <c r="V160" s="332"/>
      <c r="W160" s="332"/>
      <c r="X160" s="332"/>
      <c r="Y160" s="332"/>
      <c r="Z160" s="332"/>
      <c r="AA160" s="332"/>
      <c r="AB160" s="332"/>
      <c r="AC160" s="332"/>
      <c r="AD160" s="332"/>
      <c r="AE160" s="332"/>
      <c r="AF160" s="332"/>
      <c r="AG160" s="332"/>
      <c r="AH160" s="332"/>
      <c r="AI160" s="332"/>
      <c r="AJ160" s="332"/>
      <c r="AK160" s="332"/>
      <c r="AL160" s="332"/>
      <c r="AM160" s="332"/>
      <c r="AN160" s="332"/>
      <c r="AO160" s="332"/>
      <c r="AP160" s="332"/>
      <c r="AQ160" s="332"/>
      <c r="AR160" s="332"/>
      <c r="AS160" s="332"/>
      <c r="AT160" s="332"/>
      <c r="AU160" s="332"/>
      <c r="AV160" s="332"/>
      <c r="AW160" s="332"/>
      <c r="AX160" s="332"/>
      <c r="AY160" s="332"/>
      <c r="AZ160" s="332"/>
      <c r="BA160" s="332"/>
      <c r="BB160" s="332"/>
      <c r="BC160" s="332"/>
      <c r="BD160" s="332"/>
      <c r="BE160" s="332"/>
      <c r="BF160" s="332"/>
      <c r="BG160" s="332"/>
      <c r="BH160" s="332"/>
      <c r="BI160" s="332"/>
      <c r="BJ160" s="332"/>
      <c r="BK160" s="332"/>
      <c r="BL160" s="332"/>
      <c r="BM160" s="332"/>
      <c r="BN160" s="332"/>
      <c r="BO160" s="332"/>
      <c r="BP160" s="332"/>
      <c r="BQ160" s="332"/>
      <c r="BR160" s="332"/>
      <c r="BS160" s="332"/>
      <c r="BT160" s="332"/>
      <c r="BU160" s="332"/>
      <c r="BV160" s="332"/>
      <c r="BW160" s="333"/>
      <c r="BX160" s="329" t="s">
        <v>408</v>
      </c>
      <c r="BY160" s="330"/>
    </row>
    <row r="161" spans="1:89" ht="45.6" customHeight="1" x14ac:dyDescent="0.35">
      <c r="A161" s="338" t="s">
        <v>266</v>
      </c>
      <c r="B161" s="339"/>
      <c r="C161" s="339"/>
      <c r="D161" s="339"/>
      <c r="E161" s="340"/>
      <c r="F161" s="320" t="s">
        <v>367</v>
      </c>
      <c r="G161" s="321"/>
      <c r="H161" s="321"/>
      <c r="I161" s="321"/>
      <c r="J161" s="321"/>
      <c r="K161" s="321"/>
      <c r="L161" s="321"/>
      <c r="M161" s="321"/>
      <c r="N161" s="321"/>
      <c r="O161" s="321"/>
      <c r="P161" s="321"/>
      <c r="Q161" s="321"/>
      <c r="R161" s="321"/>
      <c r="S161" s="321"/>
      <c r="T161" s="321"/>
      <c r="U161" s="321"/>
      <c r="V161" s="321"/>
      <c r="W161" s="321"/>
      <c r="X161" s="321"/>
      <c r="Y161" s="321"/>
      <c r="Z161" s="321"/>
      <c r="AA161" s="321"/>
      <c r="AB161" s="321"/>
      <c r="AC161" s="321"/>
      <c r="AD161" s="321"/>
      <c r="AE161" s="321"/>
      <c r="AF161" s="321"/>
      <c r="AG161" s="321"/>
      <c r="AH161" s="321"/>
      <c r="AI161" s="321"/>
      <c r="AJ161" s="321"/>
      <c r="AK161" s="321"/>
      <c r="AL161" s="321"/>
      <c r="AM161" s="321"/>
      <c r="AN161" s="321"/>
      <c r="AO161" s="321"/>
      <c r="AP161" s="321"/>
      <c r="AQ161" s="321"/>
      <c r="AR161" s="321"/>
      <c r="AS161" s="321"/>
      <c r="AT161" s="321"/>
      <c r="AU161" s="321"/>
      <c r="AV161" s="321"/>
      <c r="AW161" s="321"/>
      <c r="AX161" s="321"/>
      <c r="AY161" s="321"/>
      <c r="AZ161" s="321"/>
      <c r="BA161" s="321"/>
      <c r="BB161" s="321"/>
      <c r="BC161" s="321"/>
      <c r="BD161" s="321"/>
      <c r="BE161" s="321"/>
      <c r="BF161" s="321"/>
      <c r="BG161" s="321"/>
      <c r="BH161" s="321"/>
      <c r="BI161" s="321"/>
      <c r="BJ161" s="321"/>
      <c r="BK161" s="321"/>
      <c r="BL161" s="321"/>
      <c r="BM161" s="321"/>
      <c r="BN161" s="321"/>
      <c r="BO161" s="321"/>
      <c r="BP161" s="321"/>
      <c r="BQ161" s="321"/>
      <c r="BR161" s="321"/>
      <c r="BS161" s="321"/>
      <c r="BT161" s="321"/>
      <c r="BU161" s="321"/>
      <c r="BV161" s="321"/>
      <c r="BW161" s="322"/>
      <c r="BX161" s="329" t="s">
        <v>155</v>
      </c>
      <c r="BY161" s="330"/>
    </row>
    <row r="162" spans="1:89" ht="45" customHeight="1" x14ac:dyDescent="0.35">
      <c r="A162" s="338" t="s">
        <v>267</v>
      </c>
      <c r="B162" s="339"/>
      <c r="C162" s="339"/>
      <c r="D162" s="339"/>
      <c r="E162" s="340"/>
      <c r="F162" s="349" t="s">
        <v>368</v>
      </c>
      <c r="G162" s="350"/>
      <c r="H162" s="350"/>
      <c r="I162" s="350"/>
      <c r="J162" s="350"/>
      <c r="K162" s="350"/>
      <c r="L162" s="350"/>
      <c r="M162" s="350"/>
      <c r="N162" s="350"/>
      <c r="O162" s="350"/>
      <c r="P162" s="350"/>
      <c r="Q162" s="350"/>
      <c r="R162" s="350"/>
      <c r="S162" s="350"/>
      <c r="T162" s="350"/>
      <c r="U162" s="350"/>
      <c r="V162" s="350"/>
      <c r="W162" s="350"/>
      <c r="X162" s="350"/>
      <c r="Y162" s="350"/>
      <c r="Z162" s="350"/>
      <c r="AA162" s="350"/>
      <c r="AB162" s="350"/>
      <c r="AC162" s="350"/>
      <c r="AD162" s="350"/>
      <c r="AE162" s="350"/>
      <c r="AF162" s="350"/>
      <c r="AG162" s="350"/>
      <c r="AH162" s="350"/>
      <c r="AI162" s="350"/>
      <c r="AJ162" s="350"/>
      <c r="AK162" s="350"/>
      <c r="AL162" s="350"/>
      <c r="AM162" s="350"/>
      <c r="AN162" s="350"/>
      <c r="AO162" s="350"/>
      <c r="AP162" s="350"/>
      <c r="AQ162" s="350"/>
      <c r="AR162" s="350"/>
      <c r="AS162" s="350"/>
      <c r="AT162" s="350"/>
      <c r="AU162" s="350"/>
      <c r="AV162" s="350"/>
      <c r="AW162" s="350"/>
      <c r="AX162" s="350"/>
      <c r="AY162" s="350"/>
      <c r="AZ162" s="350"/>
      <c r="BA162" s="350"/>
      <c r="BB162" s="350"/>
      <c r="BC162" s="350"/>
      <c r="BD162" s="350"/>
      <c r="BE162" s="350"/>
      <c r="BF162" s="350"/>
      <c r="BG162" s="350"/>
      <c r="BH162" s="350"/>
      <c r="BI162" s="350"/>
      <c r="BJ162" s="350"/>
      <c r="BK162" s="350"/>
      <c r="BL162" s="350"/>
      <c r="BM162" s="350"/>
      <c r="BN162" s="350"/>
      <c r="BO162" s="350"/>
      <c r="BP162" s="350"/>
      <c r="BQ162" s="350"/>
      <c r="BR162" s="350"/>
      <c r="BS162" s="350"/>
      <c r="BT162" s="350"/>
      <c r="BU162" s="350"/>
      <c r="BV162" s="350"/>
      <c r="BW162" s="351"/>
      <c r="BX162" s="329" t="s">
        <v>157</v>
      </c>
      <c r="BY162" s="330"/>
    </row>
    <row r="163" spans="1:89" ht="58.5" customHeight="1" x14ac:dyDescent="0.35">
      <c r="A163" s="338" t="s">
        <v>268</v>
      </c>
      <c r="B163" s="339"/>
      <c r="C163" s="339"/>
      <c r="D163" s="339"/>
      <c r="E163" s="340"/>
      <c r="F163" s="352" t="s">
        <v>416</v>
      </c>
      <c r="G163" s="353"/>
      <c r="H163" s="353"/>
      <c r="I163" s="353"/>
      <c r="J163" s="353"/>
      <c r="K163" s="353"/>
      <c r="L163" s="353"/>
      <c r="M163" s="353"/>
      <c r="N163" s="353"/>
      <c r="O163" s="353"/>
      <c r="P163" s="353"/>
      <c r="Q163" s="353"/>
      <c r="R163" s="353"/>
      <c r="S163" s="353"/>
      <c r="T163" s="353"/>
      <c r="U163" s="353"/>
      <c r="V163" s="353"/>
      <c r="W163" s="353"/>
      <c r="X163" s="353"/>
      <c r="Y163" s="353"/>
      <c r="Z163" s="353"/>
      <c r="AA163" s="353"/>
      <c r="AB163" s="353"/>
      <c r="AC163" s="353"/>
      <c r="AD163" s="353"/>
      <c r="AE163" s="353"/>
      <c r="AF163" s="353"/>
      <c r="AG163" s="353"/>
      <c r="AH163" s="353"/>
      <c r="AI163" s="353"/>
      <c r="AJ163" s="353"/>
      <c r="AK163" s="353"/>
      <c r="AL163" s="353"/>
      <c r="AM163" s="353"/>
      <c r="AN163" s="353"/>
      <c r="AO163" s="353"/>
      <c r="AP163" s="353"/>
      <c r="AQ163" s="353"/>
      <c r="AR163" s="353"/>
      <c r="AS163" s="353"/>
      <c r="AT163" s="353"/>
      <c r="AU163" s="353"/>
      <c r="AV163" s="353"/>
      <c r="AW163" s="353"/>
      <c r="AX163" s="353"/>
      <c r="AY163" s="353"/>
      <c r="AZ163" s="353"/>
      <c r="BA163" s="353"/>
      <c r="BB163" s="353"/>
      <c r="BC163" s="353"/>
      <c r="BD163" s="353"/>
      <c r="BE163" s="353"/>
      <c r="BF163" s="353"/>
      <c r="BG163" s="353"/>
      <c r="BH163" s="353"/>
      <c r="BI163" s="353"/>
      <c r="BJ163" s="353"/>
      <c r="BK163" s="353"/>
      <c r="BL163" s="353"/>
      <c r="BM163" s="353"/>
      <c r="BN163" s="353"/>
      <c r="BO163" s="353"/>
      <c r="BP163" s="353"/>
      <c r="BQ163" s="353"/>
      <c r="BR163" s="353"/>
      <c r="BS163" s="353"/>
      <c r="BT163" s="353"/>
      <c r="BU163" s="353"/>
      <c r="BV163" s="353"/>
      <c r="BW163" s="354"/>
      <c r="BX163" s="329" t="s">
        <v>156</v>
      </c>
      <c r="BY163" s="330"/>
    </row>
    <row r="164" spans="1:89" ht="22.5" customHeight="1" x14ac:dyDescent="0.35">
      <c r="A164" s="355" t="s">
        <v>269</v>
      </c>
      <c r="B164" s="356"/>
      <c r="C164" s="356"/>
      <c r="D164" s="356"/>
      <c r="E164" s="357"/>
      <c r="F164" s="326" t="s">
        <v>271</v>
      </c>
      <c r="G164" s="327"/>
      <c r="H164" s="327"/>
      <c r="I164" s="327"/>
      <c r="J164" s="327"/>
      <c r="K164" s="327"/>
      <c r="L164" s="327"/>
      <c r="M164" s="327"/>
      <c r="N164" s="327"/>
      <c r="O164" s="327"/>
      <c r="P164" s="327"/>
      <c r="Q164" s="327"/>
      <c r="R164" s="327"/>
      <c r="S164" s="327"/>
      <c r="T164" s="327"/>
      <c r="U164" s="327"/>
      <c r="V164" s="327"/>
      <c r="W164" s="327"/>
      <c r="X164" s="327"/>
      <c r="Y164" s="327"/>
      <c r="Z164" s="327"/>
      <c r="AA164" s="327"/>
      <c r="AB164" s="327"/>
      <c r="AC164" s="327"/>
      <c r="AD164" s="327"/>
      <c r="AE164" s="327"/>
      <c r="AF164" s="327"/>
      <c r="AG164" s="327"/>
      <c r="AH164" s="327"/>
      <c r="AI164" s="327"/>
      <c r="AJ164" s="327"/>
      <c r="AK164" s="327"/>
      <c r="AL164" s="327"/>
      <c r="AM164" s="327"/>
      <c r="AN164" s="327"/>
      <c r="AO164" s="327"/>
      <c r="AP164" s="327"/>
      <c r="AQ164" s="327"/>
      <c r="AR164" s="327"/>
      <c r="AS164" s="327"/>
      <c r="AT164" s="327"/>
      <c r="AU164" s="327"/>
      <c r="AV164" s="327"/>
      <c r="AW164" s="327"/>
      <c r="AX164" s="327"/>
      <c r="AY164" s="327"/>
      <c r="AZ164" s="327"/>
      <c r="BA164" s="327"/>
      <c r="BB164" s="327"/>
      <c r="BC164" s="327"/>
      <c r="BD164" s="327"/>
      <c r="BE164" s="327"/>
      <c r="BF164" s="327"/>
      <c r="BG164" s="327"/>
      <c r="BH164" s="327"/>
      <c r="BI164" s="327"/>
      <c r="BJ164" s="327"/>
      <c r="BK164" s="327"/>
      <c r="BL164" s="327"/>
      <c r="BM164" s="327"/>
      <c r="BN164" s="327"/>
      <c r="BO164" s="327"/>
      <c r="BP164" s="327"/>
      <c r="BQ164" s="327"/>
      <c r="BR164" s="327"/>
      <c r="BS164" s="327"/>
      <c r="BT164" s="327"/>
      <c r="BU164" s="327"/>
      <c r="BV164" s="327"/>
      <c r="BW164" s="328"/>
      <c r="BX164" s="140" t="s">
        <v>324</v>
      </c>
      <c r="BY164" s="141"/>
    </row>
    <row r="165" spans="1:89" ht="39.75" customHeight="1" x14ac:dyDescent="0.35">
      <c r="A165" s="355" t="s">
        <v>270</v>
      </c>
      <c r="B165" s="356"/>
      <c r="C165" s="356"/>
      <c r="D165" s="356"/>
      <c r="E165" s="357"/>
      <c r="F165" s="352" t="s">
        <v>415</v>
      </c>
      <c r="G165" s="358"/>
      <c r="H165" s="358"/>
      <c r="I165" s="358"/>
      <c r="J165" s="358"/>
      <c r="K165" s="358"/>
      <c r="L165" s="358"/>
      <c r="M165" s="358"/>
      <c r="N165" s="358"/>
      <c r="O165" s="358"/>
      <c r="P165" s="358"/>
      <c r="Q165" s="358"/>
      <c r="R165" s="358"/>
      <c r="S165" s="358"/>
      <c r="T165" s="358"/>
      <c r="U165" s="358"/>
      <c r="V165" s="358"/>
      <c r="W165" s="358"/>
      <c r="X165" s="358"/>
      <c r="Y165" s="358"/>
      <c r="Z165" s="358"/>
      <c r="AA165" s="358"/>
      <c r="AB165" s="358"/>
      <c r="AC165" s="358"/>
      <c r="AD165" s="358"/>
      <c r="AE165" s="358"/>
      <c r="AF165" s="358"/>
      <c r="AG165" s="358"/>
      <c r="AH165" s="358"/>
      <c r="AI165" s="358"/>
      <c r="AJ165" s="358"/>
      <c r="AK165" s="358"/>
      <c r="AL165" s="358"/>
      <c r="AM165" s="358"/>
      <c r="AN165" s="358"/>
      <c r="AO165" s="358"/>
      <c r="AP165" s="358"/>
      <c r="AQ165" s="358"/>
      <c r="AR165" s="358"/>
      <c r="AS165" s="358"/>
      <c r="AT165" s="358"/>
      <c r="AU165" s="358"/>
      <c r="AV165" s="358"/>
      <c r="AW165" s="358"/>
      <c r="AX165" s="358"/>
      <c r="AY165" s="358"/>
      <c r="AZ165" s="358"/>
      <c r="BA165" s="358"/>
      <c r="BB165" s="358"/>
      <c r="BC165" s="358"/>
      <c r="BD165" s="358"/>
      <c r="BE165" s="358"/>
      <c r="BF165" s="358"/>
      <c r="BG165" s="358"/>
      <c r="BH165" s="358"/>
      <c r="BI165" s="358"/>
      <c r="BJ165" s="358"/>
      <c r="BK165" s="358"/>
      <c r="BL165" s="358"/>
      <c r="BM165" s="358"/>
      <c r="BN165" s="358"/>
      <c r="BO165" s="358"/>
      <c r="BP165" s="358"/>
      <c r="BQ165" s="358"/>
      <c r="BR165" s="358"/>
      <c r="BS165" s="358"/>
      <c r="BT165" s="358"/>
      <c r="BU165" s="358"/>
      <c r="BV165" s="358"/>
      <c r="BW165" s="359"/>
      <c r="BX165" s="140" t="s">
        <v>179</v>
      </c>
      <c r="BY165" s="141"/>
    </row>
    <row r="166" spans="1:89" ht="39.75" customHeight="1" x14ac:dyDescent="0.35">
      <c r="A166" s="355" t="s">
        <v>272</v>
      </c>
      <c r="B166" s="356"/>
      <c r="C166" s="356"/>
      <c r="D166" s="356"/>
      <c r="E166" s="357"/>
      <c r="F166" s="344" t="s">
        <v>414</v>
      </c>
      <c r="G166" s="344"/>
      <c r="H166" s="344"/>
      <c r="I166" s="344"/>
      <c r="J166" s="344"/>
      <c r="K166" s="344"/>
      <c r="L166" s="344"/>
      <c r="M166" s="344"/>
      <c r="N166" s="344"/>
      <c r="O166" s="344"/>
      <c r="P166" s="344"/>
      <c r="Q166" s="344"/>
      <c r="R166" s="344"/>
      <c r="S166" s="344"/>
      <c r="T166" s="344"/>
      <c r="U166" s="344"/>
      <c r="V166" s="344"/>
      <c r="W166" s="344"/>
      <c r="X166" s="344"/>
      <c r="Y166" s="344"/>
      <c r="Z166" s="344"/>
      <c r="AA166" s="344"/>
      <c r="AB166" s="344"/>
      <c r="AC166" s="344"/>
      <c r="AD166" s="344"/>
      <c r="AE166" s="344"/>
      <c r="AF166" s="344"/>
      <c r="AG166" s="344"/>
      <c r="AH166" s="344"/>
      <c r="AI166" s="344"/>
      <c r="AJ166" s="344"/>
      <c r="AK166" s="344"/>
      <c r="AL166" s="344"/>
      <c r="AM166" s="344"/>
      <c r="AN166" s="344"/>
      <c r="AO166" s="344"/>
      <c r="AP166" s="344"/>
      <c r="AQ166" s="344"/>
      <c r="AR166" s="344"/>
      <c r="AS166" s="344"/>
      <c r="AT166" s="344"/>
      <c r="AU166" s="344"/>
      <c r="AV166" s="344"/>
      <c r="AW166" s="344"/>
      <c r="AX166" s="344"/>
      <c r="AY166" s="344"/>
      <c r="AZ166" s="344"/>
      <c r="BA166" s="344"/>
      <c r="BB166" s="344"/>
      <c r="BC166" s="344"/>
      <c r="BD166" s="344"/>
      <c r="BE166" s="344"/>
      <c r="BF166" s="344"/>
      <c r="BG166" s="344"/>
      <c r="BH166" s="344"/>
      <c r="BI166" s="344"/>
      <c r="BJ166" s="344"/>
      <c r="BK166" s="344"/>
      <c r="BL166" s="344"/>
      <c r="BM166" s="344"/>
      <c r="BN166" s="344"/>
      <c r="BO166" s="344"/>
      <c r="BP166" s="344"/>
      <c r="BQ166" s="344"/>
      <c r="BR166" s="344"/>
      <c r="BS166" s="344"/>
      <c r="BT166" s="344"/>
      <c r="BU166" s="344"/>
      <c r="BV166" s="344"/>
      <c r="BW166" s="344"/>
      <c r="BX166" s="140" t="s">
        <v>181</v>
      </c>
      <c r="BY166" s="141"/>
    </row>
    <row r="167" spans="1:89" ht="39" customHeight="1" x14ac:dyDescent="0.35">
      <c r="A167" s="355" t="s">
        <v>273</v>
      </c>
      <c r="B167" s="356"/>
      <c r="C167" s="356"/>
      <c r="D167" s="356"/>
      <c r="E167" s="357"/>
      <c r="F167" s="352" t="s">
        <v>373</v>
      </c>
      <c r="G167" s="353"/>
      <c r="H167" s="353"/>
      <c r="I167" s="353"/>
      <c r="J167" s="353"/>
      <c r="K167" s="353"/>
      <c r="L167" s="353"/>
      <c r="M167" s="353"/>
      <c r="N167" s="353"/>
      <c r="O167" s="353"/>
      <c r="P167" s="353"/>
      <c r="Q167" s="353"/>
      <c r="R167" s="353"/>
      <c r="S167" s="353"/>
      <c r="T167" s="353"/>
      <c r="U167" s="353"/>
      <c r="V167" s="353"/>
      <c r="W167" s="353"/>
      <c r="X167" s="353"/>
      <c r="Y167" s="353"/>
      <c r="Z167" s="353"/>
      <c r="AA167" s="353"/>
      <c r="AB167" s="353"/>
      <c r="AC167" s="353"/>
      <c r="AD167" s="353"/>
      <c r="AE167" s="353"/>
      <c r="AF167" s="353"/>
      <c r="AG167" s="353"/>
      <c r="AH167" s="353"/>
      <c r="AI167" s="353"/>
      <c r="AJ167" s="353"/>
      <c r="AK167" s="353"/>
      <c r="AL167" s="353"/>
      <c r="AM167" s="353"/>
      <c r="AN167" s="353"/>
      <c r="AO167" s="353"/>
      <c r="AP167" s="353"/>
      <c r="AQ167" s="353"/>
      <c r="AR167" s="353"/>
      <c r="AS167" s="353"/>
      <c r="AT167" s="353"/>
      <c r="AU167" s="353"/>
      <c r="AV167" s="353"/>
      <c r="AW167" s="353"/>
      <c r="AX167" s="353"/>
      <c r="AY167" s="353"/>
      <c r="AZ167" s="353"/>
      <c r="BA167" s="353"/>
      <c r="BB167" s="353"/>
      <c r="BC167" s="353"/>
      <c r="BD167" s="353"/>
      <c r="BE167" s="353"/>
      <c r="BF167" s="353"/>
      <c r="BG167" s="353"/>
      <c r="BH167" s="353"/>
      <c r="BI167" s="353"/>
      <c r="BJ167" s="353"/>
      <c r="BK167" s="353"/>
      <c r="BL167" s="353"/>
      <c r="BM167" s="353"/>
      <c r="BN167" s="353"/>
      <c r="BO167" s="353"/>
      <c r="BP167" s="353"/>
      <c r="BQ167" s="353"/>
      <c r="BR167" s="353"/>
      <c r="BS167" s="353"/>
      <c r="BT167" s="353"/>
      <c r="BU167" s="353"/>
      <c r="BV167" s="353"/>
      <c r="BW167" s="354"/>
      <c r="BX167" s="140" t="s">
        <v>181</v>
      </c>
      <c r="BY167" s="141"/>
    </row>
    <row r="168" spans="1:89" s="14" customFormat="1" ht="32.4" customHeight="1" x14ac:dyDescent="0.35">
      <c r="A168" s="334" t="s">
        <v>274</v>
      </c>
      <c r="B168" s="335"/>
      <c r="C168" s="335"/>
      <c r="D168" s="335"/>
      <c r="E168" s="336"/>
      <c r="F168" s="360" t="s">
        <v>371</v>
      </c>
      <c r="G168" s="361"/>
      <c r="H168" s="361"/>
      <c r="I168" s="361"/>
      <c r="J168" s="361"/>
      <c r="K168" s="361"/>
      <c r="L168" s="361"/>
      <c r="M168" s="361"/>
      <c r="N168" s="361"/>
      <c r="O168" s="361"/>
      <c r="P168" s="361"/>
      <c r="Q168" s="361"/>
      <c r="R168" s="361"/>
      <c r="S168" s="361"/>
      <c r="T168" s="361"/>
      <c r="U168" s="361"/>
      <c r="V168" s="361"/>
      <c r="W168" s="361"/>
      <c r="X168" s="361"/>
      <c r="Y168" s="361"/>
      <c r="Z168" s="361"/>
      <c r="AA168" s="361"/>
      <c r="AB168" s="361"/>
      <c r="AC168" s="361"/>
      <c r="AD168" s="361"/>
      <c r="AE168" s="361"/>
      <c r="AF168" s="361"/>
      <c r="AG168" s="361"/>
      <c r="AH168" s="361"/>
      <c r="AI168" s="361"/>
      <c r="AJ168" s="361"/>
      <c r="AK168" s="361"/>
      <c r="AL168" s="361"/>
      <c r="AM168" s="361"/>
      <c r="AN168" s="361"/>
      <c r="AO168" s="361"/>
      <c r="AP168" s="361"/>
      <c r="AQ168" s="361"/>
      <c r="AR168" s="361"/>
      <c r="AS168" s="361"/>
      <c r="AT168" s="361"/>
      <c r="AU168" s="361"/>
      <c r="AV168" s="361"/>
      <c r="AW168" s="361"/>
      <c r="AX168" s="361"/>
      <c r="AY168" s="361"/>
      <c r="AZ168" s="361"/>
      <c r="BA168" s="361"/>
      <c r="BB168" s="361"/>
      <c r="BC168" s="361"/>
      <c r="BD168" s="361"/>
      <c r="BE168" s="361"/>
      <c r="BF168" s="361"/>
      <c r="BG168" s="361"/>
      <c r="BH168" s="361"/>
      <c r="BI168" s="361"/>
      <c r="BJ168" s="361"/>
      <c r="BK168" s="361"/>
      <c r="BL168" s="361"/>
      <c r="BM168" s="361"/>
      <c r="BN168" s="361"/>
      <c r="BO168" s="361"/>
      <c r="BP168" s="361"/>
      <c r="BQ168" s="361"/>
      <c r="BR168" s="361"/>
      <c r="BS168" s="361"/>
      <c r="BT168" s="361"/>
      <c r="BU168" s="361"/>
      <c r="BV168" s="361"/>
      <c r="BW168" s="362"/>
      <c r="BX168" s="329" t="s">
        <v>180</v>
      </c>
      <c r="BY168" s="330"/>
      <c r="BZ168" s="83"/>
      <c r="CA168" s="83"/>
      <c r="CB168" s="83"/>
      <c r="CC168" s="83"/>
      <c r="CD168" s="83"/>
      <c r="CE168" s="83"/>
      <c r="CF168" s="83"/>
      <c r="CG168" s="83"/>
      <c r="CH168" s="83"/>
      <c r="CI168" s="83"/>
      <c r="CJ168" s="83"/>
      <c r="CK168" s="83"/>
    </row>
    <row r="169" spans="1:89" s="14" customFormat="1" ht="30" customHeight="1" x14ac:dyDescent="0.35">
      <c r="A169" s="334" t="s">
        <v>275</v>
      </c>
      <c r="B169" s="335"/>
      <c r="C169" s="335"/>
      <c r="D169" s="335"/>
      <c r="E169" s="336"/>
      <c r="F169" s="346" t="s">
        <v>276</v>
      </c>
      <c r="G169" s="347"/>
      <c r="H169" s="347"/>
      <c r="I169" s="347"/>
      <c r="J169" s="347"/>
      <c r="K169" s="347"/>
      <c r="L169" s="347"/>
      <c r="M169" s="347"/>
      <c r="N169" s="347"/>
      <c r="O169" s="347"/>
      <c r="P169" s="347"/>
      <c r="Q169" s="347"/>
      <c r="R169" s="347"/>
      <c r="S169" s="347"/>
      <c r="T169" s="347"/>
      <c r="U169" s="347"/>
      <c r="V169" s="347"/>
      <c r="W169" s="347"/>
      <c r="X169" s="347"/>
      <c r="Y169" s="347"/>
      <c r="Z169" s="347"/>
      <c r="AA169" s="347"/>
      <c r="AB169" s="347"/>
      <c r="AC169" s="347"/>
      <c r="AD169" s="347"/>
      <c r="AE169" s="347"/>
      <c r="AF169" s="347"/>
      <c r="AG169" s="347"/>
      <c r="AH169" s="347"/>
      <c r="AI169" s="347"/>
      <c r="AJ169" s="347"/>
      <c r="AK169" s="347"/>
      <c r="AL169" s="347"/>
      <c r="AM169" s="347"/>
      <c r="AN169" s="347"/>
      <c r="AO169" s="347"/>
      <c r="AP169" s="347"/>
      <c r="AQ169" s="347"/>
      <c r="AR169" s="347"/>
      <c r="AS169" s="347"/>
      <c r="AT169" s="347"/>
      <c r="AU169" s="347"/>
      <c r="AV169" s="347"/>
      <c r="AW169" s="347"/>
      <c r="AX169" s="347"/>
      <c r="AY169" s="347"/>
      <c r="AZ169" s="347"/>
      <c r="BA169" s="347"/>
      <c r="BB169" s="347"/>
      <c r="BC169" s="347"/>
      <c r="BD169" s="347"/>
      <c r="BE169" s="347"/>
      <c r="BF169" s="347"/>
      <c r="BG169" s="347"/>
      <c r="BH169" s="347"/>
      <c r="BI169" s="347"/>
      <c r="BJ169" s="347"/>
      <c r="BK169" s="347"/>
      <c r="BL169" s="347"/>
      <c r="BM169" s="347"/>
      <c r="BN169" s="347"/>
      <c r="BO169" s="347"/>
      <c r="BP169" s="347"/>
      <c r="BQ169" s="347"/>
      <c r="BR169" s="347"/>
      <c r="BS169" s="347"/>
      <c r="BT169" s="347"/>
      <c r="BU169" s="347"/>
      <c r="BV169" s="347"/>
      <c r="BW169" s="348"/>
      <c r="BX169" s="140" t="s">
        <v>189</v>
      </c>
      <c r="BY169" s="141"/>
      <c r="BZ169" s="83"/>
      <c r="CA169" s="83"/>
      <c r="CB169" s="83"/>
      <c r="CC169" s="83"/>
      <c r="CD169" s="83"/>
      <c r="CE169" s="83"/>
      <c r="CF169" s="83"/>
      <c r="CG169" s="83"/>
      <c r="CH169" s="83"/>
      <c r="CI169" s="83"/>
      <c r="CJ169" s="83"/>
      <c r="CK169" s="83"/>
    </row>
    <row r="170" spans="1:89" ht="24" customHeight="1" x14ac:dyDescent="0.35">
      <c r="A170" s="334" t="s">
        <v>422</v>
      </c>
      <c r="B170" s="335"/>
      <c r="C170" s="335"/>
      <c r="D170" s="335"/>
      <c r="E170" s="336"/>
      <c r="F170" s="320" t="s">
        <v>374</v>
      </c>
      <c r="G170" s="341"/>
      <c r="H170" s="341"/>
      <c r="I170" s="341"/>
      <c r="J170" s="341"/>
      <c r="K170" s="341"/>
      <c r="L170" s="341"/>
      <c r="M170" s="341"/>
      <c r="N170" s="341"/>
      <c r="O170" s="341"/>
      <c r="P170" s="341"/>
      <c r="Q170" s="341"/>
      <c r="R170" s="341"/>
      <c r="S170" s="341"/>
      <c r="T170" s="341"/>
      <c r="U170" s="341"/>
      <c r="V170" s="341"/>
      <c r="W170" s="341"/>
      <c r="X170" s="341"/>
      <c r="Y170" s="341"/>
      <c r="Z170" s="341"/>
      <c r="AA170" s="341"/>
      <c r="AB170" s="341"/>
      <c r="AC170" s="341"/>
      <c r="AD170" s="341"/>
      <c r="AE170" s="341"/>
      <c r="AF170" s="341"/>
      <c r="AG170" s="341"/>
      <c r="AH170" s="341"/>
      <c r="AI170" s="341"/>
      <c r="AJ170" s="341"/>
      <c r="AK170" s="341"/>
      <c r="AL170" s="341"/>
      <c r="AM170" s="341"/>
      <c r="AN170" s="341"/>
      <c r="AO170" s="341"/>
      <c r="AP170" s="341"/>
      <c r="AQ170" s="341"/>
      <c r="AR170" s="341"/>
      <c r="AS170" s="341"/>
      <c r="AT170" s="341"/>
      <c r="AU170" s="341"/>
      <c r="AV170" s="341"/>
      <c r="AW170" s="341"/>
      <c r="AX170" s="341"/>
      <c r="AY170" s="341"/>
      <c r="AZ170" s="341"/>
      <c r="BA170" s="341"/>
      <c r="BB170" s="341"/>
      <c r="BC170" s="341"/>
      <c r="BD170" s="341"/>
      <c r="BE170" s="341"/>
      <c r="BF170" s="341"/>
      <c r="BG170" s="341"/>
      <c r="BH170" s="341"/>
      <c r="BI170" s="341"/>
      <c r="BJ170" s="341"/>
      <c r="BK170" s="341"/>
      <c r="BL170" s="341"/>
      <c r="BM170" s="341"/>
      <c r="BN170" s="341"/>
      <c r="BO170" s="341"/>
      <c r="BP170" s="341"/>
      <c r="BQ170" s="341"/>
      <c r="BR170" s="341"/>
      <c r="BS170" s="341"/>
      <c r="BT170" s="341"/>
      <c r="BU170" s="341"/>
      <c r="BV170" s="341"/>
      <c r="BW170" s="342"/>
      <c r="BX170" s="140" t="s">
        <v>406</v>
      </c>
      <c r="BY170" s="141"/>
    </row>
    <row r="171" spans="1:89" ht="41.25" customHeight="1" x14ac:dyDescent="0.35">
      <c r="A171" s="334" t="s">
        <v>375</v>
      </c>
      <c r="B171" s="335"/>
      <c r="C171" s="335"/>
      <c r="D171" s="335"/>
      <c r="E171" s="336"/>
      <c r="F171" s="320" t="s">
        <v>376</v>
      </c>
      <c r="G171" s="341"/>
      <c r="H171" s="341"/>
      <c r="I171" s="341"/>
      <c r="J171" s="341"/>
      <c r="K171" s="341"/>
      <c r="L171" s="341"/>
      <c r="M171" s="341"/>
      <c r="N171" s="341"/>
      <c r="O171" s="341"/>
      <c r="P171" s="341"/>
      <c r="Q171" s="341"/>
      <c r="R171" s="341"/>
      <c r="S171" s="341"/>
      <c r="T171" s="341"/>
      <c r="U171" s="341"/>
      <c r="V171" s="341"/>
      <c r="W171" s="341"/>
      <c r="X171" s="341"/>
      <c r="Y171" s="341"/>
      <c r="Z171" s="341"/>
      <c r="AA171" s="341"/>
      <c r="AB171" s="341"/>
      <c r="AC171" s="341"/>
      <c r="AD171" s="341"/>
      <c r="AE171" s="341"/>
      <c r="AF171" s="341"/>
      <c r="AG171" s="341"/>
      <c r="AH171" s="341"/>
      <c r="AI171" s="341"/>
      <c r="AJ171" s="341"/>
      <c r="AK171" s="341"/>
      <c r="AL171" s="341"/>
      <c r="AM171" s="341"/>
      <c r="AN171" s="341"/>
      <c r="AO171" s="341"/>
      <c r="AP171" s="341"/>
      <c r="AQ171" s="341"/>
      <c r="AR171" s="341"/>
      <c r="AS171" s="341"/>
      <c r="AT171" s="341"/>
      <c r="AU171" s="341"/>
      <c r="AV171" s="341"/>
      <c r="AW171" s="341"/>
      <c r="AX171" s="341"/>
      <c r="AY171" s="341"/>
      <c r="AZ171" s="341"/>
      <c r="BA171" s="341"/>
      <c r="BB171" s="341"/>
      <c r="BC171" s="341"/>
      <c r="BD171" s="341"/>
      <c r="BE171" s="341"/>
      <c r="BF171" s="341"/>
      <c r="BG171" s="341"/>
      <c r="BH171" s="341"/>
      <c r="BI171" s="341"/>
      <c r="BJ171" s="341"/>
      <c r="BK171" s="341"/>
      <c r="BL171" s="341"/>
      <c r="BM171" s="341"/>
      <c r="BN171" s="341"/>
      <c r="BO171" s="341"/>
      <c r="BP171" s="341"/>
      <c r="BQ171" s="341"/>
      <c r="BR171" s="341"/>
      <c r="BS171" s="341"/>
      <c r="BT171" s="341"/>
      <c r="BU171" s="341"/>
      <c r="BV171" s="341"/>
      <c r="BW171" s="342"/>
      <c r="BX171" s="329" t="s">
        <v>406</v>
      </c>
      <c r="BY171" s="330"/>
    </row>
    <row r="172" spans="1:89" ht="41.25" customHeight="1" x14ac:dyDescent="0.35">
      <c r="A172" s="334" t="s">
        <v>421</v>
      </c>
      <c r="B172" s="335"/>
      <c r="C172" s="335"/>
      <c r="D172" s="335"/>
      <c r="E172" s="336"/>
      <c r="F172" s="320" t="s">
        <v>377</v>
      </c>
      <c r="G172" s="321"/>
      <c r="H172" s="321"/>
      <c r="I172" s="321"/>
      <c r="J172" s="321"/>
      <c r="K172" s="321"/>
      <c r="L172" s="321"/>
      <c r="M172" s="321"/>
      <c r="N172" s="321"/>
      <c r="O172" s="321"/>
      <c r="P172" s="321"/>
      <c r="Q172" s="321"/>
      <c r="R172" s="321"/>
      <c r="S172" s="321"/>
      <c r="T172" s="321"/>
      <c r="U172" s="321"/>
      <c r="V172" s="321"/>
      <c r="W172" s="321"/>
      <c r="X172" s="321"/>
      <c r="Y172" s="321"/>
      <c r="Z172" s="321"/>
      <c r="AA172" s="321"/>
      <c r="AB172" s="321"/>
      <c r="AC172" s="321"/>
      <c r="AD172" s="321"/>
      <c r="AE172" s="321"/>
      <c r="AF172" s="321"/>
      <c r="AG172" s="321"/>
      <c r="AH172" s="321"/>
      <c r="AI172" s="321"/>
      <c r="AJ172" s="321"/>
      <c r="AK172" s="321"/>
      <c r="AL172" s="321"/>
      <c r="AM172" s="321"/>
      <c r="AN172" s="321"/>
      <c r="AO172" s="321"/>
      <c r="AP172" s="321"/>
      <c r="AQ172" s="321"/>
      <c r="AR172" s="321"/>
      <c r="AS172" s="321"/>
      <c r="AT172" s="321"/>
      <c r="AU172" s="321"/>
      <c r="AV172" s="321"/>
      <c r="AW172" s="321"/>
      <c r="AX172" s="321"/>
      <c r="AY172" s="321"/>
      <c r="AZ172" s="321"/>
      <c r="BA172" s="321"/>
      <c r="BB172" s="321"/>
      <c r="BC172" s="321"/>
      <c r="BD172" s="321"/>
      <c r="BE172" s="321"/>
      <c r="BF172" s="321"/>
      <c r="BG172" s="321"/>
      <c r="BH172" s="321"/>
      <c r="BI172" s="321"/>
      <c r="BJ172" s="321"/>
      <c r="BK172" s="321"/>
      <c r="BL172" s="321"/>
      <c r="BM172" s="321"/>
      <c r="BN172" s="321"/>
      <c r="BO172" s="321"/>
      <c r="BP172" s="321"/>
      <c r="BQ172" s="321"/>
      <c r="BR172" s="321"/>
      <c r="BS172" s="321"/>
      <c r="BT172" s="321"/>
      <c r="BU172" s="321"/>
      <c r="BV172" s="321"/>
      <c r="BW172" s="322"/>
      <c r="BX172" s="329" t="s">
        <v>406</v>
      </c>
      <c r="BY172" s="330"/>
    </row>
    <row r="173" spans="1:89" ht="42" customHeight="1" x14ac:dyDescent="0.35">
      <c r="A173" s="334" t="s">
        <v>378</v>
      </c>
      <c r="B173" s="335"/>
      <c r="C173" s="335"/>
      <c r="D173" s="335"/>
      <c r="E173" s="336"/>
      <c r="F173" s="343" t="s">
        <v>423</v>
      </c>
      <c r="G173" s="344"/>
      <c r="H173" s="344"/>
      <c r="I173" s="344"/>
      <c r="J173" s="344"/>
      <c r="K173" s="344"/>
      <c r="L173" s="344"/>
      <c r="M173" s="344"/>
      <c r="N173" s="344"/>
      <c r="O173" s="344"/>
      <c r="P173" s="344"/>
      <c r="Q173" s="344"/>
      <c r="R173" s="344"/>
      <c r="S173" s="344"/>
      <c r="T173" s="344"/>
      <c r="U173" s="344"/>
      <c r="V173" s="344"/>
      <c r="W173" s="344"/>
      <c r="X173" s="344"/>
      <c r="Y173" s="344"/>
      <c r="Z173" s="344"/>
      <c r="AA173" s="344"/>
      <c r="AB173" s="344"/>
      <c r="AC173" s="344"/>
      <c r="AD173" s="344"/>
      <c r="AE173" s="344"/>
      <c r="AF173" s="344"/>
      <c r="AG173" s="344"/>
      <c r="AH173" s="344"/>
      <c r="AI173" s="344"/>
      <c r="AJ173" s="344"/>
      <c r="AK173" s="344"/>
      <c r="AL173" s="344"/>
      <c r="AM173" s="344"/>
      <c r="AN173" s="344"/>
      <c r="AO173" s="344"/>
      <c r="AP173" s="344"/>
      <c r="AQ173" s="344"/>
      <c r="AR173" s="344"/>
      <c r="AS173" s="344"/>
      <c r="AT173" s="344"/>
      <c r="AU173" s="344"/>
      <c r="AV173" s="344"/>
      <c r="AW173" s="344"/>
      <c r="AX173" s="344"/>
      <c r="AY173" s="344"/>
      <c r="AZ173" s="344"/>
      <c r="BA173" s="344"/>
      <c r="BB173" s="344"/>
      <c r="BC173" s="344"/>
      <c r="BD173" s="344"/>
      <c r="BE173" s="344"/>
      <c r="BF173" s="344"/>
      <c r="BG173" s="344"/>
      <c r="BH173" s="344"/>
      <c r="BI173" s="344"/>
      <c r="BJ173" s="344"/>
      <c r="BK173" s="344"/>
      <c r="BL173" s="344"/>
      <c r="BM173" s="344"/>
      <c r="BN173" s="344"/>
      <c r="BO173" s="344"/>
      <c r="BP173" s="344"/>
      <c r="BQ173" s="344"/>
      <c r="BR173" s="344"/>
      <c r="BS173" s="344"/>
      <c r="BT173" s="344"/>
      <c r="BU173" s="344"/>
      <c r="BV173" s="344"/>
      <c r="BW173" s="345"/>
      <c r="BX173" s="166" t="s">
        <v>407</v>
      </c>
      <c r="BY173" s="167"/>
    </row>
    <row r="174" spans="1:89" ht="42" customHeight="1" x14ac:dyDescent="0.35">
      <c r="A174" s="334" t="s">
        <v>379</v>
      </c>
      <c r="B174" s="335"/>
      <c r="C174" s="335"/>
      <c r="D174" s="335"/>
      <c r="E174" s="336"/>
      <c r="F174" s="320" t="s">
        <v>424</v>
      </c>
      <c r="G174" s="341"/>
      <c r="H174" s="341"/>
      <c r="I174" s="341"/>
      <c r="J174" s="341"/>
      <c r="K174" s="341"/>
      <c r="L174" s="341"/>
      <c r="M174" s="341"/>
      <c r="N174" s="341"/>
      <c r="O174" s="341"/>
      <c r="P174" s="341"/>
      <c r="Q174" s="341"/>
      <c r="R174" s="341"/>
      <c r="S174" s="341"/>
      <c r="T174" s="341"/>
      <c r="U174" s="341"/>
      <c r="V174" s="341"/>
      <c r="W174" s="341"/>
      <c r="X174" s="341"/>
      <c r="Y174" s="341"/>
      <c r="Z174" s="341"/>
      <c r="AA174" s="341"/>
      <c r="AB174" s="341"/>
      <c r="AC174" s="341"/>
      <c r="AD174" s="341"/>
      <c r="AE174" s="341"/>
      <c r="AF174" s="341"/>
      <c r="AG174" s="341"/>
      <c r="AH174" s="341"/>
      <c r="AI174" s="341"/>
      <c r="AJ174" s="341"/>
      <c r="AK174" s="341"/>
      <c r="AL174" s="341"/>
      <c r="AM174" s="341"/>
      <c r="AN174" s="341"/>
      <c r="AO174" s="341"/>
      <c r="AP174" s="341"/>
      <c r="AQ174" s="341"/>
      <c r="AR174" s="341"/>
      <c r="AS174" s="341"/>
      <c r="AT174" s="341"/>
      <c r="AU174" s="341"/>
      <c r="AV174" s="341"/>
      <c r="AW174" s="341"/>
      <c r="AX174" s="341"/>
      <c r="AY174" s="341"/>
      <c r="AZ174" s="341"/>
      <c r="BA174" s="341"/>
      <c r="BB174" s="341"/>
      <c r="BC174" s="341"/>
      <c r="BD174" s="341"/>
      <c r="BE174" s="341"/>
      <c r="BF174" s="341"/>
      <c r="BG174" s="341"/>
      <c r="BH174" s="341"/>
      <c r="BI174" s="341"/>
      <c r="BJ174" s="341"/>
      <c r="BK174" s="341"/>
      <c r="BL174" s="341"/>
      <c r="BM174" s="341"/>
      <c r="BN174" s="341"/>
      <c r="BO174" s="341"/>
      <c r="BP174" s="341"/>
      <c r="BQ174" s="341"/>
      <c r="BR174" s="341"/>
      <c r="BS174" s="341"/>
      <c r="BT174" s="341"/>
      <c r="BU174" s="341"/>
      <c r="BV174" s="341"/>
      <c r="BW174" s="342"/>
      <c r="BX174" s="140" t="s">
        <v>219</v>
      </c>
      <c r="BY174" s="141"/>
    </row>
    <row r="175" spans="1:89" ht="39" customHeight="1" x14ac:dyDescent="0.35">
      <c r="A175" s="334" t="s">
        <v>380</v>
      </c>
      <c r="B175" s="335"/>
      <c r="C175" s="335"/>
      <c r="D175" s="335"/>
      <c r="E175" s="336"/>
      <c r="F175" s="326" t="s">
        <v>425</v>
      </c>
      <c r="G175" s="327"/>
      <c r="H175" s="327"/>
      <c r="I175" s="327"/>
      <c r="J175" s="327"/>
      <c r="K175" s="327"/>
      <c r="L175" s="327"/>
      <c r="M175" s="327"/>
      <c r="N175" s="327"/>
      <c r="O175" s="327"/>
      <c r="P175" s="327"/>
      <c r="Q175" s="327"/>
      <c r="R175" s="327"/>
      <c r="S175" s="327"/>
      <c r="T175" s="327"/>
      <c r="U175" s="327"/>
      <c r="V175" s="327"/>
      <c r="W175" s="327"/>
      <c r="X175" s="327"/>
      <c r="Y175" s="327"/>
      <c r="Z175" s="327"/>
      <c r="AA175" s="327"/>
      <c r="AB175" s="327"/>
      <c r="AC175" s="327"/>
      <c r="AD175" s="327"/>
      <c r="AE175" s="327"/>
      <c r="AF175" s="327"/>
      <c r="AG175" s="327"/>
      <c r="AH175" s="327"/>
      <c r="AI175" s="327"/>
      <c r="AJ175" s="327"/>
      <c r="AK175" s="327"/>
      <c r="AL175" s="327"/>
      <c r="AM175" s="327"/>
      <c r="AN175" s="327"/>
      <c r="AO175" s="327"/>
      <c r="AP175" s="327"/>
      <c r="AQ175" s="327"/>
      <c r="AR175" s="327"/>
      <c r="AS175" s="327"/>
      <c r="AT175" s="327"/>
      <c r="AU175" s="327"/>
      <c r="AV175" s="327"/>
      <c r="AW175" s="327"/>
      <c r="AX175" s="327"/>
      <c r="AY175" s="327"/>
      <c r="AZ175" s="327"/>
      <c r="BA175" s="327"/>
      <c r="BB175" s="327"/>
      <c r="BC175" s="327"/>
      <c r="BD175" s="327"/>
      <c r="BE175" s="327"/>
      <c r="BF175" s="327"/>
      <c r="BG175" s="327"/>
      <c r="BH175" s="327"/>
      <c r="BI175" s="327"/>
      <c r="BJ175" s="327"/>
      <c r="BK175" s="327"/>
      <c r="BL175" s="327"/>
      <c r="BM175" s="327"/>
      <c r="BN175" s="327"/>
      <c r="BO175" s="327"/>
      <c r="BP175" s="327"/>
      <c r="BQ175" s="327"/>
      <c r="BR175" s="327"/>
      <c r="BS175" s="327"/>
      <c r="BT175" s="327"/>
      <c r="BU175" s="327"/>
      <c r="BV175" s="327"/>
      <c r="BW175" s="328"/>
      <c r="BX175" s="329" t="s">
        <v>219</v>
      </c>
      <c r="BY175" s="330"/>
    </row>
    <row r="176" spans="1:89" ht="27" customHeight="1" x14ac:dyDescent="0.35">
      <c r="A176" s="334" t="s">
        <v>381</v>
      </c>
      <c r="B176" s="335"/>
      <c r="C176" s="335"/>
      <c r="D176" s="335"/>
      <c r="E176" s="336"/>
      <c r="F176" s="320" t="s">
        <v>382</v>
      </c>
      <c r="G176" s="341"/>
      <c r="H176" s="341"/>
      <c r="I176" s="341"/>
      <c r="J176" s="341"/>
      <c r="K176" s="341"/>
      <c r="L176" s="341"/>
      <c r="M176" s="341"/>
      <c r="N176" s="341"/>
      <c r="O176" s="341"/>
      <c r="P176" s="341"/>
      <c r="Q176" s="341"/>
      <c r="R176" s="341"/>
      <c r="S176" s="341"/>
      <c r="T176" s="341"/>
      <c r="U176" s="341"/>
      <c r="V176" s="341"/>
      <c r="W176" s="341"/>
      <c r="X176" s="341"/>
      <c r="Y176" s="341"/>
      <c r="Z176" s="341"/>
      <c r="AA176" s="341"/>
      <c r="AB176" s="341"/>
      <c r="AC176" s="341"/>
      <c r="AD176" s="341"/>
      <c r="AE176" s="341"/>
      <c r="AF176" s="341"/>
      <c r="AG176" s="341"/>
      <c r="AH176" s="341"/>
      <c r="AI176" s="341"/>
      <c r="AJ176" s="341"/>
      <c r="AK176" s="341"/>
      <c r="AL176" s="341"/>
      <c r="AM176" s="341"/>
      <c r="AN176" s="341"/>
      <c r="AO176" s="341"/>
      <c r="AP176" s="341"/>
      <c r="AQ176" s="341"/>
      <c r="AR176" s="341"/>
      <c r="AS176" s="341"/>
      <c r="AT176" s="341"/>
      <c r="AU176" s="341"/>
      <c r="AV176" s="341"/>
      <c r="AW176" s="341"/>
      <c r="AX176" s="341"/>
      <c r="AY176" s="341"/>
      <c r="AZ176" s="341"/>
      <c r="BA176" s="341"/>
      <c r="BB176" s="341"/>
      <c r="BC176" s="341"/>
      <c r="BD176" s="341"/>
      <c r="BE176" s="341"/>
      <c r="BF176" s="341"/>
      <c r="BG176" s="341"/>
      <c r="BH176" s="341"/>
      <c r="BI176" s="341"/>
      <c r="BJ176" s="341"/>
      <c r="BK176" s="341"/>
      <c r="BL176" s="341"/>
      <c r="BM176" s="341"/>
      <c r="BN176" s="341"/>
      <c r="BO176" s="341"/>
      <c r="BP176" s="341"/>
      <c r="BQ176" s="341"/>
      <c r="BR176" s="341"/>
      <c r="BS176" s="341"/>
      <c r="BT176" s="341"/>
      <c r="BU176" s="341"/>
      <c r="BV176" s="341"/>
      <c r="BW176" s="342"/>
      <c r="BX176" s="329" t="s">
        <v>219</v>
      </c>
      <c r="BY176" s="330"/>
    </row>
    <row r="177" spans="1:89" ht="63.75" customHeight="1" x14ac:dyDescent="0.35">
      <c r="A177" s="334" t="s">
        <v>383</v>
      </c>
      <c r="B177" s="335"/>
      <c r="C177" s="335"/>
      <c r="D177" s="335"/>
      <c r="E177" s="336"/>
      <c r="F177" s="343" t="s">
        <v>401</v>
      </c>
      <c r="G177" s="344"/>
      <c r="H177" s="344"/>
      <c r="I177" s="344"/>
      <c r="J177" s="344"/>
      <c r="K177" s="344"/>
      <c r="L177" s="344"/>
      <c r="M177" s="344"/>
      <c r="N177" s="344"/>
      <c r="O177" s="344"/>
      <c r="P177" s="344"/>
      <c r="Q177" s="344"/>
      <c r="R177" s="344"/>
      <c r="S177" s="344"/>
      <c r="T177" s="344"/>
      <c r="U177" s="344"/>
      <c r="V177" s="344"/>
      <c r="W177" s="344"/>
      <c r="X177" s="344"/>
      <c r="Y177" s="344"/>
      <c r="Z177" s="344"/>
      <c r="AA177" s="344"/>
      <c r="AB177" s="344"/>
      <c r="AC177" s="344"/>
      <c r="AD177" s="344"/>
      <c r="AE177" s="344"/>
      <c r="AF177" s="344"/>
      <c r="AG177" s="344"/>
      <c r="AH177" s="344"/>
      <c r="AI177" s="344"/>
      <c r="AJ177" s="344"/>
      <c r="AK177" s="344"/>
      <c r="AL177" s="344"/>
      <c r="AM177" s="344"/>
      <c r="AN177" s="344"/>
      <c r="AO177" s="344"/>
      <c r="AP177" s="344"/>
      <c r="AQ177" s="344"/>
      <c r="AR177" s="344"/>
      <c r="AS177" s="344"/>
      <c r="AT177" s="344"/>
      <c r="AU177" s="344"/>
      <c r="AV177" s="344"/>
      <c r="AW177" s="344"/>
      <c r="AX177" s="344"/>
      <c r="AY177" s="344"/>
      <c r="AZ177" s="344"/>
      <c r="BA177" s="344"/>
      <c r="BB177" s="344"/>
      <c r="BC177" s="344"/>
      <c r="BD177" s="344"/>
      <c r="BE177" s="344"/>
      <c r="BF177" s="344"/>
      <c r="BG177" s="344"/>
      <c r="BH177" s="344"/>
      <c r="BI177" s="344"/>
      <c r="BJ177" s="344"/>
      <c r="BK177" s="344"/>
      <c r="BL177" s="344"/>
      <c r="BM177" s="344"/>
      <c r="BN177" s="344"/>
      <c r="BO177" s="344"/>
      <c r="BP177" s="344"/>
      <c r="BQ177" s="344"/>
      <c r="BR177" s="344"/>
      <c r="BS177" s="344"/>
      <c r="BT177" s="344"/>
      <c r="BU177" s="344"/>
      <c r="BV177" s="344"/>
      <c r="BW177" s="345"/>
      <c r="BX177" s="166" t="s">
        <v>405</v>
      </c>
      <c r="BY177" s="167"/>
    </row>
    <row r="178" spans="1:89" ht="42.75" customHeight="1" x14ac:dyDescent="0.35">
      <c r="A178" s="317" t="s">
        <v>277</v>
      </c>
      <c r="B178" s="318"/>
      <c r="C178" s="318"/>
      <c r="D178" s="318"/>
      <c r="E178" s="319"/>
      <c r="F178" s="326" t="s">
        <v>384</v>
      </c>
      <c r="G178" s="327"/>
      <c r="H178" s="327"/>
      <c r="I178" s="327"/>
      <c r="J178" s="327"/>
      <c r="K178" s="327"/>
      <c r="L178" s="327"/>
      <c r="M178" s="327"/>
      <c r="N178" s="327"/>
      <c r="O178" s="327"/>
      <c r="P178" s="327"/>
      <c r="Q178" s="327"/>
      <c r="R178" s="327"/>
      <c r="S178" s="327"/>
      <c r="T178" s="327"/>
      <c r="U178" s="327"/>
      <c r="V178" s="327"/>
      <c r="W178" s="327"/>
      <c r="X178" s="327"/>
      <c r="Y178" s="327"/>
      <c r="Z178" s="327"/>
      <c r="AA178" s="327"/>
      <c r="AB178" s="327"/>
      <c r="AC178" s="327"/>
      <c r="AD178" s="327"/>
      <c r="AE178" s="327"/>
      <c r="AF178" s="327"/>
      <c r="AG178" s="327"/>
      <c r="AH178" s="327"/>
      <c r="AI178" s="327"/>
      <c r="AJ178" s="327"/>
      <c r="AK178" s="327"/>
      <c r="AL178" s="327"/>
      <c r="AM178" s="327"/>
      <c r="AN178" s="327"/>
      <c r="AO178" s="327"/>
      <c r="AP178" s="327"/>
      <c r="AQ178" s="327"/>
      <c r="AR178" s="327"/>
      <c r="AS178" s="327"/>
      <c r="AT178" s="327"/>
      <c r="AU178" s="327"/>
      <c r="AV178" s="327"/>
      <c r="AW178" s="327"/>
      <c r="AX178" s="327"/>
      <c r="AY178" s="327"/>
      <c r="AZ178" s="327"/>
      <c r="BA178" s="327"/>
      <c r="BB178" s="327"/>
      <c r="BC178" s="327"/>
      <c r="BD178" s="327"/>
      <c r="BE178" s="327"/>
      <c r="BF178" s="327"/>
      <c r="BG178" s="327"/>
      <c r="BH178" s="327"/>
      <c r="BI178" s="327"/>
      <c r="BJ178" s="327"/>
      <c r="BK178" s="327"/>
      <c r="BL178" s="327"/>
      <c r="BM178" s="327"/>
      <c r="BN178" s="327"/>
      <c r="BO178" s="327"/>
      <c r="BP178" s="327"/>
      <c r="BQ178" s="327"/>
      <c r="BR178" s="327"/>
      <c r="BS178" s="327"/>
      <c r="BT178" s="327"/>
      <c r="BU178" s="327"/>
      <c r="BV178" s="327"/>
      <c r="BW178" s="328"/>
      <c r="BX178" s="329" t="s">
        <v>165</v>
      </c>
      <c r="BY178" s="330"/>
    </row>
    <row r="179" spans="1:89" ht="44.25" customHeight="1" x14ac:dyDescent="0.35">
      <c r="A179" s="317" t="s">
        <v>278</v>
      </c>
      <c r="B179" s="318"/>
      <c r="C179" s="318"/>
      <c r="D179" s="318"/>
      <c r="E179" s="319"/>
      <c r="F179" s="320" t="s">
        <v>385</v>
      </c>
      <c r="G179" s="341"/>
      <c r="H179" s="341"/>
      <c r="I179" s="341"/>
      <c r="J179" s="341"/>
      <c r="K179" s="341"/>
      <c r="L179" s="341"/>
      <c r="M179" s="341"/>
      <c r="N179" s="341"/>
      <c r="O179" s="341"/>
      <c r="P179" s="341"/>
      <c r="Q179" s="341"/>
      <c r="R179" s="341"/>
      <c r="S179" s="341"/>
      <c r="T179" s="341"/>
      <c r="U179" s="341"/>
      <c r="V179" s="341"/>
      <c r="W179" s="341"/>
      <c r="X179" s="341"/>
      <c r="Y179" s="341"/>
      <c r="Z179" s="341"/>
      <c r="AA179" s="341"/>
      <c r="AB179" s="341"/>
      <c r="AC179" s="341"/>
      <c r="AD179" s="341"/>
      <c r="AE179" s="341"/>
      <c r="AF179" s="341"/>
      <c r="AG179" s="341"/>
      <c r="AH179" s="341"/>
      <c r="AI179" s="341"/>
      <c r="AJ179" s="341"/>
      <c r="AK179" s="341"/>
      <c r="AL179" s="341"/>
      <c r="AM179" s="341"/>
      <c r="AN179" s="341"/>
      <c r="AO179" s="341"/>
      <c r="AP179" s="341"/>
      <c r="AQ179" s="341"/>
      <c r="AR179" s="341"/>
      <c r="AS179" s="341"/>
      <c r="AT179" s="341"/>
      <c r="AU179" s="341"/>
      <c r="AV179" s="341"/>
      <c r="AW179" s="341"/>
      <c r="AX179" s="341"/>
      <c r="AY179" s="341"/>
      <c r="AZ179" s="341"/>
      <c r="BA179" s="341"/>
      <c r="BB179" s="341"/>
      <c r="BC179" s="341"/>
      <c r="BD179" s="341"/>
      <c r="BE179" s="341"/>
      <c r="BF179" s="341"/>
      <c r="BG179" s="341"/>
      <c r="BH179" s="341"/>
      <c r="BI179" s="341"/>
      <c r="BJ179" s="341"/>
      <c r="BK179" s="341"/>
      <c r="BL179" s="341"/>
      <c r="BM179" s="341"/>
      <c r="BN179" s="341"/>
      <c r="BO179" s="341"/>
      <c r="BP179" s="341"/>
      <c r="BQ179" s="341"/>
      <c r="BR179" s="341"/>
      <c r="BS179" s="341"/>
      <c r="BT179" s="341"/>
      <c r="BU179" s="341"/>
      <c r="BV179" s="341"/>
      <c r="BW179" s="342"/>
      <c r="BX179" s="329" t="s">
        <v>314</v>
      </c>
      <c r="BY179" s="330"/>
    </row>
    <row r="180" spans="1:89" ht="43.5" customHeight="1" x14ac:dyDescent="0.35">
      <c r="A180" s="317" t="s">
        <v>279</v>
      </c>
      <c r="B180" s="318"/>
      <c r="C180" s="318"/>
      <c r="D180" s="318"/>
      <c r="E180" s="319"/>
      <c r="F180" s="320" t="s">
        <v>417</v>
      </c>
      <c r="G180" s="321"/>
      <c r="H180" s="321"/>
      <c r="I180" s="321"/>
      <c r="J180" s="321"/>
      <c r="K180" s="321"/>
      <c r="L180" s="321"/>
      <c r="M180" s="321"/>
      <c r="N180" s="321"/>
      <c r="O180" s="321"/>
      <c r="P180" s="321"/>
      <c r="Q180" s="321"/>
      <c r="R180" s="321"/>
      <c r="S180" s="321"/>
      <c r="T180" s="321"/>
      <c r="U180" s="321"/>
      <c r="V180" s="321"/>
      <c r="W180" s="321"/>
      <c r="X180" s="321"/>
      <c r="Y180" s="321"/>
      <c r="Z180" s="321"/>
      <c r="AA180" s="321"/>
      <c r="AB180" s="321"/>
      <c r="AC180" s="321"/>
      <c r="AD180" s="321"/>
      <c r="AE180" s="321"/>
      <c r="AF180" s="321"/>
      <c r="AG180" s="321"/>
      <c r="AH180" s="321"/>
      <c r="AI180" s="321"/>
      <c r="AJ180" s="321"/>
      <c r="AK180" s="321"/>
      <c r="AL180" s="321"/>
      <c r="AM180" s="321"/>
      <c r="AN180" s="321"/>
      <c r="AO180" s="321"/>
      <c r="AP180" s="321"/>
      <c r="AQ180" s="321"/>
      <c r="AR180" s="321"/>
      <c r="AS180" s="321"/>
      <c r="AT180" s="321"/>
      <c r="AU180" s="321"/>
      <c r="AV180" s="321"/>
      <c r="AW180" s="321"/>
      <c r="AX180" s="321"/>
      <c r="AY180" s="321"/>
      <c r="AZ180" s="321"/>
      <c r="BA180" s="321"/>
      <c r="BB180" s="321"/>
      <c r="BC180" s="321"/>
      <c r="BD180" s="321"/>
      <c r="BE180" s="321"/>
      <c r="BF180" s="321"/>
      <c r="BG180" s="321"/>
      <c r="BH180" s="321"/>
      <c r="BI180" s="321"/>
      <c r="BJ180" s="321"/>
      <c r="BK180" s="321"/>
      <c r="BL180" s="321"/>
      <c r="BM180" s="321"/>
      <c r="BN180" s="321"/>
      <c r="BO180" s="321"/>
      <c r="BP180" s="321"/>
      <c r="BQ180" s="321"/>
      <c r="BR180" s="321"/>
      <c r="BS180" s="321"/>
      <c r="BT180" s="321"/>
      <c r="BU180" s="321"/>
      <c r="BV180" s="321"/>
      <c r="BW180" s="322"/>
      <c r="BX180" s="329" t="s">
        <v>168</v>
      </c>
      <c r="BY180" s="330"/>
    </row>
    <row r="181" spans="1:89" ht="45" customHeight="1" x14ac:dyDescent="0.35">
      <c r="A181" s="317" t="s">
        <v>280</v>
      </c>
      <c r="B181" s="318"/>
      <c r="C181" s="318"/>
      <c r="D181" s="318"/>
      <c r="E181" s="319"/>
      <c r="F181" s="617" t="s">
        <v>386</v>
      </c>
      <c r="G181" s="618"/>
      <c r="H181" s="618"/>
      <c r="I181" s="618"/>
      <c r="J181" s="618"/>
      <c r="K181" s="618"/>
      <c r="L181" s="618"/>
      <c r="M181" s="618"/>
      <c r="N181" s="618"/>
      <c r="O181" s="618"/>
      <c r="P181" s="618"/>
      <c r="Q181" s="618"/>
      <c r="R181" s="618"/>
      <c r="S181" s="618"/>
      <c r="T181" s="618"/>
      <c r="U181" s="618"/>
      <c r="V181" s="618"/>
      <c r="W181" s="618"/>
      <c r="X181" s="618"/>
      <c r="Y181" s="618"/>
      <c r="Z181" s="618"/>
      <c r="AA181" s="618"/>
      <c r="AB181" s="618"/>
      <c r="AC181" s="618"/>
      <c r="AD181" s="618"/>
      <c r="AE181" s="618"/>
      <c r="AF181" s="618"/>
      <c r="AG181" s="618"/>
      <c r="AH181" s="618"/>
      <c r="AI181" s="618"/>
      <c r="AJ181" s="618"/>
      <c r="AK181" s="618"/>
      <c r="AL181" s="618"/>
      <c r="AM181" s="618"/>
      <c r="AN181" s="618"/>
      <c r="AO181" s="618"/>
      <c r="AP181" s="618"/>
      <c r="AQ181" s="618"/>
      <c r="AR181" s="618"/>
      <c r="AS181" s="618"/>
      <c r="AT181" s="618"/>
      <c r="AU181" s="618"/>
      <c r="AV181" s="618"/>
      <c r="AW181" s="618"/>
      <c r="AX181" s="618"/>
      <c r="AY181" s="618"/>
      <c r="AZ181" s="618"/>
      <c r="BA181" s="618"/>
      <c r="BB181" s="618"/>
      <c r="BC181" s="618"/>
      <c r="BD181" s="618"/>
      <c r="BE181" s="618"/>
      <c r="BF181" s="618"/>
      <c r="BG181" s="618"/>
      <c r="BH181" s="618"/>
      <c r="BI181" s="618"/>
      <c r="BJ181" s="618"/>
      <c r="BK181" s="618"/>
      <c r="BL181" s="618"/>
      <c r="BM181" s="618"/>
      <c r="BN181" s="618"/>
      <c r="BO181" s="618"/>
      <c r="BP181" s="618"/>
      <c r="BQ181" s="618"/>
      <c r="BR181" s="618"/>
      <c r="BS181" s="618"/>
      <c r="BT181" s="618"/>
      <c r="BU181" s="618"/>
      <c r="BV181" s="618"/>
      <c r="BW181" s="619"/>
      <c r="BX181" s="329" t="s">
        <v>170</v>
      </c>
      <c r="BY181" s="330"/>
    </row>
    <row r="182" spans="1:89" ht="26.25" customHeight="1" x14ac:dyDescent="0.35">
      <c r="A182" s="317" t="s">
        <v>281</v>
      </c>
      <c r="B182" s="318"/>
      <c r="C182" s="318"/>
      <c r="D182" s="318"/>
      <c r="E182" s="319"/>
      <c r="F182" s="320" t="s">
        <v>387</v>
      </c>
      <c r="G182" s="321"/>
      <c r="H182" s="321"/>
      <c r="I182" s="321"/>
      <c r="J182" s="321"/>
      <c r="K182" s="321"/>
      <c r="L182" s="321"/>
      <c r="M182" s="321"/>
      <c r="N182" s="321"/>
      <c r="O182" s="321"/>
      <c r="P182" s="321"/>
      <c r="Q182" s="321"/>
      <c r="R182" s="321"/>
      <c r="S182" s="321"/>
      <c r="T182" s="321"/>
      <c r="U182" s="321"/>
      <c r="V182" s="321"/>
      <c r="W182" s="321"/>
      <c r="X182" s="321"/>
      <c r="Y182" s="321"/>
      <c r="Z182" s="321"/>
      <c r="AA182" s="321"/>
      <c r="AB182" s="321"/>
      <c r="AC182" s="321"/>
      <c r="AD182" s="321"/>
      <c r="AE182" s="321"/>
      <c r="AF182" s="321"/>
      <c r="AG182" s="321"/>
      <c r="AH182" s="321"/>
      <c r="AI182" s="321"/>
      <c r="AJ182" s="321"/>
      <c r="AK182" s="321"/>
      <c r="AL182" s="321"/>
      <c r="AM182" s="321"/>
      <c r="AN182" s="321"/>
      <c r="AO182" s="321"/>
      <c r="AP182" s="321"/>
      <c r="AQ182" s="321"/>
      <c r="AR182" s="321"/>
      <c r="AS182" s="321"/>
      <c r="AT182" s="321"/>
      <c r="AU182" s="321"/>
      <c r="AV182" s="321"/>
      <c r="AW182" s="321"/>
      <c r="AX182" s="321"/>
      <c r="AY182" s="321"/>
      <c r="AZ182" s="321"/>
      <c r="BA182" s="321"/>
      <c r="BB182" s="321"/>
      <c r="BC182" s="321"/>
      <c r="BD182" s="321"/>
      <c r="BE182" s="321"/>
      <c r="BF182" s="321"/>
      <c r="BG182" s="321"/>
      <c r="BH182" s="321"/>
      <c r="BI182" s="321"/>
      <c r="BJ182" s="321"/>
      <c r="BK182" s="321"/>
      <c r="BL182" s="321"/>
      <c r="BM182" s="321"/>
      <c r="BN182" s="321"/>
      <c r="BO182" s="321"/>
      <c r="BP182" s="321"/>
      <c r="BQ182" s="321"/>
      <c r="BR182" s="321"/>
      <c r="BS182" s="321"/>
      <c r="BT182" s="321"/>
      <c r="BU182" s="321"/>
      <c r="BV182" s="321"/>
      <c r="BW182" s="322"/>
      <c r="BX182" s="329" t="s">
        <v>171</v>
      </c>
      <c r="BY182" s="330"/>
    </row>
    <row r="183" spans="1:89" s="82" customFormat="1" ht="45" customHeight="1" x14ac:dyDescent="0.35">
      <c r="A183" s="317" t="s">
        <v>282</v>
      </c>
      <c r="B183" s="318"/>
      <c r="C183" s="318"/>
      <c r="D183" s="318"/>
      <c r="E183" s="319"/>
      <c r="F183" s="320" t="s">
        <v>388</v>
      </c>
      <c r="G183" s="321"/>
      <c r="H183" s="321"/>
      <c r="I183" s="321"/>
      <c r="J183" s="321"/>
      <c r="K183" s="321"/>
      <c r="L183" s="321"/>
      <c r="M183" s="321"/>
      <c r="N183" s="321"/>
      <c r="O183" s="321"/>
      <c r="P183" s="321"/>
      <c r="Q183" s="321"/>
      <c r="R183" s="321"/>
      <c r="S183" s="321"/>
      <c r="T183" s="321"/>
      <c r="U183" s="321"/>
      <c r="V183" s="321"/>
      <c r="W183" s="321"/>
      <c r="X183" s="321"/>
      <c r="Y183" s="321"/>
      <c r="Z183" s="321"/>
      <c r="AA183" s="321"/>
      <c r="AB183" s="321"/>
      <c r="AC183" s="321"/>
      <c r="AD183" s="321"/>
      <c r="AE183" s="321"/>
      <c r="AF183" s="321"/>
      <c r="AG183" s="321"/>
      <c r="AH183" s="321"/>
      <c r="AI183" s="321"/>
      <c r="AJ183" s="321"/>
      <c r="AK183" s="321"/>
      <c r="AL183" s="321"/>
      <c r="AM183" s="321"/>
      <c r="AN183" s="321"/>
      <c r="AO183" s="321"/>
      <c r="AP183" s="321"/>
      <c r="AQ183" s="321"/>
      <c r="AR183" s="321"/>
      <c r="AS183" s="321"/>
      <c r="AT183" s="321"/>
      <c r="AU183" s="321"/>
      <c r="AV183" s="321"/>
      <c r="AW183" s="321"/>
      <c r="AX183" s="321"/>
      <c r="AY183" s="321"/>
      <c r="AZ183" s="321"/>
      <c r="BA183" s="321"/>
      <c r="BB183" s="321"/>
      <c r="BC183" s="321"/>
      <c r="BD183" s="321"/>
      <c r="BE183" s="321"/>
      <c r="BF183" s="321"/>
      <c r="BG183" s="321"/>
      <c r="BH183" s="321"/>
      <c r="BI183" s="321"/>
      <c r="BJ183" s="321"/>
      <c r="BK183" s="321"/>
      <c r="BL183" s="321"/>
      <c r="BM183" s="321"/>
      <c r="BN183" s="321"/>
      <c r="BO183" s="321"/>
      <c r="BP183" s="321"/>
      <c r="BQ183" s="321"/>
      <c r="BR183" s="321"/>
      <c r="BS183" s="321"/>
      <c r="BT183" s="321"/>
      <c r="BU183" s="321"/>
      <c r="BV183" s="321"/>
      <c r="BW183" s="322"/>
      <c r="BX183" s="329" t="s">
        <v>174</v>
      </c>
      <c r="BY183" s="330"/>
      <c r="BZ183" s="81"/>
      <c r="CA183" s="81"/>
      <c r="CB183" s="81"/>
      <c r="CC183" s="81"/>
      <c r="CD183" s="81"/>
      <c r="CE183" s="81"/>
      <c r="CF183" s="81"/>
      <c r="CG183" s="81"/>
      <c r="CH183" s="81"/>
      <c r="CI183" s="81"/>
      <c r="CJ183" s="81"/>
      <c r="CK183" s="81"/>
    </row>
    <row r="184" spans="1:89" ht="44.25" customHeight="1" x14ac:dyDescent="0.35">
      <c r="A184" s="317" t="s">
        <v>283</v>
      </c>
      <c r="B184" s="318"/>
      <c r="C184" s="318"/>
      <c r="D184" s="318"/>
      <c r="E184" s="319"/>
      <c r="F184" s="326" t="s">
        <v>418</v>
      </c>
      <c r="G184" s="327"/>
      <c r="H184" s="327"/>
      <c r="I184" s="327"/>
      <c r="J184" s="327"/>
      <c r="K184" s="327"/>
      <c r="L184" s="327"/>
      <c r="M184" s="327"/>
      <c r="N184" s="327"/>
      <c r="O184" s="327"/>
      <c r="P184" s="327"/>
      <c r="Q184" s="327"/>
      <c r="R184" s="327"/>
      <c r="S184" s="327"/>
      <c r="T184" s="327"/>
      <c r="U184" s="327"/>
      <c r="V184" s="327"/>
      <c r="W184" s="327"/>
      <c r="X184" s="327"/>
      <c r="Y184" s="327"/>
      <c r="Z184" s="327"/>
      <c r="AA184" s="327"/>
      <c r="AB184" s="327"/>
      <c r="AC184" s="327"/>
      <c r="AD184" s="327"/>
      <c r="AE184" s="327"/>
      <c r="AF184" s="327"/>
      <c r="AG184" s="327"/>
      <c r="AH184" s="327"/>
      <c r="AI184" s="327"/>
      <c r="AJ184" s="327"/>
      <c r="AK184" s="327"/>
      <c r="AL184" s="327"/>
      <c r="AM184" s="327"/>
      <c r="AN184" s="327"/>
      <c r="AO184" s="327"/>
      <c r="AP184" s="327"/>
      <c r="AQ184" s="327"/>
      <c r="AR184" s="327"/>
      <c r="AS184" s="327"/>
      <c r="AT184" s="327"/>
      <c r="AU184" s="327"/>
      <c r="AV184" s="327"/>
      <c r="AW184" s="327"/>
      <c r="AX184" s="327"/>
      <c r="AY184" s="327"/>
      <c r="AZ184" s="327"/>
      <c r="BA184" s="327"/>
      <c r="BB184" s="327"/>
      <c r="BC184" s="327"/>
      <c r="BD184" s="327"/>
      <c r="BE184" s="327"/>
      <c r="BF184" s="327"/>
      <c r="BG184" s="327"/>
      <c r="BH184" s="327"/>
      <c r="BI184" s="327"/>
      <c r="BJ184" s="327"/>
      <c r="BK184" s="327"/>
      <c r="BL184" s="327"/>
      <c r="BM184" s="327"/>
      <c r="BN184" s="327"/>
      <c r="BO184" s="327"/>
      <c r="BP184" s="327"/>
      <c r="BQ184" s="327"/>
      <c r="BR184" s="327"/>
      <c r="BS184" s="327"/>
      <c r="BT184" s="327"/>
      <c r="BU184" s="327"/>
      <c r="BV184" s="327"/>
      <c r="BW184" s="328"/>
      <c r="BX184" s="329" t="s">
        <v>172</v>
      </c>
      <c r="BY184" s="330"/>
    </row>
    <row r="185" spans="1:89" ht="38.25" customHeight="1" x14ac:dyDescent="0.35">
      <c r="A185" s="317" t="s">
        <v>284</v>
      </c>
      <c r="B185" s="318"/>
      <c r="C185" s="318"/>
      <c r="D185" s="318"/>
      <c r="E185" s="319"/>
      <c r="F185" s="326" t="s">
        <v>389</v>
      </c>
      <c r="G185" s="327"/>
      <c r="H185" s="327"/>
      <c r="I185" s="327"/>
      <c r="J185" s="327"/>
      <c r="K185" s="327"/>
      <c r="L185" s="327"/>
      <c r="M185" s="327"/>
      <c r="N185" s="327"/>
      <c r="O185" s="327"/>
      <c r="P185" s="327"/>
      <c r="Q185" s="327"/>
      <c r="R185" s="327"/>
      <c r="S185" s="327"/>
      <c r="T185" s="327"/>
      <c r="U185" s="327"/>
      <c r="V185" s="327"/>
      <c r="W185" s="327"/>
      <c r="X185" s="327"/>
      <c r="Y185" s="327"/>
      <c r="Z185" s="327"/>
      <c r="AA185" s="327"/>
      <c r="AB185" s="327"/>
      <c r="AC185" s="327"/>
      <c r="AD185" s="327"/>
      <c r="AE185" s="327"/>
      <c r="AF185" s="327"/>
      <c r="AG185" s="327"/>
      <c r="AH185" s="327"/>
      <c r="AI185" s="327"/>
      <c r="AJ185" s="327"/>
      <c r="AK185" s="327"/>
      <c r="AL185" s="327"/>
      <c r="AM185" s="327"/>
      <c r="AN185" s="327"/>
      <c r="AO185" s="327"/>
      <c r="AP185" s="327"/>
      <c r="AQ185" s="327"/>
      <c r="AR185" s="327"/>
      <c r="AS185" s="327"/>
      <c r="AT185" s="327"/>
      <c r="AU185" s="327"/>
      <c r="AV185" s="327"/>
      <c r="AW185" s="327"/>
      <c r="AX185" s="327"/>
      <c r="AY185" s="327"/>
      <c r="AZ185" s="327"/>
      <c r="BA185" s="327"/>
      <c r="BB185" s="327"/>
      <c r="BC185" s="327"/>
      <c r="BD185" s="327"/>
      <c r="BE185" s="327"/>
      <c r="BF185" s="327"/>
      <c r="BG185" s="327"/>
      <c r="BH185" s="327"/>
      <c r="BI185" s="327"/>
      <c r="BJ185" s="327"/>
      <c r="BK185" s="327"/>
      <c r="BL185" s="327"/>
      <c r="BM185" s="327"/>
      <c r="BN185" s="327"/>
      <c r="BO185" s="327"/>
      <c r="BP185" s="327"/>
      <c r="BQ185" s="327"/>
      <c r="BR185" s="327"/>
      <c r="BS185" s="327"/>
      <c r="BT185" s="327"/>
      <c r="BU185" s="327"/>
      <c r="BV185" s="327"/>
      <c r="BW185" s="328"/>
      <c r="BX185" s="329" t="s">
        <v>315</v>
      </c>
      <c r="BY185" s="330"/>
    </row>
    <row r="186" spans="1:89" ht="43.5" customHeight="1" x14ac:dyDescent="0.35">
      <c r="A186" s="317" t="s">
        <v>285</v>
      </c>
      <c r="B186" s="318"/>
      <c r="C186" s="318"/>
      <c r="D186" s="318"/>
      <c r="E186" s="319"/>
      <c r="F186" s="323" t="s">
        <v>286</v>
      </c>
      <c r="G186" s="324"/>
      <c r="H186" s="324"/>
      <c r="I186" s="324"/>
      <c r="J186" s="324"/>
      <c r="K186" s="324"/>
      <c r="L186" s="324"/>
      <c r="M186" s="324"/>
      <c r="N186" s="324"/>
      <c r="O186" s="324"/>
      <c r="P186" s="324"/>
      <c r="Q186" s="324"/>
      <c r="R186" s="324"/>
      <c r="S186" s="324"/>
      <c r="T186" s="324"/>
      <c r="U186" s="324"/>
      <c r="V186" s="324"/>
      <c r="W186" s="324"/>
      <c r="X186" s="324"/>
      <c r="Y186" s="324"/>
      <c r="Z186" s="324"/>
      <c r="AA186" s="324"/>
      <c r="AB186" s="324"/>
      <c r="AC186" s="324"/>
      <c r="AD186" s="324"/>
      <c r="AE186" s="324"/>
      <c r="AF186" s="324"/>
      <c r="AG186" s="324"/>
      <c r="AH186" s="324"/>
      <c r="AI186" s="324"/>
      <c r="AJ186" s="324"/>
      <c r="AK186" s="324"/>
      <c r="AL186" s="324"/>
      <c r="AM186" s="324"/>
      <c r="AN186" s="324"/>
      <c r="AO186" s="324"/>
      <c r="AP186" s="324"/>
      <c r="AQ186" s="324"/>
      <c r="AR186" s="324"/>
      <c r="AS186" s="324"/>
      <c r="AT186" s="324"/>
      <c r="AU186" s="324"/>
      <c r="AV186" s="324"/>
      <c r="AW186" s="324"/>
      <c r="AX186" s="324"/>
      <c r="AY186" s="324"/>
      <c r="AZ186" s="324"/>
      <c r="BA186" s="324"/>
      <c r="BB186" s="324"/>
      <c r="BC186" s="324"/>
      <c r="BD186" s="324"/>
      <c r="BE186" s="324"/>
      <c r="BF186" s="324"/>
      <c r="BG186" s="324"/>
      <c r="BH186" s="324"/>
      <c r="BI186" s="324"/>
      <c r="BJ186" s="324"/>
      <c r="BK186" s="324"/>
      <c r="BL186" s="324"/>
      <c r="BM186" s="324"/>
      <c r="BN186" s="324"/>
      <c r="BO186" s="324"/>
      <c r="BP186" s="324"/>
      <c r="BQ186" s="324"/>
      <c r="BR186" s="324"/>
      <c r="BS186" s="324"/>
      <c r="BT186" s="324"/>
      <c r="BU186" s="324"/>
      <c r="BV186" s="324"/>
      <c r="BW186" s="325"/>
      <c r="BX186" s="329" t="s">
        <v>173</v>
      </c>
      <c r="BY186" s="330"/>
    </row>
    <row r="187" spans="1:89" ht="39" customHeight="1" x14ac:dyDescent="0.35">
      <c r="A187" s="317" t="s">
        <v>287</v>
      </c>
      <c r="B187" s="318"/>
      <c r="C187" s="318"/>
      <c r="D187" s="318"/>
      <c r="E187" s="319"/>
      <c r="F187" s="323" t="s">
        <v>419</v>
      </c>
      <c r="G187" s="324"/>
      <c r="H187" s="324"/>
      <c r="I187" s="324"/>
      <c r="J187" s="324"/>
      <c r="K187" s="324"/>
      <c r="L187" s="324"/>
      <c r="M187" s="324"/>
      <c r="N187" s="324"/>
      <c r="O187" s="324"/>
      <c r="P187" s="324"/>
      <c r="Q187" s="324"/>
      <c r="R187" s="324"/>
      <c r="S187" s="324"/>
      <c r="T187" s="324"/>
      <c r="U187" s="324"/>
      <c r="V187" s="324"/>
      <c r="W187" s="324"/>
      <c r="X187" s="324"/>
      <c r="Y187" s="324"/>
      <c r="Z187" s="324"/>
      <c r="AA187" s="324"/>
      <c r="AB187" s="324"/>
      <c r="AC187" s="324"/>
      <c r="AD187" s="324"/>
      <c r="AE187" s="324"/>
      <c r="AF187" s="324"/>
      <c r="AG187" s="324"/>
      <c r="AH187" s="324"/>
      <c r="AI187" s="324"/>
      <c r="AJ187" s="324"/>
      <c r="AK187" s="324"/>
      <c r="AL187" s="324"/>
      <c r="AM187" s="324"/>
      <c r="AN187" s="324"/>
      <c r="AO187" s="324"/>
      <c r="AP187" s="324"/>
      <c r="AQ187" s="324"/>
      <c r="AR187" s="324"/>
      <c r="AS187" s="324"/>
      <c r="AT187" s="324"/>
      <c r="AU187" s="324"/>
      <c r="AV187" s="324"/>
      <c r="AW187" s="324"/>
      <c r="AX187" s="324"/>
      <c r="AY187" s="324"/>
      <c r="AZ187" s="324"/>
      <c r="BA187" s="324"/>
      <c r="BB187" s="324"/>
      <c r="BC187" s="324"/>
      <c r="BD187" s="324"/>
      <c r="BE187" s="324"/>
      <c r="BF187" s="324"/>
      <c r="BG187" s="324"/>
      <c r="BH187" s="324"/>
      <c r="BI187" s="324"/>
      <c r="BJ187" s="324"/>
      <c r="BK187" s="324"/>
      <c r="BL187" s="324"/>
      <c r="BM187" s="324"/>
      <c r="BN187" s="324"/>
      <c r="BO187" s="324"/>
      <c r="BP187" s="324"/>
      <c r="BQ187" s="324"/>
      <c r="BR187" s="324"/>
      <c r="BS187" s="324"/>
      <c r="BT187" s="324"/>
      <c r="BU187" s="324"/>
      <c r="BV187" s="324"/>
      <c r="BW187" s="325"/>
      <c r="BX187" s="329" t="s">
        <v>233</v>
      </c>
      <c r="BY187" s="330"/>
    </row>
    <row r="188" spans="1:89" s="82" customFormat="1" ht="39" customHeight="1" x14ac:dyDescent="0.35">
      <c r="A188" s="338" t="s">
        <v>288</v>
      </c>
      <c r="B188" s="339"/>
      <c r="C188" s="339"/>
      <c r="D188" s="339"/>
      <c r="E188" s="340"/>
      <c r="F188" s="352" t="s">
        <v>390</v>
      </c>
      <c r="G188" s="353"/>
      <c r="H188" s="353"/>
      <c r="I188" s="353"/>
      <c r="J188" s="353"/>
      <c r="K188" s="353"/>
      <c r="L188" s="353"/>
      <c r="M188" s="353"/>
      <c r="N188" s="353"/>
      <c r="O188" s="353"/>
      <c r="P188" s="353"/>
      <c r="Q188" s="353"/>
      <c r="R188" s="353"/>
      <c r="S188" s="353"/>
      <c r="T188" s="353"/>
      <c r="U188" s="353"/>
      <c r="V188" s="353"/>
      <c r="W188" s="353"/>
      <c r="X188" s="353"/>
      <c r="Y188" s="353"/>
      <c r="Z188" s="353"/>
      <c r="AA188" s="353"/>
      <c r="AB188" s="353"/>
      <c r="AC188" s="353"/>
      <c r="AD188" s="353"/>
      <c r="AE188" s="353"/>
      <c r="AF188" s="353"/>
      <c r="AG188" s="353"/>
      <c r="AH188" s="353"/>
      <c r="AI188" s="353"/>
      <c r="AJ188" s="353"/>
      <c r="AK188" s="353"/>
      <c r="AL188" s="353"/>
      <c r="AM188" s="353"/>
      <c r="AN188" s="353"/>
      <c r="AO188" s="353"/>
      <c r="AP188" s="353"/>
      <c r="AQ188" s="353"/>
      <c r="AR188" s="353"/>
      <c r="AS188" s="353"/>
      <c r="AT188" s="353"/>
      <c r="AU188" s="353"/>
      <c r="AV188" s="353"/>
      <c r="AW188" s="353"/>
      <c r="AX188" s="353"/>
      <c r="AY188" s="353"/>
      <c r="AZ188" s="353"/>
      <c r="BA188" s="353"/>
      <c r="BB188" s="353"/>
      <c r="BC188" s="353"/>
      <c r="BD188" s="353"/>
      <c r="BE188" s="353"/>
      <c r="BF188" s="353"/>
      <c r="BG188" s="353"/>
      <c r="BH188" s="353"/>
      <c r="BI188" s="353"/>
      <c r="BJ188" s="353"/>
      <c r="BK188" s="353"/>
      <c r="BL188" s="353"/>
      <c r="BM188" s="353"/>
      <c r="BN188" s="353"/>
      <c r="BO188" s="353"/>
      <c r="BP188" s="353"/>
      <c r="BQ188" s="353"/>
      <c r="BR188" s="353"/>
      <c r="BS188" s="353"/>
      <c r="BT188" s="353"/>
      <c r="BU188" s="353"/>
      <c r="BV188" s="353"/>
      <c r="BW188" s="354"/>
      <c r="BX188" s="329" t="s">
        <v>175</v>
      </c>
      <c r="BY188" s="330"/>
      <c r="BZ188" s="81"/>
      <c r="CA188" s="81"/>
      <c r="CB188" s="81"/>
      <c r="CC188" s="81"/>
      <c r="CD188" s="81"/>
      <c r="CE188" s="81"/>
      <c r="CF188" s="81"/>
      <c r="CG188" s="81"/>
      <c r="CH188" s="81"/>
      <c r="CI188" s="81"/>
      <c r="CJ188" s="81"/>
      <c r="CK188" s="81"/>
    </row>
    <row r="189" spans="1:89" ht="45" customHeight="1" x14ac:dyDescent="0.35">
      <c r="A189" s="317" t="s">
        <v>289</v>
      </c>
      <c r="B189" s="318"/>
      <c r="C189" s="318"/>
      <c r="D189" s="318"/>
      <c r="E189" s="319"/>
      <c r="F189" s="320" t="s">
        <v>391</v>
      </c>
      <c r="G189" s="321"/>
      <c r="H189" s="321"/>
      <c r="I189" s="321"/>
      <c r="J189" s="321"/>
      <c r="K189" s="321"/>
      <c r="L189" s="321"/>
      <c r="M189" s="321"/>
      <c r="N189" s="321"/>
      <c r="O189" s="321"/>
      <c r="P189" s="321"/>
      <c r="Q189" s="321"/>
      <c r="R189" s="321"/>
      <c r="S189" s="321"/>
      <c r="T189" s="321"/>
      <c r="U189" s="321"/>
      <c r="V189" s="321"/>
      <c r="W189" s="321"/>
      <c r="X189" s="321"/>
      <c r="Y189" s="321"/>
      <c r="Z189" s="321"/>
      <c r="AA189" s="321"/>
      <c r="AB189" s="321"/>
      <c r="AC189" s="321"/>
      <c r="AD189" s="321"/>
      <c r="AE189" s="321"/>
      <c r="AF189" s="321"/>
      <c r="AG189" s="321"/>
      <c r="AH189" s="321"/>
      <c r="AI189" s="321"/>
      <c r="AJ189" s="321"/>
      <c r="AK189" s="321"/>
      <c r="AL189" s="321"/>
      <c r="AM189" s="321"/>
      <c r="AN189" s="321"/>
      <c r="AO189" s="321"/>
      <c r="AP189" s="321"/>
      <c r="AQ189" s="321"/>
      <c r="AR189" s="321"/>
      <c r="AS189" s="321"/>
      <c r="AT189" s="321"/>
      <c r="AU189" s="321"/>
      <c r="AV189" s="321"/>
      <c r="AW189" s="321"/>
      <c r="AX189" s="321"/>
      <c r="AY189" s="321"/>
      <c r="AZ189" s="321"/>
      <c r="BA189" s="321"/>
      <c r="BB189" s="321"/>
      <c r="BC189" s="321"/>
      <c r="BD189" s="321"/>
      <c r="BE189" s="321"/>
      <c r="BF189" s="321"/>
      <c r="BG189" s="321"/>
      <c r="BH189" s="321"/>
      <c r="BI189" s="321"/>
      <c r="BJ189" s="321"/>
      <c r="BK189" s="321"/>
      <c r="BL189" s="321"/>
      <c r="BM189" s="321"/>
      <c r="BN189" s="321"/>
      <c r="BO189" s="321"/>
      <c r="BP189" s="321"/>
      <c r="BQ189" s="321"/>
      <c r="BR189" s="321"/>
      <c r="BS189" s="321"/>
      <c r="BT189" s="321"/>
      <c r="BU189" s="321"/>
      <c r="BV189" s="321"/>
      <c r="BW189" s="322"/>
      <c r="BX189" s="329" t="s">
        <v>176</v>
      </c>
      <c r="BY189" s="330"/>
    </row>
    <row r="190" spans="1:89" s="14" customFormat="1" ht="45" customHeight="1" x14ac:dyDescent="0.35">
      <c r="A190" s="317" t="s">
        <v>290</v>
      </c>
      <c r="B190" s="318"/>
      <c r="C190" s="318"/>
      <c r="D190" s="318"/>
      <c r="E190" s="319"/>
      <c r="F190" s="331" t="s">
        <v>420</v>
      </c>
      <c r="G190" s="332"/>
      <c r="H190" s="332"/>
      <c r="I190" s="332"/>
      <c r="J190" s="332"/>
      <c r="K190" s="332"/>
      <c r="L190" s="332"/>
      <c r="M190" s="332"/>
      <c r="N190" s="332"/>
      <c r="O190" s="332"/>
      <c r="P190" s="332"/>
      <c r="Q190" s="332"/>
      <c r="R190" s="332"/>
      <c r="S190" s="332"/>
      <c r="T190" s="332"/>
      <c r="U190" s="332"/>
      <c r="V190" s="332"/>
      <c r="W190" s="332"/>
      <c r="X190" s="332"/>
      <c r="Y190" s="332"/>
      <c r="Z190" s="332"/>
      <c r="AA190" s="332"/>
      <c r="AB190" s="332"/>
      <c r="AC190" s="332"/>
      <c r="AD190" s="332"/>
      <c r="AE190" s="332"/>
      <c r="AF190" s="332"/>
      <c r="AG190" s="332"/>
      <c r="AH190" s="332"/>
      <c r="AI190" s="332"/>
      <c r="AJ190" s="332"/>
      <c r="AK190" s="332"/>
      <c r="AL190" s="332"/>
      <c r="AM190" s="332"/>
      <c r="AN190" s="332"/>
      <c r="AO190" s="332"/>
      <c r="AP190" s="332"/>
      <c r="AQ190" s="332"/>
      <c r="AR190" s="332"/>
      <c r="AS190" s="332"/>
      <c r="AT190" s="332"/>
      <c r="AU190" s="332"/>
      <c r="AV190" s="332"/>
      <c r="AW190" s="332"/>
      <c r="AX190" s="332"/>
      <c r="AY190" s="332"/>
      <c r="AZ190" s="332"/>
      <c r="BA190" s="332"/>
      <c r="BB190" s="332"/>
      <c r="BC190" s="332"/>
      <c r="BD190" s="332"/>
      <c r="BE190" s="332"/>
      <c r="BF190" s="332"/>
      <c r="BG190" s="332"/>
      <c r="BH190" s="332"/>
      <c r="BI190" s="332"/>
      <c r="BJ190" s="332"/>
      <c r="BK190" s="332"/>
      <c r="BL190" s="332"/>
      <c r="BM190" s="332"/>
      <c r="BN190" s="332"/>
      <c r="BO190" s="332"/>
      <c r="BP190" s="332"/>
      <c r="BQ190" s="332"/>
      <c r="BR190" s="332"/>
      <c r="BS190" s="332"/>
      <c r="BT190" s="332"/>
      <c r="BU190" s="332"/>
      <c r="BV190" s="332"/>
      <c r="BW190" s="333"/>
      <c r="BX190" s="329" t="s">
        <v>234</v>
      </c>
      <c r="BY190" s="330"/>
      <c r="BZ190" s="83"/>
      <c r="CA190" s="83"/>
      <c r="CB190" s="83"/>
      <c r="CC190" s="83"/>
      <c r="CD190" s="83"/>
      <c r="CE190" s="83"/>
      <c r="CF190" s="83"/>
      <c r="CG190" s="83"/>
      <c r="CH190" s="83"/>
      <c r="CI190" s="83"/>
      <c r="CJ190" s="83"/>
      <c r="CK190" s="83"/>
    </row>
    <row r="191" spans="1:89" s="14" customFormat="1" ht="30" customHeight="1" x14ac:dyDescent="0.35">
      <c r="A191" s="317" t="s">
        <v>291</v>
      </c>
      <c r="B191" s="318"/>
      <c r="C191" s="318"/>
      <c r="D191" s="318"/>
      <c r="E191" s="319"/>
      <c r="F191" s="331" t="s">
        <v>392</v>
      </c>
      <c r="G191" s="332"/>
      <c r="H191" s="332"/>
      <c r="I191" s="332"/>
      <c r="J191" s="332"/>
      <c r="K191" s="332"/>
      <c r="L191" s="332"/>
      <c r="M191" s="332"/>
      <c r="N191" s="332"/>
      <c r="O191" s="332"/>
      <c r="P191" s="332"/>
      <c r="Q191" s="332"/>
      <c r="R191" s="332"/>
      <c r="S191" s="332"/>
      <c r="T191" s="332"/>
      <c r="U191" s="332"/>
      <c r="V191" s="332"/>
      <c r="W191" s="332"/>
      <c r="X191" s="332"/>
      <c r="Y191" s="332"/>
      <c r="Z191" s="332"/>
      <c r="AA191" s="332"/>
      <c r="AB191" s="332"/>
      <c r="AC191" s="332"/>
      <c r="AD191" s="332"/>
      <c r="AE191" s="332"/>
      <c r="AF191" s="332"/>
      <c r="AG191" s="332"/>
      <c r="AH191" s="332"/>
      <c r="AI191" s="332"/>
      <c r="AJ191" s="332"/>
      <c r="AK191" s="332"/>
      <c r="AL191" s="332"/>
      <c r="AM191" s="332"/>
      <c r="AN191" s="332"/>
      <c r="AO191" s="332"/>
      <c r="AP191" s="332"/>
      <c r="AQ191" s="332"/>
      <c r="AR191" s="332"/>
      <c r="AS191" s="332"/>
      <c r="AT191" s="332"/>
      <c r="AU191" s="332"/>
      <c r="AV191" s="332"/>
      <c r="AW191" s="332"/>
      <c r="AX191" s="332"/>
      <c r="AY191" s="332"/>
      <c r="AZ191" s="332"/>
      <c r="BA191" s="332"/>
      <c r="BB191" s="332"/>
      <c r="BC191" s="332"/>
      <c r="BD191" s="332"/>
      <c r="BE191" s="332"/>
      <c r="BF191" s="332"/>
      <c r="BG191" s="332"/>
      <c r="BH191" s="332"/>
      <c r="BI191" s="332"/>
      <c r="BJ191" s="332"/>
      <c r="BK191" s="332"/>
      <c r="BL191" s="332"/>
      <c r="BM191" s="332"/>
      <c r="BN191" s="332"/>
      <c r="BO191" s="332"/>
      <c r="BP191" s="332"/>
      <c r="BQ191" s="332"/>
      <c r="BR191" s="332"/>
      <c r="BS191" s="332"/>
      <c r="BT191" s="332"/>
      <c r="BU191" s="332"/>
      <c r="BV191" s="332"/>
      <c r="BW191" s="333"/>
      <c r="BX191" s="329" t="s">
        <v>326</v>
      </c>
      <c r="BY191" s="330"/>
      <c r="BZ191" s="83"/>
      <c r="CA191" s="83"/>
      <c r="CB191" s="83"/>
      <c r="CC191" s="83"/>
      <c r="CD191" s="83"/>
      <c r="CE191" s="83"/>
      <c r="CF191" s="83"/>
      <c r="CG191" s="83"/>
      <c r="CH191" s="83"/>
      <c r="CI191" s="83"/>
      <c r="CJ191" s="83"/>
      <c r="CK191" s="83"/>
    </row>
    <row r="192" spans="1:89" s="133" customFormat="1" ht="36.75" customHeight="1" x14ac:dyDescent="0.35">
      <c r="A192" s="804" t="s">
        <v>292</v>
      </c>
      <c r="B192" s="805"/>
      <c r="C192" s="805"/>
      <c r="D192" s="805"/>
      <c r="E192" s="806"/>
      <c r="F192" s="800" t="s">
        <v>393</v>
      </c>
      <c r="G192" s="801"/>
      <c r="H192" s="801"/>
      <c r="I192" s="801"/>
      <c r="J192" s="801"/>
      <c r="K192" s="801"/>
      <c r="L192" s="801"/>
      <c r="M192" s="801"/>
      <c r="N192" s="801"/>
      <c r="O192" s="801"/>
      <c r="P192" s="801"/>
      <c r="Q192" s="801"/>
      <c r="R192" s="801"/>
      <c r="S192" s="801"/>
      <c r="T192" s="801"/>
      <c r="U192" s="801"/>
      <c r="V192" s="801"/>
      <c r="W192" s="801"/>
      <c r="X192" s="801"/>
      <c r="Y192" s="801"/>
      <c r="Z192" s="801"/>
      <c r="AA192" s="801"/>
      <c r="AB192" s="801"/>
      <c r="AC192" s="801"/>
      <c r="AD192" s="801"/>
      <c r="AE192" s="801"/>
      <c r="AF192" s="801"/>
      <c r="AG192" s="801"/>
      <c r="AH192" s="801"/>
      <c r="AI192" s="801"/>
      <c r="AJ192" s="801"/>
      <c r="AK192" s="801"/>
      <c r="AL192" s="801"/>
      <c r="AM192" s="801"/>
      <c r="AN192" s="801"/>
      <c r="AO192" s="801"/>
      <c r="AP192" s="801"/>
      <c r="AQ192" s="801"/>
      <c r="AR192" s="801"/>
      <c r="AS192" s="801"/>
      <c r="AT192" s="801"/>
      <c r="AU192" s="801"/>
      <c r="AV192" s="801"/>
      <c r="AW192" s="801"/>
      <c r="AX192" s="801"/>
      <c r="AY192" s="801"/>
      <c r="AZ192" s="801"/>
      <c r="BA192" s="801"/>
      <c r="BB192" s="801"/>
      <c r="BC192" s="801"/>
      <c r="BD192" s="801"/>
      <c r="BE192" s="801"/>
      <c r="BF192" s="801"/>
      <c r="BG192" s="801"/>
      <c r="BH192" s="801"/>
      <c r="BI192" s="801"/>
      <c r="BJ192" s="801"/>
      <c r="BK192" s="801"/>
      <c r="BL192" s="801"/>
      <c r="BM192" s="801"/>
      <c r="BN192" s="801"/>
      <c r="BO192" s="801"/>
      <c r="BP192" s="801"/>
      <c r="BQ192" s="801"/>
      <c r="BR192" s="801"/>
      <c r="BS192" s="801"/>
      <c r="BT192" s="801"/>
      <c r="BU192" s="801"/>
      <c r="BV192" s="801"/>
      <c r="BW192" s="802"/>
      <c r="BX192" s="329" t="s">
        <v>232</v>
      </c>
      <c r="BY192" s="330"/>
      <c r="BZ192" s="132"/>
      <c r="CA192" s="132"/>
      <c r="CB192" s="132"/>
      <c r="CC192" s="132"/>
      <c r="CD192" s="132"/>
      <c r="CE192" s="132"/>
      <c r="CF192" s="132"/>
      <c r="CG192" s="132"/>
      <c r="CH192" s="132"/>
      <c r="CI192" s="132"/>
      <c r="CJ192" s="132"/>
      <c r="CK192" s="132"/>
    </row>
    <row r="193" spans="1:108" s="14" customFormat="1" ht="30" customHeight="1" x14ac:dyDescent="0.35">
      <c r="A193" s="338" t="s">
        <v>293</v>
      </c>
      <c r="B193" s="339"/>
      <c r="C193" s="339"/>
      <c r="D193" s="339"/>
      <c r="E193" s="340"/>
      <c r="F193" s="326" t="s">
        <v>394</v>
      </c>
      <c r="G193" s="809"/>
      <c r="H193" s="809"/>
      <c r="I193" s="809"/>
      <c r="J193" s="809"/>
      <c r="K193" s="809"/>
      <c r="L193" s="809"/>
      <c r="M193" s="809"/>
      <c r="N193" s="809"/>
      <c r="O193" s="809"/>
      <c r="P193" s="809"/>
      <c r="Q193" s="809"/>
      <c r="R193" s="809"/>
      <c r="S193" s="809"/>
      <c r="T193" s="809"/>
      <c r="U193" s="809"/>
      <c r="V193" s="809"/>
      <c r="W193" s="809"/>
      <c r="X193" s="809"/>
      <c r="Y193" s="809"/>
      <c r="Z193" s="809"/>
      <c r="AA193" s="809"/>
      <c r="AB193" s="809"/>
      <c r="AC193" s="809"/>
      <c r="AD193" s="809"/>
      <c r="AE193" s="809"/>
      <c r="AF193" s="809"/>
      <c r="AG193" s="809"/>
      <c r="AH193" s="809"/>
      <c r="AI193" s="809"/>
      <c r="AJ193" s="809"/>
      <c r="AK193" s="809"/>
      <c r="AL193" s="809"/>
      <c r="AM193" s="809"/>
      <c r="AN193" s="809"/>
      <c r="AO193" s="809"/>
      <c r="AP193" s="809"/>
      <c r="AQ193" s="809"/>
      <c r="AR193" s="809"/>
      <c r="AS193" s="809"/>
      <c r="AT193" s="809"/>
      <c r="AU193" s="809"/>
      <c r="AV193" s="809"/>
      <c r="AW193" s="809"/>
      <c r="AX193" s="809"/>
      <c r="AY193" s="809"/>
      <c r="AZ193" s="809"/>
      <c r="BA193" s="809"/>
      <c r="BB193" s="809"/>
      <c r="BC193" s="809"/>
      <c r="BD193" s="809"/>
      <c r="BE193" s="809"/>
      <c r="BF193" s="809"/>
      <c r="BG193" s="809"/>
      <c r="BH193" s="809"/>
      <c r="BI193" s="809"/>
      <c r="BJ193" s="809"/>
      <c r="BK193" s="809"/>
      <c r="BL193" s="809"/>
      <c r="BM193" s="809"/>
      <c r="BN193" s="809"/>
      <c r="BO193" s="809"/>
      <c r="BP193" s="809"/>
      <c r="BQ193" s="809"/>
      <c r="BR193" s="809"/>
      <c r="BS193" s="809"/>
      <c r="BT193" s="809"/>
      <c r="BU193" s="809"/>
      <c r="BV193" s="809"/>
      <c r="BW193" s="810"/>
      <c r="BX193" s="329" t="s">
        <v>204</v>
      </c>
      <c r="BY193" s="330"/>
      <c r="BZ193" s="83"/>
      <c r="CA193" s="83"/>
      <c r="CB193" s="83"/>
      <c r="CC193" s="83"/>
      <c r="CD193" s="83"/>
      <c r="CE193" s="83"/>
      <c r="CF193" s="83"/>
      <c r="CG193" s="83"/>
      <c r="CH193" s="83"/>
      <c r="CI193" s="83"/>
      <c r="CJ193" s="83"/>
      <c r="CK193" s="83"/>
    </row>
    <row r="194" spans="1:108" s="81" customFormat="1" ht="115.95" customHeight="1" x14ac:dyDescent="0.35">
      <c r="A194" s="885" t="s">
        <v>446</v>
      </c>
      <c r="B194" s="885"/>
      <c r="C194" s="885"/>
      <c r="D194" s="885"/>
      <c r="E194" s="885"/>
      <c r="F194" s="885"/>
      <c r="G194" s="885"/>
      <c r="H194" s="885"/>
      <c r="I194" s="885"/>
      <c r="J194" s="885"/>
      <c r="K194" s="885"/>
      <c r="L194" s="885"/>
      <c r="M194" s="885"/>
      <c r="N194" s="885"/>
      <c r="O194" s="885"/>
      <c r="P194" s="885"/>
      <c r="Q194" s="885"/>
      <c r="R194" s="885"/>
      <c r="S194" s="885"/>
      <c r="T194" s="885"/>
      <c r="U194" s="885"/>
      <c r="V194" s="885"/>
      <c r="W194" s="885"/>
      <c r="X194" s="885"/>
      <c r="Y194" s="885"/>
      <c r="Z194" s="885"/>
      <c r="AA194" s="885"/>
      <c r="AB194" s="885"/>
      <c r="AC194" s="885"/>
      <c r="AD194" s="885"/>
      <c r="AE194" s="885"/>
      <c r="AF194" s="885"/>
      <c r="AG194" s="885"/>
      <c r="AH194" s="885" t="s">
        <v>447</v>
      </c>
      <c r="AI194" s="885"/>
      <c r="AJ194" s="885"/>
      <c r="AK194" s="885"/>
      <c r="AL194" s="885"/>
      <c r="AM194" s="885"/>
      <c r="AN194" s="885"/>
      <c r="AO194" s="885"/>
      <c r="AP194" s="885"/>
      <c r="AQ194" s="885"/>
      <c r="AR194" s="885"/>
      <c r="AS194" s="885"/>
      <c r="AT194" s="885"/>
      <c r="AU194" s="885"/>
      <c r="AV194" s="885"/>
      <c r="AW194" s="885"/>
      <c r="AX194" s="885"/>
      <c r="AY194" s="885"/>
      <c r="AZ194" s="885"/>
      <c r="BA194" s="885"/>
      <c r="BB194" s="885"/>
      <c r="BC194" s="885"/>
      <c r="BD194" s="885"/>
      <c r="BE194" s="885"/>
      <c r="BF194" s="885"/>
      <c r="BG194" s="885"/>
      <c r="BH194" s="885"/>
      <c r="BI194" s="885"/>
      <c r="BJ194" s="885"/>
      <c r="BK194" s="885"/>
      <c r="BL194" s="885"/>
      <c r="BM194" s="885"/>
      <c r="BN194" s="885"/>
      <c r="BO194" s="885"/>
      <c r="BP194" s="885"/>
      <c r="BQ194" s="885"/>
      <c r="BR194" s="885"/>
      <c r="BS194" s="885"/>
      <c r="BT194" s="885"/>
      <c r="BU194" s="885"/>
      <c r="BV194" s="885"/>
      <c r="BW194" s="885"/>
      <c r="BX194" s="885"/>
      <c r="BY194" s="885"/>
      <c r="CA194" s="9"/>
      <c r="CL194" s="82"/>
      <c r="CM194" s="82"/>
      <c r="CN194" s="82"/>
      <c r="CO194" s="82"/>
      <c r="CP194" s="82"/>
      <c r="CQ194" s="82"/>
      <c r="CR194" s="82"/>
      <c r="CS194" s="82"/>
      <c r="CT194" s="82"/>
      <c r="CU194" s="82"/>
      <c r="CV194" s="82"/>
      <c r="CW194" s="82"/>
      <c r="CX194" s="82"/>
      <c r="CY194" s="82"/>
      <c r="CZ194" s="82"/>
      <c r="DA194" s="82"/>
      <c r="DB194" s="82"/>
      <c r="DC194" s="82"/>
      <c r="DD194" s="82"/>
    </row>
    <row r="195" spans="1:108" ht="42.6" customHeight="1" thickBot="1" x14ac:dyDescent="0.4">
      <c r="A195" s="878" t="s">
        <v>413</v>
      </c>
      <c r="B195" s="879"/>
      <c r="C195" s="879"/>
      <c r="D195" s="879"/>
      <c r="E195" s="879"/>
      <c r="F195" s="879"/>
      <c r="G195" s="879"/>
      <c r="H195" s="879"/>
      <c r="I195" s="879"/>
      <c r="J195" s="879"/>
      <c r="K195" s="879"/>
      <c r="L195" s="879"/>
      <c r="M195" s="879"/>
      <c r="N195" s="879"/>
      <c r="O195" s="879"/>
      <c r="P195" s="879"/>
      <c r="Q195" s="879"/>
      <c r="R195" s="879"/>
      <c r="S195" s="879"/>
      <c r="T195" s="879"/>
      <c r="U195" s="879"/>
      <c r="V195" s="879"/>
      <c r="W195" s="879"/>
      <c r="X195" s="879"/>
      <c r="Y195" s="879"/>
      <c r="Z195" s="879"/>
      <c r="AA195" s="879"/>
      <c r="AB195" s="879"/>
      <c r="AC195" s="879"/>
      <c r="AD195" s="879"/>
      <c r="AE195" s="879"/>
      <c r="AF195" s="879"/>
      <c r="AG195" s="879"/>
      <c r="AH195" s="879"/>
      <c r="AI195" s="879"/>
      <c r="AJ195" s="879"/>
      <c r="AK195" s="879"/>
      <c r="AL195" s="879"/>
      <c r="AM195" s="879"/>
      <c r="AN195" s="879"/>
      <c r="AO195" s="879"/>
      <c r="AP195" s="879"/>
      <c r="AQ195" s="879"/>
      <c r="AR195" s="879"/>
      <c r="AS195" s="879"/>
      <c r="AT195" s="879"/>
      <c r="AU195" s="879"/>
      <c r="AV195" s="879"/>
      <c r="AW195" s="879"/>
      <c r="AX195" s="879"/>
      <c r="AY195" s="879"/>
      <c r="AZ195" s="879"/>
      <c r="BA195" s="879"/>
      <c r="BB195" s="879"/>
      <c r="BC195" s="879"/>
      <c r="BD195" s="879"/>
      <c r="BE195" s="879"/>
      <c r="BF195" s="879"/>
      <c r="BG195" s="879"/>
      <c r="BH195" s="879"/>
      <c r="BI195" s="879"/>
      <c r="BJ195" s="879"/>
      <c r="BK195" s="879"/>
      <c r="BL195" s="879"/>
      <c r="BM195" s="879"/>
      <c r="BN195" s="879"/>
      <c r="BO195" s="879"/>
      <c r="BP195" s="879"/>
      <c r="BQ195" s="879"/>
      <c r="BR195" s="879"/>
      <c r="BS195" s="879"/>
      <c r="BT195" s="879"/>
      <c r="BU195" s="879"/>
      <c r="BV195" s="879"/>
      <c r="BW195" s="879"/>
      <c r="BX195" s="879"/>
      <c r="BY195" s="880"/>
    </row>
    <row r="196" spans="1:108" ht="27" customHeight="1" x14ac:dyDescent="0.35">
      <c r="A196" s="883" t="s">
        <v>349</v>
      </c>
      <c r="B196" s="883"/>
      <c r="C196" s="883"/>
      <c r="D196" s="883"/>
      <c r="E196" s="883"/>
      <c r="F196" s="884" t="s">
        <v>395</v>
      </c>
      <c r="G196" s="884"/>
      <c r="H196" s="884"/>
      <c r="I196" s="884"/>
      <c r="J196" s="884"/>
      <c r="K196" s="884"/>
      <c r="L196" s="884"/>
      <c r="M196" s="884"/>
      <c r="N196" s="884"/>
      <c r="O196" s="884"/>
      <c r="P196" s="884"/>
      <c r="Q196" s="884"/>
      <c r="R196" s="884"/>
      <c r="S196" s="884"/>
      <c r="T196" s="884"/>
      <c r="U196" s="884"/>
      <c r="V196" s="884"/>
      <c r="W196" s="884"/>
      <c r="X196" s="884"/>
      <c r="Y196" s="884"/>
      <c r="Z196" s="884"/>
      <c r="AA196" s="884"/>
      <c r="AB196" s="884"/>
      <c r="AC196" s="884"/>
      <c r="AD196" s="884"/>
      <c r="AE196" s="884"/>
      <c r="AF196" s="884"/>
      <c r="AG196" s="884"/>
      <c r="AH196" s="884"/>
      <c r="AI196" s="884"/>
      <c r="AJ196" s="884"/>
      <c r="AK196" s="884"/>
      <c r="AL196" s="884"/>
      <c r="AM196" s="884"/>
      <c r="AN196" s="884"/>
      <c r="AO196" s="884"/>
      <c r="AP196" s="884"/>
      <c r="AQ196" s="884"/>
      <c r="AR196" s="884"/>
      <c r="AS196" s="884"/>
      <c r="AT196" s="884"/>
      <c r="AU196" s="884"/>
      <c r="AV196" s="884"/>
      <c r="AW196" s="884"/>
      <c r="AX196" s="884"/>
      <c r="AY196" s="884"/>
      <c r="AZ196" s="884"/>
      <c r="BA196" s="884"/>
      <c r="BB196" s="884"/>
      <c r="BC196" s="884"/>
      <c r="BD196" s="884"/>
      <c r="BE196" s="884"/>
      <c r="BF196" s="884"/>
      <c r="BG196" s="884"/>
      <c r="BH196" s="884"/>
      <c r="BI196" s="884"/>
      <c r="BJ196" s="884"/>
      <c r="BK196" s="884"/>
      <c r="BL196" s="884"/>
      <c r="BM196" s="884"/>
      <c r="BN196" s="884"/>
      <c r="BO196" s="884"/>
      <c r="BP196" s="884"/>
      <c r="BQ196" s="884"/>
      <c r="BR196" s="884"/>
      <c r="BS196" s="884"/>
      <c r="BT196" s="884"/>
      <c r="BU196" s="884"/>
      <c r="BV196" s="884"/>
      <c r="BW196" s="884"/>
      <c r="BX196" s="883" t="s">
        <v>183</v>
      </c>
      <c r="BY196" s="883"/>
    </row>
    <row r="197" spans="1:108" ht="30.6" customHeight="1" x14ac:dyDescent="0.35">
      <c r="A197" s="881" t="s">
        <v>294</v>
      </c>
      <c r="B197" s="881"/>
      <c r="C197" s="881"/>
      <c r="D197" s="881"/>
      <c r="E197" s="881"/>
      <c r="F197" s="882" t="s">
        <v>361</v>
      </c>
      <c r="G197" s="882"/>
      <c r="H197" s="882"/>
      <c r="I197" s="882"/>
      <c r="J197" s="882"/>
      <c r="K197" s="882"/>
      <c r="L197" s="882"/>
      <c r="M197" s="882"/>
      <c r="N197" s="882"/>
      <c r="O197" s="882"/>
      <c r="P197" s="882"/>
      <c r="Q197" s="882"/>
      <c r="R197" s="882"/>
      <c r="S197" s="882"/>
      <c r="T197" s="882"/>
      <c r="U197" s="882"/>
      <c r="V197" s="882"/>
      <c r="W197" s="882"/>
      <c r="X197" s="882"/>
      <c r="Y197" s="882"/>
      <c r="Z197" s="882"/>
      <c r="AA197" s="882"/>
      <c r="AB197" s="882"/>
      <c r="AC197" s="882"/>
      <c r="AD197" s="882"/>
      <c r="AE197" s="882"/>
      <c r="AF197" s="882"/>
      <c r="AG197" s="882"/>
      <c r="AH197" s="882"/>
      <c r="AI197" s="882"/>
      <c r="AJ197" s="882"/>
      <c r="AK197" s="882"/>
      <c r="AL197" s="882"/>
      <c r="AM197" s="882"/>
      <c r="AN197" s="882"/>
      <c r="AO197" s="882"/>
      <c r="AP197" s="882"/>
      <c r="AQ197" s="882"/>
      <c r="AR197" s="882"/>
      <c r="AS197" s="882"/>
      <c r="AT197" s="882"/>
      <c r="AU197" s="882"/>
      <c r="AV197" s="882"/>
      <c r="AW197" s="882"/>
      <c r="AX197" s="882"/>
      <c r="AY197" s="882"/>
      <c r="AZ197" s="882"/>
      <c r="BA197" s="882"/>
      <c r="BB197" s="882"/>
      <c r="BC197" s="882"/>
      <c r="BD197" s="882"/>
      <c r="BE197" s="882"/>
      <c r="BF197" s="882"/>
      <c r="BG197" s="882"/>
      <c r="BH197" s="882"/>
      <c r="BI197" s="882"/>
      <c r="BJ197" s="882"/>
      <c r="BK197" s="882"/>
      <c r="BL197" s="882"/>
      <c r="BM197" s="882"/>
      <c r="BN197" s="882"/>
      <c r="BO197" s="882"/>
      <c r="BP197" s="882"/>
      <c r="BQ197" s="882"/>
      <c r="BR197" s="882"/>
      <c r="BS197" s="882"/>
      <c r="BT197" s="882"/>
      <c r="BU197" s="882"/>
      <c r="BV197" s="882"/>
      <c r="BW197" s="882"/>
      <c r="BX197" s="881" t="s">
        <v>190</v>
      </c>
      <c r="BY197" s="881"/>
    </row>
    <row r="198" spans="1:108" ht="21.75" customHeight="1" x14ac:dyDescent="0.35">
      <c r="A198" s="881" t="s">
        <v>295</v>
      </c>
      <c r="B198" s="881"/>
      <c r="C198" s="881"/>
      <c r="D198" s="881"/>
      <c r="E198" s="881"/>
      <c r="F198" s="882" t="s">
        <v>427</v>
      </c>
      <c r="G198" s="882"/>
      <c r="H198" s="882"/>
      <c r="I198" s="882"/>
      <c r="J198" s="882"/>
      <c r="K198" s="882"/>
      <c r="L198" s="882"/>
      <c r="M198" s="882"/>
      <c r="N198" s="882"/>
      <c r="O198" s="882"/>
      <c r="P198" s="882"/>
      <c r="Q198" s="882"/>
      <c r="R198" s="882"/>
      <c r="S198" s="882"/>
      <c r="T198" s="882"/>
      <c r="U198" s="882"/>
      <c r="V198" s="882"/>
      <c r="W198" s="882"/>
      <c r="X198" s="882"/>
      <c r="Y198" s="882"/>
      <c r="Z198" s="882"/>
      <c r="AA198" s="882"/>
      <c r="AB198" s="882"/>
      <c r="AC198" s="882"/>
      <c r="AD198" s="882"/>
      <c r="AE198" s="882"/>
      <c r="AF198" s="882"/>
      <c r="AG198" s="882"/>
      <c r="AH198" s="882"/>
      <c r="AI198" s="882"/>
      <c r="AJ198" s="882"/>
      <c r="AK198" s="882"/>
      <c r="AL198" s="882"/>
      <c r="AM198" s="882"/>
      <c r="AN198" s="882"/>
      <c r="AO198" s="882"/>
      <c r="AP198" s="882"/>
      <c r="AQ198" s="882"/>
      <c r="AR198" s="882"/>
      <c r="AS198" s="882"/>
      <c r="AT198" s="882"/>
      <c r="AU198" s="882"/>
      <c r="AV198" s="882"/>
      <c r="AW198" s="882"/>
      <c r="AX198" s="882"/>
      <c r="AY198" s="882"/>
      <c r="AZ198" s="882"/>
      <c r="BA198" s="882"/>
      <c r="BB198" s="882"/>
      <c r="BC198" s="882"/>
      <c r="BD198" s="882"/>
      <c r="BE198" s="882"/>
      <c r="BF198" s="882"/>
      <c r="BG198" s="882"/>
      <c r="BH198" s="882"/>
      <c r="BI198" s="882"/>
      <c r="BJ198" s="882"/>
      <c r="BK198" s="882"/>
      <c r="BL198" s="882"/>
      <c r="BM198" s="882"/>
      <c r="BN198" s="882"/>
      <c r="BO198" s="882"/>
      <c r="BP198" s="882"/>
      <c r="BQ198" s="882"/>
      <c r="BR198" s="882"/>
      <c r="BS198" s="882"/>
      <c r="BT198" s="882"/>
      <c r="BU198" s="882"/>
      <c r="BV198" s="882"/>
      <c r="BW198" s="882"/>
      <c r="BX198" s="881" t="s">
        <v>202</v>
      </c>
      <c r="BY198" s="881"/>
    </row>
    <row r="199" spans="1:108" ht="30" customHeight="1" x14ac:dyDescent="0.35">
      <c r="A199" s="338" t="s">
        <v>296</v>
      </c>
      <c r="B199" s="339"/>
      <c r="C199" s="339"/>
      <c r="D199" s="339"/>
      <c r="E199" s="340"/>
      <c r="F199" s="326" t="s">
        <v>362</v>
      </c>
      <c r="G199" s="809"/>
      <c r="H199" s="809"/>
      <c r="I199" s="809"/>
      <c r="J199" s="809"/>
      <c r="K199" s="809"/>
      <c r="L199" s="809"/>
      <c r="M199" s="809"/>
      <c r="N199" s="809"/>
      <c r="O199" s="809"/>
      <c r="P199" s="809"/>
      <c r="Q199" s="809"/>
      <c r="R199" s="809"/>
      <c r="S199" s="809"/>
      <c r="T199" s="809"/>
      <c r="U199" s="809"/>
      <c r="V199" s="809"/>
      <c r="W199" s="809"/>
      <c r="X199" s="809"/>
      <c r="Y199" s="809"/>
      <c r="Z199" s="809"/>
      <c r="AA199" s="809"/>
      <c r="AB199" s="809"/>
      <c r="AC199" s="809"/>
      <c r="AD199" s="809"/>
      <c r="AE199" s="809"/>
      <c r="AF199" s="809"/>
      <c r="AG199" s="809"/>
      <c r="AH199" s="809"/>
      <c r="AI199" s="809"/>
      <c r="AJ199" s="809"/>
      <c r="AK199" s="809"/>
      <c r="AL199" s="809"/>
      <c r="AM199" s="809"/>
      <c r="AN199" s="809"/>
      <c r="AO199" s="809"/>
      <c r="AP199" s="809"/>
      <c r="AQ199" s="809"/>
      <c r="AR199" s="809"/>
      <c r="AS199" s="809"/>
      <c r="AT199" s="809"/>
      <c r="AU199" s="809"/>
      <c r="AV199" s="809"/>
      <c r="AW199" s="809"/>
      <c r="AX199" s="809"/>
      <c r="AY199" s="809"/>
      <c r="AZ199" s="809"/>
      <c r="BA199" s="809"/>
      <c r="BB199" s="809"/>
      <c r="BC199" s="809"/>
      <c r="BD199" s="809"/>
      <c r="BE199" s="809"/>
      <c r="BF199" s="809"/>
      <c r="BG199" s="809"/>
      <c r="BH199" s="809"/>
      <c r="BI199" s="809"/>
      <c r="BJ199" s="809"/>
      <c r="BK199" s="809"/>
      <c r="BL199" s="809"/>
      <c r="BM199" s="809"/>
      <c r="BN199" s="809"/>
      <c r="BO199" s="809"/>
      <c r="BP199" s="809"/>
      <c r="BQ199" s="809"/>
      <c r="BR199" s="809"/>
      <c r="BS199" s="809"/>
      <c r="BT199" s="809"/>
      <c r="BU199" s="809"/>
      <c r="BV199" s="809"/>
      <c r="BW199" s="810"/>
      <c r="BX199" s="811" t="s">
        <v>201</v>
      </c>
      <c r="BY199" s="812"/>
      <c r="BZ199" s="125"/>
    </row>
    <row r="200" spans="1:108" s="88" customFormat="1" ht="24" customHeight="1" x14ac:dyDescent="0.25">
      <c r="A200" s="338" t="s">
        <v>297</v>
      </c>
      <c r="B200" s="339"/>
      <c r="C200" s="339"/>
      <c r="D200" s="339"/>
      <c r="E200" s="340"/>
      <c r="F200" s="320" t="s">
        <v>300</v>
      </c>
      <c r="G200" s="341"/>
      <c r="H200" s="341"/>
      <c r="I200" s="341"/>
      <c r="J200" s="341"/>
      <c r="K200" s="341"/>
      <c r="L200" s="341"/>
      <c r="M200" s="341"/>
      <c r="N200" s="341"/>
      <c r="O200" s="341"/>
      <c r="P200" s="341"/>
      <c r="Q200" s="341"/>
      <c r="R200" s="341"/>
      <c r="S200" s="341"/>
      <c r="T200" s="341"/>
      <c r="U200" s="341"/>
      <c r="V200" s="341"/>
      <c r="W200" s="341"/>
      <c r="X200" s="341"/>
      <c r="Y200" s="341"/>
      <c r="Z200" s="341"/>
      <c r="AA200" s="341"/>
      <c r="AB200" s="341"/>
      <c r="AC200" s="341"/>
      <c r="AD200" s="341"/>
      <c r="AE200" s="341"/>
      <c r="AF200" s="341"/>
      <c r="AG200" s="341"/>
      <c r="AH200" s="341"/>
      <c r="AI200" s="341"/>
      <c r="AJ200" s="341"/>
      <c r="AK200" s="341"/>
      <c r="AL200" s="341"/>
      <c r="AM200" s="341"/>
      <c r="AN200" s="341"/>
      <c r="AO200" s="341"/>
      <c r="AP200" s="341"/>
      <c r="AQ200" s="341"/>
      <c r="AR200" s="341"/>
      <c r="AS200" s="341"/>
      <c r="AT200" s="341"/>
      <c r="AU200" s="341"/>
      <c r="AV200" s="341"/>
      <c r="AW200" s="341"/>
      <c r="AX200" s="341"/>
      <c r="AY200" s="341"/>
      <c r="AZ200" s="341"/>
      <c r="BA200" s="341"/>
      <c r="BB200" s="341"/>
      <c r="BC200" s="341"/>
      <c r="BD200" s="341"/>
      <c r="BE200" s="341"/>
      <c r="BF200" s="341"/>
      <c r="BG200" s="341"/>
      <c r="BH200" s="341"/>
      <c r="BI200" s="341"/>
      <c r="BJ200" s="341"/>
      <c r="BK200" s="341"/>
      <c r="BL200" s="341"/>
      <c r="BM200" s="341"/>
      <c r="BN200" s="341"/>
      <c r="BO200" s="341"/>
      <c r="BP200" s="341"/>
      <c r="BQ200" s="341"/>
      <c r="BR200" s="341"/>
      <c r="BS200" s="341"/>
      <c r="BT200" s="341"/>
      <c r="BU200" s="341"/>
      <c r="BV200" s="341"/>
      <c r="BW200" s="342"/>
      <c r="BX200" s="807" t="s">
        <v>194</v>
      </c>
      <c r="BY200" s="808"/>
    </row>
    <row r="201" spans="1:108" ht="34.200000000000003" customHeight="1" x14ac:dyDescent="0.35">
      <c r="A201" s="338" t="s">
        <v>298</v>
      </c>
      <c r="B201" s="339"/>
      <c r="C201" s="339"/>
      <c r="D201" s="339"/>
      <c r="E201" s="340"/>
      <c r="F201" s="326" t="s">
        <v>302</v>
      </c>
      <c r="G201" s="327"/>
      <c r="H201" s="327"/>
      <c r="I201" s="327"/>
      <c r="J201" s="327"/>
      <c r="K201" s="327"/>
      <c r="L201" s="327"/>
      <c r="M201" s="327"/>
      <c r="N201" s="327"/>
      <c r="O201" s="327"/>
      <c r="P201" s="327"/>
      <c r="Q201" s="327"/>
      <c r="R201" s="327"/>
      <c r="S201" s="327"/>
      <c r="T201" s="327"/>
      <c r="U201" s="327"/>
      <c r="V201" s="327"/>
      <c r="W201" s="327"/>
      <c r="X201" s="327"/>
      <c r="Y201" s="327"/>
      <c r="Z201" s="327"/>
      <c r="AA201" s="327"/>
      <c r="AB201" s="327"/>
      <c r="AC201" s="327"/>
      <c r="AD201" s="327"/>
      <c r="AE201" s="327"/>
      <c r="AF201" s="327"/>
      <c r="AG201" s="327"/>
      <c r="AH201" s="327"/>
      <c r="AI201" s="327"/>
      <c r="AJ201" s="327"/>
      <c r="AK201" s="327"/>
      <c r="AL201" s="327"/>
      <c r="AM201" s="327"/>
      <c r="AN201" s="327"/>
      <c r="AO201" s="327"/>
      <c r="AP201" s="327"/>
      <c r="AQ201" s="327"/>
      <c r="AR201" s="327"/>
      <c r="AS201" s="327"/>
      <c r="AT201" s="327"/>
      <c r="AU201" s="327"/>
      <c r="AV201" s="327"/>
      <c r="AW201" s="327"/>
      <c r="AX201" s="327"/>
      <c r="AY201" s="327"/>
      <c r="AZ201" s="327"/>
      <c r="BA201" s="327"/>
      <c r="BB201" s="327"/>
      <c r="BC201" s="327"/>
      <c r="BD201" s="327"/>
      <c r="BE201" s="327"/>
      <c r="BF201" s="327"/>
      <c r="BG201" s="327"/>
      <c r="BH201" s="327"/>
      <c r="BI201" s="327"/>
      <c r="BJ201" s="327"/>
      <c r="BK201" s="327"/>
      <c r="BL201" s="327"/>
      <c r="BM201" s="327"/>
      <c r="BN201" s="327"/>
      <c r="BO201" s="327"/>
      <c r="BP201" s="327"/>
      <c r="BQ201" s="327"/>
      <c r="BR201" s="327"/>
      <c r="BS201" s="327"/>
      <c r="BT201" s="327"/>
      <c r="BU201" s="327"/>
      <c r="BV201" s="327"/>
      <c r="BW201" s="328"/>
      <c r="BX201" s="329" t="s">
        <v>195</v>
      </c>
      <c r="BY201" s="330"/>
    </row>
    <row r="202" spans="1:108" ht="27.75" customHeight="1" x14ac:dyDescent="0.35">
      <c r="A202" s="338" t="s">
        <v>351</v>
      </c>
      <c r="B202" s="339"/>
      <c r="C202" s="339"/>
      <c r="D202" s="339"/>
      <c r="E202" s="340"/>
      <c r="F202" s="813" t="s">
        <v>396</v>
      </c>
      <c r="G202" s="814"/>
      <c r="H202" s="814"/>
      <c r="I202" s="814"/>
      <c r="J202" s="814"/>
      <c r="K202" s="814"/>
      <c r="L202" s="814"/>
      <c r="M202" s="814"/>
      <c r="N202" s="814"/>
      <c r="O202" s="814"/>
      <c r="P202" s="814"/>
      <c r="Q202" s="814"/>
      <c r="R202" s="814"/>
      <c r="S202" s="814"/>
      <c r="T202" s="814"/>
      <c r="U202" s="814"/>
      <c r="V202" s="814"/>
      <c r="W202" s="814"/>
      <c r="X202" s="814"/>
      <c r="Y202" s="814"/>
      <c r="Z202" s="814"/>
      <c r="AA202" s="814"/>
      <c r="AB202" s="814"/>
      <c r="AC202" s="814"/>
      <c r="AD202" s="814"/>
      <c r="AE202" s="814"/>
      <c r="AF202" s="814"/>
      <c r="AG202" s="814"/>
      <c r="AH202" s="814"/>
      <c r="AI202" s="814"/>
      <c r="AJ202" s="814"/>
      <c r="AK202" s="814"/>
      <c r="AL202" s="814"/>
      <c r="AM202" s="814"/>
      <c r="AN202" s="814"/>
      <c r="AO202" s="814"/>
      <c r="AP202" s="814"/>
      <c r="AQ202" s="814"/>
      <c r="AR202" s="814"/>
      <c r="AS202" s="814"/>
      <c r="AT202" s="814"/>
      <c r="AU202" s="814"/>
      <c r="AV202" s="814"/>
      <c r="AW202" s="814"/>
      <c r="AX202" s="814"/>
      <c r="AY202" s="814"/>
      <c r="AZ202" s="814"/>
      <c r="BA202" s="814"/>
      <c r="BB202" s="814"/>
      <c r="BC202" s="814"/>
      <c r="BD202" s="814"/>
      <c r="BE202" s="814"/>
      <c r="BF202" s="814"/>
      <c r="BG202" s="814"/>
      <c r="BH202" s="814"/>
      <c r="BI202" s="814"/>
      <c r="BJ202" s="814"/>
      <c r="BK202" s="814"/>
      <c r="BL202" s="814"/>
      <c r="BM202" s="814"/>
      <c r="BN202" s="814"/>
      <c r="BO202" s="814"/>
      <c r="BP202" s="814"/>
      <c r="BQ202" s="814"/>
      <c r="BR202" s="814"/>
      <c r="BS202" s="814"/>
      <c r="BT202" s="814"/>
      <c r="BU202" s="814"/>
      <c r="BV202" s="814"/>
      <c r="BW202" s="815"/>
      <c r="BX202" s="329" t="s">
        <v>316</v>
      </c>
      <c r="BY202" s="330"/>
    </row>
    <row r="203" spans="1:108" ht="20.25" customHeight="1" x14ac:dyDescent="0.35">
      <c r="A203" s="338" t="s">
        <v>299</v>
      </c>
      <c r="B203" s="339"/>
      <c r="C203" s="339"/>
      <c r="D203" s="339"/>
      <c r="E203" s="340"/>
      <c r="F203" s="331" t="s">
        <v>305</v>
      </c>
      <c r="G203" s="630"/>
      <c r="H203" s="630"/>
      <c r="I203" s="630"/>
      <c r="J203" s="630"/>
      <c r="K203" s="630"/>
      <c r="L203" s="630"/>
      <c r="M203" s="630"/>
      <c r="N203" s="630"/>
      <c r="O203" s="630"/>
      <c r="P203" s="630"/>
      <c r="Q203" s="630"/>
      <c r="R203" s="630"/>
      <c r="S203" s="630"/>
      <c r="T203" s="630"/>
      <c r="U203" s="630"/>
      <c r="V203" s="630"/>
      <c r="W203" s="630"/>
      <c r="X203" s="630"/>
      <c r="Y203" s="630"/>
      <c r="Z203" s="630"/>
      <c r="AA203" s="630"/>
      <c r="AB203" s="630"/>
      <c r="AC203" s="630"/>
      <c r="AD203" s="630"/>
      <c r="AE203" s="630"/>
      <c r="AF203" s="630"/>
      <c r="AG203" s="630"/>
      <c r="AH203" s="630"/>
      <c r="AI203" s="630"/>
      <c r="AJ203" s="630"/>
      <c r="AK203" s="630"/>
      <c r="AL203" s="630"/>
      <c r="AM203" s="630"/>
      <c r="AN203" s="630"/>
      <c r="AO203" s="630"/>
      <c r="AP203" s="630"/>
      <c r="AQ203" s="630"/>
      <c r="AR203" s="630"/>
      <c r="AS203" s="630"/>
      <c r="AT203" s="630"/>
      <c r="AU203" s="630"/>
      <c r="AV203" s="630"/>
      <c r="AW203" s="630"/>
      <c r="AX203" s="630"/>
      <c r="AY203" s="630"/>
      <c r="AZ203" s="630"/>
      <c r="BA203" s="630"/>
      <c r="BB203" s="630"/>
      <c r="BC203" s="630"/>
      <c r="BD203" s="630"/>
      <c r="BE203" s="630"/>
      <c r="BF203" s="630"/>
      <c r="BG203" s="630"/>
      <c r="BH203" s="630"/>
      <c r="BI203" s="630"/>
      <c r="BJ203" s="630"/>
      <c r="BK203" s="630"/>
      <c r="BL203" s="630"/>
      <c r="BM203" s="630"/>
      <c r="BN203" s="630"/>
      <c r="BO203" s="630"/>
      <c r="BP203" s="630"/>
      <c r="BQ203" s="630"/>
      <c r="BR203" s="630"/>
      <c r="BS203" s="630"/>
      <c r="BT203" s="630"/>
      <c r="BU203" s="630"/>
      <c r="BV203" s="630"/>
      <c r="BW203" s="631"/>
      <c r="BX203" s="329" t="s">
        <v>316</v>
      </c>
      <c r="BY203" s="330"/>
    </row>
    <row r="204" spans="1:108" s="135" customFormat="1" ht="40.5" customHeight="1" x14ac:dyDescent="0.35">
      <c r="A204" s="804" t="s">
        <v>301</v>
      </c>
      <c r="B204" s="805"/>
      <c r="C204" s="805"/>
      <c r="D204" s="805"/>
      <c r="E204" s="806"/>
      <c r="F204" s="350" t="s">
        <v>397</v>
      </c>
      <c r="G204" s="350"/>
      <c r="H204" s="350"/>
      <c r="I204" s="350"/>
      <c r="J204" s="350"/>
      <c r="K204" s="350"/>
      <c r="L204" s="350"/>
      <c r="M204" s="350"/>
      <c r="N204" s="350"/>
      <c r="O204" s="350"/>
      <c r="P204" s="350"/>
      <c r="Q204" s="350"/>
      <c r="R204" s="350"/>
      <c r="S204" s="350"/>
      <c r="T204" s="350"/>
      <c r="U204" s="350"/>
      <c r="V204" s="350"/>
      <c r="W204" s="350"/>
      <c r="X204" s="350"/>
      <c r="Y204" s="350"/>
      <c r="Z204" s="350"/>
      <c r="AA204" s="350"/>
      <c r="AB204" s="350"/>
      <c r="AC204" s="350"/>
      <c r="AD204" s="350"/>
      <c r="AE204" s="350"/>
      <c r="AF204" s="350"/>
      <c r="AG204" s="350"/>
      <c r="AH204" s="350"/>
      <c r="AI204" s="350"/>
      <c r="AJ204" s="350"/>
      <c r="AK204" s="350"/>
      <c r="AL204" s="350"/>
      <c r="AM204" s="350"/>
      <c r="AN204" s="350"/>
      <c r="AO204" s="350"/>
      <c r="AP204" s="350"/>
      <c r="AQ204" s="350"/>
      <c r="AR204" s="350"/>
      <c r="AS204" s="350"/>
      <c r="AT204" s="350"/>
      <c r="AU204" s="350"/>
      <c r="AV204" s="350"/>
      <c r="AW204" s="350"/>
      <c r="AX204" s="350"/>
      <c r="AY204" s="350"/>
      <c r="AZ204" s="350"/>
      <c r="BA204" s="350"/>
      <c r="BB204" s="350"/>
      <c r="BC204" s="350"/>
      <c r="BD204" s="350"/>
      <c r="BE204" s="350"/>
      <c r="BF204" s="350"/>
      <c r="BG204" s="350"/>
      <c r="BH204" s="350"/>
      <c r="BI204" s="350"/>
      <c r="BJ204" s="350"/>
      <c r="BK204" s="350"/>
      <c r="BL204" s="350"/>
      <c r="BM204" s="350"/>
      <c r="BN204" s="350"/>
      <c r="BO204" s="350"/>
      <c r="BP204" s="350"/>
      <c r="BQ204" s="350"/>
      <c r="BR204" s="350"/>
      <c r="BS204" s="350"/>
      <c r="BT204" s="350"/>
      <c r="BU204" s="350"/>
      <c r="BV204" s="350"/>
      <c r="BW204" s="350"/>
      <c r="BX204" s="329" t="s">
        <v>197</v>
      </c>
      <c r="BY204" s="330"/>
      <c r="BZ204" s="134"/>
      <c r="CA204" s="134"/>
      <c r="CB204" s="134"/>
      <c r="CC204" s="134"/>
      <c r="CD204" s="134"/>
      <c r="CE204" s="134"/>
      <c r="CF204" s="134"/>
      <c r="CG204" s="134"/>
      <c r="CH204" s="134"/>
      <c r="CI204" s="134"/>
      <c r="CJ204" s="134"/>
      <c r="CK204" s="134"/>
    </row>
    <row r="205" spans="1:108" ht="29.4" customHeight="1" x14ac:dyDescent="0.35">
      <c r="A205" s="338" t="s">
        <v>303</v>
      </c>
      <c r="B205" s="339"/>
      <c r="C205" s="339"/>
      <c r="D205" s="339"/>
      <c r="E205" s="340"/>
      <c r="F205" s="331" t="s">
        <v>343</v>
      </c>
      <c r="G205" s="630"/>
      <c r="H205" s="630"/>
      <c r="I205" s="630"/>
      <c r="J205" s="630"/>
      <c r="K205" s="630"/>
      <c r="L205" s="630"/>
      <c r="M205" s="630"/>
      <c r="N205" s="630"/>
      <c r="O205" s="630"/>
      <c r="P205" s="630"/>
      <c r="Q205" s="630"/>
      <c r="R205" s="630"/>
      <c r="S205" s="630"/>
      <c r="T205" s="630"/>
      <c r="U205" s="630"/>
      <c r="V205" s="630"/>
      <c r="W205" s="630"/>
      <c r="X205" s="630"/>
      <c r="Y205" s="630"/>
      <c r="Z205" s="630"/>
      <c r="AA205" s="630"/>
      <c r="AB205" s="630"/>
      <c r="AC205" s="630"/>
      <c r="AD205" s="630"/>
      <c r="AE205" s="630"/>
      <c r="AF205" s="630"/>
      <c r="AG205" s="630"/>
      <c r="AH205" s="630"/>
      <c r="AI205" s="630"/>
      <c r="AJ205" s="630"/>
      <c r="AK205" s="630"/>
      <c r="AL205" s="630"/>
      <c r="AM205" s="630"/>
      <c r="AN205" s="630"/>
      <c r="AO205" s="630"/>
      <c r="AP205" s="630"/>
      <c r="AQ205" s="630"/>
      <c r="AR205" s="630"/>
      <c r="AS205" s="630"/>
      <c r="AT205" s="630"/>
      <c r="AU205" s="630"/>
      <c r="AV205" s="630"/>
      <c r="AW205" s="630"/>
      <c r="AX205" s="630"/>
      <c r="AY205" s="630"/>
      <c r="AZ205" s="630"/>
      <c r="BA205" s="630"/>
      <c r="BB205" s="630"/>
      <c r="BC205" s="630"/>
      <c r="BD205" s="630"/>
      <c r="BE205" s="630"/>
      <c r="BF205" s="630"/>
      <c r="BG205" s="630"/>
      <c r="BH205" s="630"/>
      <c r="BI205" s="630"/>
      <c r="BJ205" s="630"/>
      <c r="BK205" s="630"/>
      <c r="BL205" s="630"/>
      <c r="BM205" s="630"/>
      <c r="BN205" s="630"/>
      <c r="BO205" s="630"/>
      <c r="BP205" s="630"/>
      <c r="BQ205" s="630"/>
      <c r="BR205" s="630"/>
      <c r="BS205" s="630"/>
      <c r="BT205" s="630"/>
      <c r="BU205" s="630"/>
      <c r="BV205" s="630"/>
      <c r="BW205" s="631"/>
      <c r="BX205" s="166" t="s">
        <v>199</v>
      </c>
      <c r="BY205" s="167"/>
    </row>
    <row r="206" spans="1:108" ht="45.75" customHeight="1" x14ac:dyDescent="0.35">
      <c r="A206" s="338" t="s">
        <v>304</v>
      </c>
      <c r="B206" s="339"/>
      <c r="C206" s="339"/>
      <c r="D206" s="339"/>
      <c r="E206" s="340"/>
      <c r="F206" s="574" t="s">
        <v>431</v>
      </c>
      <c r="G206" s="575"/>
      <c r="H206" s="575"/>
      <c r="I206" s="575"/>
      <c r="J206" s="575"/>
      <c r="K206" s="575"/>
      <c r="L206" s="575"/>
      <c r="M206" s="575"/>
      <c r="N206" s="575"/>
      <c r="O206" s="575"/>
      <c r="P206" s="575"/>
      <c r="Q206" s="575"/>
      <c r="R206" s="575"/>
      <c r="S206" s="575"/>
      <c r="T206" s="575"/>
      <c r="U206" s="575"/>
      <c r="V206" s="575"/>
      <c r="W206" s="575"/>
      <c r="X206" s="575"/>
      <c r="Y206" s="575"/>
      <c r="Z206" s="575"/>
      <c r="AA206" s="575"/>
      <c r="AB206" s="575"/>
      <c r="AC206" s="575"/>
      <c r="AD206" s="575"/>
      <c r="AE206" s="575"/>
      <c r="AF206" s="575"/>
      <c r="AG206" s="575"/>
      <c r="AH206" s="575"/>
      <c r="AI206" s="575"/>
      <c r="AJ206" s="575"/>
      <c r="AK206" s="575"/>
      <c r="AL206" s="575"/>
      <c r="AM206" s="575"/>
      <c r="AN206" s="575"/>
      <c r="AO206" s="575"/>
      <c r="AP206" s="575"/>
      <c r="AQ206" s="575"/>
      <c r="AR206" s="575"/>
      <c r="AS206" s="575"/>
      <c r="AT206" s="575"/>
      <c r="AU206" s="575"/>
      <c r="AV206" s="575"/>
      <c r="AW206" s="575"/>
      <c r="AX206" s="575"/>
      <c r="AY206" s="575"/>
      <c r="AZ206" s="575"/>
      <c r="BA206" s="575"/>
      <c r="BB206" s="575"/>
      <c r="BC206" s="575"/>
      <c r="BD206" s="575"/>
      <c r="BE206" s="575"/>
      <c r="BF206" s="575"/>
      <c r="BG206" s="575"/>
      <c r="BH206" s="575"/>
      <c r="BI206" s="575"/>
      <c r="BJ206" s="575"/>
      <c r="BK206" s="575"/>
      <c r="BL206" s="575"/>
      <c r="BM206" s="575"/>
      <c r="BN206" s="575"/>
      <c r="BO206" s="575"/>
      <c r="BP206" s="575"/>
      <c r="BQ206" s="575"/>
      <c r="BR206" s="575"/>
      <c r="BS206" s="575"/>
      <c r="BT206" s="575"/>
      <c r="BU206" s="575"/>
      <c r="BV206" s="575"/>
      <c r="BW206" s="576"/>
      <c r="BX206" s="166" t="s">
        <v>355</v>
      </c>
      <c r="BY206" s="167"/>
    </row>
    <row r="207" spans="1:108" ht="28.2" customHeight="1" x14ac:dyDescent="0.35">
      <c r="A207" s="338" t="s">
        <v>306</v>
      </c>
      <c r="B207" s="339"/>
      <c r="C207" s="339"/>
      <c r="D207" s="339"/>
      <c r="E207" s="340"/>
      <c r="F207" s="331" t="s">
        <v>398</v>
      </c>
      <c r="G207" s="630"/>
      <c r="H207" s="630"/>
      <c r="I207" s="630"/>
      <c r="J207" s="630"/>
      <c r="K207" s="630"/>
      <c r="L207" s="630"/>
      <c r="M207" s="630"/>
      <c r="N207" s="630"/>
      <c r="O207" s="630"/>
      <c r="P207" s="630"/>
      <c r="Q207" s="630"/>
      <c r="R207" s="630"/>
      <c r="S207" s="630"/>
      <c r="T207" s="630"/>
      <c r="U207" s="630"/>
      <c r="V207" s="630"/>
      <c r="W207" s="630"/>
      <c r="X207" s="630"/>
      <c r="Y207" s="630"/>
      <c r="Z207" s="630"/>
      <c r="AA207" s="630"/>
      <c r="AB207" s="630"/>
      <c r="AC207" s="630"/>
      <c r="AD207" s="630"/>
      <c r="AE207" s="630"/>
      <c r="AF207" s="630"/>
      <c r="AG207" s="630"/>
      <c r="AH207" s="630"/>
      <c r="AI207" s="630"/>
      <c r="AJ207" s="630"/>
      <c r="AK207" s="630"/>
      <c r="AL207" s="630"/>
      <c r="AM207" s="630"/>
      <c r="AN207" s="630"/>
      <c r="AO207" s="630"/>
      <c r="AP207" s="630"/>
      <c r="AQ207" s="630"/>
      <c r="AR207" s="630"/>
      <c r="AS207" s="630"/>
      <c r="AT207" s="630"/>
      <c r="AU207" s="630"/>
      <c r="AV207" s="630"/>
      <c r="AW207" s="630"/>
      <c r="AX207" s="630"/>
      <c r="AY207" s="630"/>
      <c r="AZ207" s="630"/>
      <c r="BA207" s="630"/>
      <c r="BB207" s="630"/>
      <c r="BC207" s="630"/>
      <c r="BD207" s="630"/>
      <c r="BE207" s="630"/>
      <c r="BF207" s="630"/>
      <c r="BG207" s="630"/>
      <c r="BH207" s="630"/>
      <c r="BI207" s="630"/>
      <c r="BJ207" s="630"/>
      <c r="BK207" s="630"/>
      <c r="BL207" s="630"/>
      <c r="BM207" s="630"/>
      <c r="BN207" s="630"/>
      <c r="BO207" s="630"/>
      <c r="BP207" s="630"/>
      <c r="BQ207" s="630"/>
      <c r="BR207" s="630"/>
      <c r="BS207" s="630"/>
      <c r="BT207" s="630"/>
      <c r="BU207" s="630"/>
      <c r="BV207" s="630"/>
      <c r="BW207" s="631"/>
      <c r="BX207" s="166" t="s">
        <v>355</v>
      </c>
      <c r="BY207" s="167"/>
    </row>
    <row r="208" spans="1:108" ht="37.5" customHeight="1" x14ac:dyDescent="0.35">
      <c r="A208" s="338" t="s">
        <v>307</v>
      </c>
      <c r="B208" s="339"/>
      <c r="C208" s="339"/>
      <c r="D208" s="339"/>
      <c r="E208" s="340"/>
      <c r="F208" s="331" t="s">
        <v>432</v>
      </c>
      <c r="G208" s="630"/>
      <c r="H208" s="630"/>
      <c r="I208" s="630"/>
      <c r="J208" s="630"/>
      <c r="K208" s="630"/>
      <c r="L208" s="630"/>
      <c r="M208" s="630"/>
      <c r="N208" s="630"/>
      <c r="O208" s="630"/>
      <c r="P208" s="630"/>
      <c r="Q208" s="630"/>
      <c r="R208" s="630"/>
      <c r="S208" s="630"/>
      <c r="T208" s="630"/>
      <c r="U208" s="630"/>
      <c r="V208" s="630"/>
      <c r="W208" s="630"/>
      <c r="X208" s="630"/>
      <c r="Y208" s="630"/>
      <c r="Z208" s="630"/>
      <c r="AA208" s="630"/>
      <c r="AB208" s="630"/>
      <c r="AC208" s="630"/>
      <c r="AD208" s="630"/>
      <c r="AE208" s="630"/>
      <c r="AF208" s="630"/>
      <c r="AG208" s="630"/>
      <c r="AH208" s="630"/>
      <c r="AI208" s="630"/>
      <c r="AJ208" s="630"/>
      <c r="AK208" s="630"/>
      <c r="AL208" s="630"/>
      <c r="AM208" s="630"/>
      <c r="AN208" s="630"/>
      <c r="AO208" s="630"/>
      <c r="AP208" s="630"/>
      <c r="AQ208" s="630"/>
      <c r="AR208" s="630"/>
      <c r="AS208" s="630"/>
      <c r="AT208" s="630"/>
      <c r="AU208" s="630"/>
      <c r="AV208" s="630"/>
      <c r="AW208" s="630"/>
      <c r="AX208" s="630"/>
      <c r="AY208" s="630"/>
      <c r="AZ208" s="630"/>
      <c r="BA208" s="630"/>
      <c r="BB208" s="630"/>
      <c r="BC208" s="630"/>
      <c r="BD208" s="630"/>
      <c r="BE208" s="630"/>
      <c r="BF208" s="630"/>
      <c r="BG208" s="630"/>
      <c r="BH208" s="630"/>
      <c r="BI208" s="630"/>
      <c r="BJ208" s="630"/>
      <c r="BK208" s="630"/>
      <c r="BL208" s="630"/>
      <c r="BM208" s="630"/>
      <c r="BN208" s="630"/>
      <c r="BO208" s="630"/>
      <c r="BP208" s="630"/>
      <c r="BQ208" s="630"/>
      <c r="BR208" s="630"/>
      <c r="BS208" s="630"/>
      <c r="BT208" s="630"/>
      <c r="BU208" s="630"/>
      <c r="BV208" s="630"/>
      <c r="BW208" s="631"/>
      <c r="BX208" s="166" t="s">
        <v>353</v>
      </c>
      <c r="BY208" s="167"/>
    </row>
    <row r="209" spans="1:89" s="14" customFormat="1" ht="21.75" customHeight="1" x14ac:dyDescent="0.35">
      <c r="A209" s="338" t="s">
        <v>308</v>
      </c>
      <c r="B209" s="339"/>
      <c r="C209" s="339"/>
      <c r="D209" s="339"/>
      <c r="E209" s="340"/>
      <c r="F209" s="620" t="s">
        <v>320</v>
      </c>
      <c r="G209" s="621"/>
      <c r="H209" s="621"/>
      <c r="I209" s="621"/>
      <c r="J209" s="621"/>
      <c r="K209" s="621"/>
      <c r="L209" s="621"/>
      <c r="M209" s="621"/>
      <c r="N209" s="621"/>
      <c r="O209" s="621"/>
      <c r="P209" s="621"/>
      <c r="Q209" s="621"/>
      <c r="R209" s="621"/>
      <c r="S209" s="621"/>
      <c r="T209" s="621"/>
      <c r="U209" s="621"/>
      <c r="V209" s="621"/>
      <c r="W209" s="621"/>
      <c r="X209" s="621"/>
      <c r="Y209" s="621"/>
      <c r="Z209" s="621"/>
      <c r="AA209" s="621"/>
      <c r="AB209" s="621"/>
      <c r="AC209" s="621"/>
      <c r="AD209" s="621"/>
      <c r="AE209" s="621"/>
      <c r="AF209" s="621"/>
      <c r="AG209" s="621"/>
      <c r="AH209" s="621"/>
      <c r="AI209" s="621"/>
      <c r="AJ209" s="621"/>
      <c r="AK209" s="621"/>
      <c r="AL209" s="621"/>
      <c r="AM209" s="621"/>
      <c r="AN209" s="621"/>
      <c r="AO209" s="621"/>
      <c r="AP209" s="621"/>
      <c r="AQ209" s="621"/>
      <c r="AR209" s="621"/>
      <c r="AS209" s="621"/>
      <c r="AT209" s="621"/>
      <c r="AU209" s="621"/>
      <c r="AV209" s="621"/>
      <c r="AW209" s="621"/>
      <c r="AX209" s="621"/>
      <c r="AY209" s="621"/>
      <c r="AZ209" s="621"/>
      <c r="BA209" s="621"/>
      <c r="BB209" s="621"/>
      <c r="BC209" s="621"/>
      <c r="BD209" s="621"/>
      <c r="BE209" s="621"/>
      <c r="BF209" s="621"/>
      <c r="BG209" s="621"/>
      <c r="BH209" s="621"/>
      <c r="BI209" s="621"/>
      <c r="BJ209" s="621"/>
      <c r="BK209" s="621"/>
      <c r="BL209" s="621"/>
      <c r="BM209" s="621"/>
      <c r="BN209" s="621"/>
      <c r="BO209" s="621"/>
      <c r="BP209" s="621"/>
      <c r="BQ209" s="621"/>
      <c r="BR209" s="621"/>
      <c r="BS209" s="621"/>
      <c r="BT209" s="621"/>
      <c r="BU209" s="621"/>
      <c r="BV209" s="621"/>
      <c r="BW209" s="622"/>
      <c r="BX209" s="798" t="s">
        <v>353</v>
      </c>
      <c r="BY209" s="799"/>
      <c r="BZ209" s="83"/>
      <c r="CA209" s="83"/>
      <c r="CB209" s="83"/>
      <c r="CC209" s="83"/>
      <c r="CD209" s="83"/>
      <c r="CE209" s="83"/>
      <c r="CF209" s="83"/>
      <c r="CG209" s="83"/>
      <c r="CH209" s="83"/>
      <c r="CI209" s="83"/>
      <c r="CJ209" s="83"/>
      <c r="CK209" s="83"/>
    </row>
    <row r="210" spans="1:89" s="14" customFormat="1" ht="31.2" customHeight="1" x14ac:dyDescent="0.35">
      <c r="A210" s="629" t="s">
        <v>309</v>
      </c>
      <c r="B210" s="629"/>
      <c r="C210" s="629"/>
      <c r="D210" s="629"/>
      <c r="E210" s="629"/>
      <c r="F210" s="803" t="s">
        <v>399</v>
      </c>
      <c r="G210" s="803"/>
      <c r="H210" s="803"/>
      <c r="I210" s="803"/>
      <c r="J210" s="803"/>
      <c r="K210" s="803"/>
      <c r="L210" s="803"/>
      <c r="M210" s="803"/>
      <c r="N210" s="803"/>
      <c r="O210" s="803"/>
      <c r="P210" s="803"/>
      <c r="Q210" s="803"/>
      <c r="R210" s="803"/>
      <c r="S210" s="803"/>
      <c r="T210" s="803"/>
      <c r="U210" s="803"/>
      <c r="V210" s="803"/>
      <c r="W210" s="803"/>
      <c r="X210" s="803"/>
      <c r="Y210" s="803"/>
      <c r="Z210" s="803"/>
      <c r="AA210" s="803"/>
      <c r="AB210" s="803"/>
      <c r="AC210" s="803"/>
      <c r="AD210" s="803"/>
      <c r="AE210" s="803"/>
      <c r="AF210" s="803"/>
      <c r="AG210" s="803"/>
      <c r="AH210" s="803"/>
      <c r="AI210" s="803"/>
      <c r="AJ210" s="803"/>
      <c r="AK210" s="803"/>
      <c r="AL210" s="803"/>
      <c r="AM210" s="803"/>
      <c r="AN210" s="803"/>
      <c r="AO210" s="803"/>
      <c r="AP210" s="803"/>
      <c r="AQ210" s="803"/>
      <c r="AR210" s="803"/>
      <c r="AS210" s="803"/>
      <c r="AT210" s="803"/>
      <c r="AU210" s="803"/>
      <c r="AV210" s="803"/>
      <c r="AW210" s="803"/>
      <c r="AX210" s="803"/>
      <c r="AY210" s="803"/>
      <c r="AZ210" s="803"/>
      <c r="BA210" s="803"/>
      <c r="BB210" s="803"/>
      <c r="BC210" s="803"/>
      <c r="BD210" s="803"/>
      <c r="BE210" s="803"/>
      <c r="BF210" s="803"/>
      <c r="BG210" s="803"/>
      <c r="BH210" s="803"/>
      <c r="BI210" s="803"/>
      <c r="BJ210" s="803"/>
      <c r="BK210" s="803"/>
      <c r="BL210" s="803"/>
      <c r="BM210" s="803"/>
      <c r="BN210" s="803"/>
      <c r="BO210" s="803"/>
      <c r="BP210" s="803"/>
      <c r="BQ210" s="803"/>
      <c r="BR210" s="803"/>
      <c r="BS210" s="803"/>
      <c r="BT210" s="803"/>
      <c r="BU210" s="803"/>
      <c r="BV210" s="803"/>
      <c r="BW210" s="803"/>
      <c r="BX210" s="623" t="s">
        <v>205</v>
      </c>
      <c r="BY210" s="624"/>
      <c r="BZ210" s="83"/>
      <c r="CA210" s="83"/>
      <c r="CB210" s="83"/>
      <c r="CC210" s="83"/>
      <c r="CD210" s="83"/>
      <c r="CE210" s="83"/>
      <c r="CF210" s="83"/>
      <c r="CG210" s="83"/>
      <c r="CH210" s="83"/>
      <c r="CI210" s="83"/>
      <c r="CJ210" s="83"/>
      <c r="CK210" s="83"/>
    </row>
    <row r="211" spans="1:89" s="14" customFormat="1" ht="27" customHeight="1" x14ac:dyDescent="0.35">
      <c r="A211" s="629" t="s">
        <v>310</v>
      </c>
      <c r="B211" s="629"/>
      <c r="C211" s="629"/>
      <c r="D211" s="629"/>
      <c r="E211" s="629"/>
      <c r="F211" s="627" t="s">
        <v>322</v>
      </c>
      <c r="G211" s="627"/>
      <c r="H211" s="627"/>
      <c r="I211" s="627"/>
      <c r="J211" s="627"/>
      <c r="K211" s="627"/>
      <c r="L211" s="627"/>
      <c r="M211" s="627"/>
      <c r="N211" s="627"/>
      <c r="O211" s="627"/>
      <c r="P211" s="627"/>
      <c r="Q211" s="627"/>
      <c r="R211" s="627"/>
      <c r="S211" s="627"/>
      <c r="T211" s="627"/>
      <c r="U211" s="627"/>
      <c r="V211" s="627"/>
      <c r="W211" s="627"/>
      <c r="X211" s="627"/>
      <c r="Y211" s="627"/>
      <c r="Z211" s="627"/>
      <c r="AA211" s="627"/>
      <c r="AB211" s="627"/>
      <c r="AC211" s="627"/>
      <c r="AD211" s="627"/>
      <c r="AE211" s="627"/>
      <c r="AF211" s="627"/>
      <c r="AG211" s="627"/>
      <c r="AH211" s="627"/>
      <c r="AI211" s="627"/>
      <c r="AJ211" s="627"/>
      <c r="AK211" s="627"/>
      <c r="AL211" s="627"/>
      <c r="AM211" s="627"/>
      <c r="AN211" s="627"/>
      <c r="AO211" s="627"/>
      <c r="AP211" s="627"/>
      <c r="AQ211" s="627"/>
      <c r="AR211" s="627"/>
      <c r="AS211" s="627"/>
      <c r="AT211" s="627"/>
      <c r="AU211" s="627"/>
      <c r="AV211" s="627"/>
      <c r="AW211" s="627"/>
      <c r="AX211" s="627"/>
      <c r="AY211" s="627"/>
      <c r="AZ211" s="627"/>
      <c r="BA211" s="627"/>
      <c r="BB211" s="627"/>
      <c r="BC211" s="627"/>
      <c r="BD211" s="627"/>
      <c r="BE211" s="627"/>
      <c r="BF211" s="627"/>
      <c r="BG211" s="627"/>
      <c r="BH211" s="627"/>
      <c r="BI211" s="627"/>
      <c r="BJ211" s="627"/>
      <c r="BK211" s="627"/>
      <c r="BL211" s="627"/>
      <c r="BM211" s="627"/>
      <c r="BN211" s="627"/>
      <c r="BO211" s="627"/>
      <c r="BP211" s="627"/>
      <c r="BQ211" s="627"/>
      <c r="BR211" s="627"/>
      <c r="BS211" s="627"/>
      <c r="BT211" s="627"/>
      <c r="BU211" s="627"/>
      <c r="BV211" s="627"/>
      <c r="BW211" s="627"/>
      <c r="BX211" s="625" t="s">
        <v>200</v>
      </c>
      <c r="BY211" s="626"/>
      <c r="BZ211" s="83"/>
      <c r="CA211" s="83"/>
      <c r="CB211" s="83"/>
      <c r="CC211" s="83"/>
      <c r="CD211" s="83"/>
      <c r="CE211" s="83"/>
      <c r="CF211" s="83"/>
      <c r="CG211" s="83"/>
      <c r="CH211" s="83"/>
      <c r="CI211" s="83"/>
      <c r="CJ211" s="83"/>
      <c r="CK211" s="83"/>
    </row>
    <row r="212" spans="1:89" s="14" customFormat="1" ht="42" customHeight="1" x14ac:dyDescent="0.35">
      <c r="A212" s="629" t="s">
        <v>311</v>
      </c>
      <c r="B212" s="629"/>
      <c r="C212" s="629"/>
      <c r="D212" s="629"/>
      <c r="E212" s="629"/>
      <c r="F212" s="628" t="s">
        <v>400</v>
      </c>
      <c r="G212" s="627"/>
      <c r="H212" s="627"/>
      <c r="I212" s="627"/>
      <c r="J212" s="627"/>
      <c r="K212" s="627"/>
      <c r="L212" s="627"/>
      <c r="M212" s="627"/>
      <c r="N212" s="627"/>
      <c r="O212" s="627"/>
      <c r="P212" s="627"/>
      <c r="Q212" s="627"/>
      <c r="R212" s="627"/>
      <c r="S212" s="627"/>
      <c r="T212" s="627"/>
      <c r="U212" s="627"/>
      <c r="V212" s="627"/>
      <c r="W212" s="627"/>
      <c r="X212" s="627"/>
      <c r="Y212" s="627"/>
      <c r="Z212" s="627"/>
      <c r="AA212" s="627"/>
      <c r="AB212" s="627"/>
      <c r="AC212" s="627"/>
      <c r="AD212" s="627"/>
      <c r="AE212" s="627"/>
      <c r="AF212" s="627"/>
      <c r="AG212" s="627"/>
      <c r="AH212" s="627"/>
      <c r="AI212" s="627"/>
      <c r="AJ212" s="627"/>
      <c r="AK212" s="627"/>
      <c r="AL212" s="627"/>
      <c r="AM212" s="627"/>
      <c r="AN212" s="627"/>
      <c r="AO212" s="627"/>
      <c r="AP212" s="627"/>
      <c r="AQ212" s="627"/>
      <c r="AR212" s="627"/>
      <c r="AS212" s="627"/>
      <c r="AT212" s="627"/>
      <c r="AU212" s="627"/>
      <c r="AV212" s="627"/>
      <c r="AW212" s="627"/>
      <c r="AX212" s="627"/>
      <c r="AY212" s="627"/>
      <c r="AZ212" s="627"/>
      <c r="BA212" s="627"/>
      <c r="BB212" s="627"/>
      <c r="BC212" s="627"/>
      <c r="BD212" s="627"/>
      <c r="BE212" s="627"/>
      <c r="BF212" s="627"/>
      <c r="BG212" s="627"/>
      <c r="BH212" s="627"/>
      <c r="BI212" s="627"/>
      <c r="BJ212" s="627"/>
      <c r="BK212" s="627"/>
      <c r="BL212" s="627"/>
      <c r="BM212" s="627"/>
      <c r="BN212" s="627"/>
      <c r="BO212" s="627"/>
      <c r="BP212" s="627"/>
      <c r="BQ212" s="627"/>
      <c r="BR212" s="627"/>
      <c r="BS212" s="627"/>
      <c r="BT212" s="627"/>
      <c r="BU212" s="627"/>
      <c r="BV212" s="627"/>
      <c r="BW212" s="627"/>
      <c r="BX212" s="625" t="s">
        <v>438</v>
      </c>
      <c r="BY212" s="626"/>
      <c r="BZ212" s="83"/>
      <c r="CA212" s="83"/>
      <c r="CB212" s="83"/>
      <c r="CC212" s="83"/>
      <c r="CD212" s="83"/>
      <c r="CE212" s="83"/>
      <c r="CF212" s="83"/>
      <c r="CG212" s="83"/>
      <c r="CH212" s="83"/>
      <c r="CI212" s="83"/>
      <c r="CJ212" s="83"/>
      <c r="CK212" s="83"/>
    </row>
    <row r="213" spans="1:89" s="14" customFormat="1" ht="25.5" customHeight="1" x14ac:dyDescent="0.35">
      <c r="A213" s="629" t="s">
        <v>312</v>
      </c>
      <c r="B213" s="629"/>
      <c r="C213" s="629"/>
      <c r="D213" s="629"/>
      <c r="E213" s="629"/>
      <c r="F213" s="627" t="s">
        <v>321</v>
      </c>
      <c r="G213" s="627"/>
      <c r="H213" s="627"/>
      <c r="I213" s="627"/>
      <c r="J213" s="627"/>
      <c r="K213" s="627"/>
      <c r="L213" s="627"/>
      <c r="M213" s="627"/>
      <c r="N213" s="627"/>
      <c r="O213" s="627"/>
      <c r="P213" s="627"/>
      <c r="Q213" s="627"/>
      <c r="R213" s="627"/>
      <c r="S213" s="627"/>
      <c r="T213" s="627"/>
      <c r="U213" s="627"/>
      <c r="V213" s="627"/>
      <c r="W213" s="627"/>
      <c r="X213" s="627"/>
      <c r="Y213" s="627"/>
      <c r="Z213" s="627"/>
      <c r="AA213" s="627"/>
      <c r="AB213" s="627"/>
      <c r="AC213" s="627"/>
      <c r="AD213" s="627"/>
      <c r="AE213" s="627"/>
      <c r="AF213" s="627"/>
      <c r="AG213" s="627"/>
      <c r="AH213" s="627"/>
      <c r="AI213" s="627"/>
      <c r="AJ213" s="627"/>
      <c r="AK213" s="627"/>
      <c r="AL213" s="627"/>
      <c r="AM213" s="627"/>
      <c r="AN213" s="627"/>
      <c r="AO213" s="627"/>
      <c r="AP213" s="627"/>
      <c r="AQ213" s="627"/>
      <c r="AR213" s="627"/>
      <c r="AS213" s="627"/>
      <c r="AT213" s="627"/>
      <c r="AU213" s="627"/>
      <c r="AV213" s="627"/>
      <c r="AW213" s="627"/>
      <c r="AX213" s="627"/>
      <c r="AY213" s="627"/>
      <c r="AZ213" s="627"/>
      <c r="BA213" s="627"/>
      <c r="BB213" s="627"/>
      <c r="BC213" s="627"/>
      <c r="BD213" s="627"/>
      <c r="BE213" s="627"/>
      <c r="BF213" s="627"/>
      <c r="BG213" s="627"/>
      <c r="BH213" s="627"/>
      <c r="BI213" s="627"/>
      <c r="BJ213" s="627"/>
      <c r="BK213" s="627"/>
      <c r="BL213" s="627"/>
      <c r="BM213" s="627"/>
      <c r="BN213" s="627"/>
      <c r="BO213" s="627"/>
      <c r="BP213" s="627"/>
      <c r="BQ213" s="627"/>
      <c r="BR213" s="627"/>
      <c r="BS213" s="627"/>
      <c r="BT213" s="627"/>
      <c r="BU213" s="627"/>
      <c r="BV213" s="627"/>
      <c r="BW213" s="627"/>
      <c r="BX213" s="625" t="s">
        <v>410</v>
      </c>
      <c r="BY213" s="626"/>
      <c r="BZ213" s="83"/>
      <c r="CA213" s="83"/>
      <c r="CB213" s="83"/>
      <c r="CC213" s="83"/>
      <c r="CD213" s="83"/>
      <c r="CE213" s="83"/>
      <c r="CF213" s="83"/>
      <c r="CG213" s="83"/>
      <c r="CH213" s="83"/>
      <c r="CI213" s="83"/>
      <c r="CJ213" s="83"/>
      <c r="CK213" s="83"/>
    </row>
    <row r="214" spans="1:89" ht="74.400000000000006" customHeight="1" x14ac:dyDescent="0.35">
      <c r="A214" s="269" t="s">
        <v>453</v>
      </c>
      <c r="B214" s="269"/>
      <c r="C214" s="269"/>
      <c r="D214" s="269"/>
      <c r="E214" s="269"/>
      <c r="F214" s="269"/>
      <c r="G214" s="269"/>
      <c r="H214" s="269"/>
      <c r="I214" s="269"/>
      <c r="J214" s="269"/>
      <c r="K214" s="269"/>
      <c r="L214" s="269"/>
      <c r="M214" s="269"/>
      <c r="N214" s="269"/>
      <c r="O214" s="269"/>
      <c r="P214" s="269"/>
      <c r="Q214" s="269"/>
      <c r="R214" s="269"/>
      <c r="S214" s="269"/>
      <c r="T214" s="269"/>
      <c r="U214" s="269"/>
      <c r="V214" s="269"/>
      <c r="W214" s="269"/>
      <c r="X214" s="269"/>
      <c r="Y214" s="269"/>
      <c r="Z214" s="269"/>
      <c r="AA214" s="269"/>
      <c r="AB214" s="269"/>
      <c r="AC214" s="269"/>
      <c r="AD214" s="269"/>
      <c r="AE214" s="269"/>
      <c r="AF214" s="269"/>
      <c r="AG214" s="269"/>
      <c r="AH214" s="269"/>
      <c r="AI214" s="269"/>
      <c r="AJ214" s="269"/>
      <c r="AK214" s="269"/>
      <c r="AL214" s="269"/>
      <c r="AM214" s="269"/>
      <c r="AN214" s="269"/>
      <c r="AO214" s="269"/>
      <c r="AP214" s="269"/>
      <c r="AQ214" s="269"/>
      <c r="AR214" s="269"/>
      <c r="AS214" s="269"/>
      <c r="AT214" s="269"/>
      <c r="AU214" s="269"/>
      <c r="AV214" s="269"/>
      <c r="AW214" s="269"/>
      <c r="AX214" s="269"/>
      <c r="AY214" s="269"/>
      <c r="AZ214" s="269"/>
      <c r="BA214" s="269"/>
      <c r="BB214" s="269"/>
      <c r="BC214" s="269"/>
      <c r="BD214" s="269"/>
      <c r="BE214" s="269"/>
      <c r="BF214" s="269"/>
      <c r="BG214" s="269"/>
      <c r="BH214" s="269"/>
      <c r="BI214" s="269"/>
      <c r="BJ214" s="269"/>
      <c r="BK214" s="269"/>
      <c r="BL214" s="269"/>
      <c r="BM214" s="269"/>
      <c r="BN214" s="269"/>
      <c r="BO214" s="269"/>
      <c r="BP214" s="269"/>
      <c r="BQ214" s="269"/>
      <c r="BR214" s="269"/>
      <c r="BS214" s="269"/>
      <c r="BT214" s="269"/>
      <c r="BU214" s="269"/>
      <c r="BV214" s="269"/>
      <c r="BW214" s="269"/>
      <c r="BX214" s="270"/>
      <c r="BY214" s="270"/>
    </row>
    <row r="215" spans="1:89" ht="134.25" customHeight="1" x14ac:dyDescent="0.35">
      <c r="A215" s="271" t="s">
        <v>455</v>
      </c>
      <c r="B215" s="271"/>
      <c r="C215" s="271"/>
      <c r="D215" s="271"/>
      <c r="E215" s="271"/>
      <c r="F215" s="271"/>
      <c r="G215" s="271"/>
      <c r="H215" s="271"/>
      <c r="I215" s="271"/>
      <c r="J215" s="271"/>
      <c r="K215" s="271"/>
      <c r="L215" s="271"/>
      <c r="M215" s="271"/>
      <c r="N215" s="271"/>
      <c r="O215" s="271"/>
      <c r="P215" s="271"/>
      <c r="Q215" s="271"/>
      <c r="R215" s="271"/>
      <c r="S215" s="271"/>
      <c r="T215" s="271"/>
      <c r="U215" s="271"/>
      <c r="V215" s="271"/>
      <c r="W215" s="271"/>
      <c r="X215" s="271"/>
      <c r="Y215" s="271"/>
      <c r="Z215" s="271"/>
      <c r="AA215" s="271"/>
      <c r="AB215" s="271"/>
      <c r="AC215" s="271"/>
      <c r="AD215" s="271"/>
      <c r="AE215" s="271"/>
      <c r="AF215" s="271"/>
      <c r="AG215" s="271"/>
      <c r="AH215" s="271"/>
      <c r="AI215" s="271"/>
      <c r="AJ215" s="271"/>
      <c r="AK215" s="271"/>
      <c r="AL215" s="271"/>
      <c r="AM215" s="271"/>
      <c r="AN215" s="271"/>
      <c r="AO215" s="271"/>
      <c r="AP215" s="271"/>
      <c r="AQ215" s="271"/>
      <c r="AR215" s="271"/>
      <c r="AS215" s="271"/>
      <c r="AT215" s="271"/>
      <c r="AU215" s="271"/>
      <c r="AV215" s="271"/>
      <c r="AW215" s="271"/>
      <c r="AX215" s="271"/>
      <c r="AY215" s="271"/>
      <c r="AZ215" s="271"/>
      <c r="BA215" s="271"/>
      <c r="BB215" s="271"/>
      <c r="BC215" s="271"/>
      <c r="BD215" s="271"/>
      <c r="BE215" s="271"/>
      <c r="BF215" s="271"/>
      <c r="BG215" s="271"/>
      <c r="BH215" s="271"/>
      <c r="BI215" s="271"/>
      <c r="BJ215" s="271"/>
      <c r="BK215" s="271"/>
      <c r="BL215" s="271"/>
      <c r="BM215" s="271"/>
      <c r="BN215" s="271"/>
      <c r="BO215" s="271"/>
      <c r="BP215" s="271"/>
      <c r="BQ215" s="271"/>
      <c r="BR215" s="271"/>
      <c r="BS215" s="271"/>
      <c r="BT215" s="271"/>
      <c r="BU215" s="271"/>
      <c r="BV215" s="271"/>
      <c r="BW215" s="271"/>
      <c r="BX215" s="271"/>
      <c r="BY215" s="271"/>
      <c r="BZ215" s="129"/>
    </row>
    <row r="216" spans="1:89" ht="15.75" customHeight="1" x14ac:dyDescent="0.35">
      <c r="A216" s="257" t="s">
        <v>454</v>
      </c>
      <c r="B216" s="257"/>
      <c r="C216" s="257"/>
      <c r="D216" s="257"/>
      <c r="E216" s="257"/>
      <c r="F216" s="257"/>
      <c r="G216" s="257"/>
      <c r="H216" s="257"/>
      <c r="I216" s="257"/>
      <c r="J216" s="257"/>
      <c r="K216" s="257"/>
      <c r="L216" s="257"/>
      <c r="M216" s="257"/>
      <c r="N216" s="257"/>
      <c r="O216" s="257"/>
      <c r="P216" s="257"/>
      <c r="Q216" s="257"/>
      <c r="R216" s="257"/>
      <c r="S216" s="257"/>
      <c r="T216" s="257"/>
      <c r="U216" s="257"/>
      <c r="V216" s="257"/>
      <c r="W216" s="257"/>
      <c r="X216" s="257"/>
      <c r="Y216" s="257"/>
      <c r="Z216" s="257"/>
      <c r="AA216" s="257"/>
      <c r="AB216" s="257"/>
      <c r="AC216" s="257"/>
      <c r="AD216" s="257"/>
      <c r="AE216" s="257"/>
      <c r="AF216" s="14"/>
      <c r="AG216" s="257" t="s">
        <v>449</v>
      </c>
      <c r="AH216" s="258"/>
      <c r="AI216" s="258"/>
      <c r="AJ216" s="258"/>
      <c r="AK216" s="258"/>
      <c r="AL216" s="258"/>
      <c r="AM216" s="258"/>
      <c r="AN216" s="258"/>
      <c r="AO216" s="258"/>
      <c r="AP216" s="258"/>
      <c r="AQ216" s="258"/>
      <c r="AR216" s="258"/>
      <c r="AS216" s="258"/>
      <c r="AT216" s="258"/>
      <c r="AU216" s="258"/>
      <c r="AV216" s="258"/>
      <c r="AW216" s="258"/>
      <c r="AX216" s="258"/>
      <c r="AY216" s="258"/>
      <c r="AZ216" s="258"/>
      <c r="BA216" s="258"/>
      <c r="BB216" s="258"/>
      <c r="BC216" s="258"/>
      <c r="BD216" s="258"/>
      <c r="BE216" s="258"/>
      <c r="BF216" s="258"/>
      <c r="BG216" s="258"/>
      <c r="BH216" s="258"/>
      <c r="BI216" s="258"/>
      <c r="BJ216" s="258"/>
      <c r="BK216" s="83"/>
      <c r="BL216" s="83"/>
      <c r="BM216" s="83"/>
      <c r="BN216" s="83"/>
      <c r="BO216" s="83"/>
      <c r="BP216" s="83"/>
      <c r="BQ216" s="83"/>
      <c r="BR216" s="83"/>
      <c r="BS216" s="83"/>
      <c r="BT216" s="83"/>
      <c r="BU216" s="83"/>
      <c r="BV216" s="83"/>
      <c r="BW216" s="83"/>
      <c r="BX216" s="83"/>
      <c r="BY216" s="83"/>
    </row>
    <row r="217" spans="1:89" ht="15.75" customHeight="1" x14ac:dyDescent="0.35">
      <c r="A217" s="257"/>
      <c r="B217" s="257"/>
      <c r="C217" s="257"/>
      <c r="D217" s="257"/>
      <c r="E217" s="257"/>
      <c r="F217" s="257"/>
      <c r="G217" s="257"/>
      <c r="H217" s="257"/>
      <c r="I217" s="257"/>
      <c r="J217" s="257"/>
      <c r="K217" s="257"/>
      <c r="L217" s="257"/>
      <c r="M217" s="257"/>
      <c r="N217" s="257"/>
      <c r="O217" s="257"/>
      <c r="P217" s="257"/>
      <c r="Q217" s="257"/>
      <c r="R217" s="257"/>
      <c r="S217" s="257"/>
      <c r="T217" s="257"/>
      <c r="U217" s="257"/>
      <c r="V217" s="257"/>
      <c r="W217" s="257"/>
      <c r="X217" s="257"/>
      <c r="Y217" s="257"/>
      <c r="Z217" s="257"/>
      <c r="AA217" s="257"/>
      <c r="AB217" s="257"/>
      <c r="AC217" s="257"/>
      <c r="AD217" s="257"/>
      <c r="AE217" s="257"/>
      <c r="AF217" s="14"/>
      <c r="AG217" s="258"/>
      <c r="AH217" s="258"/>
      <c r="AI217" s="258"/>
      <c r="AJ217" s="258"/>
      <c r="AK217" s="258"/>
      <c r="AL217" s="258"/>
      <c r="AM217" s="258"/>
      <c r="AN217" s="258"/>
      <c r="AO217" s="258"/>
      <c r="AP217" s="258"/>
      <c r="AQ217" s="258"/>
      <c r="AR217" s="258"/>
      <c r="AS217" s="258"/>
      <c r="AT217" s="258"/>
      <c r="AU217" s="258"/>
      <c r="AV217" s="258"/>
      <c r="AW217" s="258"/>
      <c r="AX217" s="258"/>
      <c r="AY217" s="258"/>
      <c r="AZ217" s="258"/>
      <c r="BA217" s="258"/>
      <c r="BB217" s="258"/>
      <c r="BC217" s="258"/>
      <c r="BD217" s="258"/>
      <c r="BE217" s="258"/>
      <c r="BF217" s="258"/>
      <c r="BG217" s="258"/>
      <c r="BH217" s="258"/>
      <c r="BI217" s="258"/>
      <c r="BJ217" s="258"/>
      <c r="BK217" s="83"/>
      <c r="BL217" s="83"/>
      <c r="BM217" s="83"/>
      <c r="BN217" s="83"/>
      <c r="BO217" s="83"/>
      <c r="BP217" s="83"/>
      <c r="BQ217" s="83"/>
      <c r="BR217" s="83"/>
      <c r="BS217" s="83"/>
      <c r="BT217" s="83"/>
      <c r="BU217" s="83"/>
      <c r="BV217" s="83"/>
      <c r="BW217" s="83"/>
      <c r="BX217" s="83"/>
      <c r="BY217" s="83"/>
    </row>
    <row r="218" spans="1:89" ht="15.75" customHeight="1" x14ac:dyDescent="0.35">
      <c r="A218" s="257"/>
      <c r="B218" s="257"/>
      <c r="C218" s="257"/>
      <c r="D218" s="257"/>
      <c r="E218" s="257"/>
      <c r="F218" s="257"/>
      <c r="G218" s="257"/>
      <c r="H218" s="257"/>
      <c r="I218" s="257"/>
      <c r="J218" s="257"/>
      <c r="K218" s="257"/>
      <c r="L218" s="257"/>
      <c r="M218" s="257"/>
      <c r="N218" s="257"/>
      <c r="O218" s="257"/>
      <c r="P218" s="257"/>
      <c r="Q218" s="257"/>
      <c r="R218" s="257"/>
      <c r="S218" s="257"/>
      <c r="T218" s="257"/>
      <c r="U218" s="257"/>
      <c r="V218" s="257"/>
      <c r="W218" s="257"/>
      <c r="X218" s="257"/>
      <c r="Y218" s="257"/>
      <c r="Z218" s="257"/>
      <c r="AA218" s="257"/>
      <c r="AB218" s="257"/>
      <c r="AC218" s="257"/>
      <c r="AD218" s="257"/>
      <c r="AE218" s="257"/>
      <c r="AF218" s="14"/>
      <c r="AG218" s="258"/>
      <c r="AH218" s="258"/>
      <c r="AI218" s="258"/>
      <c r="AJ218" s="258"/>
      <c r="AK218" s="258"/>
      <c r="AL218" s="258"/>
      <c r="AM218" s="258"/>
      <c r="AN218" s="258"/>
      <c r="AO218" s="258"/>
      <c r="AP218" s="258"/>
      <c r="AQ218" s="258"/>
      <c r="AR218" s="258"/>
      <c r="AS218" s="258"/>
      <c r="AT218" s="258"/>
      <c r="AU218" s="258"/>
      <c r="AV218" s="258"/>
      <c r="AW218" s="258"/>
      <c r="AX218" s="258"/>
      <c r="AY218" s="258"/>
      <c r="AZ218" s="258"/>
      <c r="BA218" s="258"/>
      <c r="BB218" s="258"/>
      <c r="BC218" s="258"/>
      <c r="BD218" s="258"/>
      <c r="BE218" s="258"/>
      <c r="BF218" s="258"/>
      <c r="BG218" s="258"/>
      <c r="BH218" s="258"/>
      <c r="BI218" s="258"/>
      <c r="BJ218" s="258"/>
      <c r="BK218" s="83"/>
      <c r="BL218" s="83"/>
      <c r="BM218" s="83"/>
      <c r="BN218" s="83"/>
      <c r="BO218" s="83"/>
      <c r="BP218" s="83"/>
      <c r="BQ218" s="83"/>
      <c r="BR218" s="83"/>
      <c r="BS218" s="83"/>
      <c r="BT218" s="83"/>
      <c r="BU218" s="83"/>
      <c r="BV218" s="83"/>
      <c r="BW218" s="83"/>
      <c r="BX218" s="83"/>
      <c r="BY218" s="83"/>
    </row>
    <row r="219" spans="1:89" ht="10.5" customHeight="1" x14ac:dyDescent="0.35">
      <c r="A219" s="257"/>
      <c r="B219" s="257"/>
      <c r="C219" s="257"/>
      <c r="D219" s="257"/>
      <c r="E219" s="257"/>
      <c r="F219" s="257"/>
      <c r="G219" s="257"/>
      <c r="H219" s="257"/>
      <c r="I219" s="257"/>
      <c r="J219" s="257"/>
      <c r="K219" s="257"/>
      <c r="L219" s="257"/>
      <c r="M219" s="257"/>
      <c r="N219" s="257"/>
      <c r="O219" s="257"/>
      <c r="P219" s="257"/>
      <c r="Q219" s="257"/>
      <c r="R219" s="257"/>
      <c r="S219" s="257"/>
      <c r="T219" s="257"/>
      <c r="U219" s="257"/>
      <c r="V219" s="257"/>
      <c r="W219" s="257"/>
      <c r="X219" s="257"/>
      <c r="Y219" s="257"/>
      <c r="Z219" s="257"/>
      <c r="AA219" s="257"/>
      <c r="AB219" s="257"/>
      <c r="AC219" s="257"/>
      <c r="AD219" s="257"/>
      <c r="AE219" s="257"/>
      <c r="AF219" s="14"/>
      <c r="AG219" s="258"/>
      <c r="AH219" s="258"/>
      <c r="AI219" s="258"/>
      <c r="AJ219" s="258"/>
      <c r="AK219" s="258"/>
      <c r="AL219" s="258"/>
      <c r="AM219" s="258"/>
      <c r="AN219" s="258"/>
      <c r="AO219" s="258"/>
      <c r="AP219" s="258"/>
      <c r="AQ219" s="258"/>
      <c r="AR219" s="258"/>
      <c r="AS219" s="258"/>
      <c r="AT219" s="258"/>
      <c r="AU219" s="258"/>
      <c r="AV219" s="258"/>
      <c r="AW219" s="258"/>
      <c r="AX219" s="258"/>
      <c r="AY219" s="258"/>
      <c r="AZ219" s="258"/>
      <c r="BA219" s="258"/>
      <c r="BB219" s="258"/>
      <c r="BC219" s="258"/>
      <c r="BD219" s="258"/>
      <c r="BE219" s="258"/>
      <c r="BF219" s="258"/>
      <c r="BG219" s="258"/>
      <c r="BH219" s="258"/>
      <c r="BI219" s="258"/>
      <c r="BJ219" s="258"/>
      <c r="BK219" s="83"/>
      <c r="BL219" s="83"/>
      <c r="BM219" s="83"/>
      <c r="BN219" s="83"/>
      <c r="BO219" s="83"/>
      <c r="BP219" s="83"/>
      <c r="BQ219" s="83"/>
      <c r="BR219" s="83"/>
      <c r="BS219" s="83"/>
      <c r="BT219" s="83"/>
      <c r="BU219" s="83"/>
      <c r="BV219" s="83"/>
      <c r="BW219" s="83"/>
      <c r="BX219" s="83"/>
      <c r="BY219" s="83"/>
    </row>
    <row r="220" spans="1:89" ht="76.5" hidden="1" customHeight="1" x14ac:dyDescent="0.35">
      <c r="A220" s="257"/>
      <c r="B220" s="257"/>
      <c r="C220" s="257"/>
      <c r="D220" s="257"/>
      <c r="E220" s="257"/>
      <c r="F220" s="257"/>
      <c r="G220" s="257"/>
      <c r="H220" s="257"/>
      <c r="I220" s="257"/>
      <c r="J220" s="257"/>
      <c r="K220" s="257"/>
      <c r="L220" s="257"/>
      <c r="M220" s="257"/>
      <c r="N220" s="257"/>
      <c r="O220" s="257"/>
      <c r="P220" s="257"/>
      <c r="Q220" s="257"/>
      <c r="R220" s="257"/>
      <c r="S220" s="257"/>
      <c r="T220" s="257"/>
      <c r="U220" s="257"/>
      <c r="V220" s="257"/>
      <c r="W220" s="257"/>
      <c r="X220" s="257"/>
      <c r="Y220" s="257"/>
      <c r="Z220" s="257"/>
      <c r="AA220" s="257"/>
      <c r="AB220" s="257"/>
      <c r="AC220" s="257"/>
      <c r="AD220" s="257"/>
      <c r="AE220" s="257"/>
      <c r="AF220" s="14"/>
      <c r="AG220" s="258"/>
      <c r="AH220" s="258"/>
      <c r="AI220" s="258"/>
      <c r="AJ220" s="258"/>
      <c r="AK220" s="258"/>
      <c r="AL220" s="258"/>
      <c r="AM220" s="258"/>
      <c r="AN220" s="258"/>
      <c r="AO220" s="258"/>
      <c r="AP220" s="258"/>
      <c r="AQ220" s="258"/>
      <c r="AR220" s="258"/>
      <c r="AS220" s="258"/>
      <c r="AT220" s="258"/>
      <c r="AU220" s="258"/>
      <c r="AV220" s="258"/>
      <c r="AW220" s="258"/>
      <c r="AX220" s="258"/>
      <c r="AY220" s="258"/>
      <c r="AZ220" s="258"/>
      <c r="BA220" s="258"/>
      <c r="BB220" s="258"/>
      <c r="BC220" s="258"/>
      <c r="BD220" s="258"/>
      <c r="BE220" s="258"/>
      <c r="BF220" s="258"/>
      <c r="BG220" s="258"/>
      <c r="BH220" s="258"/>
      <c r="BI220" s="258"/>
      <c r="BJ220" s="258"/>
      <c r="BK220" s="83"/>
      <c r="BL220" s="83"/>
      <c r="BM220" s="83"/>
      <c r="BN220" s="83"/>
      <c r="BO220" s="83"/>
      <c r="BP220" s="83"/>
      <c r="BQ220" s="83"/>
      <c r="BR220" s="83"/>
      <c r="BS220" s="83"/>
      <c r="BT220" s="83"/>
      <c r="BU220" s="83"/>
      <c r="BV220" s="83"/>
      <c r="BW220" s="83"/>
      <c r="BX220" s="83"/>
      <c r="BY220" s="83"/>
    </row>
    <row r="221" spans="1:89" ht="15.75" customHeight="1" x14ac:dyDescent="0.35">
      <c r="A221" s="257"/>
      <c r="B221" s="257"/>
      <c r="C221" s="257"/>
      <c r="D221" s="257"/>
      <c r="E221" s="257"/>
      <c r="F221" s="257"/>
      <c r="G221" s="257"/>
      <c r="H221" s="257"/>
      <c r="I221" s="257"/>
      <c r="J221" s="257"/>
      <c r="K221" s="257"/>
      <c r="L221" s="257"/>
      <c r="M221" s="257"/>
      <c r="N221" s="257"/>
      <c r="O221" s="257"/>
      <c r="P221" s="257"/>
      <c r="Q221" s="257"/>
      <c r="R221" s="257"/>
      <c r="S221" s="257"/>
      <c r="T221" s="257"/>
      <c r="U221" s="257"/>
      <c r="V221" s="257"/>
      <c r="W221" s="257"/>
      <c r="X221" s="257"/>
      <c r="Y221" s="257"/>
      <c r="Z221" s="257"/>
      <c r="AA221" s="257"/>
      <c r="AB221" s="257"/>
      <c r="AC221" s="257"/>
      <c r="AD221" s="257"/>
      <c r="AE221" s="257"/>
      <c r="AF221" s="14"/>
      <c r="AG221" s="258"/>
      <c r="AH221" s="258"/>
      <c r="AI221" s="258"/>
      <c r="AJ221" s="258"/>
      <c r="AK221" s="258"/>
      <c r="AL221" s="258"/>
      <c r="AM221" s="258"/>
      <c r="AN221" s="258"/>
      <c r="AO221" s="258"/>
      <c r="AP221" s="258"/>
      <c r="AQ221" s="258"/>
      <c r="AR221" s="258"/>
      <c r="AS221" s="258"/>
      <c r="AT221" s="258"/>
      <c r="AU221" s="258"/>
      <c r="AV221" s="258"/>
      <c r="AW221" s="258"/>
      <c r="AX221" s="258"/>
      <c r="AY221" s="258"/>
      <c r="AZ221" s="258"/>
      <c r="BA221" s="258"/>
      <c r="BB221" s="258"/>
      <c r="BC221" s="258"/>
      <c r="BD221" s="258"/>
      <c r="BE221" s="258"/>
      <c r="BF221" s="258"/>
      <c r="BG221" s="258"/>
      <c r="BH221" s="258"/>
      <c r="BI221" s="258"/>
      <c r="BJ221" s="258"/>
      <c r="BK221" s="83"/>
      <c r="BL221" s="83"/>
      <c r="BM221" s="83"/>
      <c r="BN221" s="83"/>
      <c r="BO221" s="83"/>
      <c r="BP221" s="83"/>
      <c r="BQ221" s="83"/>
      <c r="BR221" s="83"/>
      <c r="BS221" s="83"/>
      <c r="BT221" s="83"/>
      <c r="BU221" s="83"/>
      <c r="BV221" s="83"/>
      <c r="BW221" s="83"/>
      <c r="BX221" s="83"/>
      <c r="BY221" s="83"/>
    </row>
    <row r="222" spans="1:89" ht="15.75" customHeight="1" x14ac:dyDescent="0.35">
      <c r="A222" s="257"/>
      <c r="B222" s="257"/>
      <c r="C222" s="257"/>
      <c r="D222" s="257"/>
      <c r="E222" s="257"/>
      <c r="F222" s="257"/>
      <c r="G222" s="257"/>
      <c r="H222" s="257"/>
      <c r="I222" s="257"/>
      <c r="J222" s="257"/>
      <c r="K222" s="257"/>
      <c r="L222" s="257"/>
      <c r="M222" s="257"/>
      <c r="N222" s="257"/>
      <c r="O222" s="257"/>
      <c r="P222" s="257"/>
      <c r="Q222" s="257"/>
      <c r="R222" s="257"/>
      <c r="S222" s="257"/>
      <c r="T222" s="257"/>
      <c r="U222" s="257"/>
      <c r="V222" s="257"/>
      <c r="W222" s="257"/>
      <c r="X222" s="257"/>
      <c r="Y222" s="257"/>
      <c r="Z222" s="257"/>
      <c r="AA222" s="257"/>
      <c r="AB222" s="257"/>
      <c r="AC222" s="257"/>
      <c r="AD222" s="257"/>
      <c r="AE222" s="257"/>
      <c r="AF222" s="14"/>
      <c r="AG222" s="258"/>
      <c r="AH222" s="258"/>
      <c r="AI222" s="258"/>
      <c r="AJ222" s="258"/>
      <c r="AK222" s="258"/>
      <c r="AL222" s="258"/>
      <c r="AM222" s="258"/>
      <c r="AN222" s="258"/>
      <c r="AO222" s="258"/>
      <c r="AP222" s="258"/>
      <c r="AQ222" s="258"/>
      <c r="AR222" s="258"/>
      <c r="AS222" s="258"/>
      <c r="AT222" s="258"/>
      <c r="AU222" s="258"/>
      <c r="AV222" s="258"/>
      <c r="AW222" s="258"/>
      <c r="AX222" s="258"/>
      <c r="AY222" s="258"/>
      <c r="AZ222" s="258"/>
      <c r="BA222" s="258"/>
      <c r="BB222" s="258"/>
      <c r="BC222" s="258"/>
      <c r="BD222" s="258"/>
      <c r="BE222" s="258"/>
      <c r="BF222" s="258"/>
      <c r="BG222" s="258"/>
      <c r="BH222" s="258"/>
      <c r="BI222" s="258"/>
      <c r="BJ222" s="258"/>
      <c r="BK222" s="83"/>
      <c r="BL222" s="83"/>
      <c r="BM222" s="83"/>
      <c r="BN222" s="83"/>
      <c r="BO222" s="83"/>
      <c r="BP222" s="83"/>
      <c r="BQ222" s="83"/>
      <c r="BR222" s="83"/>
      <c r="BS222" s="83"/>
      <c r="BT222" s="83"/>
      <c r="BU222" s="83"/>
      <c r="BV222" s="83"/>
      <c r="BW222" s="83"/>
      <c r="BX222" s="83"/>
      <c r="BY222" s="83"/>
    </row>
    <row r="223" spans="1:89" ht="61.2" customHeight="1" x14ac:dyDescent="0.35">
      <c r="A223" s="257"/>
      <c r="B223" s="257"/>
      <c r="C223" s="257"/>
      <c r="D223" s="257"/>
      <c r="E223" s="257"/>
      <c r="F223" s="257"/>
      <c r="G223" s="257"/>
      <c r="H223" s="257"/>
      <c r="I223" s="257"/>
      <c r="J223" s="257"/>
      <c r="K223" s="257"/>
      <c r="L223" s="257"/>
      <c r="M223" s="257"/>
      <c r="N223" s="257"/>
      <c r="O223" s="257"/>
      <c r="P223" s="257"/>
      <c r="Q223" s="257"/>
      <c r="R223" s="257"/>
      <c r="S223" s="257"/>
      <c r="T223" s="257"/>
      <c r="U223" s="257"/>
      <c r="V223" s="257"/>
      <c r="W223" s="257"/>
      <c r="X223" s="257"/>
      <c r="Y223" s="257"/>
      <c r="Z223" s="257"/>
      <c r="AA223" s="257"/>
      <c r="AB223" s="257"/>
      <c r="AC223" s="257"/>
      <c r="AD223" s="257"/>
      <c r="AE223" s="257"/>
      <c r="AF223" s="14"/>
      <c r="AG223" s="258"/>
      <c r="AH223" s="258"/>
      <c r="AI223" s="258"/>
      <c r="AJ223" s="258"/>
      <c r="AK223" s="258"/>
      <c r="AL223" s="258"/>
      <c r="AM223" s="258"/>
      <c r="AN223" s="258"/>
      <c r="AO223" s="258"/>
      <c r="AP223" s="258"/>
      <c r="AQ223" s="258"/>
      <c r="AR223" s="258"/>
      <c r="AS223" s="258"/>
      <c r="AT223" s="258"/>
      <c r="AU223" s="258"/>
      <c r="AV223" s="258"/>
      <c r="AW223" s="258"/>
      <c r="AX223" s="258"/>
      <c r="AY223" s="258"/>
      <c r="AZ223" s="258"/>
      <c r="BA223" s="258"/>
      <c r="BB223" s="258"/>
      <c r="BC223" s="258"/>
      <c r="BD223" s="258"/>
      <c r="BE223" s="258"/>
      <c r="BF223" s="258"/>
      <c r="BG223" s="258"/>
      <c r="BH223" s="258"/>
      <c r="BI223" s="258"/>
      <c r="BJ223" s="258"/>
      <c r="BK223" s="83"/>
      <c r="BL223" s="83"/>
      <c r="BM223" s="83"/>
      <c r="BN223" s="83"/>
      <c r="BO223" s="83"/>
      <c r="BP223" s="83"/>
      <c r="BQ223" s="83"/>
      <c r="BR223" s="83"/>
      <c r="BS223" s="83"/>
      <c r="BT223" s="83"/>
      <c r="BU223" s="83"/>
      <c r="BV223" s="83"/>
      <c r="BW223" s="83"/>
      <c r="BX223" s="83"/>
      <c r="BY223" s="83"/>
    </row>
    <row r="224" spans="1:89" ht="15.75" customHeight="1" x14ac:dyDescent="0.35">
      <c r="A224" s="257"/>
      <c r="B224" s="257"/>
      <c r="C224" s="257"/>
      <c r="D224" s="257"/>
      <c r="E224" s="257"/>
      <c r="F224" s="257"/>
      <c r="G224" s="257"/>
      <c r="H224" s="257"/>
      <c r="I224" s="257"/>
      <c r="J224" s="257"/>
      <c r="K224" s="257"/>
      <c r="L224" s="257"/>
      <c r="M224" s="257"/>
      <c r="N224" s="257"/>
      <c r="O224" s="257"/>
      <c r="P224" s="257"/>
      <c r="Q224" s="257"/>
      <c r="R224" s="257"/>
      <c r="S224" s="257"/>
      <c r="T224" s="257"/>
      <c r="U224" s="257"/>
      <c r="V224" s="257"/>
      <c r="W224" s="257"/>
      <c r="X224" s="257"/>
      <c r="Y224" s="257"/>
      <c r="Z224" s="257"/>
      <c r="AA224" s="257"/>
      <c r="AB224" s="257"/>
      <c r="AC224" s="257"/>
      <c r="AD224" s="257"/>
      <c r="AE224" s="257"/>
      <c r="AF224" s="14"/>
      <c r="AG224" s="258"/>
      <c r="AH224" s="258"/>
      <c r="AI224" s="258"/>
      <c r="AJ224" s="258"/>
      <c r="AK224" s="258"/>
      <c r="AL224" s="258"/>
      <c r="AM224" s="258"/>
      <c r="AN224" s="258"/>
      <c r="AO224" s="258"/>
      <c r="AP224" s="258"/>
      <c r="AQ224" s="258"/>
      <c r="AR224" s="258"/>
      <c r="AS224" s="258"/>
      <c r="AT224" s="258"/>
      <c r="AU224" s="258"/>
      <c r="AV224" s="258"/>
      <c r="AW224" s="258"/>
      <c r="AX224" s="258"/>
      <c r="AY224" s="258"/>
      <c r="AZ224" s="258"/>
      <c r="BA224" s="258"/>
      <c r="BB224" s="258"/>
      <c r="BC224" s="258"/>
      <c r="BD224" s="258"/>
      <c r="BE224" s="258"/>
      <c r="BF224" s="258"/>
      <c r="BG224" s="258"/>
      <c r="BH224" s="258"/>
      <c r="BI224" s="258"/>
      <c r="BJ224" s="258"/>
      <c r="BK224" s="83"/>
      <c r="BL224" s="83"/>
      <c r="BM224" s="83"/>
      <c r="BN224" s="83"/>
      <c r="BO224" s="83"/>
      <c r="BP224" s="83"/>
      <c r="BQ224" s="83"/>
      <c r="BR224" s="83"/>
      <c r="BS224" s="83"/>
      <c r="BT224" s="83"/>
      <c r="BU224" s="83"/>
      <c r="BV224" s="83"/>
      <c r="BW224" s="83"/>
      <c r="BX224" s="83"/>
      <c r="BY224" s="83"/>
    </row>
    <row r="225" spans="1:77" ht="15.75" customHeight="1" x14ac:dyDescent="0.35">
      <c r="A225" s="257"/>
      <c r="B225" s="257"/>
      <c r="C225" s="257"/>
      <c r="D225" s="257"/>
      <c r="E225" s="257"/>
      <c r="F225" s="257"/>
      <c r="G225" s="257"/>
      <c r="H225" s="257"/>
      <c r="I225" s="257"/>
      <c r="J225" s="257"/>
      <c r="K225" s="257"/>
      <c r="L225" s="257"/>
      <c r="M225" s="257"/>
      <c r="N225" s="257"/>
      <c r="O225" s="257"/>
      <c r="P225" s="257"/>
      <c r="Q225" s="257"/>
      <c r="R225" s="257"/>
      <c r="S225" s="257"/>
      <c r="T225" s="257"/>
      <c r="U225" s="257"/>
      <c r="V225" s="257"/>
      <c r="W225" s="257"/>
      <c r="X225" s="257"/>
      <c r="Y225" s="257"/>
      <c r="Z225" s="257"/>
      <c r="AA225" s="257"/>
      <c r="AB225" s="257"/>
      <c r="AC225" s="257"/>
      <c r="AD225" s="257"/>
      <c r="AE225" s="257"/>
      <c r="AF225" s="14"/>
      <c r="AG225" s="258"/>
      <c r="AH225" s="258"/>
      <c r="AI225" s="258"/>
      <c r="AJ225" s="258"/>
      <c r="AK225" s="258"/>
      <c r="AL225" s="258"/>
      <c r="AM225" s="258"/>
      <c r="AN225" s="258"/>
      <c r="AO225" s="258"/>
      <c r="AP225" s="258"/>
      <c r="AQ225" s="258"/>
      <c r="AR225" s="258"/>
      <c r="AS225" s="258"/>
      <c r="AT225" s="258"/>
      <c r="AU225" s="258"/>
      <c r="AV225" s="258"/>
      <c r="AW225" s="258"/>
      <c r="AX225" s="258"/>
      <c r="AY225" s="258"/>
      <c r="AZ225" s="258"/>
      <c r="BA225" s="258"/>
      <c r="BB225" s="258"/>
      <c r="BC225" s="258"/>
      <c r="BD225" s="258"/>
      <c r="BE225" s="258"/>
      <c r="BF225" s="258"/>
      <c r="BG225" s="258"/>
      <c r="BH225" s="258"/>
      <c r="BI225" s="258"/>
      <c r="BJ225" s="258"/>
      <c r="BK225" s="83"/>
      <c r="BL225" s="83"/>
      <c r="BM225" s="83"/>
      <c r="BN225" s="83"/>
      <c r="BO225" s="83"/>
      <c r="BP225" s="83"/>
      <c r="BQ225" s="83"/>
      <c r="BR225" s="83"/>
      <c r="BS225" s="83"/>
      <c r="BT225" s="83"/>
      <c r="BU225" s="83"/>
      <c r="BV225" s="83"/>
      <c r="BW225" s="83"/>
      <c r="BX225" s="83"/>
      <c r="BY225" s="83"/>
    </row>
    <row r="226" spans="1:77" ht="15.75" customHeight="1" x14ac:dyDescent="0.35">
      <c r="A226" s="257"/>
      <c r="B226" s="257"/>
      <c r="C226" s="257"/>
      <c r="D226" s="257"/>
      <c r="E226" s="257"/>
      <c r="F226" s="257"/>
      <c r="G226" s="257"/>
      <c r="H226" s="257"/>
      <c r="I226" s="257"/>
      <c r="J226" s="257"/>
      <c r="K226" s="257"/>
      <c r="L226" s="257"/>
      <c r="M226" s="257"/>
      <c r="N226" s="257"/>
      <c r="O226" s="257"/>
      <c r="P226" s="257"/>
      <c r="Q226" s="257"/>
      <c r="R226" s="257"/>
      <c r="S226" s="257"/>
      <c r="T226" s="257"/>
      <c r="U226" s="257"/>
      <c r="V226" s="257"/>
      <c r="W226" s="257"/>
      <c r="X226" s="257"/>
      <c r="Y226" s="257"/>
      <c r="Z226" s="257"/>
      <c r="AA226" s="257"/>
      <c r="AB226" s="257"/>
      <c r="AC226" s="257"/>
      <c r="AD226" s="257"/>
      <c r="AE226" s="257"/>
      <c r="AF226" s="14"/>
      <c r="AG226" s="258"/>
      <c r="AH226" s="258"/>
      <c r="AI226" s="258"/>
      <c r="AJ226" s="258"/>
      <c r="AK226" s="258"/>
      <c r="AL226" s="258"/>
      <c r="AM226" s="258"/>
      <c r="AN226" s="258"/>
      <c r="AO226" s="258"/>
      <c r="AP226" s="258"/>
      <c r="AQ226" s="258"/>
      <c r="AR226" s="258"/>
      <c r="AS226" s="258"/>
      <c r="AT226" s="258"/>
      <c r="AU226" s="258"/>
      <c r="AV226" s="258"/>
      <c r="AW226" s="258"/>
      <c r="AX226" s="258"/>
      <c r="AY226" s="258"/>
      <c r="AZ226" s="258"/>
      <c r="BA226" s="258"/>
      <c r="BB226" s="258"/>
      <c r="BC226" s="258"/>
      <c r="BD226" s="258"/>
      <c r="BE226" s="258"/>
      <c r="BF226" s="258"/>
      <c r="BG226" s="258"/>
      <c r="BH226" s="258"/>
      <c r="BI226" s="258"/>
      <c r="BJ226" s="258"/>
      <c r="BK226" s="83"/>
      <c r="BL226" s="83"/>
      <c r="BM226" s="83"/>
      <c r="BN226" s="83"/>
      <c r="BO226" s="83"/>
      <c r="BP226" s="83"/>
      <c r="BQ226" s="83"/>
      <c r="BR226" s="83"/>
      <c r="BS226" s="83"/>
      <c r="BT226" s="83"/>
      <c r="BU226" s="83"/>
      <c r="BV226" s="83"/>
      <c r="BW226" s="83"/>
      <c r="BX226" s="83"/>
      <c r="BY226" s="83"/>
    </row>
    <row r="227" spans="1:77" ht="73.95" customHeight="1" x14ac:dyDescent="0.35">
      <c r="A227" s="257"/>
      <c r="B227" s="257"/>
      <c r="C227" s="257"/>
      <c r="D227" s="257"/>
      <c r="E227" s="257"/>
      <c r="F227" s="257"/>
      <c r="G227" s="257"/>
      <c r="H227" s="257"/>
      <c r="I227" s="257"/>
      <c r="J227" s="257"/>
      <c r="K227" s="257"/>
      <c r="L227" s="257"/>
      <c r="M227" s="257"/>
      <c r="N227" s="257"/>
      <c r="O227" s="257"/>
      <c r="P227" s="257"/>
      <c r="Q227" s="257"/>
      <c r="R227" s="257"/>
      <c r="S227" s="257"/>
      <c r="T227" s="257"/>
      <c r="U227" s="257"/>
      <c r="V227" s="257"/>
      <c r="W227" s="257"/>
      <c r="X227" s="257"/>
      <c r="Y227" s="257"/>
      <c r="Z227" s="257"/>
      <c r="AA227" s="257"/>
      <c r="AB227" s="257"/>
      <c r="AC227" s="257"/>
      <c r="AD227" s="257"/>
      <c r="AE227" s="257"/>
      <c r="AF227" s="14"/>
      <c r="AG227" s="258"/>
      <c r="AH227" s="258"/>
      <c r="AI227" s="258"/>
      <c r="AJ227" s="258"/>
      <c r="AK227" s="258"/>
      <c r="AL227" s="258"/>
      <c r="AM227" s="258"/>
      <c r="AN227" s="258"/>
      <c r="AO227" s="258"/>
      <c r="AP227" s="258"/>
      <c r="AQ227" s="258"/>
      <c r="AR227" s="258"/>
      <c r="AS227" s="258"/>
      <c r="AT227" s="258"/>
      <c r="AU227" s="258"/>
      <c r="AV227" s="258"/>
      <c r="AW227" s="258"/>
      <c r="AX227" s="258"/>
      <c r="AY227" s="258"/>
      <c r="AZ227" s="258"/>
      <c r="BA227" s="258"/>
      <c r="BB227" s="258"/>
      <c r="BC227" s="258"/>
      <c r="BD227" s="258"/>
      <c r="BE227" s="258"/>
      <c r="BF227" s="258"/>
      <c r="BG227" s="258"/>
      <c r="BH227" s="258"/>
      <c r="BI227" s="258"/>
      <c r="BJ227" s="258"/>
      <c r="BK227" s="83"/>
      <c r="BL227" s="83"/>
      <c r="BM227" s="83"/>
      <c r="BN227" s="83"/>
      <c r="BO227" s="83"/>
      <c r="BP227" s="83"/>
      <c r="BQ227" s="83"/>
      <c r="BR227" s="83"/>
      <c r="BS227" s="83"/>
      <c r="BT227" s="83"/>
      <c r="BU227" s="83"/>
      <c r="BV227" s="83"/>
      <c r="BW227" s="83"/>
      <c r="BX227" s="83"/>
      <c r="BY227" s="83"/>
    </row>
    <row r="228" spans="1:77" ht="15.75" customHeight="1" x14ac:dyDescent="0.35">
      <c r="A228" s="257"/>
      <c r="B228" s="257"/>
      <c r="C228" s="257"/>
      <c r="D228" s="257"/>
      <c r="E228" s="257"/>
      <c r="F228" s="257"/>
      <c r="G228" s="257"/>
      <c r="H228" s="257"/>
      <c r="I228" s="257"/>
      <c r="J228" s="257"/>
      <c r="K228" s="257"/>
      <c r="L228" s="257"/>
      <c r="M228" s="257"/>
      <c r="N228" s="257"/>
      <c r="O228" s="257"/>
      <c r="P228" s="257"/>
      <c r="Q228" s="257"/>
      <c r="R228" s="257"/>
      <c r="S228" s="257"/>
      <c r="T228" s="257"/>
      <c r="U228" s="257"/>
      <c r="V228" s="257"/>
      <c r="W228" s="257"/>
      <c r="X228" s="257"/>
      <c r="Y228" s="257"/>
      <c r="Z228" s="257"/>
      <c r="AA228" s="257"/>
      <c r="AB228" s="257"/>
      <c r="AC228" s="257"/>
      <c r="AD228" s="257"/>
      <c r="AE228" s="257"/>
      <c r="AF228" s="14"/>
      <c r="AG228" s="258"/>
      <c r="AH228" s="258"/>
      <c r="AI228" s="258"/>
      <c r="AJ228" s="258"/>
      <c r="AK228" s="258"/>
      <c r="AL228" s="258"/>
      <c r="AM228" s="258"/>
      <c r="AN228" s="258"/>
      <c r="AO228" s="258"/>
      <c r="AP228" s="258"/>
      <c r="AQ228" s="258"/>
      <c r="AR228" s="258"/>
      <c r="AS228" s="258"/>
      <c r="AT228" s="258"/>
      <c r="AU228" s="258"/>
      <c r="AV228" s="258"/>
      <c r="AW228" s="258"/>
      <c r="AX228" s="258"/>
      <c r="AY228" s="258"/>
      <c r="AZ228" s="258"/>
      <c r="BA228" s="258"/>
      <c r="BB228" s="258"/>
      <c r="BC228" s="258"/>
      <c r="BD228" s="258"/>
      <c r="BE228" s="258"/>
      <c r="BF228" s="258"/>
      <c r="BG228" s="258"/>
      <c r="BH228" s="258"/>
      <c r="BI228" s="258"/>
      <c r="BJ228" s="258"/>
      <c r="BK228" s="83"/>
      <c r="BL228" s="83"/>
      <c r="BM228" s="83"/>
      <c r="BN228" s="83"/>
      <c r="BO228" s="83"/>
      <c r="BP228" s="83"/>
      <c r="BQ228" s="83"/>
      <c r="BR228" s="83"/>
      <c r="BS228" s="83"/>
      <c r="BT228" s="83"/>
      <c r="BU228" s="83"/>
      <c r="BV228" s="83"/>
      <c r="BW228" s="83"/>
      <c r="BX228" s="83"/>
      <c r="BY228" s="83"/>
    </row>
    <row r="229" spans="1:77" ht="15.75" customHeight="1" x14ac:dyDescent="0.35">
      <c r="A229" s="257"/>
      <c r="B229" s="257"/>
      <c r="C229" s="257"/>
      <c r="D229" s="257"/>
      <c r="E229" s="257"/>
      <c r="F229" s="257"/>
      <c r="G229" s="257"/>
      <c r="H229" s="257"/>
      <c r="I229" s="257"/>
      <c r="J229" s="257"/>
      <c r="K229" s="257"/>
      <c r="L229" s="257"/>
      <c r="M229" s="257"/>
      <c r="N229" s="257"/>
      <c r="O229" s="257"/>
      <c r="P229" s="257"/>
      <c r="Q229" s="257"/>
      <c r="R229" s="257"/>
      <c r="S229" s="257"/>
      <c r="T229" s="257"/>
      <c r="U229" s="257"/>
      <c r="V229" s="257"/>
      <c r="W229" s="257"/>
      <c r="X229" s="257"/>
      <c r="Y229" s="257"/>
      <c r="Z229" s="257"/>
      <c r="AA229" s="257"/>
      <c r="AB229" s="257"/>
      <c r="AC229" s="257"/>
      <c r="AD229" s="257"/>
      <c r="AE229" s="257"/>
      <c r="AF229" s="14"/>
      <c r="AG229" s="258"/>
      <c r="AH229" s="258"/>
      <c r="AI229" s="258"/>
      <c r="AJ229" s="258"/>
      <c r="AK229" s="258"/>
      <c r="AL229" s="258"/>
      <c r="AM229" s="258"/>
      <c r="AN229" s="258"/>
      <c r="AO229" s="258"/>
      <c r="AP229" s="258"/>
      <c r="AQ229" s="258"/>
      <c r="AR229" s="258"/>
      <c r="AS229" s="258"/>
      <c r="AT229" s="258"/>
      <c r="AU229" s="258"/>
      <c r="AV229" s="258"/>
      <c r="AW229" s="258"/>
      <c r="AX229" s="258"/>
      <c r="AY229" s="258"/>
      <c r="AZ229" s="258"/>
      <c r="BA229" s="258"/>
      <c r="BB229" s="258"/>
      <c r="BC229" s="258"/>
      <c r="BD229" s="258"/>
      <c r="BE229" s="258"/>
      <c r="BF229" s="258"/>
      <c r="BG229" s="258"/>
      <c r="BH229" s="258"/>
      <c r="BI229" s="258"/>
      <c r="BJ229" s="258"/>
      <c r="BK229" s="83"/>
      <c r="BL229" s="83"/>
      <c r="BM229" s="83"/>
      <c r="BN229" s="83"/>
      <c r="BO229" s="83"/>
      <c r="BP229" s="83"/>
      <c r="BQ229" s="83"/>
      <c r="BR229" s="83"/>
      <c r="BS229" s="83"/>
      <c r="BT229" s="83"/>
      <c r="BU229" s="83"/>
      <c r="BV229" s="83"/>
      <c r="BW229" s="83"/>
      <c r="BX229" s="83"/>
      <c r="BY229" s="83"/>
    </row>
    <row r="230" spans="1:77" ht="85.2" customHeight="1" x14ac:dyDescent="0.35">
      <c r="A230" s="257"/>
      <c r="B230" s="257"/>
      <c r="C230" s="257"/>
      <c r="D230" s="257"/>
      <c r="E230" s="257"/>
      <c r="F230" s="257"/>
      <c r="G230" s="257"/>
      <c r="H230" s="257"/>
      <c r="I230" s="257"/>
      <c r="J230" s="257"/>
      <c r="K230" s="257"/>
      <c r="L230" s="257"/>
      <c r="M230" s="257"/>
      <c r="N230" s="257"/>
      <c r="O230" s="257"/>
      <c r="P230" s="257"/>
      <c r="Q230" s="257"/>
      <c r="R230" s="257"/>
      <c r="S230" s="257"/>
      <c r="T230" s="257"/>
      <c r="U230" s="257"/>
      <c r="V230" s="257"/>
      <c r="W230" s="257"/>
      <c r="X230" s="257"/>
      <c r="Y230" s="257"/>
      <c r="Z230" s="257"/>
      <c r="AA230" s="257"/>
      <c r="AB230" s="257"/>
      <c r="AC230" s="257"/>
      <c r="AD230" s="257"/>
      <c r="AE230" s="257"/>
      <c r="AF230" s="14"/>
      <c r="AG230" s="258"/>
      <c r="AH230" s="258"/>
      <c r="AI230" s="258"/>
      <c r="AJ230" s="258"/>
      <c r="AK230" s="258"/>
      <c r="AL230" s="258"/>
      <c r="AM230" s="258"/>
      <c r="AN230" s="258"/>
      <c r="AO230" s="258"/>
      <c r="AP230" s="258"/>
      <c r="AQ230" s="258"/>
      <c r="AR230" s="258"/>
      <c r="AS230" s="258"/>
      <c r="AT230" s="258"/>
      <c r="AU230" s="258"/>
      <c r="AV230" s="258"/>
      <c r="AW230" s="258"/>
      <c r="AX230" s="258"/>
      <c r="AY230" s="258"/>
      <c r="AZ230" s="258"/>
      <c r="BA230" s="258"/>
      <c r="BB230" s="258"/>
      <c r="BC230" s="258"/>
      <c r="BD230" s="258"/>
      <c r="BE230" s="258"/>
      <c r="BF230" s="258"/>
      <c r="BG230" s="258"/>
      <c r="BH230" s="258"/>
      <c r="BI230" s="258"/>
      <c r="BJ230" s="258"/>
      <c r="BK230" s="83"/>
      <c r="BL230" s="83"/>
      <c r="BM230" s="83"/>
      <c r="BN230" s="83"/>
      <c r="BO230" s="83"/>
      <c r="BP230" s="83"/>
      <c r="BQ230" s="83"/>
      <c r="BR230" s="83"/>
      <c r="BS230" s="83"/>
      <c r="BT230" s="83"/>
      <c r="BU230" s="83"/>
      <c r="BV230" s="83"/>
      <c r="BW230" s="83"/>
      <c r="BX230" s="83"/>
      <c r="BY230" s="83"/>
    </row>
    <row r="231" spans="1:77" ht="15.75" customHeight="1" x14ac:dyDescent="0.35">
      <c r="A231" s="257" t="s">
        <v>442</v>
      </c>
      <c r="B231" s="257"/>
      <c r="C231" s="257"/>
      <c r="D231" s="257"/>
      <c r="E231" s="257"/>
      <c r="F231" s="257"/>
      <c r="G231" s="257"/>
      <c r="H231" s="257"/>
      <c r="I231" s="257"/>
      <c r="J231" s="257"/>
      <c r="K231" s="257"/>
      <c r="L231" s="257"/>
      <c r="M231" s="257"/>
      <c r="N231" s="257"/>
      <c r="O231" s="257"/>
      <c r="P231" s="257"/>
      <c r="Q231" s="257"/>
      <c r="R231" s="257"/>
      <c r="S231" s="257"/>
      <c r="T231" s="257"/>
      <c r="U231" s="257"/>
      <c r="V231" s="257"/>
      <c r="W231" s="257"/>
      <c r="X231" s="257"/>
      <c r="Y231" s="257"/>
      <c r="Z231" s="257"/>
      <c r="AA231" s="257"/>
      <c r="AB231" s="257"/>
      <c r="AC231" s="257"/>
      <c r="AD231" s="257"/>
      <c r="AE231" s="14"/>
      <c r="AF231" s="14"/>
      <c r="AG231" s="258"/>
      <c r="AH231" s="258"/>
      <c r="AI231" s="258"/>
      <c r="AJ231" s="258"/>
      <c r="AK231" s="258"/>
      <c r="AL231" s="258"/>
      <c r="AM231" s="258"/>
      <c r="AN231" s="258"/>
      <c r="AO231" s="258"/>
      <c r="AP231" s="258"/>
      <c r="AQ231" s="258"/>
      <c r="AR231" s="258"/>
      <c r="AS231" s="258"/>
      <c r="AT231" s="258"/>
      <c r="AU231" s="258"/>
      <c r="AV231" s="258"/>
      <c r="AW231" s="258"/>
      <c r="AX231" s="258"/>
      <c r="AY231" s="258"/>
      <c r="AZ231" s="258"/>
      <c r="BA231" s="258"/>
      <c r="BB231" s="258"/>
      <c r="BC231" s="258"/>
      <c r="BD231" s="258"/>
      <c r="BE231" s="258"/>
      <c r="BF231" s="258"/>
      <c r="BG231" s="258"/>
      <c r="BH231" s="258"/>
      <c r="BI231" s="258"/>
      <c r="BJ231" s="258"/>
      <c r="BK231" s="83"/>
      <c r="BL231" s="83"/>
      <c r="BM231" s="83"/>
      <c r="BN231" s="83"/>
      <c r="BO231" s="83"/>
      <c r="BP231" s="83"/>
      <c r="BQ231" s="83"/>
      <c r="BR231" s="83"/>
      <c r="BS231" s="83"/>
      <c r="BT231" s="83"/>
      <c r="BU231" s="83"/>
      <c r="BV231" s="83"/>
      <c r="BW231" s="83"/>
      <c r="BX231" s="83"/>
      <c r="BY231" s="83"/>
    </row>
    <row r="232" spans="1:77" ht="15.75" customHeight="1" x14ac:dyDescent="0.35">
      <c r="A232" s="257"/>
      <c r="B232" s="257"/>
      <c r="C232" s="257"/>
      <c r="D232" s="257"/>
      <c r="E232" s="257"/>
      <c r="F232" s="257"/>
      <c r="G232" s="257"/>
      <c r="H232" s="257"/>
      <c r="I232" s="257"/>
      <c r="J232" s="257"/>
      <c r="K232" s="257"/>
      <c r="L232" s="257"/>
      <c r="M232" s="257"/>
      <c r="N232" s="257"/>
      <c r="O232" s="257"/>
      <c r="P232" s="257"/>
      <c r="Q232" s="257"/>
      <c r="R232" s="257"/>
      <c r="S232" s="257"/>
      <c r="T232" s="257"/>
      <c r="U232" s="257"/>
      <c r="V232" s="257"/>
      <c r="W232" s="257"/>
      <c r="X232" s="257"/>
      <c r="Y232" s="257"/>
      <c r="Z232" s="257"/>
      <c r="AA232" s="257"/>
      <c r="AB232" s="257"/>
      <c r="AC232" s="257"/>
      <c r="AD232" s="257"/>
      <c r="AE232" s="14"/>
      <c r="AF232" s="14"/>
      <c r="AG232" s="258"/>
      <c r="AH232" s="258"/>
      <c r="AI232" s="258"/>
      <c r="AJ232" s="258"/>
      <c r="AK232" s="258"/>
      <c r="AL232" s="258"/>
      <c r="AM232" s="258"/>
      <c r="AN232" s="258"/>
      <c r="AO232" s="258"/>
      <c r="AP232" s="258"/>
      <c r="AQ232" s="258"/>
      <c r="AR232" s="258"/>
      <c r="AS232" s="258"/>
      <c r="AT232" s="258"/>
      <c r="AU232" s="258"/>
      <c r="AV232" s="258"/>
      <c r="AW232" s="258"/>
      <c r="AX232" s="258"/>
      <c r="AY232" s="258"/>
      <c r="AZ232" s="258"/>
      <c r="BA232" s="258"/>
      <c r="BB232" s="258"/>
      <c r="BC232" s="258"/>
      <c r="BD232" s="258"/>
      <c r="BE232" s="258"/>
      <c r="BF232" s="258"/>
      <c r="BG232" s="258"/>
      <c r="BH232" s="258"/>
      <c r="BI232" s="258"/>
      <c r="BJ232" s="258"/>
      <c r="BK232" s="83"/>
      <c r="BL232" s="83"/>
      <c r="BM232" s="83"/>
      <c r="BN232" s="83"/>
      <c r="BO232" s="83"/>
      <c r="BP232" s="83"/>
      <c r="BQ232" s="83"/>
      <c r="BR232" s="83"/>
      <c r="BS232" s="83"/>
      <c r="BT232" s="83"/>
      <c r="BU232" s="83"/>
      <c r="BV232" s="83"/>
      <c r="BW232" s="83"/>
      <c r="BX232" s="83"/>
      <c r="BY232" s="83"/>
    </row>
    <row r="233" spans="1:77" ht="15.75" customHeight="1" x14ac:dyDescent="0.35">
      <c r="A233" s="257"/>
      <c r="B233" s="257"/>
      <c r="C233" s="257"/>
      <c r="D233" s="257"/>
      <c r="E233" s="257"/>
      <c r="F233" s="257"/>
      <c r="G233" s="257"/>
      <c r="H233" s="257"/>
      <c r="I233" s="257"/>
      <c r="J233" s="257"/>
      <c r="K233" s="257"/>
      <c r="L233" s="257"/>
      <c r="M233" s="257"/>
      <c r="N233" s="257"/>
      <c r="O233" s="257"/>
      <c r="P233" s="257"/>
      <c r="Q233" s="257"/>
      <c r="R233" s="257"/>
      <c r="S233" s="257"/>
      <c r="T233" s="257"/>
      <c r="U233" s="257"/>
      <c r="V233" s="257"/>
      <c r="W233" s="257"/>
      <c r="X233" s="257"/>
      <c r="Y233" s="257"/>
      <c r="Z233" s="257"/>
      <c r="AA233" s="257"/>
      <c r="AB233" s="257"/>
      <c r="AC233" s="257"/>
      <c r="AD233" s="257"/>
      <c r="AE233" s="14"/>
      <c r="AF233" s="14"/>
      <c r="AG233" s="258"/>
      <c r="AH233" s="258"/>
      <c r="AI233" s="258"/>
      <c r="AJ233" s="258"/>
      <c r="AK233" s="258"/>
      <c r="AL233" s="258"/>
      <c r="AM233" s="258"/>
      <c r="AN233" s="258"/>
      <c r="AO233" s="258"/>
      <c r="AP233" s="258"/>
      <c r="AQ233" s="258"/>
      <c r="AR233" s="258"/>
      <c r="AS233" s="258"/>
      <c r="AT233" s="258"/>
      <c r="AU233" s="258"/>
      <c r="AV233" s="258"/>
      <c r="AW233" s="258"/>
      <c r="AX233" s="258"/>
      <c r="AY233" s="258"/>
      <c r="AZ233" s="258"/>
      <c r="BA233" s="258"/>
      <c r="BB233" s="258"/>
      <c r="BC233" s="258"/>
      <c r="BD233" s="258"/>
      <c r="BE233" s="258"/>
      <c r="BF233" s="258"/>
      <c r="BG233" s="258"/>
      <c r="BH233" s="258"/>
      <c r="BI233" s="258"/>
      <c r="BJ233" s="258"/>
      <c r="BK233" s="83"/>
      <c r="BL233" s="83"/>
      <c r="BM233" s="83"/>
      <c r="BN233" s="83"/>
      <c r="BO233" s="83"/>
      <c r="BP233" s="83"/>
      <c r="BQ233" s="83"/>
      <c r="BR233" s="83"/>
      <c r="BS233" s="83"/>
      <c r="BT233" s="83"/>
      <c r="BU233" s="83"/>
      <c r="BV233" s="83"/>
      <c r="BW233" s="83"/>
      <c r="BX233" s="83"/>
      <c r="BY233" s="83"/>
    </row>
    <row r="234" spans="1:77" ht="15.75" customHeight="1" x14ac:dyDescent="0.35">
      <c r="A234" s="257"/>
      <c r="B234" s="257"/>
      <c r="C234" s="257"/>
      <c r="D234" s="257"/>
      <c r="E234" s="257"/>
      <c r="F234" s="257"/>
      <c r="G234" s="257"/>
      <c r="H234" s="257"/>
      <c r="I234" s="257"/>
      <c r="J234" s="257"/>
      <c r="K234" s="257"/>
      <c r="L234" s="257"/>
      <c r="M234" s="257"/>
      <c r="N234" s="257"/>
      <c r="O234" s="257"/>
      <c r="P234" s="257"/>
      <c r="Q234" s="257"/>
      <c r="R234" s="257"/>
      <c r="S234" s="257"/>
      <c r="T234" s="257"/>
      <c r="U234" s="257"/>
      <c r="V234" s="257"/>
      <c r="W234" s="257"/>
      <c r="X234" s="257"/>
      <c r="Y234" s="257"/>
      <c r="Z234" s="257"/>
      <c r="AA234" s="257"/>
      <c r="AB234" s="257"/>
      <c r="AC234" s="257"/>
      <c r="AD234" s="257"/>
      <c r="AE234" s="14"/>
      <c r="AF234" s="14"/>
      <c r="AG234" s="258"/>
      <c r="AH234" s="258"/>
      <c r="AI234" s="258"/>
      <c r="AJ234" s="258"/>
      <c r="AK234" s="258"/>
      <c r="AL234" s="258"/>
      <c r="AM234" s="258"/>
      <c r="AN234" s="258"/>
      <c r="AO234" s="258"/>
      <c r="AP234" s="258"/>
      <c r="AQ234" s="258"/>
      <c r="AR234" s="258"/>
      <c r="AS234" s="258"/>
      <c r="AT234" s="258"/>
      <c r="AU234" s="258"/>
      <c r="AV234" s="258"/>
      <c r="AW234" s="258"/>
      <c r="AX234" s="258"/>
      <c r="AY234" s="258"/>
      <c r="AZ234" s="258"/>
      <c r="BA234" s="258"/>
      <c r="BB234" s="258"/>
      <c r="BC234" s="258"/>
      <c r="BD234" s="258"/>
      <c r="BE234" s="258"/>
      <c r="BF234" s="258"/>
      <c r="BG234" s="258"/>
      <c r="BH234" s="258"/>
      <c r="BI234" s="258"/>
      <c r="BJ234" s="258"/>
      <c r="BK234" s="83"/>
      <c r="BL234" s="83"/>
      <c r="BM234" s="83"/>
      <c r="BN234" s="83"/>
      <c r="BO234" s="83"/>
      <c r="BP234" s="83"/>
      <c r="BQ234" s="83"/>
      <c r="BR234" s="83"/>
      <c r="BS234" s="83"/>
      <c r="BT234" s="83"/>
      <c r="BU234" s="83"/>
      <c r="BV234" s="83"/>
      <c r="BW234" s="83"/>
      <c r="BX234" s="83"/>
      <c r="BY234" s="83"/>
    </row>
    <row r="235" spans="1:77" ht="15.75" customHeight="1" x14ac:dyDescent="0.35">
      <c r="A235" s="257"/>
      <c r="B235" s="257"/>
      <c r="C235" s="257"/>
      <c r="D235" s="257"/>
      <c r="E235" s="257"/>
      <c r="F235" s="257"/>
      <c r="G235" s="257"/>
      <c r="H235" s="257"/>
      <c r="I235" s="257"/>
      <c r="J235" s="257"/>
      <c r="K235" s="257"/>
      <c r="L235" s="257"/>
      <c r="M235" s="257"/>
      <c r="N235" s="257"/>
      <c r="O235" s="257"/>
      <c r="P235" s="257"/>
      <c r="Q235" s="257"/>
      <c r="R235" s="257"/>
      <c r="S235" s="257"/>
      <c r="T235" s="257"/>
      <c r="U235" s="257"/>
      <c r="V235" s="257"/>
      <c r="W235" s="257"/>
      <c r="X235" s="257"/>
      <c r="Y235" s="257"/>
      <c r="Z235" s="257"/>
      <c r="AA235" s="257"/>
      <c r="AB235" s="257"/>
      <c r="AC235" s="257"/>
      <c r="AD235" s="257"/>
      <c r="AE235" s="14"/>
      <c r="AF235" s="14"/>
      <c r="AG235" s="258"/>
      <c r="AH235" s="258"/>
      <c r="AI235" s="258"/>
      <c r="AJ235" s="258"/>
      <c r="AK235" s="258"/>
      <c r="AL235" s="258"/>
      <c r="AM235" s="258"/>
      <c r="AN235" s="258"/>
      <c r="AO235" s="258"/>
      <c r="AP235" s="258"/>
      <c r="AQ235" s="258"/>
      <c r="AR235" s="258"/>
      <c r="AS235" s="258"/>
      <c r="AT235" s="258"/>
      <c r="AU235" s="258"/>
      <c r="AV235" s="258"/>
      <c r="AW235" s="258"/>
      <c r="AX235" s="258"/>
      <c r="AY235" s="258"/>
      <c r="AZ235" s="258"/>
      <c r="BA235" s="258"/>
      <c r="BB235" s="258"/>
      <c r="BC235" s="258"/>
      <c r="BD235" s="258"/>
      <c r="BE235" s="258"/>
      <c r="BF235" s="258"/>
      <c r="BG235" s="258"/>
      <c r="BH235" s="258"/>
      <c r="BI235" s="258"/>
      <c r="BJ235" s="258"/>
      <c r="BK235" s="83"/>
      <c r="BL235" s="83"/>
      <c r="BM235" s="83"/>
      <c r="BN235" s="83"/>
      <c r="BO235" s="83"/>
      <c r="BP235" s="83"/>
      <c r="BQ235" s="83"/>
      <c r="BR235" s="83"/>
      <c r="BS235" s="83"/>
      <c r="BT235" s="83"/>
      <c r="BU235" s="83"/>
      <c r="BV235" s="83"/>
      <c r="BW235" s="83"/>
      <c r="BX235" s="83"/>
      <c r="BY235" s="83"/>
    </row>
    <row r="236" spans="1:77" ht="15.75" customHeight="1" x14ac:dyDescent="0.35">
      <c r="A236" s="257"/>
      <c r="B236" s="257"/>
      <c r="C236" s="257"/>
      <c r="D236" s="257"/>
      <c r="E236" s="257"/>
      <c r="F236" s="257"/>
      <c r="G236" s="257"/>
      <c r="H236" s="257"/>
      <c r="I236" s="257"/>
      <c r="J236" s="257"/>
      <c r="K236" s="257"/>
      <c r="L236" s="257"/>
      <c r="M236" s="257"/>
      <c r="N236" s="257"/>
      <c r="O236" s="257"/>
      <c r="P236" s="257"/>
      <c r="Q236" s="257"/>
      <c r="R236" s="257"/>
      <c r="S236" s="257"/>
      <c r="T236" s="257"/>
      <c r="U236" s="257"/>
      <c r="V236" s="257"/>
      <c r="W236" s="257"/>
      <c r="X236" s="257"/>
      <c r="Y236" s="257"/>
      <c r="Z236" s="257"/>
      <c r="AA236" s="257"/>
      <c r="AB236" s="257"/>
      <c r="AC236" s="257"/>
      <c r="AD236" s="257"/>
      <c r="AE236" s="14"/>
      <c r="AF236" s="14"/>
      <c r="AG236" s="258"/>
      <c r="AH236" s="258"/>
      <c r="AI236" s="258"/>
      <c r="AJ236" s="258"/>
      <c r="AK236" s="258"/>
      <c r="AL236" s="258"/>
      <c r="AM236" s="258"/>
      <c r="AN236" s="258"/>
      <c r="AO236" s="258"/>
      <c r="AP236" s="258"/>
      <c r="AQ236" s="258"/>
      <c r="AR236" s="258"/>
      <c r="AS236" s="258"/>
      <c r="AT236" s="258"/>
      <c r="AU236" s="258"/>
      <c r="AV236" s="258"/>
      <c r="AW236" s="258"/>
      <c r="AX236" s="258"/>
      <c r="AY236" s="258"/>
      <c r="AZ236" s="258"/>
      <c r="BA236" s="258"/>
      <c r="BB236" s="258"/>
      <c r="BC236" s="258"/>
      <c r="BD236" s="258"/>
      <c r="BE236" s="258"/>
      <c r="BF236" s="258"/>
      <c r="BG236" s="258"/>
      <c r="BH236" s="258"/>
      <c r="BI236" s="258"/>
      <c r="BJ236" s="258"/>
      <c r="BK236" s="83"/>
      <c r="BL236" s="83"/>
      <c r="BM236" s="83"/>
      <c r="BN236" s="83"/>
      <c r="BO236" s="83"/>
      <c r="BP236" s="83"/>
      <c r="BQ236" s="83"/>
      <c r="BR236" s="83"/>
      <c r="BS236" s="83"/>
      <c r="BT236" s="83"/>
      <c r="BU236" s="83"/>
      <c r="BV236" s="83"/>
      <c r="BW236" s="83"/>
      <c r="BX236" s="83"/>
      <c r="BY236" s="83"/>
    </row>
    <row r="237" spans="1:77" ht="15.75" customHeight="1" x14ac:dyDescent="0.35">
      <c r="A237" s="257"/>
      <c r="B237" s="257"/>
      <c r="C237" s="257"/>
      <c r="D237" s="257"/>
      <c r="E237" s="257"/>
      <c r="F237" s="257"/>
      <c r="G237" s="257"/>
      <c r="H237" s="257"/>
      <c r="I237" s="257"/>
      <c r="J237" s="257"/>
      <c r="K237" s="257"/>
      <c r="L237" s="257"/>
      <c r="M237" s="257"/>
      <c r="N237" s="257"/>
      <c r="O237" s="257"/>
      <c r="P237" s="257"/>
      <c r="Q237" s="257"/>
      <c r="R237" s="257"/>
      <c r="S237" s="257"/>
      <c r="T237" s="257"/>
      <c r="U237" s="257"/>
      <c r="V237" s="257"/>
      <c r="W237" s="257"/>
      <c r="X237" s="257"/>
      <c r="Y237" s="257"/>
      <c r="Z237" s="257"/>
      <c r="AA237" s="257"/>
      <c r="AB237" s="257"/>
      <c r="AC237" s="257"/>
      <c r="AD237" s="257"/>
      <c r="AE237" s="14"/>
      <c r="AF237" s="14"/>
      <c r="AG237" s="258"/>
      <c r="AH237" s="258"/>
      <c r="AI237" s="258"/>
      <c r="AJ237" s="258"/>
      <c r="AK237" s="258"/>
      <c r="AL237" s="258"/>
      <c r="AM237" s="258"/>
      <c r="AN237" s="258"/>
      <c r="AO237" s="258"/>
      <c r="AP237" s="258"/>
      <c r="AQ237" s="258"/>
      <c r="AR237" s="258"/>
      <c r="AS237" s="258"/>
      <c r="AT237" s="258"/>
      <c r="AU237" s="258"/>
      <c r="AV237" s="258"/>
      <c r="AW237" s="258"/>
      <c r="AX237" s="258"/>
      <c r="AY237" s="258"/>
      <c r="AZ237" s="258"/>
      <c r="BA237" s="258"/>
      <c r="BB237" s="258"/>
      <c r="BC237" s="258"/>
      <c r="BD237" s="258"/>
      <c r="BE237" s="258"/>
      <c r="BF237" s="258"/>
      <c r="BG237" s="258"/>
      <c r="BH237" s="258"/>
      <c r="BI237" s="258"/>
      <c r="BJ237" s="258"/>
      <c r="BK237" s="83"/>
      <c r="BL237" s="83"/>
      <c r="BM237" s="83"/>
      <c r="BN237" s="83"/>
      <c r="BO237" s="83"/>
      <c r="BP237" s="83"/>
      <c r="BQ237" s="83"/>
      <c r="BR237" s="83"/>
      <c r="BS237" s="83"/>
      <c r="BT237" s="83"/>
      <c r="BU237" s="83"/>
      <c r="BV237" s="83"/>
      <c r="BW237" s="83"/>
      <c r="BX237" s="83"/>
      <c r="BY237" s="83"/>
    </row>
    <row r="238" spans="1:77" ht="15.75" customHeight="1" x14ac:dyDescent="0.35">
      <c r="A238" s="257"/>
      <c r="B238" s="257"/>
      <c r="C238" s="257"/>
      <c r="D238" s="257"/>
      <c r="E238" s="257"/>
      <c r="F238" s="257"/>
      <c r="G238" s="257"/>
      <c r="H238" s="257"/>
      <c r="I238" s="257"/>
      <c r="J238" s="257"/>
      <c r="K238" s="257"/>
      <c r="L238" s="257"/>
      <c r="M238" s="257"/>
      <c r="N238" s="257"/>
      <c r="O238" s="257"/>
      <c r="P238" s="257"/>
      <c r="Q238" s="257"/>
      <c r="R238" s="257"/>
      <c r="S238" s="257"/>
      <c r="T238" s="257"/>
      <c r="U238" s="257"/>
      <c r="V238" s="257"/>
      <c r="W238" s="257"/>
      <c r="X238" s="257"/>
      <c r="Y238" s="257"/>
      <c r="Z238" s="257"/>
      <c r="AA238" s="257"/>
      <c r="AB238" s="257"/>
      <c r="AC238" s="257"/>
      <c r="AD238" s="257"/>
      <c r="AE238" s="14"/>
      <c r="AF238" s="14"/>
      <c r="AG238" s="258"/>
      <c r="AH238" s="258"/>
      <c r="AI238" s="258"/>
      <c r="AJ238" s="258"/>
      <c r="AK238" s="258"/>
      <c r="AL238" s="258"/>
      <c r="AM238" s="258"/>
      <c r="AN238" s="258"/>
      <c r="AO238" s="258"/>
      <c r="AP238" s="258"/>
      <c r="AQ238" s="258"/>
      <c r="AR238" s="258"/>
      <c r="AS238" s="258"/>
      <c r="AT238" s="258"/>
      <c r="AU238" s="258"/>
      <c r="AV238" s="258"/>
      <c r="AW238" s="258"/>
      <c r="AX238" s="258"/>
      <c r="AY238" s="258"/>
      <c r="AZ238" s="258"/>
      <c r="BA238" s="258"/>
      <c r="BB238" s="258"/>
      <c r="BC238" s="258"/>
      <c r="BD238" s="258"/>
      <c r="BE238" s="258"/>
      <c r="BF238" s="258"/>
      <c r="BG238" s="258"/>
      <c r="BH238" s="258"/>
      <c r="BI238" s="258"/>
      <c r="BJ238" s="258"/>
      <c r="BK238" s="83"/>
      <c r="BL238" s="83"/>
      <c r="BM238" s="83"/>
      <c r="BN238" s="83"/>
      <c r="BO238" s="83"/>
      <c r="BP238" s="83"/>
      <c r="BQ238" s="83"/>
      <c r="BR238" s="83"/>
      <c r="BS238" s="83"/>
      <c r="BT238" s="83"/>
      <c r="BU238" s="83"/>
      <c r="BV238" s="83"/>
      <c r="BW238" s="83"/>
      <c r="BX238" s="83"/>
      <c r="BY238" s="83"/>
    </row>
    <row r="239" spans="1:77" ht="15.75" customHeight="1" x14ac:dyDescent="0.35">
      <c r="A239" s="257"/>
      <c r="B239" s="257"/>
      <c r="C239" s="257"/>
      <c r="D239" s="257"/>
      <c r="E239" s="257"/>
      <c r="F239" s="257"/>
      <c r="G239" s="257"/>
      <c r="H239" s="257"/>
      <c r="I239" s="257"/>
      <c r="J239" s="257"/>
      <c r="K239" s="257"/>
      <c r="L239" s="257"/>
      <c r="M239" s="257"/>
      <c r="N239" s="257"/>
      <c r="O239" s="257"/>
      <c r="P239" s="257"/>
      <c r="Q239" s="257"/>
      <c r="R239" s="257"/>
      <c r="S239" s="257"/>
      <c r="T239" s="257"/>
      <c r="U239" s="257"/>
      <c r="V239" s="257"/>
      <c r="W239" s="257"/>
      <c r="X239" s="257"/>
      <c r="Y239" s="257"/>
      <c r="Z239" s="257"/>
      <c r="AA239" s="257"/>
      <c r="AB239" s="257"/>
      <c r="AC239" s="257"/>
      <c r="AD239" s="257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83"/>
      <c r="AP239" s="83"/>
      <c r="AQ239" s="83"/>
      <c r="AR239" s="83"/>
      <c r="AS239" s="83"/>
      <c r="AT239" s="83"/>
      <c r="AU239" s="83"/>
      <c r="AV239" s="83"/>
      <c r="AW239" s="83"/>
      <c r="AX239" s="83"/>
      <c r="AY239" s="83"/>
      <c r="AZ239" s="83"/>
      <c r="BA239" s="83"/>
      <c r="BB239" s="83"/>
      <c r="BC239" s="83"/>
      <c r="BD239" s="83"/>
      <c r="BE239" s="83"/>
      <c r="BF239" s="83"/>
      <c r="BG239" s="83"/>
      <c r="BH239" s="83"/>
      <c r="BI239" s="83"/>
      <c r="BJ239" s="83"/>
      <c r="BK239" s="83"/>
      <c r="BL239" s="83"/>
      <c r="BM239" s="83"/>
      <c r="BN239" s="83"/>
      <c r="BO239" s="83"/>
      <c r="BP239" s="83"/>
      <c r="BQ239" s="83"/>
      <c r="BR239" s="83"/>
      <c r="BS239" s="83"/>
      <c r="BT239" s="83"/>
      <c r="BU239" s="83"/>
      <c r="BV239" s="83"/>
      <c r="BW239" s="83"/>
      <c r="BX239" s="83"/>
      <c r="BY239" s="83"/>
    </row>
    <row r="240" spans="1:77" ht="15.75" customHeight="1" x14ac:dyDescent="0.35">
      <c r="A240" s="257"/>
      <c r="B240" s="257"/>
      <c r="C240" s="257"/>
      <c r="D240" s="257"/>
      <c r="E240" s="257"/>
      <c r="F240" s="257"/>
      <c r="G240" s="257"/>
      <c r="H240" s="257"/>
      <c r="I240" s="257"/>
      <c r="J240" s="257"/>
      <c r="K240" s="257"/>
      <c r="L240" s="257"/>
      <c r="M240" s="257"/>
      <c r="N240" s="257"/>
      <c r="O240" s="257"/>
      <c r="P240" s="257"/>
      <c r="Q240" s="257"/>
      <c r="R240" s="257"/>
      <c r="S240" s="257"/>
      <c r="T240" s="257"/>
      <c r="U240" s="257"/>
      <c r="V240" s="257"/>
      <c r="W240" s="257"/>
      <c r="X240" s="257"/>
      <c r="Y240" s="257"/>
      <c r="Z240" s="257"/>
      <c r="AA240" s="257"/>
      <c r="AB240" s="257"/>
      <c r="AC240" s="257"/>
      <c r="AD240" s="257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83"/>
      <c r="AP240" s="83"/>
      <c r="AQ240" s="83"/>
      <c r="AR240" s="83"/>
      <c r="AS240" s="83"/>
      <c r="AT240" s="83"/>
      <c r="AU240" s="83"/>
      <c r="AV240" s="83"/>
      <c r="AW240" s="83"/>
      <c r="AX240" s="83"/>
      <c r="AY240" s="83"/>
      <c r="AZ240" s="83"/>
      <c r="BA240" s="83"/>
      <c r="BB240" s="83"/>
      <c r="BC240" s="83"/>
      <c r="BD240" s="83"/>
      <c r="BE240" s="83"/>
      <c r="BF240" s="83"/>
      <c r="BG240" s="83"/>
      <c r="BH240" s="83"/>
      <c r="BI240" s="83"/>
      <c r="BJ240" s="83"/>
      <c r="BK240" s="83"/>
      <c r="BL240" s="83"/>
      <c r="BM240" s="83"/>
      <c r="BN240" s="83"/>
      <c r="BO240" s="83"/>
      <c r="BP240" s="83"/>
      <c r="BQ240" s="83"/>
      <c r="BR240" s="83"/>
      <c r="BS240" s="83"/>
      <c r="BT240" s="83"/>
      <c r="BU240" s="83"/>
      <c r="BV240" s="83"/>
      <c r="BW240" s="83"/>
      <c r="BX240" s="83"/>
      <c r="BY240" s="83"/>
    </row>
    <row r="241" spans="1:77" ht="15.75" customHeight="1" x14ac:dyDescent="0.35">
      <c r="A241" s="257"/>
      <c r="B241" s="257"/>
      <c r="C241" s="257"/>
      <c r="D241" s="257"/>
      <c r="E241" s="257"/>
      <c r="F241" s="257"/>
      <c r="G241" s="257"/>
      <c r="H241" s="257"/>
      <c r="I241" s="257"/>
      <c r="J241" s="257"/>
      <c r="K241" s="257"/>
      <c r="L241" s="257"/>
      <c r="M241" s="257"/>
      <c r="N241" s="257"/>
      <c r="O241" s="257"/>
      <c r="P241" s="257"/>
      <c r="Q241" s="257"/>
      <c r="R241" s="257"/>
      <c r="S241" s="257"/>
      <c r="T241" s="257"/>
      <c r="U241" s="257"/>
      <c r="V241" s="257"/>
      <c r="W241" s="257"/>
      <c r="X241" s="257"/>
      <c r="Y241" s="257"/>
      <c r="Z241" s="257"/>
      <c r="AA241" s="257"/>
      <c r="AB241" s="257"/>
      <c r="AC241" s="257"/>
      <c r="AD241" s="257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83"/>
      <c r="AP241" s="83"/>
      <c r="AQ241" s="83"/>
      <c r="AR241" s="83"/>
      <c r="AS241" s="83"/>
      <c r="AT241" s="83"/>
      <c r="AU241" s="83"/>
      <c r="AV241" s="83"/>
      <c r="AW241" s="83"/>
      <c r="AX241" s="83"/>
      <c r="AY241" s="83"/>
      <c r="AZ241" s="83"/>
      <c r="BA241" s="83"/>
      <c r="BB241" s="83"/>
      <c r="BC241" s="83"/>
      <c r="BD241" s="83"/>
      <c r="BE241" s="83"/>
      <c r="BF241" s="83"/>
      <c r="BG241" s="83"/>
      <c r="BH241" s="83"/>
      <c r="BI241" s="83"/>
      <c r="BJ241" s="83"/>
      <c r="BK241" s="83"/>
      <c r="BL241" s="83"/>
      <c r="BM241" s="83"/>
      <c r="BN241" s="83"/>
      <c r="BO241" s="83"/>
      <c r="BP241" s="83"/>
      <c r="BQ241" s="83"/>
      <c r="BR241" s="83"/>
      <c r="BS241" s="83"/>
      <c r="BT241" s="83"/>
      <c r="BU241" s="83"/>
      <c r="BV241" s="83"/>
      <c r="BW241" s="83"/>
      <c r="BX241" s="83"/>
      <c r="BY241" s="83"/>
    </row>
    <row r="242" spans="1:77" ht="15.75" customHeight="1" x14ac:dyDescent="0.35">
      <c r="A242" s="257"/>
      <c r="B242" s="257"/>
      <c r="C242" s="257"/>
      <c r="D242" s="257"/>
      <c r="E242" s="257"/>
      <c r="F242" s="257"/>
      <c r="G242" s="257"/>
      <c r="H242" s="257"/>
      <c r="I242" s="257"/>
      <c r="J242" s="257"/>
      <c r="K242" s="257"/>
      <c r="L242" s="257"/>
      <c r="M242" s="257"/>
      <c r="N242" s="257"/>
      <c r="O242" s="257"/>
      <c r="P242" s="257"/>
      <c r="Q242" s="257"/>
      <c r="R242" s="257"/>
      <c r="S242" s="257"/>
      <c r="T242" s="257"/>
      <c r="U242" s="257"/>
      <c r="V242" s="257"/>
      <c r="W242" s="257"/>
      <c r="X242" s="257"/>
      <c r="Y242" s="257"/>
      <c r="Z242" s="257"/>
      <c r="AA242" s="257"/>
      <c r="AB242" s="257"/>
      <c r="AC242" s="257"/>
      <c r="AD242" s="257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83"/>
      <c r="AP242" s="83"/>
      <c r="AQ242" s="83"/>
      <c r="AR242" s="83"/>
      <c r="AS242" s="83"/>
      <c r="AT242" s="83"/>
      <c r="AU242" s="83"/>
      <c r="AV242" s="83"/>
      <c r="AW242" s="83"/>
      <c r="AX242" s="83"/>
      <c r="AY242" s="83"/>
      <c r="AZ242" s="83"/>
      <c r="BA242" s="83"/>
      <c r="BB242" s="83"/>
      <c r="BC242" s="83"/>
      <c r="BD242" s="83"/>
      <c r="BE242" s="83"/>
      <c r="BF242" s="83"/>
      <c r="BG242" s="83"/>
      <c r="BH242" s="83"/>
      <c r="BI242" s="83"/>
      <c r="BJ242" s="83"/>
      <c r="BK242" s="83"/>
      <c r="BL242" s="83"/>
      <c r="BM242" s="83"/>
      <c r="BN242" s="83"/>
      <c r="BO242" s="83"/>
      <c r="BP242" s="83"/>
      <c r="BQ242" s="83"/>
      <c r="BR242" s="83"/>
      <c r="BS242" s="83"/>
      <c r="BT242" s="83"/>
      <c r="BU242" s="83"/>
      <c r="BV242" s="83"/>
      <c r="BW242" s="83"/>
      <c r="BX242" s="83"/>
      <c r="BY242" s="83"/>
    </row>
    <row r="243" spans="1:77" ht="15.75" customHeight="1" x14ac:dyDescent="0.35">
      <c r="A243" s="257"/>
      <c r="B243" s="257"/>
      <c r="C243" s="257"/>
      <c r="D243" s="257"/>
      <c r="E243" s="257"/>
      <c r="F243" s="257"/>
      <c r="G243" s="257"/>
      <c r="H243" s="257"/>
      <c r="I243" s="257"/>
      <c r="J243" s="257"/>
      <c r="K243" s="257"/>
      <c r="L243" s="257"/>
      <c r="M243" s="257"/>
      <c r="N243" s="257"/>
      <c r="O243" s="257"/>
      <c r="P243" s="257"/>
      <c r="Q243" s="257"/>
      <c r="R243" s="257"/>
      <c r="S243" s="257"/>
      <c r="T243" s="257"/>
      <c r="U243" s="257"/>
      <c r="V243" s="257"/>
      <c r="W243" s="257"/>
      <c r="X243" s="257"/>
      <c r="Y243" s="257"/>
      <c r="Z243" s="257"/>
      <c r="AA243" s="257"/>
      <c r="AB243" s="257"/>
      <c r="AC243" s="257"/>
      <c r="AD243" s="257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83"/>
      <c r="AP243" s="83"/>
      <c r="AQ243" s="83"/>
      <c r="AR243" s="83"/>
      <c r="AS243" s="83"/>
      <c r="AT243" s="83"/>
      <c r="AU243" s="83"/>
      <c r="AV243" s="83"/>
      <c r="AW243" s="83"/>
      <c r="AX243" s="83"/>
      <c r="AY243" s="83"/>
      <c r="AZ243" s="83"/>
      <c r="BA243" s="83"/>
      <c r="BB243" s="83"/>
      <c r="BC243" s="83"/>
      <c r="BD243" s="83"/>
      <c r="BE243" s="83"/>
      <c r="BF243" s="83"/>
      <c r="BG243" s="83"/>
      <c r="BH243" s="83"/>
      <c r="BI243" s="83"/>
      <c r="BJ243" s="83"/>
      <c r="BK243" s="83"/>
      <c r="BL243" s="83"/>
      <c r="BM243" s="83"/>
      <c r="BN243" s="83"/>
      <c r="BO243" s="83"/>
      <c r="BP243" s="83"/>
      <c r="BQ243" s="83"/>
      <c r="BR243" s="83"/>
      <c r="BS243" s="83"/>
      <c r="BT243" s="83"/>
      <c r="BU243" s="83"/>
      <c r="BV243" s="83"/>
      <c r="BW243" s="83"/>
      <c r="BX243" s="83"/>
      <c r="BY243" s="83"/>
    </row>
    <row r="244" spans="1:77" ht="15.75" customHeight="1" x14ac:dyDescent="0.35">
      <c r="A244" s="257"/>
      <c r="B244" s="257"/>
      <c r="C244" s="257"/>
      <c r="D244" s="257"/>
      <c r="E244" s="257"/>
      <c r="F244" s="257"/>
      <c r="G244" s="257"/>
      <c r="H244" s="257"/>
      <c r="I244" s="257"/>
      <c r="J244" s="257"/>
      <c r="K244" s="257"/>
      <c r="L244" s="257"/>
      <c r="M244" s="257"/>
      <c r="N244" s="257"/>
      <c r="O244" s="257"/>
      <c r="P244" s="257"/>
      <c r="Q244" s="257"/>
      <c r="R244" s="257"/>
      <c r="S244" s="257"/>
      <c r="T244" s="257"/>
      <c r="U244" s="257"/>
      <c r="V244" s="257"/>
      <c r="W244" s="257"/>
      <c r="X244" s="257"/>
      <c r="Y244" s="257"/>
      <c r="Z244" s="257"/>
      <c r="AA244" s="257"/>
      <c r="AB244" s="257"/>
      <c r="AC244" s="257"/>
      <c r="AD244" s="257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83"/>
      <c r="AP244" s="83"/>
      <c r="AQ244" s="83"/>
      <c r="AR244" s="83"/>
      <c r="AS244" s="83"/>
      <c r="AT244" s="83"/>
      <c r="AU244" s="83"/>
      <c r="AV244" s="83"/>
      <c r="AW244" s="83"/>
      <c r="AX244" s="83"/>
      <c r="AY244" s="83"/>
      <c r="AZ244" s="83"/>
      <c r="BA244" s="83"/>
      <c r="BB244" s="83"/>
      <c r="BC244" s="83"/>
      <c r="BD244" s="83"/>
      <c r="BE244" s="83"/>
      <c r="BF244" s="83"/>
      <c r="BG244" s="83"/>
      <c r="BH244" s="83"/>
      <c r="BI244" s="83"/>
      <c r="BJ244" s="83"/>
      <c r="BK244" s="83"/>
      <c r="BL244" s="83"/>
      <c r="BM244" s="83"/>
      <c r="BN244" s="83"/>
      <c r="BO244" s="83"/>
      <c r="BP244" s="83"/>
      <c r="BQ244" s="83"/>
      <c r="BR244" s="83"/>
      <c r="BS244" s="83"/>
      <c r="BT244" s="83"/>
      <c r="BU244" s="83"/>
      <c r="BV244" s="83"/>
      <c r="BW244" s="83"/>
      <c r="BX244" s="83"/>
      <c r="BY244" s="83"/>
    </row>
    <row r="245" spans="1:77" x14ac:dyDescent="0.35">
      <c r="A245" s="257"/>
      <c r="B245" s="257"/>
      <c r="C245" s="257"/>
      <c r="D245" s="257"/>
      <c r="E245" s="257"/>
      <c r="F245" s="257"/>
      <c r="G245" s="257"/>
      <c r="H245" s="257"/>
      <c r="I245" s="257"/>
      <c r="J245" s="257"/>
      <c r="K245" s="257"/>
      <c r="L245" s="257"/>
      <c r="M245" s="257"/>
      <c r="N245" s="257"/>
      <c r="O245" s="257"/>
      <c r="P245" s="257"/>
      <c r="Q245" s="257"/>
      <c r="R245" s="257"/>
      <c r="S245" s="257"/>
      <c r="T245" s="257"/>
      <c r="U245" s="257"/>
      <c r="V245" s="257"/>
      <c r="W245" s="257"/>
      <c r="X245" s="257"/>
      <c r="Y245" s="257"/>
      <c r="Z245" s="257"/>
      <c r="AA245" s="257"/>
      <c r="AB245" s="257"/>
      <c r="AC245" s="257"/>
      <c r="AD245" s="257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83"/>
      <c r="AP245" s="83"/>
      <c r="AQ245" s="83"/>
      <c r="AR245" s="83"/>
      <c r="AS245" s="83"/>
      <c r="AT245" s="83"/>
      <c r="AU245" s="83"/>
      <c r="AV245" s="83"/>
      <c r="AW245" s="83"/>
      <c r="AX245" s="83"/>
      <c r="AY245" s="83"/>
      <c r="AZ245" s="83"/>
      <c r="BA245" s="83"/>
      <c r="BB245" s="83"/>
      <c r="BC245" s="83"/>
      <c r="BD245" s="83"/>
      <c r="BE245" s="83"/>
      <c r="BF245" s="83"/>
      <c r="BG245" s="83"/>
      <c r="BH245" s="83"/>
      <c r="BI245" s="83"/>
      <c r="BJ245" s="83"/>
      <c r="BK245" s="83"/>
      <c r="BL245" s="83"/>
      <c r="BM245" s="83"/>
      <c r="BN245" s="83"/>
      <c r="BO245" s="83"/>
      <c r="BP245" s="83"/>
      <c r="BQ245" s="83"/>
      <c r="BR245" s="83"/>
      <c r="BS245" s="83"/>
      <c r="BT245" s="83"/>
      <c r="BU245" s="83"/>
      <c r="BV245" s="83"/>
      <c r="BW245" s="83"/>
      <c r="BX245" s="83"/>
      <c r="BY245" s="83"/>
    </row>
    <row r="246" spans="1:77" ht="15.75" customHeight="1" x14ac:dyDescent="0.35">
      <c r="A246" s="124"/>
      <c r="B246" s="124"/>
      <c r="C246" s="124"/>
      <c r="D246" s="124"/>
      <c r="E246" s="12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83"/>
      <c r="AP246" s="83"/>
      <c r="AQ246" s="83"/>
      <c r="AR246" s="83"/>
      <c r="AS246" s="83"/>
      <c r="AT246" s="83"/>
      <c r="AU246" s="83"/>
      <c r="AV246" s="83"/>
      <c r="AW246" s="83"/>
      <c r="AX246" s="83"/>
      <c r="AY246" s="83"/>
      <c r="AZ246" s="83"/>
      <c r="BA246" s="83"/>
      <c r="BB246" s="83"/>
      <c r="BC246" s="83"/>
      <c r="BD246" s="83"/>
      <c r="BE246" s="83"/>
      <c r="BF246" s="83"/>
      <c r="BG246" s="83"/>
      <c r="BH246" s="83"/>
      <c r="BI246" s="83"/>
      <c r="BJ246" s="83"/>
      <c r="BK246" s="83"/>
      <c r="BL246" s="83"/>
      <c r="BM246" s="83"/>
      <c r="BN246" s="83"/>
      <c r="BO246" s="83"/>
      <c r="BP246" s="83"/>
      <c r="BQ246" s="83"/>
      <c r="BR246" s="83"/>
      <c r="BS246" s="83"/>
      <c r="BT246" s="83"/>
      <c r="BU246" s="83"/>
      <c r="BV246" s="83"/>
      <c r="BW246" s="83"/>
      <c r="BX246" s="83"/>
      <c r="BY246" s="83"/>
    </row>
    <row r="247" spans="1:77" ht="15.75" customHeight="1" x14ac:dyDescent="0.35">
      <c r="A247" s="124"/>
      <c r="B247" s="124"/>
      <c r="C247" s="124"/>
      <c r="D247" s="124"/>
      <c r="E247" s="12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83"/>
      <c r="AP247" s="83"/>
      <c r="AQ247" s="83"/>
      <c r="AR247" s="83"/>
      <c r="AS247" s="83"/>
      <c r="AT247" s="83"/>
      <c r="AU247" s="83"/>
      <c r="AV247" s="83"/>
      <c r="AW247" s="83"/>
      <c r="AX247" s="83"/>
      <c r="AY247" s="83"/>
      <c r="AZ247" s="83"/>
      <c r="BA247" s="83"/>
      <c r="BB247" s="83"/>
      <c r="BC247" s="83"/>
      <c r="BD247" s="83"/>
      <c r="BE247" s="83"/>
      <c r="BF247" s="83"/>
      <c r="BG247" s="83"/>
      <c r="BH247" s="83"/>
      <c r="BI247" s="83"/>
      <c r="BJ247" s="83"/>
      <c r="BK247" s="83"/>
      <c r="BL247" s="83"/>
      <c r="BM247" s="83"/>
      <c r="BN247" s="83"/>
      <c r="BO247" s="83"/>
      <c r="BP247" s="83"/>
      <c r="BQ247" s="83"/>
      <c r="BR247" s="83"/>
      <c r="BS247" s="83"/>
      <c r="BT247" s="83"/>
      <c r="BU247" s="83"/>
      <c r="BV247" s="83"/>
      <c r="BW247" s="83"/>
      <c r="BX247" s="83"/>
      <c r="BY247" s="83"/>
    </row>
    <row r="248" spans="1:77" ht="15.75" customHeight="1" x14ac:dyDescent="0.35">
      <c r="A248" s="124"/>
      <c r="B248" s="124"/>
      <c r="C248" s="124"/>
      <c r="D248" s="124"/>
      <c r="E248" s="12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83"/>
      <c r="AP248" s="83"/>
      <c r="AQ248" s="83"/>
      <c r="AR248" s="83"/>
      <c r="AS248" s="83"/>
      <c r="AT248" s="83"/>
      <c r="AU248" s="83"/>
      <c r="AV248" s="83"/>
      <c r="AW248" s="83"/>
      <c r="AX248" s="83"/>
      <c r="AY248" s="83"/>
      <c r="AZ248" s="83"/>
      <c r="BA248" s="83"/>
      <c r="BB248" s="83"/>
      <c r="BC248" s="83"/>
      <c r="BD248" s="83"/>
      <c r="BE248" s="83"/>
      <c r="BF248" s="83"/>
      <c r="BG248" s="83"/>
      <c r="BH248" s="83"/>
      <c r="BI248" s="83"/>
      <c r="BJ248" s="83"/>
      <c r="BK248" s="83"/>
      <c r="BL248" s="83"/>
      <c r="BM248" s="83"/>
      <c r="BN248" s="83"/>
      <c r="BO248" s="83"/>
      <c r="BP248" s="83"/>
      <c r="BQ248" s="83"/>
      <c r="BR248" s="83"/>
      <c r="BS248" s="83"/>
      <c r="BT248" s="83"/>
      <c r="BU248" s="83"/>
      <c r="BV248" s="83"/>
      <c r="BW248" s="83"/>
      <c r="BX248" s="83"/>
      <c r="BY248" s="83"/>
    </row>
    <row r="249" spans="1:77" ht="15.75" customHeight="1" x14ac:dyDescent="0.35">
      <c r="A249" s="124"/>
      <c r="B249" s="124"/>
      <c r="C249" s="124"/>
      <c r="D249" s="124"/>
      <c r="E249" s="12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83"/>
      <c r="AP249" s="83"/>
      <c r="AQ249" s="83"/>
      <c r="AR249" s="83"/>
      <c r="AS249" s="83"/>
      <c r="AT249" s="83"/>
      <c r="AU249" s="83"/>
      <c r="AV249" s="83"/>
      <c r="AW249" s="83"/>
      <c r="AX249" s="83"/>
      <c r="AY249" s="83"/>
      <c r="AZ249" s="83"/>
      <c r="BA249" s="83"/>
      <c r="BB249" s="83"/>
      <c r="BC249" s="83"/>
      <c r="BD249" s="83"/>
      <c r="BE249" s="83"/>
      <c r="BF249" s="83"/>
      <c r="BG249" s="83"/>
      <c r="BH249" s="83"/>
      <c r="BI249" s="83"/>
      <c r="BJ249" s="83"/>
      <c r="BK249" s="83"/>
      <c r="BL249" s="83"/>
      <c r="BM249" s="83"/>
      <c r="BN249" s="83"/>
      <c r="BO249" s="83"/>
      <c r="BP249" s="83"/>
      <c r="BQ249" s="83"/>
      <c r="BR249" s="83"/>
      <c r="BS249" s="83"/>
      <c r="BT249" s="83"/>
      <c r="BU249" s="83"/>
      <c r="BV249" s="83"/>
      <c r="BW249" s="83"/>
      <c r="BX249" s="83"/>
      <c r="BY249" s="83"/>
    </row>
    <row r="250" spans="1:77" ht="15.75" customHeight="1" x14ac:dyDescent="0.35">
      <c r="A250" s="124"/>
      <c r="B250" s="124"/>
      <c r="C250" s="124"/>
      <c r="D250" s="124"/>
      <c r="E250" s="12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83"/>
      <c r="AP250" s="83"/>
      <c r="AQ250" s="83"/>
      <c r="AR250" s="83"/>
      <c r="AS250" s="83"/>
      <c r="AT250" s="83"/>
      <c r="AU250" s="83"/>
      <c r="AV250" s="83"/>
      <c r="AW250" s="83"/>
      <c r="AX250" s="83"/>
      <c r="AY250" s="83"/>
      <c r="AZ250" s="83"/>
      <c r="BA250" s="83"/>
      <c r="BB250" s="83"/>
      <c r="BC250" s="83"/>
      <c r="BD250" s="83"/>
      <c r="BE250" s="83"/>
      <c r="BF250" s="83"/>
      <c r="BG250" s="83"/>
      <c r="BH250" s="83"/>
      <c r="BI250" s="83"/>
      <c r="BJ250" s="83"/>
      <c r="BK250" s="83"/>
      <c r="BL250" s="83"/>
      <c r="BM250" s="83"/>
      <c r="BN250" s="83"/>
      <c r="BO250" s="83"/>
      <c r="BP250" s="83"/>
      <c r="BQ250" s="83"/>
      <c r="BR250" s="83"/>
      <c r="BS250" s="83"/>
      <c r="BT250" s="83"/>
      <c r="BU250" s="83"/>
      <c r="BV250" s="83"/>
      <c r="BW250" s="83"/>
      <c r="BX250" s="83"/>
      <c r="BY250" s="83"/>
    </row>
    <row r="251" spans="1:77" ht="15.75" customHeight="1" x14ac:dyDescent="0.35">
      <c r="A251" s="124"/>
      <c r="B251" s="124"/>
      <c r="C251" s="124"/>
      <c r="D251" s="124"/>
      <c r="E251" s="12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83"/>
      <c r="AP251" s="83"/>
      <c r="AQ251" s="83"/>
      <c r="AR251" s="83"/>
      <c r="AS251" s="83"/>
      <c r="AT251" s="83"/>
      <c r="AU251" s="83"/>
      <c r="AV251" s="83"/>
      <c r="AW251" s="83"/>
      <c r="AX251" s="83"/>
      <c r="AY251" s="83"/>
      <c r="AZ251" s="83"/>
      <c r="BA251" s="83"/>
      <c r="BB251" s="83"/>
      <c r="BC251" s="83"/>
      <c r="BD251" s="83"/>
      <c r="BE251" s="83"/>
      <c r="BF251" s="83"/>
      <c r="BG251" s="83"/>
      <c r="BH251" s="83"/>
      <c r="BI251" s="83"/>
      <c r="BJ251" s="83"/>
      <c r="BK251" s="83"/>
      <c r="BL251" s="83"/>
      <c r="BM251" s="83"/>
      <c r="BN251" s="83"/>
      <c r="BO251" s="83"/>
      <c r="BP251" s="83"/>
      <c r="BQ251" s="83"/>
      <c r="BR251" s="83"/>
      <c r="BS251" s="83"/>
      <c r="BT251" s="83"/>
      <c r="BU251" s="83"/>
      <c r="BV251" s="83"/>
      <c r="BW251" s="83"/>
      <c r="BX251" s="83"/>
      <c r="BY251" s="83"/>
    </row>
    <row r="252" spans="1:77" ht="15.75" customHeight="1" x14ac:dyDescent="0.3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83"/>
      <c r="AP252" s="83"/>
      <c r="AQ252" s="83"/>
      <c r="AR252" s="83"/>
      <c r="AS252" s="83"/>
      <c r="AT252" s="83"/>
      <c r="AU252" s="83"/>
      <c r="AV252" s="83"/>
      <c r="AW252" s="83"/>
      <c r="AX252" s="83"/>
      <c r="AY252" s="83"/>
      <c r="AZ252" s="83"/>
      <c r="BA252" s="83"/>
      <c r="BB252" s="83"/>
      <c r="BC252" s="83"/>
      <c r="BD252" s="83"/>
      <c r="BE252" s="83"/>
      <c r="BF252" s="83"/>
      <c r="BG252" s="83"/>
      <c r="BH252" s="83"/>
      <c r="BI252" s="83"/>
      <c r="BJ252" s="83"/>
      <c r="BK252" s="83"/>
      <c r="BL252" s="83"/>
      <c r="BM252" s="83"/>
      <c r="BN252" s="83"/>
      <c r="BO252" s="83"/>
      <c r="BP252" s="83"/>
      <c r="BQ252" s="83"/>
      <c r="BR252" s="83"/>
      <c r="BS252" s="83"/>
      <c r="BT252" s="83"/>
      <c r="BU252" s="83"/>
      <c r="BV252" s="83"/>
      <c r="BW252" s="83"/>
      <c r="BX252" s="83"/>
      <c r="BY252" s="83"/>
    </row>
    <row r="253" spans="1:77" ht="15.75" customHeight="1" x14ac:dyDescent="0.3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83"/>
      <c r="AP253" s="83"/>
      <c r="AQ253" s="83"/>
      <c r="AR253" s="83"/>
      <c r="AS253" s="83"/>
      <c r="AT253" s="83"/>
      <c r="AU253" s="83"/>
      <c r="AV253" s="83"/>
      <c r="AW253" s="83"/>
      <c r="AX253" s="83"/>
      <c r="AY253" s="83"/>
      <c r="AZ253" s="83"/>
      <c r="BA253" s="83"/>
      <c r="BB253" s="83"/>
      <c r="BC253" s="83"/>
      <c r="BD253" s="83"/>
      <c r="BE253" s="83"/>
      <c r="BF253" s="83"/>
      <c r="BG253" s="83"/>
      <c r="BH253" s="83"/>
      <c r="BI253" s="83"/>
      <c r="BJ253" s="83"/>
      <c r="BK253" s="83"/>
      <c r="BL253" s="83"/>
      <c r="BM253" s="83"/>
      <c r="BN253" s="83"/>
      <c r="BO253" s="83"/>
      <c r="BP253" s="83"/>
      <c r="BQ253" s="83"/>
      <c r="BR253" s="83"/>
      <c r="BS253" s="83"/>
      <c r="BT253" s="83"/>
      <c r="BU253" s="83"/>
      <c r="BV253" s="83"/>
      <c r="BW253" s="83"/>
      <c r="BX253" s="83"/>
      <c r="BY253" s="83"/>
    </row>
    <row r="254" spans="1:77" ht="15.75" customHeight="1" x14ac:dyDescent="0.3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83"/>
      <c r="AP254" s="83"/>
      <c r="AQ254" s="83"/>
      <c r="AR254" s="83"/>
      <c r="AS254" s="83"/>
      <c r="AT254" s="83"/>
      <c r="AU254" s="83"/>
      <c r="AV254" s="83"/>
      <c r="AW254" s="83"/>
      <c r="AX254" s="83"/>
      <c r="AY254" s="83"/>
      <c r="AZ254" s="83"/>
      <c r="BA254" s="83"/>
      <c r="BB254" s="83"/>
      <c r="BC254" s="83"/>
      <c r="BD254" s="83"/>
      <c r="BE254" s="83"/>
      <c r="BF254" s="83"/>
      <c r="BG254" s="83"/>
      <c r="BH254" s="83"/>
      <c r="BI254" s="83"/>
      <c r="BJ254" s="83"/>
      <c r="BK254" s="83"/>
      <c r="BL254" s="83"/>
      <c r="BM254" s="83"/>
      <c r="BN254" s="83"/>
      <c r="BO254" s="83"/>
      <c r="BP254" s="83"/>
      <c r="BQ254" s="83"/>
      <c r="BR254" s="83"/>
      <c r="BS254" s="83"/>
      <c r="BT254" s="83"/>
      <c r="BU254" s="83"/>
      <c r="BV254" s="83"/>
      <c r="BW254" s="83"/>
      <c r="BX254" s="83"/>
      <c r="BY254" s="83"/>
    </row>
    <row r="255" spans="1:77" ht="15.75" customHeight="1" x14ac:dyDescent="0.3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83"/>
      <c r="AP255" s="83"/>
      <c r="AQ255" s="83"/>
      <c r="AR255" s="83"/>
      <c r="AS255" s="83"/>
      <c r="AT255" s="83"/>
      <c r="AU255" s="83"/>
      <c r="AV255" s="83"/>
      <c r="AW255" s="83"/>
      <c r="AX255" s="83"/>
      <c r="AY255" s="83"/>
      <c r="AZ255" s="83"/>
      <c r="BA255" s="83"/>
      <c r="BB255" s="83"/>
      <c r="BC255" s="83"/>
      <c r="BD255" s="83"/>
      <c r="BE255" s="83"/>
      <c r="BF255" s="83"/>
      <c r="BG255" s="83"/>
      <c r="BH255" s="83"/>
      <c r="BI255" s="83"/>
      <c r="BJ255" s="83"/>
      <c r="BK255" s="83"/>
      <c r="BL255" s="83"/>
      <c r="BM255" s="83"/>
      <c r="BN255" s="83"/>
      <c r="BO255" s="83"/>
      <c r="BP255" s="83"/>
      <c r="BQ255" s="83"/>
      <c r="BR255" s="83"/>
      <c r="BS255" s="83"/>
      <c r="BT255" s="83"/>
      <c r="BU255" s="83"/>
      <c r="BV255" s="83"/>
      <c r="BW255" s="83"/>
      <c r="BX255" s="83"/>
      <c r="BY255" s="83"/>
    </row>
    <row r="256" spans="1:77" ht="16.5" customHeight="1" x14ac:dyDescent="0.3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83"/>
      <c r="AP256" s="83"/>
      <c r="AQ256" s="83"/>
      <c r="AR256" s="83"/>
      <c r="AS256" s="83"/>
      <c r="AT256" s="83"/>
      <c r="AU256" s="83"/>
      <c r="AV256" s="83"/>
      <c r="AW256" s="83"/>
      <c r="AX256" s="83"/>
      <c r="AY256" s="83"/>
      <c r="AZ256" s="83"/>
      <c r="BA256" s="83"/>
      <c r="BB256" s="83"/>
      <c r="BC256" s="83"/>
      <c r="BD256" s="83"/>
      <c r="BE256" s="83"/>
      <c r="BF256" s="83"/>
      <c r="BG256" s="83"/>
      <c r="BH256" s="83"/>
      <c r="BI256" s="83"/>
      <c r="BJ256" s="83"/>
      <c r="BK256" s="83"/>
      <c r="BL256" s="83"/>
      <c r="BM256" s="83"/>
      <c r="BN256" s="83"/>
      <c r="BO256" s="83"/>
      <c r="BP256" s="83"/>
      <c r="BQ256" s="83"/>
      <c r="BR256" s="83"/>
      <c r="BS256" s="83"/>
      <c r="BT256" s="83"/>
      <c r="BU256" s="83"/>
      <c r="BV256" s="83"/>
      <c r="BW256" s="83"/>
      <c r="BX256" s="83"/>
      <c r="BY256" s="83"/>
    </row>
    <row r="257" spans="1:77" x14ac:dyDescent="0.3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83"/>
      <c r="AP257" s="83"/>
      <c r="AQ257" s="83"/>
      <c r="AR257" s="83"/>
      <c r="AS257" s="83"/>
      <c r="AT257" s="83"/>
      <c r="AU257" s="83"/>
      <c r="AV257" s="83"/>
      <c r="AW257" s="83"/>
      <c r="AX257" s="83"/>
      <c r="AY257" s="83"/>
      <c r="AZ257" s="83"/>
      <c r="BA257" s="83"/>
      <c r="BB257" s="83"/>
      <c r="BC257" s="83"/>
      <c r="BD257" s="83"/>
      <c r="BE257" s="83"/>
      <c r="BF257" s="83"/>
      <c r="BG257" s="83"/>
      <c r="BH257" s="83"/>
      <c r="BI257" s="83"/>
      <c r="BJ257" s="83"/>
      <c r="BK257" s="83"/>
      <c r="BL257" s="83"/>
      <c r="BM257" s="83"/>
      <c r="BN257" s="83"/>
      <c r="BO257" s="83"/>
      <c r="BP257" s="83"/>
      <c r="BQ257" s="83"/>
      <c r="BR257" s="83"/>
      <c r="BS257" s="83"/>
      <c r="BT257" s="83"/>
      <c r="BU257" s="83"/>
      <c r="BV257" s="83"/>
      <c r="BW257" s="83"/>
      <c r="BX257" s="83"/>
      <c r="BY257" s="83"/>
    </row>
    <row r="258" spans="1:77" x14ac:dyDescent="0.3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83"/>
      <c r="AP258" s="83"/>
      <c r="AQ258" s="83"/>
      <c r="AR258" s="83"/>
      <c r="AS258" s="83"/>
      <c r="AT258" s="83"/>
      <c r="AU258" s="83"/>
      <c r="AV258" s="83"/>
      <c r="AW258" s="83"/>
      <c r="AX258" s="83"/>
      <c r="AY258" s="83"/>
      <c r="AZ258" s="83"/>
      <c r="BA258" s="83"/>
      <c r="BB258" s="83"/>
      <c r="BC258" s="83"/>
      <c r="BD258" s="83"/>
      <c r="BE258" s="83"/>
      <c r="BF258" s="83"/>
      <c r="BG258" s="83"/>
      <c r="BH258" s="83"/>
      <c r="BI258" s="83"/>
      <c r="BJ258" s="83"/>
      <c r="BK258" s="83"/>
      <c r="BL258" s="83"/>
      <c r="BM258" s="83"/>
      <c r="BN258" s="83"/>
      <c r="BO258" s="83"/>
      <c r="BP258" s="83"/>
      <c r="BQ258" s="83"/>
      <c r="BR258" s="83"/>
      <c r="BS258" s="83"/>
      <c r="BT258" s="83"/>
      <c r="BU258" s="83"/>
      <c r="BV258" s="83"/>
      <c r="BW258" s="83"/>
      <c r="BX258" s="83"/>
      <c r="BY258" s="83"/>
    </row>
    <row r="259" spans="1:77" x14ac:dyDescent="0.3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83"/>
      <c r="AP259" s="83"/>
      <c r="AQ259" s="83"/>
      <c r="AR259" s="83"/>
      <c r="AS259" s="83"/>
      <c r="AT259" s="83"/>
      <c r="AU259" s="83"/>
      <c r="AV259" s="83"/>
      <c r="AW259" s="83"/>
      <c r="AX259" s="83"/>
      <c r="AY259" s="83"/>
      <c r="AZ259" s="83"/>
      <c r="BA259" s="83"/>
      <c r="BB259" s="83"/>
      <c r="BC259" s="83"/>
      <c r="BD259" s="83"/>
      <c r="BE259" s="83"/>
      <c r="BF259" s="83"/>
      <c r="BG259" s="83"/>
      <c r="BH259" s="83"/>
      <c r="BI259" s="83"/>
      <c r="BJ259" s="83"/>
      <c r="BK259" s="83"/>
      <c r="BL259" s="83"/>
      <c r="BM259" s="83"/>
      <c r="BN259" s="83"/>
      <c r="BO259" s="83"/>
      <c r="BP259" s="83"/>
      <c r="BQ259" s="83"/>
      <c r="BR259" s="83"/>
      <c r="BS259" s="83"/>
      <c r="BT259" s="83"/>
      <c r="BU259" s="83"/>
      <c r="BV259" s="83"/>
      <c r="BW259" s="83"/>
      <c r="BX259" s="83"/>
      <c r="BY259" s="83"/>
    </row>
    <row r="260" spans="1:77" x14ac:dyDescent="0.3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83"/>
      <c r="AP260" s="83"/>
      <c r="AQ260" s="83"/>
      <c r="AR260" s="83"/>
      <c r="AS260" s="83"/>
      <c r="AT260" s="83"/>
      <c r="AU260" s="83"/>
      <c r="AV260" s="83"/>
      <c r="AW260" s="83"/>
      <c r="AX260" s="83"/>
      <c r="AY260" s="83"/>
      <c r="AZ260" s="83"/>
      <c r="BA260" s="83"/>
      <c r="BB260" s="83"/>
      <c r="BC260" s="83"/>
      <c r="BD260" s="83"/>
      <c r="BE260" s="83"/>
      <c r="BF260" s="83"/>
      <c r="BG260" s="83"/>
      <c r="BH260" s="83"/>
      <c r="BI260" s="83"/>
      <c r="BJ260" s="83"/>
      <c r="BK260" s="83"/>
      <c r="BL260" s="83"/>
      <c r="BM260" s="83"/>
      <c r="BN260" s="83"/>
      <c r="BO260" s="83"/>
      <c r="BP260" s="83"/>
      <c r="BQ260" s="83"/>
      <c r="BR260" s="83"/>
      <c r="BS260" s="83"/>
      <c r="BT260" s="83"/>
      <c r="BU260" s="83"/>
      <c r="BV260" s="83"/>
      <c r="BW260" s="83"/>
      <c r="BX260" s="83"/>
      <c r="BY260" s="83"/>
    </row>
    <row r="261" spans="1:77" x14ac:dyDescent="0.3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83"/>
      <c r="AP261" s="83"/>
      <c r="AQ261" s="83"/>
      <c r="AR261" s="83"/>
      <c r="AS261" s="83"/>
      <c r="AT261" s="83"/>
      <c r="AU261" s="83"/>
      <c r="AV261" s="83"/>
      <c r="AW261" s="83"/>
      <c r="AX261" s="83"/>
      <c r="AY261" s="83"/>
      <c r="AZ261" s="83"/>
      <c r="BA261" s="83"/>
      <c r="BB261" s="83"/>
      <c r="BC261" s="83"/>
      <c r="BD261" s="83"/>
      <c r="BE261" s="83"/>
      <c r="BF261" s="83"/>
      <c r="BG261" s="83"/>
      <c r="BH261" s="83"/>
      <c r="BI261" s="83"/>
      <c r="BJ261" s="83"/>
      <c r="BK261" s="83"/>
      <c r="BL261" s="83"/>
      <c r="BM261" s="83"/>
      <c r="BN261" s="83"/>
      <c r="BO261" s="83"/>
      <c r="BP261" s="83"/>
      <c r="BQ261" s="83"/>
      <c r="BR261" s="83"/>
      <c r="BS261" s="83"/>
      <c r="BT261" s="83"/>
      <c r="BU261" s="83"/>
      <c r="BV261" s="83"/>
      <c r="BW261" s="83"/>
      <c r="BX261" s="83"/>
      <c r="BY261" s="83"/>
    </row>
    <row r="262" spans="1:77" x14ac:dyDescent="0.3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83"/>
      <c r="AP262" s="83"/>
      <c r="AQ262" s="83"/>
      <c r="AR262" s="83"/>
      <c r="AS262" s="83"/>
      <c r="AT262" s="83"/>
      <c r="AU262" s="83"/>
      <c r="AV262" s="83"/>
      <c r="AW262" s="83"/>
      <c r="AX262" s="83"/>
      <c r="AY262" s="83"/>
      <c r="AZ262" s="83"/>
      <c r="BA262" s="83"/>
      <c r="BB262" s="83"/>
      <c r="BC262" s="83"/>
      <c r="BD262" s="83"/>
      <c r="BE262" s="83"/>
      <c r="BF262" s="83"/>
      <c r="BG262" s="83"/>
      <c r="BH262" s="83"/>
      <c r="BI262" s="83"/>
      <c r="BJ262" s="83"/>
      <c r="BK262" s="83"/>
      <c r="BL262" s="83"/>
      <c r="BM262" s="83"/>
      <c r="BN262" s="83"/>
      <c r="BO262" s="83"/>
      <c r="BP262" s="83"/>
      <c r="BQ262" s="83"/>
      <c r="BR262" s="83"/>
      <c r="BS262" s="83"/>
      <c r="BT262" s="83"/>
      <c r="BU262" s="83"/>
      <c r="BV262" s="83"/>
      <c r="BW262" s="83"/>
      <c r="BX262" s="83"/>
      <c r="BY262" s="83"/>
    </row>
    <row r="263" spans="1:77" x14ac:dyDescent="0.3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83"/>
      <c r="AP263" s="83"/>
      <c r="AQ263" s="83"/>
      <c r="AR263" s="83"/>
      <c r="AS263" s="83"/>
      <c r="AT263" s="83"/>
      <c r="AU263" s="83"/>
      <c r="AV263" s="83"/>
      <c r="AW263" s="83"/>
      <c r="AX263" s="83"/>
      <c r="AY263" s="83"/>
      <c r="AZ263" s="83"/>
      <c r="BA263" s="83"/>
      <c r="BB263" s="83"/>
      <c r="BC263" s="83"/>
      <c r="BD263" s="83"/>
      <c r="BE263" s="83"/>
      <c r="BF263" s="83"/>
      <c r="BG263" s="83"/>
      <c r="BH263" s="83"/>
      <c r="BI263" s="83"/>
      <c r="BJ263" s="83"/>
      <c r="BK263" s="83"/>
      <c r="BL263" s="83"/>
      <c r="BM263" s="83"/>
      <c r="BN263" s="83"/>
      <c r="BO263" s="83"/>
      <c r="BP263" s="83"/>
      <c r="BQ263" s="83"/>
      <c r="BR263" s="83"/>
      <c r="BS263" s="83"/>
      <c r="BT263" s="83"/>
      <c r="BU263" s="83"/>
      <c r="BV263" s="83"/>
      <c r="BW263" s="83"/>
      <c r="BX263" s="83"/>
      <c r="BY263" s="83"/>
    </row>
    <row r="264" spans="1:77" x14ac:dyDescent="0.3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83"/>
      <c r="AP264" s="83"/>
      <c r="AQ264" s="83"/>
      <c r="AR264" s="83"/>
      <c r="AS264" s="83"/>
      <c r="AT264" s="83"/>
      <c r="AU264" s="83"/>
      <c r="AV264" s="83"/>
      <c r="AW264" s="83"/>
      <c r="AX264" s="83"/>
      <c r="AY264" s="83"/>
      <c r="AZ264" s="83"/>
      <c r="BA264" s="83"/>
      <c r="BB264" s="83"/>
      <c r="BC264" s="83"/>
      <c r="BD264" s="83"/>
      <c r="BE264" s="83"/>
      <c r="BF264" s="83"/>
      <c r="BG264" s="83"/>
      <c r="BH264" s="83"/>
      <c r="BI264" s="83"/>
      <c r="BJ264" s="83"/>
      <c r="BK264" s="83"/>
      <c r="BL264" s="83"/>
      <c r="BM264" s="83"/>
      <c r="BN264" s="83"/>
      <c r="BO264" s="83"/>
      <c r="BP264" s="83"/>
      <c r="BQ264" s="83"/>
      <c r="BR264" s="83"/>
      <c r="BS264" s="83"/>
      <c r="BT264" s="83"/>
      <c r="BU264" s="83"/>
      <c r="BV264" s="83"/>
      <c r="BW264" s="83"/>
      <c r="BX264" s="83"/>
      <c r="BY264" s="83"/>
    </row>
    <row r="265" spans="1:77" x14ac:dyDescent="0.3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83"/>
      <c r="AP265" s="83"/>
      <c r="AQ265" s="83"/>
      <c r="AR265" s="83"/>
      <c r="AS265" s="83"/>
      <c r="AT265" s="83"/>
      <c r="AU265" s="83"/>
      <c r="AV265" s="83"/>
      <c r="AW265" s="83"/>
      <c r="AX265" s="83"/>
      <c r="AY265" s="83"/>
      <c r="AZ265" s="83"/>
      <c r="BA265" s="83"/>
      <c r="BB265" s="83"/>
      <c r="BC265" s="83"/>
      <c r="BD265" s="83"/>
      <c r="BE265" s="83"/>
      <c r="BF265" s="83"/>
      <c r="BG265" s="83"/>
      <c r="BH265" s="83"/>
      <c r="BI265" s="83"/>
      <c r="BJ265" s="83"/>
      <c r="BK265" s="83"/>
      <c r="BL265" s="83"/>
      <c r="BM265" s="83"/>
      <c r="BN265" s="83"/>
      <c r="BO265" s="83"/>
      <c r="BP265" s="83"/>
      <c r="BQ265" s="83"/>
      <c r="BR265" s="83"/>
      <c r="BS265" s="83"/>
      <c r="BT265" s="83"/>
      <c r="BU265" s="83"/>
      <c r="BV265" s="83"/>
      <c r="BW265" s="83"/>
      <c r="BX265" s="83"/>
      <c r="BY265" s="83"/>
    </row>
    <row r="266" spans="1:77" x14ac:dyDescent="0.3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83"/>
      <c r="AP266" s="83"/>
      <c r="AQ266" s="83"/>
      <c r="AR266" s="83"/>
      <c r="AS266" s="83"/>
      <c r="AT266" s="83"/>
      <c r="AU266" s="83"/>
      <c r="AV266" s="83"/>
      <c r="AW266" s="83"/>
      <c r="AX266" s="83"/>
      <c r="AY266" s="83"/>
      <c r="AZ266" s="83"/>
      <c r="BA266" s="83"/>
      <c r="BB266" s="83"/>
      <c r="BC266" s="83"/>
      <c r="BD266" s="83"/>
      <c r="BE266" s="83"/>
      <c r="BF266" s="83"/>
      <c r="BG266" s="83"/>
      <c r="BH266" s="83"/>
      <c r="BI266" s="83"/>
      <c r="BJ266" s="83"/>
      <c r="BK266" s="83"/>
      <c r="BL266" s="83"/>
      <c r="BM266" s="83"/>
      <c r="BN266" s="83"/>
      <c r="BO266" s="83"/>
      <c r="BP266" s="83"/>
      <c r="BQ266" s="83"/>
      <c r="BR266" s="83"/>
      <c r="BS266" s="83"/>
      <c r="BT266" s="83"/>
      <c r="BU266" s="83"/>
      <c r="BV266" s="83"/>
      <c r="BW266" s="83"/>
      <c r="BX266" s="83"/>
      <c r="BY266" s="83"/>
    </row>
    <row r="267" spans="1:77" x14ac:dyDescent="0.3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83"/>
      <c r="AP267" s="83"/>
      <c r="AQ267" s="83"/>
      <c r="AR267" s="83"/>
      <c r="AS267" s="83"/>
      <c r="AT267" s="83"/>
      <c r="AU267" s="83"/>
      <c r="AV267" s="83"/>
      <c r="AW267" s="83"/>
      <c r="AX267" s="83"/>
      <c r="AY267" s="83"/>
      <c r="AZ267" s="83"/>
      <c r="BA267" s="83"/>
      <c r="BB267" s="83"/>
      <c r="BC267" s="83"/>
      <c r="BD267" s="83"/>
      <c r="BE267" s="83"/>
      <c r="BF267" s="83"/>
      <c r="BG267" s="83"/>
      <c r="BH267" s="83"/>
      <c r="BI267" s="83"/>
      <c r="BJ267" s="83"/>
      <c r="BK267" s="83"/>
      <c r="BL267" s="83"/>
      <c r="BM267" s="83"/>
      <c r="BN267" s="83"/>
      <c r="BO267" s="83"/>
      <c r="BP267" s="83"/>
      <c r="BQ267" s="83"/>
      <c r="BR267" s="83"/>
      <c r="BS267" s="83"/>
      <c r="BT267" s="83"/>
      <c r="BU267" s="83"/>
      <c r="BV267" s="83"/>
      <c r="BW267" s="83"/>
      <c r="BX267" s="83"/>
      <c r="BY267" s="83"/>
    </row>
    <row r="268" spans="1:77" x14ac:dyDescent="0.3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83"/>
      <c r="AP268" s="83"/>
      <c r="AQ268" s="83"/>
      <c r="AR268" s="83"/>
      <c r="AS268" s="83"/>
      <c r="AT268" s="83"/>
      <c r="AU268" s="83"/>
      <c r="AV268" s="83"/>
      <c r="AW268" s="83"/>
      <c r="AX268" s="83"/>
      <c r="AY268" s="83"/>
      <c r="AZ268" s="83"/>
      <c r="BA268" s="83"/>
      <c r="BB268" s="83"/>
      <c r="BC268" s="83"/>
      <c r="BD268" s="83"/>
      <c r="BE268" s="83"/>
      <c r="BF268" s="83"/>
      <c r="BG268" s="83"/>
      <c r="BH268" s="83"/>
      <c r="BI268" s="83"/>
      <c r="BJ268" s="83"/>
      <c r="BK268" s="83"/>
      <c r="BL268" s="83"/>
      <c r="BM268" s="83"/>
      <c r="BN268" s="83"/>
      <c r="BO268" s="83"/>
      <c r="BP268" s="83"/>
      <c r="BQ268" s="83"/>
      <c r="BR268" s="83"/>
      <c r="BS268" s="83"/>
      <c r="BT268" s="83"/>
      <c r="BU268" s="83"/>
      <c r="BV268" s="83"/>
      <c r="BW268" s="83"/>
      <c r="BX268" s="83"/>
      <c r="BY268" s="83"/>
    </row>
    <row r="269" spans="1:77" x14ac:dyDescent="0.3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83"/>
      <c r="AP269" s="83"/>
      <c r="AQ269" s="83"/>
      <c r="AR269" s="83"/>
      <c r="AS269" s="83"/>
      <c r="AT269" s="83"/>
      <c r="AU269" s="83"/>
      <c r="AV269" s="83"/>
      <c r="AW269" s="83"/>
      <c r="AX269" s="83"/>
      <c r="AY269" s="83"/>
      <c r="AZ269" s="83"/>
      <c r="BA269" s="83"/>
      <c r="BB269" s="83"/>
      <c r="BC269" s="83"/>
      <c r="BD269" s="83"/>
      <c r="BE269" s="83"/>
      <c r="BF269" s="83"/>
      <c r="BG269" s="83"/>
      <c r="BH269" s="83"/>
      <c r="BI269" s="83"/>
      <c r="BJ269" s="83"/>
      <c r="BK269" s="83"/>
      <c r="BL269" s="83"/>
      <c r="BM269" s="83"/>
      <c r="BN269" s="83"/>
      <c r="BO269" s="83"/>
      <c r="BP269" s="83"/>
      <c r="BQ269" s="83"/>
      <c r="BR269" s="83"/>
      <c r="BS269" s="83"/>
      <c r="BT269" s="83"/>
      <c r="BU269" s="83"/>
      <c r="BV269" s="83"/>
      <c r="BW269" s="83"/>
      <c r="BX269" s="83"/>
      <c r="BY269" s="83"/>
    </row>
    <row r="270" spans="1:77" x14ac:dyDescent="0.3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83"/>
      <c r="AP270" s="83"/>
      <c r="AQ270" s="83"/>
      <c r="AR270" s="83"/>
      <c r="AS270" s="83"/>
      <c r="AT270" s="83"/>
      <c r="AU270" s="83"/>
      <c r="AV270" s="83"/>
      <c r="AW270" s="83"/>
      <c r="AX270" s="83"/>
      <c r="AY270" s="83"/>
      <c r="AZ270" s="83"/>
      <c r="BA270" s="83"/>
      <c r="BB270" s="83"/>
      <c r="BC270" s="83"/>
      <c r="BD270" s="83"/>
      <c r="BE270" s="83"/>
      <c r="BF270" s="83"/>
      <c r="BG270" s="83"/>
      <c r="BH270" s="83"/>
      <c r="BI270" s="83"/>
      <c r="BJ270" s="83"/>
      <c r="BK270" s="83"/>
      <c r="BL270" s="83"/>
      <c r="BM270" s="83"/>
      <c r="BN270" s="83"/>
      <c r="BO270" s="83"/>
      <c r="BP270" s="83"/>
      <c r="BQ270" s="83"/>
      <c r="BR270" s="83"/>
      <c r="BS270" s="83"/>
      <c r="BT270" s="83"/>
      <c r="BU270" s="83"/>
      <c r="BV270" s="83"/>
      <c r="BW270" s="83"/>
      <c r="BX270" s="83"/>
      <c r="BY270" s="83"/>
    </row>
    <row r="271" spans="1:77" x14ac:dyDescent="0.3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83"/>
      <c r="AP271" s="83"/>
      <c r="AQ271" s="83"/>
      <c r="AR271" s="83"/>
      <c r="AS271" s="83"/>
      <c r="AT271" s="83"/>
      <c r="AU271" s="83"/>
      <c r="AV271" s="83"/>
      <c r="AW271" s="83"/>
      <c r="AX271" s="83"/>
      <c r="AY271" s="83"/>
      <c r="AZ271" s="83"/>
      <c r="BA271" s="83"/>
      <c r="BB271" s="83"/>
      <c r="BC271" s="83"/>
      <c r="BD271" s="83"/>
      <c r="BE271" s="83"/>
      <c r="BF271" s="83"/>
      <c r="BG271" s="83"/>
      <c r="BH271" s="83"/>
      <c r="BI271" s="83"/>
      <c r="BJ271" s="83"/>
      <c r="BK271" s="83"/>
      <c r="BL271" s="83"/>
      <c r="BM271" s="83"/>
      <c r="BN271" s="83"/>
      <c r="BO271" s="83"/>
      <c r="BP271" s="83"/>
      <c r="BQ271" s="83"/>
      <c r="BR271" s="83"/>
      <c r="BS271" s="83"/>
      <c r="BT271" s="83"/>
      <c r="BU271" s="83"/>
      <c r="BV271" s="83"/>
      <c r="BW271" s="83"/>
      <c r="BX271" s="83"/>
      <c r="BY271" s="83"/>
    </row>
    <row r="272" spans="1:77" x14ac:dyDescent="0.3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83"/>
      <c r="AP272" s="83"/>
      <c r="AQ272" s="83"/>
      <c r="AR272" s="83"/>
      <c r="AS272" s="83"/>
      <c r="AT272" s="83"/>
      <c r="AU272" s="83"/>
      <c r="AV272" s="83"/>
      <c r="AW272" s="83"/>
      <c r="AX272" s="83"/>
      <c r="AY272" s="83"/>
      <c r="AZ272" s="83"/>
      <c r="BA272" s="83"/>
      <c r="BB272" s="83"/>
      <c r="BC272" s="83"/>
      <c r="BD272" s="83"/>
      <c r="BE272" s="83"/>
      <c r="BF272" s="83"/>
      <c r="BG272" s="83"/>
      <c r="BH272" s="83"/>
      <c r="BI272" s="83"/>
      <c r="BJ272" s="83"/>
      <c r="BK272" s="83"/>
      <c r="BL272" s="83"/>
      <c r="BM272" s="83"/>
      <c r="BN272" s="83"/>
      <c r="BO272" s="83"/>
      <c r="BP272" s="83"/>
      <c r="BQ272" s="83"/>
      <c r="BR272" s="83"/>
      <c r="BS272" s="83"/>
      <c r="BT272" s="83"/>
      <c r="BU272" s="83"/>
      <c r="BV272" s="83"/>
      <c r="BW272" s="83"/>
      <c r="BX272" s="83"/>
      <c r="BY272" s="83"/>
    </row>
    <row r="273" spans="1:77" x14ac:dyDescent="0.3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83"/>
      <c r="AP273" s="83"/>
      <c r="AQ273" s="83"/>
      <c r="AR273" s="83"/>
      <c r="AS273" s="83"/>
      <c r="AT273" s="83"/>
      <c r="AU273" s="83"/>
      <c r="AV273" s="83"/>
      <c r="AW273" s="83"/>
      <c r="AX273" s="83"/>
      <c r="AY273" s="83"/>
      <c r="AZ273" s="83"/>
      <c r="BA273" s="83"/>
      <c r="BB273" s="83"/>
      <c r="BC273" s="83"/>
      <c r="BD273" s="83"/>
      <c r="BE273" s="83"/>
      <c r="BF273" s="83"/>
      <c r="BG273" s="83"/>
      <c r="BH273" s="83"/>
      <c r="BI273" s="83"/>
      <c r="BJ273" s="83"/>
      <c r="BK273" s="83"/>
      <c r="BL273" s="83"/>
      <c r="BM273" s="83"/>
      <c r="BN273" s="83"/>
      <c r="BO273" s="83"/>
      <c r="BP273" s="83"/>
      <c r="BQ273" s="83"/>
      <c r="BR273" s="83"/>
      <c r="BS273" s="83"/>
      <c r="BT273" s="83"/>
      <c r="BU273" s="83"/>
      <c r="BV273" s="83"/>
      <c r="BW273" s="83"/>
      <c r="BX273" s="83"/>
      <c r="BY273" s="83"/>
    </row>
    <row r="274" spans="1:77" x14ac:dyDescent="0.3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83"/>
      <c r="AP274" s="83"/>
      <c r="AQ274" s="83"/>
      <c r="AR274" s="83"/>
      <c r="AS274" s="83"/>
      <c r="AT274" s="83"/>
      <c r="AU274" s="83"/>
      <c r="AV274" s="83"/>
      <c r="AW274" s="83"/>
      <c r="AX274" s="83"/>
      <c r="AY274" s="83"/>
      <c r="AZ274" s="83"/>
      <c r="BA274" s="83"/>
      <c r="BB274" s="83"/>
      <c r="BC274" s="83"/>
      <c r="BD274" s="83"/>
      <c r="BE274" s="83"/>
      <c r="BF274" s="83"/>
      <c r="BG274" s="83"/>
      <c r="BH274" s="83"/>
      <c r="BI274" s="83"/>
      <c r="BJ274" s="83"/>
      <c r="BK274" s="83"/>
      <c r="BL274" s="83"/>
      <c r="BM274" s="83"/>
      <c r="BN274" s="83"/>
      <c r="BO274" s="83"/>
      <c r="BP274" s="83"/>
      <c r="BQ274" s="83"/>
      <c r="BR274" s="83"/>
      <c r="BS274" s="83"/>
      <c r="BT274" s="83"/>
      <c r="BU274" s="83"/>
      <c r="BV274" s="83"/>
      <c r="BW274" s="83"/>
      <c r="BX274" s="83"/>
      <c r="BY274" s="83"/>
    </row>
    <row r="275" spans="1:77" x14ac:dyDescent="0.3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83"/>
      <c r="AP275" s="83"/>
      <c r="AQ275" s="83"/>
      <c r="AR275" s="83"/>
      <c r="AS275" s="83"/>
      <c r="AT275" s="83"/>
      <c r="AU275" s="83"/>
      <c r="AV275" s="83"/>
      <c r="AW275" s="83"/>
      <c r="AX275" s="83"/>
      <c r="AY275" s="83"/>
      <c r="AZ275" s="83"/>
      <c r="BA275" s="83"/>
      <c r="BB275" s="83"/>
      <c r="BC275" s="83"/>
      <c r="BD275" s="83"/>
      <c r="BE275" s="83"/>
      <c r="BF275" s="83"/>
      <c r="BG275" s="83"/>
      <c r="BH275" s="83"/>
      <c r="BI275" s="83"/>
      <c r="BJ275" s="83"/>
      <c r="BK275" s="83"/>
      <c r="BL275" s="83"/>
      <c r="BM275" s="83"/>
      <c r="BN275" s="83"/>
      <c r="BO275" s="83"/>
      <c r="BP275" s="83"/>
      <c r="BQ275" s="83"/>
      <c r="BR275" s="83"/>
      <c r="BS275" s="83"/>
      <c r="BT275" s="83"/>
      <c r="BU275" s="83"/>
      <c r="BV275" s="83"/>
      <c r="BW275" s="83"/>
      <c r="BX275" s="83"/>
      <c r="BY275" s="83"/>
    </row>
    <row r="276" spans="1:77" x14ac:dyDescent="0.3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83"/>
      <c r="AP276" s="83"/>
      <c r="AQ276" s="83"/>
      <c r="AR276" s="83"/>
      <c r="AS276" s="83"/>
      <c r="AT276" s="83"/>
      <c r="AU276" s="83"/>
      <c r="AV276" s="83"/>
      <c r="AW276" s="83"/>
      <c r="AX276" s="83"/>
      <c r="AY276" s="83"/>
      <c r="AZ276" s="83"/>
      <c r="BA276" s="83"/>
      <c r="BB276" s="83"/>
      <c r="BC276" s="83"/>
      <c r="BD276" s="83"/>
      <c r="BE276" s="83"/>
      <c r="BF276" s="83"/>
      <c r="BG276" s="83"/>
      <c r="BH276" s="83"/>
      <c r="BI276" s="83"/>
      <c r="BJ276" s="83"/>
      <c r="BK276" s="83"/>
      <c r="BL276" s="83"/>
      <c r="BM276" s="83"/>
      <c r="BN276" s="83"/>
      <c r="BO276" s="83"/>
      <c r="BP276" s="83"/>
      <c r="BQ276" s="83"/>
      <c r="BR276" s="83"/>
      <c r="BS276" s="83"/>
      <c r="BT276" s="83"/>
      <c r="BU276" s="83"/>
      <c r="BV276" s="83"/>
      <c r="BW276" s="83"/>
      <c r="BX276" s="83"/>
      <c r="BY276" s="83"/>
    </row>
    <row r="277" spans="1:77" x14ac:dyDescent="0.3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83"/>
      <c r="AP277" s="83"/>
      <c r="AQ277" s="83"/>
      <c r="AR277" s="83"/>
      <c r="AS277" s="83"/>
      <c r="AT277" s="83"/>
      <c r="AU277" s="83"/>
      <c r="AV277" s="83"/>
      <c r="AW277" s="83"/>
      <c r="AX277" s="83"/>
      <c r="AY277" s="83"/>
      <c r="AZ277" s="83"/>
      <c r="BA277" s="83"/>
      <c r="BB277" s="83"/>
      <c r="BC277" s="83"/>
      <c r="BD277" s="83"/>
      <c r="BE277" s="83"/>
      <c r="BF277" s="83"/>
      <c r="BG277" s="83"/>
      <c r="BH277" s="83"/>
      <c r="BI277" s="83"/>
      <c r="BJ277" s="83"/>
      <c r="BK277" s="83"/>
      <c r="BL277" s="83"/>
      <c r="BM277" s="83"/>
      <c r="BN277" s="83"/>
      <c r="BO277" s="83"/>
      <c r="BP277" s="83"/>
      <c r="BQ277" s="83"/>
      <c r="BR277" s="83"/>
      <c r="BS277" s="83"/>
      <c r="BT277" s="83"/>
      <c r="BU277" s="83"/>
      <c r="BV277" s="83"/>
      <c r="BW277" s="83"/>
      <c r="BX277" s="83"/>
      <c r="BY277" s="83"/>
    </row>
    <row r="278" spans="1:77" x14ac:dyDescent="0.35">
      <c r="A278" s="14"/>
      <c r="B278" s="14"/>
      <c r="C278" s="14"/>
      <c r="D278" s="14"/>
      <c r="E278" s="14"/>
      <c r="BX278" s="83"/>
      <c r="BY278" s="83"/>
    </row>
    <row r="279" spans="1:77" x14ac:dyDescent="0.35">
      <c r="A279" s="14"/>
      <c r="B279" s="14"/>
      <c r="C279" s="14"/>
      <c r="D279" s="14"/>
      <c r="E279" s="14"/>
    </row>
    <row r="280" spans="1:77" x14ac:dyDescent="0.35">
      <c r="A280" s="14"/>
      <c r="B280" s="14"/>
      <c r="C280" s="14"/>
      <c r="D280" s="14"/>
      <c r="E280" s="14"/>
    </row>
    <row r="281" spans="1:77" x14ac:dyDescent="0.35">
      <c r="A281" s="14"/>
      <c r="B281" s="14"/>
      <c r="C281" s="14"/>
      <c r="D281" s="14"/>
      <c r="E281" s="14"/>
    </row>
    <row r="282" spans="1:77" x14ac:dyDescent="0.35">
      <c r="A282" s="14"/>
      <c r="B282" s="14"/>
      <c r="C282" s="14"/>
      <c r="D282" s="14"/>
      <c r="E282" s="14"/>
    </row>
    <row r="283" spans="1:77" x14ac:dyDescent="0.35">
      <c r="A283" s="14"/>
      <c r="B283" s="14"/>
      <c r="C283" s="14"/>
      <c r="D283" s="14"/>
      <c r="E283" s="14"/>
    </row>
    <row r="284" spans="1:77" x14ac:dyDescent="0.35">
      <c r="A284" s="14"/>
      <c r="B284" s="14"/>
      <c r="C284" s="14"/>
      <c r="D284" s="14"/>
      <c r="E284" s="14"/>
    </row>
    <row r="285" spans="1:77" x14ac:dyDescent="0.35">
      <c r="A285" s="14"/>
      <c r="B285" s="14"/>
      <c r="C285" s="14"/>
      <c r="D285" s="14"/>
      <c r="E285" s="14"/>
    </row>
  </sheetData>
  <mergeCells count="3007">
    <mergeCell ref="A231:AD245"/>
    <mergeCell ref="A216:AE230"/>
    <mergeCell ref="A195:BY195"/>
    <mergeCell ref="A198:E198"/>
    <mergeCell ref="BX198:BY198"/>
    <mergeCell ref="F198:BW198"/>
    <mergeCell ref="A196:E196"/>
    <mergeCell ref="A197:E197"/>
    <mergeCell ref="BX196:BY196"/>
    <mergeCell ref="BX197:BY197"/>
    <mergeCell ref="F196:BW196"/>
    <mergeCell ref="F197:BW197"/>
    <mergeCell ref="A194:AG194"/>
    <mergeCell ref="AH194:BY194"/>
    <mergeCell ref="X150:AA150"/>
    <mergeCell ref="AB148:AQ148"/>
    <mergeCell ref="AV149:AZ149"/>
    <mergeCell ref="AR150:AU150"/>
    <mergeCell ref="AV150:AZ150"/>
    <mergeCell ref="AR149:AU149"/>
    <mergeCell ref="BA149:BE149"/>
    <mergeCell ref="BA150:BE150"/>
    <mergeCell ref="BA151:BE152"/>
    <mergeCell ref="AB151:AQ152"/>
    <mergeCell ref="F155:BW155"/>
    <mergeCell ref="A153:BY153"/>
    <mergeCell ref="BX154:BY154"/>
    <mergeCell ref="BX155:BY155"/>
    <mergeCell ref="AV151:AZ152"/>
    <mergeCell ref="AR151:AU152"/>
    <mergeCell ref="A130:BY130"/>
    <mergeCell ref="BV128:BW128"/>
    <mergeCell ref="BX128:BY128"/>
    <mergeCell ref="BJ138:BK138"/>
    <mergeCell ref="X127:Y127"/>
    <mergeCell ref="Z127:AA127"/>
    <mergeCell ref="AB127:AC127"/>
    <mergeCell ref="AD127:AE127"/>
    <mergeCell ref="AF127:AG127"/>
    <mergeCell ref="AH127:AI127"/>
    <mergeCell ref="BA148:BE148"/>
    <mergeCell ref="BF146:BY146"/>
    <mergeCell ref="BF147:BY152"/>
    <mergeCell ref="BT127:BU127"/>
    <mergeCell ref="BV127:BW127"/>
    <mergeCell ref="BX127:BY127"/>
    <mergeCell ref="BF127:BG127"/>
    <mergeCell ref="BH127:BI127"/>
    <mergeCell ref="BJ127:BK127"/>
    <mergeCell ref="BL127:BM127"/>
    <mergeCell ref="BN127:BO127"/>
    <mergeCell ref="BP127:BQ127"/>
    <mergeCell ref="AV127:AW127"/>
    <mergeCell ref="AX127:AY127"/>
    <mergeCell ref="AZ127:BA127"/>
    <mergeCell ref="BB127:BC127"/>
    <mergeCell ref="BD127:BE127"/>
    <mergeCell ref="BR127:BS127"/>
    <mergeCell ref="AJ127:AK127"/>
    <mergeCell ref="AL127:AM127"/>
    <mergeCell ref="AN127:AO127"/>
    <mergeCell ref="AR148:AU148"/>
    <mergeCell ref="BX124:BY124"/>
    <mergeCell ref="B126:K126"/>
    <mergeCell ref="L126:M126"/>
    <mergeCell ref="N126:O126"/>
    <mergeCell ref="P126:Q126"/>
    <mergeCell ref="R126:S126"/>
    <mergeCell ref="T126:U126"/>
    <mergeCell ref="V126:W126"/>
    <mergeCell ref="BH124:BI124"/>
    <mergeCell ref="BJ124:BK124"/>
    <mergeCell ref="BL124:BM124"/>
    <mergeCell ref="BN124:BO124"/>
    <mergeCell ref="BP124:BQ124"/>
    <mergeCell ref="BR124:BS124"/>
    <mergeCell ref="AV124:AW124"/>
    <mergeCell ref="AX124:AY124"/>
    <mergeCell ref="AZ124:BA124"/>
    <mergeCell ref="BB124:BC124"/>
    <mergeCell ref="BD124:BE124"/>
    <mergeCell ref="BF124:BG124"/>
    <mergeCell ref="AJ124:AK124"/>
    <mergeCell ref="AL124:AM124"/>
    <mergeCell ref="AN124:AO124"/>
    <mergeCell ref="AP124:AQ124"/>
    <mergeCell ref="AR124:AS124"/>
    <mergeCell ref="AT124:AU124"/>
    <mergeCell ref="X124:Y124"/>
    <mergeCell ref="BT126:BU126"/>
    <mergeCell ref="BV126:BW126"/>
    <mergeCell ref="BN126:BO126"/>
    <mergeCell ref="BP126:BQ126"/>
    <mergeCell ref="BR126:BS126"/>
    <mergeCell ref="AB131:BW131"/>
    <mergeCell ref="BX126:BY126"/>
    <mergeCell ref="BH126:BI126"/>
    <mergeCell ref="BJ126:BK126"/>
    <mergeCell ref="B124:K124"/>
    <mergeCell ref="L124:M124"/>
    <mergeCell ref="N124:O124"/>
    <mergeCell ref="P124:Q124"/>
    <mergeCell ref="R124:S124"/>
    <mergeCell ref="T124:U124"/>
    <mergeCell ref="N151:R151"/>
    <mergeCell ref="S151:W151"/>
    <mergeCell ref="X151:AA151"/>
    <mergeCell ref="N152:R152"/>
    <mergeCell ref="S152:W152"/>
    <mergeCell ref="X152:AA152"/>
    <mergeCell ref="AH140:AI140"/>
    <mergeCell ref="A145:O145"/>
    <mergeCell ref="P145:Q145"/>
    <mergeCell ref="R145:S145"/>
    <mergeCell ref="T145:U145"/>
    <mergeCell ref="V145:W145"/>
    <mergeCell ref="X145:Y145"/>
    <mergeCell ref="AB145:AG145"/>
    <mergeCell ref="Z145:AA145"/>
    <mergeCell ref="L139:M139"/>
    <mergeCell ref="N139:O139"/>
    <mergeCell ref="P139:Q139"/>
    <mergeCell ref="R139:S139"/>
    <mergeCell ref="T139:U139"/>
    <mergeCell ref="A148:M148"/>
    <mergeCell ref="AD126:AE126"/>
    <mergeCell ref="AB149:AQ149"/>
    <mergeCell ref="AB150:AQ150"/>
    <mergeCell ref="V140:W140"/>
    <mergeCell ref="X140:Y140"/>
    <mergeCell ref="Z140:AA140"/>
    <mergeCell ref="AB140:AC140"/>
    <mergeCell ref="AD140:AE140"/>
    <mergeCell ref="AF140:AG140"/>
    <mergeCell ref="X142:Y142"/>
    <mergeCell ref="Z142:AA142"/>
    <mergeCell ref="AB142:AG142"/>
    <mergeCell ref="Z138:AA138"/>
    <mergeCell ref="AB138:AC138"/>
    <mergeCell ref="AD138:AE138"/>
    <mergeCell ref="AF138:AG138"/>
    <mergeCell ref="AH138:AI138"/>
    <mergeCell ref="AJ138:AK138"/>
    <mergeCell ref="AL138:AM138"/>
    <mergeCell ref="AN138:AO138"/>
    <mergeCell ref="AP138:AQ138"/>
    <mergeCell ref="AB147:AQ147"/>
    <mergeCell ref="BX144:BY144"/>
    <mergeCell ref="BR133:BW136"/>
    <mergeCell ref="AR147:AU147"/>
    <mergeCell ref="AT137:AU137"/>
    <mergeCell ref="AV137:AW137"/>
    <mergeCell ref="AX137:AY137"/>
    <mergeCell ref="AZ137:BA137"/>
    <mergeCell ref="BN137:BO137"/>
    <mergeCell ref="BP137:BQ137"/>
    <mergeCell ref="BR137:BS137"/>
    <mergeCell ref="BX138:BY138"/>
    <mergeCell ref="BR140:BS140"/>
    <mergeCell ref="AJ140:AK140"/>
    <mergeCell ref="AL140:AM140"/>
    <mergeCell ref="AN140:AO140"/>
    <mergeCell ref="AP140:AQ140"/>
    <mergeCell ref="AR140:AS140"/>
    <mergeCell ref="BV141:BW141"/>
    <mergeCell ref="BX141:BY141"/>
    <mergeCell ref="BJ141:BK141"/>
    <mergeCell ref="BH141:BI141"/>
    <mergeCell ref="AN139:AO139"/>
    <mergeCell ref="AP139:AQ139"/>
    <mergeCell ref="AB146:BE146"/>
    <mergeCell ref="BA147:BE147"/>
    <mergeCell ref="BT140:BU140"/>
    <mergeCell ref="AN133:AS136"/>
    <mergeCell ref="AV147:AZ147"/>
    <mergeCell ref="AB132:AM132"/>
    <mergeCell ref="AN132:AY132"/>
    <mergeCell ref="AZ132:BK132"/>
    <mergeCell ref="BL132:BW132"/>
    <mergeCell ref="T133:U137"/>
    <mergeCell ref="V133:W137"/>
    <mergeCell ref="X133:Y137"/>
    <mergeCell ref="Z133:AA137"/>
    <mergeCell ref="AB133:AG136"/>
    <mergeCell ref="AH133:AM136"/>
    <mergeCell ref="AT133:AY136"/>
    <mergeCell ref="AZ133:BE136"/>
    <mergeCell ref="AJ137:AK137"/>
    <mergeCell ref="AL137:AM137"/>
    <mergeCell ref="AN137:AO137"/>
    <mergeCell ref="BJ137:BK137"/>
    <mergeCell ref="BX143:BY143"/>
    <mergeCell ref="AB137:AC137"/>
    <mergeCell ref="AD137:AE137"/>
    <mergeCell ref="AF137:AG137"/>
    <mergeCell ref="AH137:AI137"/>
    <mergeCell ref="AB143:AG143"/>
    <mergeCell ref="T138:U138"/>
    <mergeCell ref="V138:W138"/>
    <mergeCell ref="X138:Y138"/>
    <mergeCell ref="AZ141:BA141"/>
    <mergeCell ref="AL141:AM141"/>
    <mergeCell ref="AN141:AO141"/>
    <mergeCell ref="AP141:AQ141"/>
    <mergeCell ref="AR141:AS141"/>
    <mergeCell ref="A142:O142"/>
    <mergeCell ref="BL137:BM137"/>
    <mergeCell ref="AP137:AQ137"/>
    <mergeCell ref="AR137:AS137"/>
    <mergeCell ref="AV148:AZ148"/>
    <mergeCell ref="A131:A137"/>
    <mergeCell ref="B131:K137"/>
    <mergeCell ref="BH138:BI138"/>
    <mergeCell ref="BF133:BK136"/>
    <mergeCell ref="BL133:BQ136"/>
    <mergeCell ref="V124:W124"/>
    <mergeCell ref="X112:Y112"/>
    <mergeCell ref="Z112:AA112"/>
    <mergeCell ref="AB112:AC112"/>
    <mergeCell ref="AD112:AE112"/>
    <mergeCell ref="BL112:BM112"/>
    <mergeCell ref="BN112:BO112"/>
    <mergeCell ref="AR112:AS112"/>
    <mergeCell ref="AT112:AU112"/>
    <mergeCell ref="AV112:AW112"/>
    <mergeCell ref="Z124:AA124"/>
    <mergeCell ref="AB124:AC124"/>
    <mergeCell ref="AD124:AE124"/>
    <mergeCell ref="AF124:AG124"/>
    <mergeCell ref="BP117:BQ117"/>
    <mergeCell ref="V117:W117"/>
    <mergeCell ref="AX116:AY116"/>
    <mergeCell ref="AJ116:AK116"/>
    <mergeCell ref="AL116:AM116"/>
    <mergeCell ref="X126:Y126"/>
    <mergeCell ref="Z126:AA126"/>
    <mergeCell ref="AB126:AC126"/>
    <mergeCell ref="X128:Y128"/>
    <mergeCell ref="AH124:AI124"/>
    <mergeCell ref="BT124:BU124"/>
    <mergeCell ref="BV124:BW124"/>
    <mergeCell ref="V127:W127"/>
    <mergeCell ref="BF113:BG113"/>
    <mergeCell ref="BJ113:BK113"/>
    <mergeCell ref="BL113:BM113"/>
    <mergeCell ref="BN123:BO123"/>
    <mergeCell ref="BL123:BM123"/>
    <mergeCell ref="AX113:AY113"/>
    <mergeCell ref="AZ113:BA113"/>
    <mergeCell ref="AP126:AQ126"/>
    <mergeCell ref="AR126:AS126"/>
    <mergeCell ref="AT126:AU126"/>
    <mergeCell ref="Z128:AA128"/>
    <mergeCell ref="AF114:AG114"/>
    <mergeCell ref="AH114:AI114"/>
    <mergeCell ref="AT114:AU114"/>
    <mergeCell ref="AR114:AS114"/>
    <mergeCell ref="AR118:AS118"/>
    <mergeCell ref="BN121:BO121"/>
    <mergeCell ref="AP123:AQ123"/>
    <mergeCell ref="AF126:AG126"/>
    <mergeCell ref="BV114:BW114"/>
    <mergeCell ref="AH126:AI126"/>
    <mergeCell ref="B112:K112"/>
    <mergeCell ref="L112:M112"/>
    <mergeCell ref="N112:O112"/>
    <mergeCell ref="P112:Q112"/>
    <mergeCell ref="R112:S112"/>
    <mergeCell ref="AN112:AO112"/>
    <mergeCell ref="AP112:AQ112"/>
    <mergeCell ref="T112:U112"/>
    <mergeCell ref="V112:W112"/>
    <mergeCell ref="BP112:BQ112"/>
    <mergeCell ref="BR112:BS112"/>
    <mergeCell ref="BL117:BM117"/>
    <mergeCell ref="BN117:BO117"/>
    <mergeCell ref="L117:M117"/>
    <mergeCell ref="N117:O117"/>
    <mergeCell ref="P117:Q117"/>
    <mergeCell ref="R117:S117"/>
    <mergeCell ref="T117:U117"/>
    <mergeCell ref="B117:K117"/>
    <mergeCell ref="L115:M115"/>
    <mergeCell ref="N115:O115"/>
    <mergeCell ref="P115:Q115"/>
    <mergeCell ref="Z115:AA115"/>
    <mergeCell ref="AT115:AU115"/>
    <mergeCell ref="AN115:AO115"/>
    <mergeCell ref="AP115:AQ115"/>
    <mergeCell ref="AR115:AS115"/>
    <mergeCell ref="AF117:AG117"/>
    <mergeCell ref="AZ116:BA116"/>
    <mergeCell ref="BB116:BC116"/>
    <mergeCell ref="AD114:AE114"/>
    <mergeCell ref="T107:U111"/>
    <mergeCell ref="V107:W111"/>
    <mergeCell ref="X107:Y111"/>
    <mergeCell ref="Z107:AA111"/>
    <mergeCell ref="AB107:AG110"/>
    <mergeCell ref="AH107:AM110"/>
    <mergeCell ref="AB111:AC111"/>
    <mergeCell ref="AD111:AE111"/>
    <mergeCell ref="AF111:AG111"/>
    <mergeCell ref="BR117:BS117"/>
    <mergeCell ref="BT117:BU117"/>
    <mergeCell ref="AZ117:BA117"/>
    <mergeCell ref="BB117:BC117"/>
    <mergeCell ref="BD117:BE117"/>
    <mergeCell ref="BF117:BG117"/>
    <mergeCell ref="AJ117:AK117"/>
    <mergeCell ref="AL117:AM117"/>
    <mergeCell ref="AN117:AO117"/>
    <mergeCell ref="AP117:AQ117"/>
    <mergeCell ref="AR117:AS117"/>
    <mergeCell ref="AT117:AU117"/>
    <mergeCell ref="AB116:AC116"/>
    <mergeCell ref="AD116:AE116"/>
    <mergeCell ref="AF116:AG116"/>
    <mergeCell ref="X117:Y117"/>
    <mergeCell ref="AN116:AO116"/>
    <mergeCell ref="AP116:AQ116"/>
    <mergeCell ref="AR116:AS116"/>
    <mergeCell ref="AV114:AW114"/>
    <mergeCell ref="AX114:AY114"/>
    <mergeCell ref="BD116:BE116"/>
    <mergeCell ref="BX85:BY85"/>
    <mergeCell ref="A105:A111"/>
    <mergeCell ref="B105:K111"/>
    <mergeCell ref="L105:M111"/>
    <mergeCell ref="N105:O111"/>
    <mergeCell ref="P105:AA105"/>
    <mergeCell ref="BD85:BE85"/>
    <mergeCell ref="BF85:BG85"/>
    <mergeCell ref="BH85:BI85"/>
    <mergeCell ref="BJ85:BK85"/>
    <mergeCell ref="BL85:BM85"/>
    <mergeCell ref="BN85:BO85"/>
    <mergeCell ref="BX97:BY97"/>
    <mergeCell ref="BF104:BG104"/>
    <mergeCell ref="BH104:BI104"/>
    <mergeCell ref="BN103:BO103"/>
    <mergeCell ref="BL104:BM104"/>
    <mergeCell ref="BH111:BI111"/>
    <mergeCell ref="BV111:BW111"/>
    <mergeCell ref="P106:Q111"/>
    <mergeCell ref="R106:S111"/>
    <mergeCell ref="AH111:AI111"/>
    <mergeCell ref="B103:K103"/>
    <mergeCell ref="B104:K104"/>
    <mergeCell ref="N103:O103"/>
    <mergeCell ref="P103:Q103"/>
    <mergeCell ref="R103:S103"/>
    <mergeCell ref="N104:O104"/>
    <mergeCell ref="P104:Q104"/>
    <mergeCell ref="R104:S104"/>
    <mergeCell ref="BN104:BO104"/>
    <mergeCell ref="BH103:BI103"/>
    <mergeCell ref="BX75:BY75"/>
    <mergeCell ref="BF75:BG75"/>
    <mergeCell ref="BH75:BI75"/>
    <mergeCell ref="BJ75:BK75"/>
    <mergeCell ref="BL75:BM75"/>
    <mergeCell ref="BN75:BO75"/>
    <mergeCell ref="BP75:BQ75"/>
    <mergeCell ref="BR75:BS75"/>
    <mergeCell ref="BT75:BU75"/>
    <mergeCell ref="AV75:AW75"/>
    <mergeCell ref="AX75:AY75"/>
    <mergeCell ref="AZ75:BA75"/>
    <mergeCell ref="BB75:BC75"/>
    <mergeCell ref="BD75:BE75"/>
    <mergeCell ref="BV75:BW75"/>
    <mergeCell ref="BX48:BY48"/>
    <mergeCell ref="AZ48:BA48"/>
    <mergeCell ref="BB48:BC48"/>
    <mergeCell ref="BD48:BE48"/>
    <mergeCell ref="BV48:BW48"/>
    <mergeCell ref="BX74:BY74"/>
    <mergeCell ref="BF74:BG74"/>
    <mergeCell ref="BX57:BY57"/>
    <mergeCell ref="BN58:BO58"/>
    <mergeCell ref="BB60:BC60"/>
    <mergeCell ref="BX60:BY60"/>
    <mergeCell ref="BB62:BC62"/>
    <mergeCell ref="BX66:BY66"/>
    <mergeCell ref="BX64:BY64"/>
    <mergeCell ref="BX70:BY70"/>
    <mergeCell ref="BL70:BM70"/>
    <mergeCell ref="BN70:BO70"/>
    <mergeCell ref="B74:K74"/>
    <mergeCell ref="L74:M74"/>
    <mergeCell ref="N74:O74"/>
    <mergeCell ref="P74:Q74"/>
    <mergeCell ref="R74:S74"/>
    <mergeCell ref="T74:U74"/>
    <mergeCell ref="AJ75:AK75"/>
    <mergeCell ref="AL75:AM75"/>
    <mergeCell ref="AN75:AO75"/>
    <mergeCell ref="AP75:AQ75"/>
    <mergeCell ref="AR75:AS75"/>
    <mergeCell ref="AT75:AU75"/>
    <mergeCell ref="BR48:BS48"/>
    <mergeCell ref="BT48:BU48"/>
    <mergeCell ref="BP47:BQ47"/>
    <mergeCell ref="BN47:BO47"/>
    <mergeCell ref="BJ47:BK47"/>
    <mergeCell ref="B48:K48"/>
    <mergeCell ref="L48:M48"/>
    <mergeCell ref="N48:O48"/>
    <mergeCell ref="P48:Q48"/>
    <mergeCell ref="R48:S48"/>
    <mergeCell ref="BH74:BI74"/>
    <mergeCell ref="BL74:BM74"/>
    <mergeCell ref="BJ74:BK74"/>
    <mergeCell ref="AX48:AY48"/>
    <mergeCell ref="AB48:AC48"/>
    <mergeCell ref="AD48:AE48"/>
    <mergeCell ref="AF48:AG48"/>
    <mergeCell ref="BH48:BI48"/>
    <mergeCell ref="AH48:AI48"/>
    <mergeCell ref="AJ48:AK48"/>
    <mergeCell ref="F187:BW187"/>
    <mergeCell ref="BX188:BY188"/>
    <mergeCell ref="F188:BW188"/>
    <mergeCell ref="F189:BW189"/>
    <mergeCell ref="BX189:BY189"/>
    <mergeCell ref="A187:E187"/>
    <mergeCell ref="F202:BW202"/>
    <mergeCell ref="A188:E188"/>
    <mergeCell ref="A191:E191"/>
    <mergeCell ref="BX204:BY204"/>
    <mergeCell ref="BN74:BO74"/>
    <mergeCell ref="BP74:BQ74"/>
    <mergeCell ref="BT74:BU74"/>
    <mergeCell ref="B75:K75"/>
    <mergeCell ref="L75:M75"/>
    <mergeCell ref="N75:O75"/>
    <mergeCell ref="P75:Q75"/>
    <mergeCell ref="R75:S75"/>
    <mergeCell ref="T75:U75"/>
    <mergeCell ref="V75:W75"/>
    <mergeCell ref="AT74:AU74"/>
    <mergeCell ref="AV74:AW74"/>
    <mergeCell ref="AX74:AY74"/>
    <mergeCell ref="AZ74:BA74"/>
    <mergeCell ref="BB74:BC74"/>
    <mergeCell ref="BD74:BE74"/>
    <mergeCell ref="AH74:AI74"/>
    <mergeCell ref="AJ74:AK74"/>
    <mergeCell ref="AL74:AM74"/>
    <mergeCell ref="AN74:AO74"/>
    <mergeCell ref="BX117:BY117"/>
    <mergeCell ref="BX104:BY104"/>
    <mergeCell ref="BX114:BY114"/>
    <mergeCell ref="BX105:BY111"/>
    <mergeCell ref="BX112:BY112"/>
    <mergeCell ref="BX113:BY113"/>
    <mergeCell ref="AX104:AY104"/>
    <mergeCell ref="BX102:BY102"/>
    <mergeCell ref="BX116:BY116"/>
    <mergeCell ref="BX115:BY115"/>
    <mergeCell ref="BJ104:BK104"/>
    <mergeCell ref="AR104:AS104"/>
    <mergeCell ref="AT104:AU104"/>
    <mergeCell ref="BL106:BW106"/>
    <mergeCell ref="BL107:BQ110"/>
    <mergeCell ref="BR107:BW110"/>
    <mergeCell ref="AP111:AQ111"/>
    <mergeCell ref="AR111:AS111"/>
    <mergeCell ref="AT111:AU111"/>
    <mergeCell ref="AZ107:BE110"/>
    <mergeCell ref="BF107:BK110"/>
    <mergeCell ref="AZ111:BA111"/>
    <mergeCell ref="BB111:BC111"/>
    <mergeCell ref="AN107:AS110"/>
    <mergeCell ref="AT107:AY110"/>
    <mergeCell ref="AN111:AO111"/>
    <mergeCell ref="AX112:AY112"/>
    <mergeCell ref="BT112:BU112"/>
    <mergeCell ref="BV112:BW112"/>
    <mergeCell ref="AX103:AY103"/>
    <mergeCell ref="BB104:BC104"/>
    <mergeCell ref="BD112:BE112"/>
    <mergeCell ref="BF115:BG115"/>
    <mergeCell ref="AV116:AW116"/>
    <mergeCell ref="F208:BW208"/>
    <mergeCell ref="BX209:BY209"/>
    <mergeCell ref="F191:BW191"/>
    <mergeCell ref="BX191:BY191"/>
    <mergeCell ref="A200:E200"/>
    <mergeCell ref="F192:BW192"/>
    <mergeCell ref="BX192:BY192"/>
    <mergeCell ref="A201:E201"/>
    <mergeCell ref="F206:BW206"/>
    <mergeCell ref="A212:E212"/>
    <mergeCell ref="A210:E210"/>
    <mergeCell ref="F204:BW204"/>
    <mergeCell ref="A206:E206"/>
    <mergeCell ref="F210:BW210"/>
    <mergeCell ref="A208:E208"/>
    <mergeCell ref="F201:BW201"/>
    <mergeCell ref="A192:E192"/>
    <mergeCell ref="BX200:BY200"/>
    <mergeCell ref="A204:E204"/>
    <mergeCell ref="A202:E202"/>
    <mergeCell ref="F193:BW193"/>
    <mergeCell ref="F199:BW199"/>
    <mergeCell ref="BX199:BY199"/>
    <mergeCell ref="F200:BW200"/>
    <mergeCell ref="A203:E203"/>
    <mergeCell ref="BX193:BY193"/>
    <mergeCell ref="BX207:BY207"/>
    <mergeCell ref="F207:BW207"/>
    <mergeCell ref="BX208:BY208"/>
    <mergeCell ref="BX69:BY69"/>
    <mergeCell ref="BX96:BY96"/>
    <mergeCell ref="A77:BY77"/>
    <mergeCell ref="A78:A84"/>
    <mergeCell ref="BX99:BY99"/>
    <mergeCell ref="X75:Y75"/>
    <mergeCell ref="Z75:AA75"/>
    <mergeCell ref="T106:AA106"/>
    <mergeCell ref="BX121:BY121"/>
    <mergeCell ref="BX122:BY122"/>
    <mergeCell ref="BX98:BY98"/>
    <mergeCell ref="BX100:BY100"/>
    <mergeCell ref="BX101:BY101"/>
    <mergeCell ref="BX103:BY103"/>
    <mergeCell ref="AB106:AM106"/>
    <mergeCell ref="AN106:AY106"/>
    <mergeCell ref="AZ106:BK106"/>
    <mergeCell ref="BX119:BY119"/>
    <mergeCell ref="AV96:AW96"/>
    <mergeCell ref="AX96:AY96"/>
    <mergeCell ref="AZ96:BA96"/>
    <mergeCell ref="BB96:BC96"/>
    <mergeCell ref="AZ97:BA97"/>
    <mergeCell ref="BB97:BC97"/>
    <mergeCell ref="X103:Y103"/>
    <mergeCell ref="Z103:AA103"/>
    <mergeCell ref="AB103:AC103"/>
    <mergeCell ref="AD103:AE103"/>
    <mergeCell ref="AF103:AG103"/>
    <mergeCell ref="BJ103:BK103"/>
    <mergeCell ref="BL103:BM103"/>
    <mergeCell ref="BP103:BQ103"/>
    <mergeCell ref="AL48:AM48"/>
    <mergeCell ref="BF48:BG48"/>
    <mergeCell ref="AF104:AG104"/>
    <mergeCell ref="BJ48:BK48"/>
    <mergeCell ref="BL48:BM48"/>
    <mergeCell ref="BN48:BO48"/>
    <mergeCell ref="BP48:BQ48"/>
    <mergeCell ref="AN48:AO48"/>
    <mergeCell ref="AP48:AQ48"/>
    <mergeCell ref="AR48:AS48"/>
    <mergeCell ref="AT48:AU48"/>
    <mergeCell ref="AV48:AW48"/>
    <mergeCell ref="BP104:BQ104"/>
    <mergeCell ref="AT85:AU85"/>
    <mergeCell ref="AV85:AW85"/>
    <mergeCell ref="AX85:AY85"/>
    <mergeCell ref="AZ85:BA85"/>
    <mergeCell ref="BB85:BC85"/>
    <mergeCell ref="BP85:BQ85"/>
    <mergeCell ref="AZ103:BA103"/>
    <mergeCell ref="BD104:BE104"/>
    <mergeCell ref="AV104:AW104"/>
    <mergeCell ref="AZ104:BA104"/>
    <mergeCell ref="BB103:BC103"/>
    <mergeCell ref="BD103:BE103"/>
    <mergeCell ref="AH102:AI102"/>
    <mergeCell ref="AJ102:AK102"/>
    <mergeCell ref="AL102:AM102"/>
    <mergeCell ref="AN102:AO102"/>
    <mergeCell ref="AP102:AQ102"/>
    <mergeCell ref="AR102:AS102"/>
    <mergeCell ref="AT96:AU96"/>
    <mergeCell ref="T48:U48"/>
    <mergeCell ref="V48:W48"/>
    <mergeCell ref="X48:Y48"/>
    <mergeCell ref="Z48:AA48"/>
    <mergeCell ref="AH104:AI104"/>
    <mergeCell ref="AJ104:AK104"/>
    <mergeCell ref="AL104:AM104"/>
    <mergeCell ref="AN104:AO104"/>
    <mergeCell ref="AP104:AQ104"/>
    <mergeCell ref="AV103:AW103"/>
    <mergeCell ref="AL103:AM103"/>
    <mergeCell ref="AN103:AO103"/>
    <mergeCell ref="AR103:AS103"/>
    <mergeCell ref="AP103:AQ103"/>
    <mergeCell ref="AP74:AQ74"/>
    <mergeCell ref="AR74:AS74"/>
    <mergeCell ref="V74:W74"/>
    <mergeCell ref="X74:Y74"/>
    <mergeCell ref="Z74:AA74"/>
    <mergeCell ref="AB74:AC74"/>
    <mergeCell ref="AD74:AE74"/>
    <mergeCell ref="AF74:AG74"/>
    <mergeCell ref="AB75:AC75"/>
    <mergeCell ref="AD75:AE75"/>
    <mergeCell ref="AF75:AG75"/>
    <mergeCell ref="AH75:AI75"/>
    <mergeCell ref="AP97:AQ97"/>
    <mergeCell ref="T103:U103"/>
    <mergeCell ref="T104:U104"/>
    <mergeCell ref="AT102:AU102"/>
    <mergeCell ref="AV102:AW102"/>
    <mergeCell ref="V95:W95"/>
    <mergeCell ref="AJ103:AK103"/>
    <mergeCell ref="V103:W103"/>
    <mergeCell ref="AV117:AW117"/>
    <mergeCell ref="AX117:AY117"/>
    <mergeCell ref="BT116:BU116"/>
    <mergeCell ref="BV116:BW116"/>
    <mergeCell ref="BV117:BW117"/>
    <mergeCell ref="AH116:AI116"/>
    <mergeCell ref="BJ112:BK112"/>
    <mergeCell ref="AB105:BW105"/>
    <mergeCell ref="BV103:BW103"/>
    <mergeCell ref="BF112:BG112"/>
    <mergeCell ref="BH112:BI112"/>
    <mergeCell ref="AF112:AG112"/>
    <mergeCell ref="AH112:AI112"/>
    <mergeCell ref="AJ112:AK112"/>
    <mergeCell ref="AL112:AM112"/>
    <mergeCell ref="AZ112:BA112"/>
    <mergeCell ref="BB112:BC112"/>
    <mergeCell ref="BT115:BU115"/>
    <mergeCell ref="BV115:BW115"/>
    <mergeCell ref="AT116:AU116"/>
    <mergeCell ref="X116:Y116"/>
    <mergeCell ref="Z116:AA116"/>
    <mergeCell ref="BR116:BS116"/>
    <mergeCell ref="BT111:BU111"/>
    <mergeCell ref="AJ111:AK111"/>
    <mergeCell ref="AL111:AM111"/>
    <mergeCell ref="AV111:AW111"/>
    <mergeCell ref="AX111:AY111"/>
    <mergeCell ref="BD111:BE111"/>
    <mergeCell ref="AH117:AI117"/>
    <mergeCell ref="B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AB122:AC122"/>
    <mergeCell ref="BV113:BW113"/>
    <mergeCell ref="BP113:BQ113"/>
    <mergeCell ref="B118:K118"/>
    <mergeCell ref="L118:M118"/>
    <mergeCell ref="AD122:AE122"/>
    <mergeCell ref="AF122:AG122"/>
    <mergeCell ref="AH122:AI122"/>
    <mergeCell ref="AJ122:AK122"/>
    <mergeCell ref="AL122:AM122"/>
    <mergeCell ref="AN122:AO122"/>
    <mergeCell ref="AP122:AQ122"/>
    <mergeCell ref="AR122:AS122"/>
    <mergeCell ref="AT122:AU122"/>
    <mergeCell ref="AV122:AW122"/>
    <mergeCell ref="AX122:AY122"/>
    <mergeCell ref="AZ122:BA122"/>
    <mergeCell ref="R115:S115"/>
    <mergeCell ref="T115:U115"/>
    <mergeCell ref="V118:W118"/>
    <mergeCell ref="X118:Y118"/>
    <mergeCell ref="V115:W115"/>
    <mergeCell ref="X115:Y115"/>
    <mergeCell ref="BX123:BY123"/>
    <mergeCell ref="BX118:BY118"/>
    <mergeCell ref="BV118:BW118"/>
    <mergeCell ref="BT125:BU125"/>
    <mergeCell ref="BV125:BW125"/>
    <mergeCell ref="BX125:BY125"/>
    <mergeCell ref="BT120:BU120"/>
    <mergeCell ref="BR123:BS123"/>
    <mergeCell ref="BP123:BQ123"/>
    <mergeCell ref="BV123:BW123"/>
    <mergeCell ref="BT123:BU123"/>
    <mergeCell ref="AD113:AE113"/>
    <mergeCell ref="AF113:AG113"/>
    <mergeCell ref="AH113:AI113"/>
    <mergeCell ref="AH128:AI128"/>
    <mergeCell ref="AJ128:AK128"/>
    <mergeCell ref="AL128:AM128"/>
    <mergeCell ref="BB122:BC122"/>
    <mergeCell ref="BD122:BE122"/>
    <mergeCell ref="BL122:BM122"/>
    <mergeCell ref="BN122:BO122"/>
    <mergeCell ref="BH115:BI115"/>
    <mergeCell ref="BJ115:BK115"/>
    <mergeCell ref="BL115:BM115"/>
    <mergeCell ref="BN115:BO115"/>
    <mergeCell ref="BH116:BI116"/>
    <mergeCell ref="BJ116:BK116"/>
    <mergeCell ref="BL116:BM116"/>
    <mergeCell ref="BN116:BO116"/>
    <mergeCell ref="BF122:BG122"/>
    <mergeCell ref="AZ128:BA128"/>
    <mergeCell ref="BB128:BC128"/>
    <mergeCell ref="AB128:AC128"/>
    <mergeCell ref="P128:Q128"/>
    <mergeCell ref="T128:U128"/>
    <mergeCell ref="V128:W128"/>
    <mergeCell ref="R128:S128"/>
    <mergeCell ref="BH102:BI102"/>
    <mergeCell ref="BJ102:BK102"/>
    <mergeCell ref="BH122:BI122"/>
    <mergeCell ref="BJ122:BK122"/>
    <mergeCell ref="BH117:BI117"/>
    <mergeCell ref="BJ117:BK117"/>
    <mergeCell ref="BF103:BG103"/>
    <mergeCell ref="BR113:BS113"/>
    <mergeCell ref="BT113:BU113"/>
    <mergeCell ref="AZ102:BA102"/>
    <mergeCell ref="BB102:BC102"/>
    <mergeCell ref="BD102:BE102"/>
    <mergeCell ref="BF102:BG102"/>
    <mergeCell ref="BN102:BO102"/>
    <mergeCell ref="BP102:BQ102"/>
    <mergeCell ref="AD102:AE102"/>
    <mergeCell ref="AF102:AG102"/>
    <mergeCell ref="BP122:BQ122"/>
    <mergeCell ref="BR122:BS122"/>
    <mergeCell ref="Z117:AA117"/>
    <mergeCell ref="AB117:AC117"/>
    <mergeCell ref="AD117:AE117"/>
    <mergeCell ref="V116:W116"/>
    <mergeCell ref="V104:W104"/>
    <mergeCell ref="X104:Y104"/>
    <mergeCell ref="Z104:AA104"/>
    <mergeCell ref="AH103:AI103"/>
    <mergeCell ref="B98:K98"/>
    <mergeCell ref="L98:M98"/>
    <mergeCell ref="N98:O98"/>
    <mergeCell ref="P98:Q98"/>
    <mergeCell ref="R98:S98"/>
    <mergeCell ref="T98:U98"/>
    <mergeCell ref="V98:W98"/>
    <mergeCell ref="V123:W123"/>
    <mergeCell ref="X123:Y123"/>
    <mergeCell ref="Z123:AA123"/>
    <mergeCell ref="AB123:AC123"/>
    <mergeCell ref="AD123:AE123"/>
    <mergeCell ref="T101:U101"/>
    <mergeCell ref="V101:W101"/>
    <mergeCell ref="X101:Y101"/>
    <mergeCell ref="Z101:AA101"/>
    <mergeCell ref="AJ101:AK101"/>
    <mergeCell ref="AH123:AI123"/>
    <mergeCell ref="AJ123:AK123"/>
    <mergeCell ref="B102:K102"/>
    <mergeCell ref="R102:S102"/>
    <mergeCell ref="N102:O102"/>
    <mergeCell ref="P102:Q102"/>
    <mergeCell ref="Z113:AA113"/>
    <mergeCell ref="AB113:AC113"/>
    <mergeCell ref="B114:K114"/>
    <mergeCell ref="L114:M114"/>
    <mergeCell ref="N114:O114"/>
    <mergeCell ref="P114:Q114"/>
    <mergeCell ref="R114:S114"/>
    <mergeCell ref="T114:U114"/>
    <mergeCell ref="AB114:AC114"/>
    <mergeCell ref="BV97:BW97"/>
    <mergeCell ref="X98:Y98"/>
    <mergeCell ref="Z98:AA98"/>
    <mergeCell ref="AB98:AC98"/>
    <mergeCell ref="AD98:AE98"/>
    <mergeCell ref="AF98:AG98"/>
    <mergeCell ref="AH98:AI98"/>
    <mergeCell ref="AJ98:AK98"/>
    <mergeCell ref="AL98:AM98"/>
    <mergeCell ref="AN98:AO98"/>
    <mergeCell ref="AP98:AQ98"/>
    <mergeCell ref="AR98:AS98"/>
    <mergeCell ref="AT98:AU98"/>
    <mergeCell ref="AV98:AW98"/>
    <mergeCell ref="AX98:AY98"/>
    <mergeCell ref="AZ98:BA98"/>
    <mergeCell ref="BB98:BC98"/>
    <mergeCell ref="BD98:BE98"/>
    <mergeCell ref="BR98:BS98"/>
    <mergeCell ref="BT98:BU98"/>
    <mergeCell ref="BV98:BW98"/>
    <mergeCell ref="BT97:BU97"/>
    <mergeCell ref="BN98:BO98"/>
    <mergeCell ref="BP98:BQ98"/>
    <mergeCell ref="BV140:BW140"/>
    <mergeCell ref="BX140:BY140"/>
    <mergeCell ref="BF140:BG140"/>
    <mergeCell ref="BH140:BI140"/>
    <mergeCell ref="BJ140:BK140"/>
    <mergeCell ref="BL140:BM140"/>
    <mergeCell ref="BN140:BO140"/>
    <mergeCell ref="BP140:BQ140"/>
    <mergeCell ref="AT140:AU140"/>
    <mergeCell ref="AV140:AW140"/>
    <mergeCell ref="AX140:AY140"/>
    <mergeCell ref="AZ140:BA140"/>
    <mergeCell ref="BB140:BC140"/>
    <mergeCell ref="BD140:BE140"/>
    <mergeCell ref="AX128:AY128"/>
    <mergeCell ref="AT128:AU128"/>
    <mergeCell ref="BX131:BY137"/>
    <mergeCell ref="BX139:BY139"/>
    <mergeCell ref="BV138:BW138"/>
    <mergeCell ref="BT139:BU139"/>
    <mergeCell ref="BV139:BW139"/>
    <mergeCell ref="BH139:BI139"/>
    <mergeCell ref="BJ139:BK139"/>
    <mergeCell ref="BL139:BM139"/>
    <mergeCell ref="BN139:BO139"/>
    <mergeCell ref="BP139:BQ139"/>
    <mergeCell ref="BR139:BS139"/>
    <mergeCell ref="AZ139:BA139"/>
    <mergeCell ref="BL138:BM138"/>
    <mergeCell ref="BN138:BO138"/>
    <mergeCell ref="BR138:BS138"/>
    <mergeCell ref="BT138:BU138"/>
    <mergeCell ref="B140:K140"/>
    <mergeCell ref="L140:M140"/>
    <mergeCell ref="N140:O140"/>
    <mergeCell ref="P140:Q140"/>
    <mergeCell ref="R140:S140"/>
    <mergeCell ref="T140:U140"/>
    <mergeCell ref="B123:K123"/>
    <mergeCell ref="L123:M123"/>
    <mergeCell ref="N123:O123"/>
    <mergeCell ref="P123:Q123"/>
    <mergeCell ref="R123:S123"/>
    <mergeCell ref="T123:U123"/>
    <mergeCell ref="B127:K127"/>
    <mergeCell ref="L127:M127"/>
    <mergeCell ref="N127:O127"/>
    <mergeCell ref="P127:Q127"/>
    <mergeCell ref="R127:S127"/>
    <mergeCell ref="T127:U127"/>
    <mergeCell ref="B138:K138"/>
    <mergeCell ref="B128:K128"/>
    <mergeCell ref="L128:M128"/>
    <mergeCell ref="N128:O128"/>
    <mergeCell ref="P132:Q137"/>
    <mergeCell ref="R132:S137"/>
    <mergeCell ref="T132:AA132"/>
    <mergeCell ref="L131:M137"/>
    <mergeCell ref="N131:O137"/>
    <mergeCell ref="P131:AA131"/>
    <mergeCell ref="L138:M138"/>
    <mergeCell ref="N138:O138"/>
    <mergeCell ref="P138:Q138"/>
    <mergeCell ref="R138:S138"/>
    <mergeCell ref="BT96:BU96"/>
    <mergeCell ref="BV96:BW96"/>
    <mergeCell ref="BH95:BI95"/>
    <mergeCell ref="BJ95:BK95"/>
    <mergeCell ref="BL95:BM95"/>
    <mergeCell ref="BN95:BO95"/>
    <mergeCell ref="BP95:BQ95"/>
    <mergeCell ref="BR95:BS95"/>
    <mergeCell ref="BN97:BO97"/>
    <mergeCell ref="BP97:BQ97"/>
    <mergeCell ref="L96:M96"/>
    <mergeCell ref="N96:O96"/>
    <mergeCell ref="P96:Q96"/>
    <mergeCell ref="R96:S96"/>
    <mergeCell ref="T96:U96"/>
    <mergeCell ref="V96:W96"/>
    <mergeCell ref="X96:Y96"/>
    <mergeCell ref="Z96:AA96"/>
    <mergeCell ref="AB96:AC96"/>
    <mergeCell ref="AD96:AE96"/>
    <mergeCell ref="AF96:AG96"/>
    <mergeCell ref="AH96:AI96"/>
    <mergeCell ref="AJ96:AK96"/>
    <mergeCell ref="AL96:AM96"/>
    <mergeCell ref="AN96:AO96"/>
    <mergeCell ref="AP96:AQ96"/>
    <mergeCell ref="AR96:AS96"/>
    <mergeCell ref="R97:S97"/>
    <mergeCell ref="T97:U97"/>
    <mergeCell ref="AJ97:AK97"/>
    <mergeCell ref="AL97:AM97"/>
    <mergeCell ref="AN97:AO97"/>
    <mergeCell ref="BD96:BE96"/>
    <mergeCell ref="BF96:BG96"/>
    <mergeCell ref="BH96:BI96"/>
    <mergeCell ref="BJ96:BK96"/>
    <mergeCell ref="BL96:BM96"/>
    <mergeCell ref="BN96:BO96"/>
    <mergeCell ref="AP95:AQ95"/>
    <mergeCell ref="Z93:AA93"/>
    <mergeCell ref="AB93:AC93"/>
    <mergeCell ref="AD93:AE93"/>
    <mergeCell ref="AF93:AG93"/>
    <mergeCell ref="AV95:AW95"/>
    <mergeCell ref="AX95:AY95"/>
    <mergeCell ref="AZ95:BA95"/>
    <mergeCell ref="BB95:BC95"/>
    <mergeCell ref="BD95:BE95"/>
    <mergeCell ref="BF95:BG95"/>
    <mergeCell ref="AJ95:AK95"/>
    <mergeCell ref="AL95:AM95"/>
    <mergeCell ref="AN95:AO95"/>
    <mergeCell ref="AH93:AI93"/>
    <mergeCell ref="AN94:AO94"/>
    <mergeCell ref="AP94:AQ94"/>
    <mergeCell ref="AR94:AS94"/>
    <mergeCell ref="AT94:AU94"/>
    <mergeCell ref="AV94:AW94"/>
    <mergeCell ref="BV94:BW94"/>
    <mergeCell ref="BX94:BY94"/>
    <mergeCell ref="BJ93:BK93"/>
    <mergeCell ref="BL93:BM93"/>
    <mergeCell ref="BN93:BO93"/>
    <mergeCell ref="BP93:BQ93"/>
    <mergeCell ref="BR93:BS93"/>
    <mergeCell ref="BT93:BU93"/>
    <mergeCell ref="AX93:AY93"/>
    <mergeCell ref="AZ93:BA93"/>
    <mergeCell ref="BB93:BC93"/>
    <mergeCell ref="BD93:BE93"/>
    <mergeCell ref="BF93:BG93"/>
    <mergeCell ref="BH93:BI93"/>
    <mergeCell ref="AL93:AM93"/>
    <mergeCell ref="AN93:AO93"/>
    <mergeCell ref="AP93:AQ93"/>
    <mergeCell ref="AR93:AS93"/>
    <mergeCell ref="AT93:AU93"/>
    <mergeCell ref="AV93:AW93"/>
    <mergeCell ref="BL94:BM94"/>
    <mergeCell ref="BN94:BO94"/>
    <mergeCell ref="BP94:BQ94"/>
    <mergeCell ref="BR94:BS94"/>
    <mergeCell ref="BT94:BU94"/>
    <mergeCell ref="AX94:AY94"/>
    <mergeCell ref="AZ94:BA94"/>
    <mergeCell ref="BB94:BC94"/>
    <mergeCell ref="BD94:BE94"/>
    <mergeCell ref="BF94:BG94"/>
    <mergeCell ref="BH94:BI94"/>
    <mergeCell ref="AL94:AM94"/>
    <mergeCell ref="B97:K97"/>
    <mergeCell ref="L97:M97"/>
    <mergeCell ref="N97:O97"/>
    <mergeCell ref="P97:Q97"/>
    <mergeCell ref="AR97:AS97"/>
    <mergeCell ref="AT97:AU97"/>
    <mergeCell ref="AV97:AW97"/>
    <mergeCell ref="AX97:AY97"/>
    <mergeCell ref="B93:K93"/>
    <mergeCell ref="L93:M93"/>
    <mergeCell ref="N93:O93"/>
    <mergeCell ref="P93:Q93"/>
    <mergeCell ref="R93:S93"/>
    <mergeCell ref="T93:U93"/>
    <mergeCell ref="V93:W93"/>
    <mergeCell ref="X93:Y93"/>
    <mergeCell ref="BJ94:BK94"/>
    <mergeCell ref="Z94:AA94"/>
    <mergeCell ref="AB94:AC94"/>
    <mergeCell ref="AD94:AE94"/>
    <mergeCell ref="AF94:AG94"/>
    <mergeCell ref="AH94:AI94"/>
    <mergeCell ref="AJ94:AK94"/>
    <mergeCell ref="AJ93:AK93"/>
    <mergeCell ref="AR95:AS95"/>
    <mergeCell ref="AT95:AU95"/>
    <mergeCell ref="X95:Y95"/>
    <mergeCell ref="Z95:AA95"/>
    <mergeCell ref="AB95:AC95"/>
    <mergeCell ref="AD95:AE95"/>
    <mergeCell ref="AF95:AG95"/>
    <mergeCell ref="AH95:AI95"/>
    <mergeCell ref="BV93:BW93"/>
    <mergeCell ref="BX93:BY93"/>
    <mergeCell ref="BR97:BS97"/>
    <mergeCell ref="BT95:BU95"/>
    <mergeCell ref="BV95:BW95"/>
    <mergeCell ref="BX95:BY95"/>
    <mergeCell ref="BP96:BQ96"/>
    <mergeCell ref="BR96:BS96"/>
    <mergeCell ref="B94:K94"/>
    <mergeCell ref="L94:M94"/>
    <mergeCell ref="N94:O94"/>
    <mergeCell ref="P94:Q94"/>
    <mergeCell ref="R94:S94"/>
    <mergeCell ref="T94:U94"/>
    <mergeCell ref="V94:W94"/>
    <mergeCell ref="X94:Y94"/>
    <mergeCell ref="BF98:BG98"/>
    <mergeCell ref="BH98:BI98"/>
    <mergeCell ref="BJ98:BK98"/>
    <mergeCell ref="BL98:BM98"/>
    <mergeCell ref="BJ97:BK97"/>
    <mergeCell ref="BL97:BM97"/>
    <mergeCell ref="V97:W97"/>
    <mergeCell ref="X97:Y97"/>
    <mergeCell ref="Z97:AA97"/>
    <mergeCell ref="AB97:AC97"/>
    <mergeCell ref="AD97:AE97"/>
    <mergeCell ref="AF97:AG97"/>
    <mergeCell ref="BD97:BE97"/>
    <mergeCell ref="BF97:BG97"/>
    <mergeCell ref="BH97:BI97"/>
    <mergeCell ref="AH97:AI97"/>
    <mergeCell ref="AD91:AE91"/>
    <mergeCell ref="AF91:AG91"/>
    <mergeCell ref="AH91:AI91"/>
    <mergeCell ref="B91:K91"/>
    <mergeCell ref="L91:M91"/>
    <mergeCell ref="N91:O91"/>
    <mergeCell ref="P91:Q91"/>
    <mergeCell ref="R91:S91"/>
    <mergeCell ref="T91:U91"/>
    <mergeCell ref="BV91:BW91"/>
    <mergeCell ref="BX91:BY91"/>
    <mergeCell ref="BF91:BG91"/>
    <mergeCell ref="BH91:BI91"/>
    <mergeCell ref="BJ91:BK91"/>
    <mergeCell ref="BL91:BM91"/>
    <mergeCell ref="BP91:BQ91"/>
    <mergeCell ref="AT91:AU91"/>
    <mergeCell ref="AV91:AW91"/>
    <mergeCell ref="AX91:AY91"/>
    <mergeCell ref="AZ91:BA91"/>
    <mergeCell ref="BB91:BC91"/>
    <mergeCell ref="BD91:BE91"/>
    <mergeCell ref="V91:W91"/>
    <mergeCell ref="T90:U90"/>
    <mergeCell ref="AJ90:AK90"/>
    <mergeCell ref="AL90:AM90"/>
    <mergeCell ref="AN90:AO90"/>
    <mergeCell ref="AD90:AE90"/>
    <mergeCell ref="AF90:AG90"/>
    <mergeCell ref="BN89:BO89"/>
    <mergeCell ref="BP89:BQ89"/>
    <mergeCell ref="BR89:BS89"/>
    <mergeCell ref="BT89:BU89"/>
    <mergeCell ref="BB89:BC89"/>
    <mergeCell ref="BD89:BE89"/>
    <mergeCell ref="BF89:BG89"/>
    <mergeCell ref="BH89:BI89"/>
    <mergeCell ref="BJ89:BK89"/>
    <mergeCell ref="BL89:BM89"/>
    <mergeCell ref="AP89:AQ89"/>
    <mergeCell ref="AR89:AS89"/>
    <mergeCell ref="AT89:AU89"/>
    <mergeCell ref="AV89:AW89"/>
    <mergeCell ref="AX89:AY89"/>
    <mergeCell ref="AZ89:BA89"/>
    <mergeCell ref="BN92:BO92"/>
    <mergeCell ref="BP92:BQ92"/>
    <mergeCell ref="BR92:BS92"/>
    <mergeCell ref="BT92:BU92"/>
    <mergeCell ref="BV92:BW92"/>
    <mergeCell ref="BX92:BY92"/>
    <mergeCell ref="BB92:BC92"/>
    <mergeCell ref="BD92:BE92"/>
    <mergeCell ref="BF92:BG92"/>
    <mergeCell ref="BH92:BI92"/>
    <mergeCell ref="BJ92:BK92"/>
    <mergeCell ref="BL92:BM92"/>
    <mergeCell ref="AP90:AQ90"/>
    <mergeCell ref="AR90:AS90"/>
    <mergeCell ref="AT90:AU90"/>
    <mergeCell ref="AV90:AW90"/>
    <mergeCell ref="AX90:AY90"/>
    <mergeCell ref="AZ90:BA90"/>
    <mergeCell ref="BD90:BE90"/>
    <mergeCell ref="BF90:BG90"/>
    <mergeCell ref="BH90:BI90"/>
    <mergeCell ref="BJ90:BK90"/>
    <mergeCell ref="BL90:BM90"/>
    <mergeCell ref="BB90:BC90"/>
    <mergeCell ref="AP91:AQ91"/>
    <mergeCell ref="AR91:AS91"/>
    <mergeCell ref="BN91:BO91"/>
    <mergeCell ref="B47:K47"/>
    <mergeCell ref="AF47:AG47"/>
    <mergeCell ref="AD47:AE47"/>
    <mergeCell ref="AB47:AC47"/>
    <mergeCell ref="Z47:AA47"/>
    <mergeCell ref="X47:Y47"/>
    <mergeCell ref="T47:U47"/>
    <mergeCell ref="V47:W47"/>
    <mergeCell ref="R47:S47"/>
    <mergeCell ref="P47:Q47"/>
    <mergeCell ref="N47:O47"/>
    <mergeCell ref="L47:M47"/>
    <mergeCell ref="AR47:AS47"/>
    <mergeCell ref="AP47:AQ47"/>
    <mergeCell ref="AN47:AO47"/>
    <mergeCell ref="AH47:AI47"/>
    <mergeCell ref="BD47:BE47"/>
    <mergeCell ref="BB47:BC47"/>
    <mergeCell ref="AZ47:BA47"/>
    <mergeCell ref="AX47:AY47"/>
    <mergeCell ref="AV47:AW47"/>
    <mergeCell ref="AT47:AU47"/>
    <mergeCell ref="BR47:BS47"/>
    <mergeCell ref="AL47:AM47"/>
    <mergeCell ref="AJ47:AK47"/>
    <mergeCell ref="AA20:AA21"/>
    <mergeCell ref="AS20:AS21"/>
    <mergeCell ref="BH128:BI128"/>
    <mergeCell ref="BR128:BS128"/>
    <mergeCell ref="BT128:BU128"/>
    <mergeCell ref="BP128:BQ128"/>
    <mergeCell ref="BN128:BO128"/>
    <mergeCell ref="BL128:BM128"/>
    <mergeCell ref="BJ128:BK128"/>
    <mergeCell ref="BL47:BM47"/>
    <mergeCell ref="AW20:AW21"/>
    <mergeCell ref="AX20:BA20"/>
    <mergeCell ref="BN23:BO23"/>
    <mergeCell ref="BP23:BQ23"/>
    <mergeCell ref="BJ22:BK22"/>
    <mergeCell ref="BJ23:BK23"/>
    <mergeCell ref="BL20:BM21"/>
    <mergeCell ref="BL23:BM23"/>
    <mergeCell ref="BB23:BC23"/>
    <mergeCell ref="BD23:BE23"/>
    <mergeCell ref="BF23:BG23"/>
    <mergeCell ref="BB25:BC25"/>
    <mergeCell ref="BD25:BE25"/>
    <mergeCell ref="BB24:BC24"/>
    <mergeCell ref="BD24:BE24"/>
    <mergeCell ref="BF24:BG24"/>
    <mergeCell ref="BF25:BG25"/>
    <mergeCell ref="AP92:AQ92"/>
    <mergeCell ref="AR92:AS92"/>
    <mergeCell ref="A20:A21"/>
    <mergeCell ref="B20:E20"/>
    <mergeCell ref="F20:F21"/>
    <mergeCell ref="G20:I20"/>
    <mergeCell ref="AT20:AV20"/>
    <mergeCell ref="T20:V20"/>
    <mergeCell ref="W20:W21"/>
    <mergeCell ref="X20:Z20"/>
    <mergeCell ref="BB20:BC21"/>
    <mergeCell ref="BD20:BE21"/>
    <mergeCell ref="BN22:BO22"/>
    <mergeCell ref="BP22:BQ22"/>
    <mergeCell ref="BN20:BO21"/>
    <mergeCell ref="BP20:BQ21"/>
    <mergeCell ref="BF22:BG22"/>
    <mergeCell ref="BB22:BC22"/>
    <mergeCell ref="BD22:BE22"/>
    <mergeCell ref="BL22:BM22"/>
    <mergeCell ref="J20:J21"/>
    <mergeCell ref="K20:N20"/>
    <mergeCell ref="O20:R20"/>
    <mergeCell ref="S20:S21"/>
    <mergeCell ref="AK20:AN20"/>
    <mergeCell ref="AO20:AR20"/>
    <mergeCell ref="AB20:AE20"/>
    <mergeCell ref="AF20:AF21"/>
    <mergeCell ref="AG20:AI20"/>
    <mergeCell ref="AJ20:AJ21"/>
    <mergeCell ref="BF20:BG21"/>
    <mergeCell ref="BH22:BI22"/>
    <mergeCell ref="BH20:BI21"/>
    <mergeCell ref="BJ20:BK21"/>
    <mergeCell ref="BF26:BG26"/>
    <mergeCell ref="BN24:BO24"/>
    <mergeCell ref="BP24:BQ24"/>
    <mergeCell ref="BN26:BO26"/>
    <mergeCell ref="BP26:BQ26"/>
    <mergeCell ref="BN25:BO25"/>
    <mergeCell ref="BP25:BQ25"/>
    <mergeCell ref="BL24:BM24"/>
    <mergeCell ref="BL25:BM25"/>
    <mergeCell ref="BL26:BM26"/>
    <mergeCell ref="AL29:AX29"/>
    <mergeCell ref="AL27:AS27"/>
    <mergeCell ref="D27:K27"/>
    <mergeCell ref="N27:X27"/>
    <mergeCell ref="Z27:AH27"/>
    <mergeCell ref="A76:AG76"/>
    <mergeCell ref="AH76:BY76"/>
    <mergeCell ref="BH47:BI47"/>
    <mergeCell ref="BF47:BG47"/>
    <mergeCell ref="BX47:BY47"/>
    <mergeCell ref="BB26:BC26"/>
    <mergeCell ref="BD26:BE26"/>
    <mergeCell ref="A33:A39"/>
    <mergeCell ref="B33:K39"/>
    <mergeCell ref="L33:M39"/>
    <mergeCell ref="N33:O39"/>
    <mergeCell ref="N29:X29"/>
    <mergeCell ref="Z29:AJ29"/>
    <mergeCell ref="X35:Y39"/>
    <mergeCell ref="Z35:AA39"/>
    <mergeCell ref="P33:AA33"/>
    <mergeCell ref="AB33:BW33"/>
    <mergeCell ref="BX33:BY39"/>
    <mergeCell ref="P34:Q39"/>
    <mergeCell ref="R34:S39"/>
    <mergeCell ref="T34:AA34"/>
    <mergeCell ref="AB34:AM34"/>
    <mergeCell ref="AN34:AY34"/>
    <mergeCell ref="AZ34:BK34"/>
    <mergeCell ref="BL34:BW34"/>
    <mergeCell ref="T35:U39"/>
    <mergeCell ref="V35:W39"/>
    <mergeCell ref="AZ35:BE38"/>
    <mergeCell ref="BF35:BK38"/>
    <mergeCell ref="BL35:BQ38"/>
    <mergeCell ref="BR35:BW38"/>
    <mergeCell ref="AB35:AG38"/>
    <mergeCell ref="AH35:AM38"/>
    <mergeCell ref="AN35:AS38"/>
    <mergeCell ref="AT35:AY38"/>
    <mergeCell ref="BV39:BW39"/>
    <mergeCell ref="BR39:BS39"/>
    <mergeCell ref="BT39:BU39"/>
    <mergeCell ref="V40:W40"/>
    <mergeCell ref="X40:Y40"/>
    <mergeCell ref="AF39:AG39"/>
    <mergeCell ref="AL39:AM39"/>
    <mergeCell ref="AR39:AS39"/>
    <mergeCell ref="AX39:AY39"/>
    <mergeCell ref="Z40:AA40"/>
    <mergeCell ref="AB40:AC40"/>
    <mergeCell ref="AD40:AE40"/>
    <mergeCell ref="AF40:AG40"/>
    <mergeCell ref="B40:K40"/>
    <mergeCell ref="L40:M40"/>
    <mergeCell ref="N40:O40"/>
    <mergeCell ref="P40:Q40"/>
    <mergeCell ref="R40:S40"/>
    <mergeCell ref="T40:U40"/>
    <mergeCell ref="BP39:BQ39"/>
    <mergeCell ref="AP40:AQ40"/>
    <mergeCell ref="AR40:AS40"/>
    <mergeCell ref="AT40:AU40"/>
    <mergeCell ref="AV40:AW40"/>
    <mergeCell ref="BN40:BO40"/>
    <mergeCell ref="BP40:BQ40"/>
    <mergeCell ref="BJ39:BK39"/>
    <mergeCell ref="BL39:BM39"/>
    <mergeCell ref="BN39:BO39"/>
    <mergeCell ref="AJ39:AK39"/>
    <mergeCell ref="AN39:AO39"/>
    <mergeCell ref="AT39:AU39"/>
    <mergeCell ref="BD39:BE39"/>
    <mergeCell ref="BF39:BG39"/>
    <mergeCell ref="BH39:BI39"/>
    <mergeCell ref="BV40:BW40"/>
    <mergeCell ref="BX40:BY40"/>
    <mergeCell ref="AX40:AY40"/>
    <mergeCell ref="AZ40:BA40"/>
    <mergeCell ref="BB40:BC40"/>
    <mergeCell ref="BD40:BE40"/>
    <mergeCell ref="BF40:BG40"/>
    <mergeCell ref="BH40:BI40"/>
    <mergeCell ref="BJ40:BK40"/>
    <mergeCell ref="BL40:BM40"/>
    <mergeCell ref="AR41:AS41"/>
    <mergeCell ref="AT41:AU41"/>
    <mergeCell ref="AV41:AW41"/>
    <mergeCell ref="AH41:AI41"/>
    <mergeCell ref="AJ41:AK41"/>
    <mergeCell ref="AL41:AM41"/>
    <mergeCell ref="AN41:AO41"/>
    <mergeCell ref="BV41:BW41"/>
    <mergeCell ref="BR40:BS40"/>
    <mergeCell ref="BT40:BU40"/>
    <mergeCell ref="AH40:AI40"/>
    <mergeCell ref="AJ40:AK40"/>
    <mergeCell ref="AL40:AM40"/>
    <mergeCell ref="AN40:AO40"/>
    <mergeCell ref="BR41:BS41"/>
    <mergeCell ref="BT41:BU41"/>
    <mergeCell ref="BF41:BG41"/>
    <mergeCell ref="BH41:BI41"/>
    <mergeCell ref="BJ41:BK41"/>
    <mergeCell ref="BL41:BM41"/>
    <mergeCell ref="AB42:AC42"/>
    <mergeCell ref="AD42:AE42"/>
    <mergeCell ref="AF42:AG42"/>
    <mergeCell ref="AX41:AY41"/>
    <mergeCell ref="AZ41:BA41"/>
    <mergeCell ref="BB41:BC41"/>
    <mergeCell ref="BD41:BE41"/>
    <mergeCell ref="AP41:AQ41"/>
    <mergeCell ref="AP42:AQ42"/>
    <mergeCell ref="AR42:AS42"/>
    <mergeCell ref="AT42:AU42"/>
    <mergeCell ref="AV42:AW42"/>
    <mergeCell ref="AH42:AI42"/>
    <mergeCell ref="AJ42:AK42"/>
    <mergeCell ref="AL42:AM42"/>
    <mergeCell ref="V41:W41"/>
    <mergeCell ref="X41:Y41"/>
    <mergeCell ref="Z41:AA41"/>
    <mergeCell ref="AB41:AC41"/>
    <mergeCell ref="BH42:BI42"/>
    <mergeCell ref="BJ42:BK42"/>
    <mergeCell ref="BL42:BM42"/>
    <mergeCell ref="B43:K43"/>
    <mergeCell ref="L43:M43"/>
    <mergeCell ref="N43:O43"/>
    <mergeCell ref="P43:Q43"/>
    <mergeCell ref="R43:S43"/>
    <mergeCell ref="T43:U43"/>
    <mergeCell ref="Z43:AA43"/>
    <mergeCell ref="AB43:AC43"/>
    <mergeCell ref="AD43:AE43"/>
    <mergeCell ref="AF43:AG43"/>
    <mergeCell ref="V42:W42"/>
    <mergeCell ref="X42:Y42"/>
    <mergeCell ref="BN41:BO41"/>
    <mergeCell ref="BP41:BQ41"/>
    <mergeCell ref="AD41:AE41"/>
    <mergeCell ref="AF41:AG41"/>
    <mergeCell ref="B41:K41"/>
    <mergeCell ref="L41:M41"/>
    <mergeCell ref="N41:O41"/>
    <mergeCell ref="P41:Q41"/>
    <mergeCell ref="R41:S41"/>
    <mergeCell ref="T41:U41"/>
    <mergeCell ref="B42:K42"/>
    <mergeCell ref="L42:M42"/>
    <mergeCell ref="N42:O42"/>
    <mergeCell ref="P42:Q42"/>
    <mergeCell ref="R42:S42"/>
    <mergeCell ref="T42:U42"/>
    <mergeCell ref="Z42:AA42"/>
    <mergeCell ref="BV42:BW42"/>
    <mergeCell ref="BX42:BY42"/>
    <mergeCell ref="AX42:AY42"/>
    <mergeCell ref="AZ42:BA42"/>
    <mergeCell ref="BB42:BC42"/>
    <mergeCell ref="BD42:BE42"/>
    <mergeCell ref="AP43:AQ43"/>
    <mergeCell ref="AR43:AS43"/>
    <mergeCell ref="AT43:AU43"/>
    <mergeCell ref="AV43:AW43"/>
    <mergeCell ref="AH43:AI43"/>
    <mergeCell ref="AJ43:AK43"/>
    <mergeCell ref="AL43:AM43"/>
    <mergeCell ref="AN43:AO43"/>
    <mergeCell ref="V44:W44"/>
    <mergeCell ref="X44:Y44"/>
    <mergeCell ref="BN43:BO43"/>
    <mergeCell ref="BP43:BQ43"/>
    <mergeCell ref="BR43:BS43"/>
    <mergeCell ref="BT43:BU43"/>
    <mergeCell ref="BF43:BG43"/>
    <mergeCell ref="BH43:BI43"/>
    <mergeCell ref="BJ43:BK43"/>
    <mergeCell ref="BL43:BM43"/>
    <mergeCell ref="AN42:AO42"/>
    <mergeCell ref="V43:W43"/>
    <mergeCell ref="X43:Y43"/>
    <mergeCell ref="BN42:BO42"/>
    <mergeCell ref="BP42:BQ42"/>
    <mergeCell ref="BR42:BS42"/>
    <mergeCell ref="BT42:BU42"/>
    <mergeCell ref="BF42:BG42"/>
    <mergeCell ref="L44:M44"/>
    <mergeCell ref="N44:O44"/>
    <mergeCell ref="P44:Q44"/>
    <mergeCell ref="R44:S44"/>
    <mergeCell ref="T44:U44"/>
    <mergeCell ref="Z44:AA44"/>
    <mergeCell ref="AB44:AC44"/>
    <mergeCell ref="AD44:AE44"/>
    <mergeCell ref="AF44:AG44"/>
    <mergeCell ref="BV43:BW43"/>
    <mergeCell ref="BX43:BY43"/>
    <mergeCell ref="AX43:AY43"/>
    <mergeCell ref="AZ43:BA43"/>
    <mergeCell ref="BB43:BC43"/>
    <mergeCell ref="BD43:BE43"/>
    <mergeCell ref="AR44:AS44"/>
    <mergeCell ref="AT44:AU44"/>
    <mergeCell ref="AV44:AW44"/>
    <mergeCell ref="AH44:AI44"/>
    <mergeCell ref="AJ44:AK44"/>
    <mergeCell ref="AL44:AM44"/>
    <mergeCell ref="AN44:AO44"/>
    <mergeCell ref="BX44:BY44"/>
    <mergeCell ref="BN44:BO44"/>
    <mergeCell ref="BP44:BQ44"/>
    <mergeCell ref="BR44:BS44"/>
    <mergeCell ref="BT44:BU44"/>
    <mergeCell ref="BF44:BG44"/>
    <mergeCell ref="BH44:BI44"/>
    <mergeCell ref="BJ44:BK44"/>
    <mergeCell ref="BL44:BM44"/>
    <mergeCell ref="AP44:AQ44"/>
    <mergeCell ref="V45:W45"/>
    <mergeCell ref="X45:Y45"/>
    <mergeCell ref="A170:E170"/>
    <mergeCell ref="A171:E171"/>
    <mergeCell ref="A172:E172"/>
    <mergeCell ref="A173:E173"/>
    <mergeCell ref="F173:BW173"/>
    <mergeCell ref="BF128:BG128"/>
    <mergeCell ref="BD128:BE128"/>
    <mergeCell ref="AV128:AW128"/>
    <mergeCell ref="BV44:BW44"/>
    <mergeCell ref="AX44:AY44"/>
    <mergeCell ref="AZ44:BA44"/>
    <mergeCell ref="BB44:BC44"/>
    <mergeCell ref="BD44:BE44"/>
    <mergeCell ref="B45:K45"/>
    <mergeCell ref="L45:M45"/>
    <mergeCell ref="N45:O45"/>
    <mergeCell ref="P45:Q45"/>
    <mergeCell ref="R45:S45"/>
    <mergeCell ref="T45:U45"/>
    <mergeCell ref="Z45:AA45"/>
    <mergeCell ref="B44:K44"/>
    <mergeCell ref="AR45:AS45"/>
    <mergeCell ref="AT45:AU45"/>
    <mergeCell ref="AV45:AW45"/>
    <mergeCell ref="V46:W46"/>
    <mergeCell ref="X46:Y46"/>
    <mergeCell ref="AH46:AI46"/>
    <mergeCell ref="AJ46:AK46"/>
    <mergeCell ref="AL46:AM46"/>
    <mergeCell ref="AN46:AO46"/>
    <mergeCell ref="A189:E189"/>
    <mergeCell ref="F181:BW181"/>
    <mergeCell ref="A175:E175"/>
    <mergeCell ref="A176:E176"/>
    <mergeCell ref="A209:E209"/>
    <mergeCell ref="F209:BW209"/>
    <mergeCell ref="A207:E207"/>
    <mergeCell ref="BX210:BY210"/>
    <mergeCell ref="BX211:BY211"/>
    <mergeCell ref="BX212:BY212"/>
    <mergeCell ref="BX213:BY213"/>
    <mergeCell ref="F211:BW211"/>
    <mergeCell ref="F212:BW212"/>
    <mergeCell ref="BX205:BY205"/>
    <mergeCell ref="BX201:BY201"/>
    <mergeCell ref="A193:E193"/>
    <mergeCell ref="A199:E199"/>
    <mergeCell ref="BX206:BY206"/>
    <mergeCell ref="BX202:BY202"/>
    <mergeCell ref="BX203:BY203"/>
    <mergeCell ref="A205:E205"/>
    <mergeCell ref="A213:E213"/>
    <mergeCell ref="F205:BW205"/>
    <mergeCell ref="A211:E211"/>
    <mergeCell ref="F203:BW203"/>
    <mergeCell ref="F213:BW213"/>
    <mergeCell ref="BX176:BY176"/>
    <mergeCell ref="BX178:BY178"/>
    <mergeCell ref="BX179:BY179"/>
    <mergeCell ref="A186:E186"/>
    <mergeCell ref="A182:E182"/>
    <mergeCell ref="BX186:BY186"/>
    <mergeCell ref="BF45:BG45"/>
    <mergeCell ref="BH45:BI45"/>
    <mergeCell ref="BJ45:BK45"/>
    <mergeCell ref="BL45:BM45"/>
    <mergeCell ref="AH45:AI45"/>
    <mergeCell ref="AJ45:AK45"/>
    <mergeCell ref="AL45:AM45"/>
    <mergeCell ref="AN45:AO45"/>
    <mergeCell ref="BH113:BI113"/>
    <mergeCell ref="BB87:BC87"/>
    <mergeCell ref="BD87:BE87"/>
    <mergeCell ref="BF87:BG87"/>
    <mergeCell ref="BH87:BI87"/>
    <mergeCell ref="V89:W89"/>
    <mergeCell ref="AH57:AI57"/>
    <mergeCell ref="AJ57:AK57"/>
    <mergeCell ref="AL57:AM57"/>
    <mergeCell ref="AH58:AI58"/>
    <mergeCell ref="AX58:AY58"/>
    <mergeCell ref="AR59:AS59"/>
    <mergeCell ref="AT59:AU59"/>
    <mergeCell ref="AV59:AW59"/>
    <mergeCell ref="AX59:AY59"/>
    <mergeCell ref="AJ58:AK58"/>
    <mergeCell ref="AL58:AM58"/>
    <mergeCell ref="AN58:AO58"/>
    <mergeCell ref="AP58:AQ58"/>
    <mergeCell ref="AJ59:AK59"/>
    <mergeCell ref="BH58:BI58"/>
    <mergeCell ref="BJ58:BK58"/>
    <mergeCell ref="BL58:BM58"/>
    <mergeCell ref="AZ60:BA60"/>
    <mergeCell ref="BV47:BW47"/>
    <mergeCell ref="BT47:BU47"/>
    <mergeCell ref="B46:K46"/>
    <mergeCell ref="L46:M46"/>
    <mergeCell ref="N46:O46"/>
    <mergeCell ref="P46:Q46"/>
    <mergeCell ref="R46:S46"/>
    <mergeCell ref="T46:U46"/>
    <mergeCell ref="AN57:AO57"/>
    <mergeCell ref="AF99:AG99"/>
    <mergeCell ref="AH99:AI99"/>
    <mergeCell ref="V57:W57"/>
    <mergeCell ref="X57:Y57"/>
    <mergeCell ref="Z57:AA57"/>
    <mergeCell ref="AB57:AC57"/>
    <mergeCell ref="AD57:AE57"/>
    <mergeCell ref="AF57:AG57"/>
    <mergeCell ref="AH90:AI90"/>
    <mergeCell ref="X58:Y58"/>
    <mergeCell ref="BV57:BW57"/>
    <mergeCell ref="BP57:BQ57"/>
    <mergeCell ref="BR57:BS57"/>
    <mergeCell ref="BT57:BU57"/>
    <mergeCell ref="AB58:AC58"/>
    <mergeCell ref="AR58:AS58"/>
    <mergeCell ref="AT58:AU58"/>
    <mergeCell ref="AV58:AW58"/>
    <mergeCell ref="AD58:AE58"/>
    <mergeCell ref="AF58:AG58"/>
    <mergeCell ref="B57:K57"/>
    <mergeCell ref="L57:M57"/>
    <mergeCell ref="N57:O57"/>
    <mergeCell ref="BV45:BW45"/>
    <mergeCell ref="BX45:BY45"/>
    <mergeCell ref="AX45:AY45"/>
    <mergeCell ref="AZ45:BA45"/>
    <mergeCell ref="BB45:BC45"/>
    <mergeCell ref="BD45:BE45"/>
    <mergeCell ref="BN45:BO45"/>
    <mergeCell ref="BP45:BQ45"/>
    <mergeCell ref="BR45:BS45"/>
    <mergeCell ref="BT45:BU45"/>
    <mergeCell ref="Z46:AA46"/>
    <mergeCell ref="AB46:AC46"/>
    <mergeCell ref="AD46:AE46"/>
    <mergeCell ref="AF46:AG46"/>
    <mergeCell ref="BT46:BU46"/>
    <mergeCell ref="AP46:AQ46"/>
    <mergeCell ref="AR46:AS46"/>
    <mergeCell ref="AT46:AU46"/>
    <mergeCell ref="AV46:AW46"/>
    <mergeCell ref="BV46:BW46"/>
    <mergeCell ref="AB45:AC45"/>
    <mergeCell ref="AD45:AE45"/>
    <mergeCell ref="AF45:AG45"/>
    <mergeCell ref="BX46:BY46"/>
    <mergeCell ref="AX46:AY46"/>
    <mergeCell ref="AZ46:BA46"/>
    <mergeCell ref="BF46:BG46"/>
    <mergeCell ref="BH46:BI46"/>
    <mergeCell ref="BN46:BO46"/>
    <mergeCell ref="BP46:BQ46"/>
    <mergeCell ref="BR46:BS46"/>
    <mergeCell ref="AP45:AQ45"/>
    <mergeCell ref="P57:Q57"/>
    <mergeCell ref="R57:S57"/>
    <mergeCell ref="T57:U57"/>
    <mergeCell ref="L58:M58"/>
    <mergeCell ref="N58:O58"/>
    <mergeCell ref="P58:Q58"/>
    <mergeCell ref="R58:S58"/>
    <mergeCell ref="T58:U58"/>
    <mergeCell ref="V58:W58"/>
    <mergeCell ref="Z58:AA58"/>
    <mergeCell ref="BT58:BU58"/>
    <mergeCell ref="BV58:BW58"/>
    <mergeCell ref="BN113:BO113"/>
    <mergeCell ref="BF57:BG57"/>
    <mergeCell ref="AJ113:AK113"/>
    <mergeCell ref="AL113:AM113"/>
    <mergeCell ref="AN113:AO113"/>
    <mergeCell ref="BH57:BI57"/>
    <mergeCell ref="BJ57:BK57"/>
    <mergeCell ref="BL57:BM57"/>
    <mergeCell ref="AP57:AQ57"/>
    <mergeCell ref="AR57:AS57"/>
    <mergeCell ref="AT57:AU57"/>
    <mergeCell ref="AV57:AW57"/>
    <mergeCell ref="AX57:AY57"/>
    <mergeCell ref="AZ57:BA57"/>
    <mergeCell ref="BB57:BC57"/>
    <mergeCell ref="BD57:BE57"/>
    <mergeCell ref="BN57:BO57"/>
    <mergeCell ref="T59:U59"/>
    <mergeCell ref="V59:W59"/>
    <mergeCell ref="X59:Y59"/>
    <mergeCell ref="BP58:BQ58"/>
    <mergeCell ref="BR58:BS58"/>
    <mergeCell ref="AZ58:BA58"/>
    <mergeCell ref="BB58:BC58"/>
    <mergeCell ref="BD58:BE58"/>
    <mergeCell ref="BF58:BG58"/>
    <mergeCell ref="AB59:AC59"/>
    <mergeCell ref="AD59:AE59"/>
    <mergeCell ref="AF59:AG59"/>
    <mergeCell ref="AH59:AI59"/>
    <mergeCell ref="BX58:BY58"/>
    <mergeCell ref="B59:K59"/>
    <mergeCell ref="L59:M59"/>
    <mergeCell ref="N59:O59"/>
    <mergeCell ref="P59:Q59"/>
    <mergeCell ref="R59:S59"/>
    <mergeCell ref="AL59:AM59"/>
    <mergeCell ref="AN59:AO59"/>
    <mergeCell ref="AP59:AQ59"/>
    <mergeCell ref="BT59:BU59"/>
    <mergeCell ref="BV59:BW59"/>
    <mergeCell ref="BH59:BI59"/>
    <mergeCell ref="BJ59:BK59"/>
    <mergeCell ref="BL59:BM59"/>
    <mergeCell ref="BN59:BO59"/>
    <mergeCell ref="B58:K58"/>
    <mergeCell ref="BX59:BY59"/>
    <mergeCell ref="Z59:AA59"/>
    <mergeCell ref="BP59:BQ59"/>
    <mergeCell ref="BR59:BS59"/>
    <mergeCell ref="AZ59:BA59"/>
    <mergeCell ref="BB59:BC59"/>
    <mergeCell ref="B61:K61"/>
    <mergeCell ref="L61:M61"/>
    <mergeCell ref="N61:O61"/>
    <mergeCell ref="P61:Q61"/>
    <mergeCell ref="R61:S61"/>
    <mergeCell ref="BL61:BM61"/>
    <mergeCell ref="BN61:BO61"/>
    <mergeCell ref="BP61:BQ61"/>
    <mergeCell ref="BR61:BS61"/>
    <mergeCell ref="AR61:AS61"/>
    <mergeCell ref="AT61:AU61"/>
    <mergeCell ref="AV61:AW61"/>
    <mergeCell ref="AX61:AY61"/>
    <mergeCell ref="BX61:BY61"/>
    <mergeCell ref="B60:K60"/>
    <mergeCell ref="L60:M60"/>
    <mergeCell ref="N60:O60"/>
    <mergeCell ref="BR60:BS60"/>
    <mergeCell ref="BD60:BE60"/>
    <mergeCell ref="BF60:BG60"/>
    <mergeCell ref="T61:U61"/>
    <mergeCell ref="V61:W61"/>
    <mergeCell ref="X61:Y61"/>
    <mergeCell ref="Z61:AA61"/>
    <mergeCell ref="BV60:BW60"/>
    <mergeCell ref="BH60:BI60"/>
    <mergeCell ref="BJ60:BK60"/>
    <mergeCell ref="BL60:BM60"/>
    <mergeCell ref="BN60:BO60"/>
    <mergeCell ref="BP60:BQ60"/>
    <mergeCell ref="BH63:BI63"/>
    <mergeCell ref="BD59:BE59"/>
    <mergeCell ref="BF59:BG59"/>
    <mergeCell ref="AB61:AC61"/>
    <mergeCell ref="AD61:AE61"/>
    <mergeCell ref="AF61:AG61"/>
    <mergeCell ref="AH61:AI61"/>
    <mergeCell ref="BJ63:BK63"/>
    <mergeCell ref="BX63:BY63"/>
    <mergeCell ref="BJ87:BK87"/>
    <mergeCell ref="P60:Q60"/>
    <mergeCell ref="R60:S60"/>
    <mergeCell ref="BT61:BU61"/>
    <mergeCell ref="BV61:BW61"/>
    <mergeCell ref="BH61:BI61"/>
    <mergeCell ref="BJ61:BK61"/>
    <mergeCell ref="AJ60:AK60"/>
    <mergeCell ref="AL60:AM60"/>
    <mergeCell ref="AZ61:BA61"/>
    <mergeCell ref="BB61:BC61"/>
    <mergeCell ref="BD61:BE61"/>
    <mergeCell ref="BF61:BG61"/>
    <mergeCell ref="AJ61:AK61"/>
    <mergeCell ref="AL61:AM61"/>
    <mergeCell ref="AN61:AO61"/>
    <mergeCell ref="AP61:AQ61"/>
    <mergeCell ref="AF60:AG60"/>
    <mergeCell ref="AH60:AI60"/>
    <mergeCell ref="T60:U60"/>
    <mergeCell ref="V60:W60"/>
    <mergeCell ref="X60:Y60"/>
    <mergeCell ref="Z60:AA60"/>
    <mergeCell ref="B101:K101"/>
    <mergeCell ref="AT64:AU64"/>
    <mergeCell ref="AF64:AG64"/>
    <mergeCell ref="AF67:AG67"/>
    <mergeCell ref="BT60:BU60"/>
    <mergeCell ref="BR88:BS88"/>
    <mergeCell ref="BD88:BE88"/>
    <mergeCell ref="BF88:BG88"/>
    <mergeCell ref="BX88:BY88"/>
    <mergeCell ref="BV88:BW88"/>
    <mergeCell ref="BH88:BI88"/>
    <mergeCell ref="BJ88:BK88"/>
    <mergeCell ref="BL88:BM88"/>
    <mergeCell ref="BN88:BO88"/>
    <mergeCell ref="BP88:BQ88"/>
    <mergeCell ref="BR84:BS84"/>
    <mergeCell ref="BT84:BU84"/>
    <mergeCell ref="BD84:BE84"/>
    <mergeCell ref="BF84:BG84"/>
    <mergeCell ref="BH84:BI84"/>
    <mergeCell ref="BJ84:BK84"/>
    <mergeCell ref="BL84:BM84"/>
    <mergeCell ref="BN84:BO84"/>
    <mergeCell ref="BF64:BG64"/>
    <mergeCell ref="BH64:BI64"/>
    <mergeCell ref="BL65:BM65"/>
    <mergeCell ref="BP67:BQ67"/>
    <mergeCell ref="BR67:BS67"/>
    <mergeCell ref="BD67:BE67"/>
    <mergeCell ref="BF67:BG67"/>
    <mergeCell ref="BH62:BI62"/>
    <mergeCell ref="BJ62:BK62"/>
    <mergeCell ref="L113:M113"/>
    <mergeCell ref="AR60:AS60"/>
    <mergeCell ref="AT60:AU60"/>
    <mergeCell ref="AV60:AW60"/>
    <mergeCell ref="AX60:AY60"/>
    <mergeCell ref="AN60:AO60"/>
    <mergeCell ref="AP60:AQ60"/>
    <mergeCell ref="AD60:AE60"/>
    <mergeCell ref="AH125:AI125"/>
    <mergeCell ref="V90:W90"/>
    <mergeCell ref="AB88:AC88"/>
    <mergeCell ref="AD88:AE88"/>
    <mergeCell ref="AF88:AG88"/>
    <mergeCell ref="AF123:AG123"/>
    <mergeCell ref="V88:W88"/>
    <mergeCell ref="X88:Y88"/>
    <mergeCell ref="Z88:AA88"/>
    <mergeCell ref="X113:Y113"/>
    <mergeCell ref="AT88:AU88"/>
    <mergeCell ref="AV88:AW88"/>
    <mergeCell ref="AX88:AY88"/>
    <mergeCell ref="V62:W62"/>
    <mergeCell ref="AF62:AG62"/>
    <mergeCell ref="X62:Y62"/>
    <mergeCell ref="Z62:AA62"/>
    <mergeCell ref="AB62:AC62"/>
    <mergeCell ref="AB63:AC63"/>
    <mergeCell ref="AD63:AE63"/>
    <mergeCell ref="AB66:AC66"/>
    <mergeCell ref="AD66:AE66"/>
    <mergeCell ref="AB60:AC60"/>
    <mergeCell ref="R90:S90"/>
    <mergeCell ref="L101:M101"/>
    <mergeCell ref="N101:O101"/>
    <mergeCell ref="P101:Q101"/>
    <mergeCell ref="R101:S101"/>
    <mergeCell ref="B78:K84"/>
    <mergeCell ref="AF128:AG128"/>
    <mergeCell ref="AR113:AS113"/>
    <mergeCell ref="AJ92:AK92"/>
    <mergeCell ref="AL92:AM92"/>
    <mergeCell ref="A141:O141"/>
    <mergeCell ref="P141:Q141"/>
    <mergeCell ref="R141:S141"/>
    <mergeCell ref="T141:U141"/>
    <mergeCell ref="V141:W141"/>
    <mergeCell ref="X141:Y141"/>
    <mergeCell ref="AX84:AY84"/>
    <mergeCell ref="AL84:AM84"/>
    <mergeCell ref="AN84:AO84"/>
    <mergeCell ref="AP84:AQ84"/>
    <mergeCell ref="AR84:AS84"/>
    <mergeCell ref="B85:K85"/>
    <mergeCell ref="L85:M85"/>
    <mergeCell ref="N85:O85"/>
    <mergeCell ref="P85:Q85"/>
    <mergeCell ref="R85:S85"/>
    <mergeCell ref="T85:U85"/>
    <mergeCell ref="P87:Q87"/>
    <mergeCell ref="R87:S87"/>
    <mergeCell ref="T87:U87"/>
    <mergeCell ref="Z89:AA89"/>
    <mergeCell ref="AB89:AC89"/>
    <mergeCell ref="L92:M92"/>
    <mergeCell ref="N92:O92"/>
    <mergeCell ref="P92:Q92"/>
    <mergeCell ref="R92:S92"/>
    <mergeCell ref="AT92:AU92"/>
    <mergeCell ref="AV99:AW99"/>
    <mergeCell ref="AX99:AY99"/>
    <mergeCell ref="AN123:AO123"/>
    <mergeCell ref="V114:W114"/>
    <mergeCell ref="X114:Y114"/>
    <mergeCell ref="Z114:AA114"/>
    <mergeCell ref="R119:S119"/>
    <mergeCell ref="T119:U119"/>
    <mergeCell ref="AX100:AY100"/>
    <mergeCell ref="Z100:AA100"/>
    <mergeCell ref="N118:O118"/>
    <mergeCell ref="P118:Q118"/>
    <mergeCell ref="R118:S118"/>
    <mergeCell ref="T118:U118"/>
    <mergeCell ref="AT118:AU118"/>
    <mergeCell ref="T113:U113"/>
    <mergeCell ref="T92:U92"/>
    <mergeCell ref="V113:W113"/>
    <mergeCell ref="Z92:AA92"/>
    <mergeCell ref="AB92:AC92"/>
    <mergeCell ref="V92:W92"/>
    <mergeCell ref="T102:U102"/>
    <mergeCell ref="V102:W102"/>
    <mergeCell ref="P116:Q116"/>
    <mergeCell ref="R116:S116"/>
    <mergeCell ref="T116:U116"/>
    <mergeCell ref="N113:O113"/>
    <mergeCell ref="P113:Q113"/>
    <mergeCell ref="L102:M102"/>
    <mergeCell ref="AB104:AC104"/>
    <mergeCell ref="AD104:AE104"/>
    <mergeCell ref="AT103:AU103"/>
    <mergeCell ref="BX142:BY142"/>
    <mergeCell ref="BL142:BQ142"/>
    <mergeCell ref="BR142:BW142"/>
    <mergeCell ref="AD141:AE141"/>
    <mergeCell ref="AF141:AG141"/>
    <mergeCell ref="AH141:AI141"/>
    <mergeCell ref="AJ141:AK141"/>
    <mergeCell ref="AX141:AY141"/>
    <mergeCell ref="BB141:BC141"/>
    <mergeCell ref="BD141:BE141"/>
    <mergeCell ref="AT141:AU141"/>
    <mergeCell ref="AV141:AW141"/>
    <mergeCell ref="Z141:AA141"/>
    <mergeCell ref="AB141:AC141"/>
    <mergeCell ref="AH142:AM142"/>
    <mergeCell ref="AN142:AS142"/>
    <mergeCell ref="AT142:AY142"/>
    <mergeCell ref="AZ142:BE142"/>
    <mergeCell ref="BF142:BK142"/>
    <mergeCell ref="BL141:BM141"/>
    <mergeCell ref="BN141:BO141"/>
    <mergeCell ref="BP141:BQ141"/>
    <mergeCell ref="BR141:BS141"/>
    <mergeCell ref="BT141:BU141"/>
    <mergeCell ref="BF141:BG141"/>
    <mergeCell ref="P142:Q142"/>
    <mergeCell ref="R142:S142"/>
    <mergeCell ref="T142:U142"/>
    <mergeCell ref="V142:W142"/>
    <mergeCell ref="AH143:AM143"/>
    <mergeCell ref="A143:O143"/>
    <mergeCell ref="P143:Q143"/>
    <mergeCell ref="R143:S143"/>
    <mergeCell ref="T143:U143"/>
    <mergeCell ref="V143:W143"/>
    <mergeCell ref="AN143:AS143"/>
    <mergeCell ref="BF143:BK143"/>
    <mergeCell ref="BL143:BQ143"/>
    <mergeCell ref="BR143:BW143"/>
    <mergeCell ref="BL144:BQ144"/>
    <mergeCell ref="BR144:BW144"/>
    <mergeCell ref="BF144:BK144"/>
    <mergeCell ref="AZ143:BE143"/>
    <mergeCell ref="AH144:AM144"/>
    <mergeCell ref="AN144:AS144"/>
    <mergeCell ref="AT144:AY144"/>
    <mergeCell ref="A144:O144"/>
    <mergeCell ref="P144:Q144"/>
    <mergeCell ref="R144:S144"/>
    <mergeCell ref="T144:U144"/>
    <mergeCell ref="X144:Y144"/>
    <mergeCell ref="AB144:AG144"/>
    <mergeCell ref="V144:W144"/>
    <mergeCell ref="X143:Y143"/>
    <mergeCell ref="AT143:AY143"/>
    <mergeCell ref="Z143:AA143"/>
    <mergeCell ref="Z144:AA144"/>
    <mergeCell ref="BR145:BW145"/>
    <mergeCell ref="BX145:BY145"/>
    <mergeCell ref="BF145:BK145"/>
    <mergeCell ref="BL145:BQ145"/>
    <mergeCell ref="AH145:AM145"/>
    <mergeCell ref="AN145:AS145"/>
    <mergeCell ref="AT145:AY145"/>
    <mergeCell ref="AZ145:BE145"/>
    <mergeCell ref="AZ144:BE144"/>
    <mergeCell ref="BX78:BY84"/>
    <mergeCell ref="P79:Q84"/>
    <mergeCell ref="R79:S84"/>
    <mergeCell ref="T79:AA79"/>
    <mergeCell ref="AB79:AM79"/>
    <mergeCell ref="AN79:AY79"/>
    <mergeCell ref="AZ79:BK79"/>
    <mergeCell ref="BL79:BW79"/>
    <mergeCell ref="T80:U84"/>
    <mergeCell ref="V80:W84"/>
    <mergeCell ref="AN80:AS83"/>
    <mergeCell ref="BR80:BW83"/>
    <mergeCell ref="AB84:AC84"/>
    <mergeCell ref="AD84:AE84"/>
    <mergeCell ref="AF84:AG84"/>
    <mergeCell ref="AH84:AI84"/>
    <mergeCell ref="AJ84:AK84"/>
    <mergeCell ref="AT84:AU84"/>
    <mergeCell ref="AV84:AW84"/>
    <mergeCell ref="AT80:AY83"/>
    <mergeCell ref="AZ80:BE83"/>
    <mergeCell ref="BF80:BK83"/>
    <mergeCell ref="BL80:BQ83"/>
    <mergeCell ref="N78:O84"/>
    <mergeCell ref="P78:AA78"/>
    <mergeCell ref="AB78:BW78"/>
    <mergeCell ref="X80:Y84"/>
    <mergeCell ref="Z80:AA84"/>
    <mergeCell ref="AB80:AG83"/>
    <mergeCell ref="AH80:AM83"/>
    <mergeCell ref="BV74:BW74"/>
    <mergeCell ref="V85:W85"/>
    <mergeCell ref="X85:Y85"/>
    <mergeCell ref="Z85:AA85"/>
    <mergeCell ref="AB85:AC85"/>
    <mergeCell ref="AD85:AE85"/>
    <mergeCell ref="AH85:AI85"/>
    <mergeCell ref="AJ85:AK85"/>
    <mergeCell ref="AL85:AM85"/>
    <mergeCell ref="AN85:AO85"/>
    <mergeCell ref="AF85:AG85"/>
    <mergeCell ref="AP85:AQ85"/>
    <mergeCell ref="AR85:AS85"/>
    <mergeCell ref="BR85:BS85"/>
    <mergeCell ref="BT85:BU85"/>
    <mergeCell ref="BV85:BW85"/>
    <mergeCell ref="AZ84:BA84"/>
    <mergeCell ref="BB84:BC84"/>
    <mergeCell ref="AL67:AM67"/>
    <mergeCell ref="AR65:AS65"/>
    <mergeCell ref="AH65:AI65"/>
    <mergeCell ref="AJ65:AK65"/>
    <mergeCell ref="B62:K62"/>
    <mergeCell ref="L62:M62"/>
    <mergeCell ref="N62:O62"/>
    <mergeCell ref="P62:Q62"/>
    <mergeCell ref="R62:S62"/>
    <mergeCell ref="T62:U62"/>
    <mergeCell ref="AD62:AE62"/>
    <mergeCell ref="AN62:AO62"/>
    <mergeCell ref="BT100:BU100"/>
    <mergeCell ref="BV100:BW100"/>
    <mergeCell ref="BP87:BQ87"/>
    <mergeCell ref="BR87:BS87"/>
    <mergeCell ref="BT87:BU87"/>
    <mergeCell ref="BR74:BS74"/>
    <mergeCell ref="BP100:BQ100"/>
    <mergeCell ref="BR100:BS100"/>
    <mergeCell ref="BV84:BW84"/>
    <mergeCell ref="BP84:BQ84"/>
    <mergeCell ref="AP62:AQ62"/>
    <mergeCell ref="AR62:AS62"/>
    <mergeCell ref="AT62:AU62"/>
    <mergeCell ref="AH62:AI62"/>
    <mergeCell ref="AJ62:AK62"/>
    <mergeCell ref="AL62:AM62"/>
    <mergeCell ref="AV62:AW62"/>
    <mergeCell ref="AX62:AY62"/>
    <mergeCell ref="AZ62:BA62"/>
    <mergeCell ref="L78:M84"/>
    <mergeCell ref="BD64:BE64"/>
    <mergeCell ref="BX62:BY62"/>
    <mergeCell ref="B63:K63"/>
    <mergeCell ref="L63:M63"/>
    <mergeCell ref="N63:O63"/>
    <mergeCell ref="P63:Q63"/>
    <mergeCell ref="R63:S63"/>
    <mergeCell ref="T63:U63"/>
    <mergeCell ref="V63:W63"/>
    <mergeCell ref="X63:Y63"/>
    <mergeCell ref="Z63:AA63"/>
    <mergeCell ref="BT62:BU62"/>
    <mergeCell ref="BV62:BW62"/>
    <mergeCell ref="BP62:BQ62"/>
    <mergeCell ref="BR62:BS62"/>
    <mergeCell ref="BD62:BE62"/>
    <mergeCell ref="BF62:BG62"/>
    <mergeCell ref="BL62:BM62"/>
    <mergeCell ref="BN62:BO62"/>
    <mergeCell ref="AN63:AO63"/>
    <mergeCell ref="AP63:AQ63"/>
    <mergeCell ref="AR63:AS63"/>
    <mergeCell ref="AT63:AU63"/>
    <mergeCell ref="AF63:AG63"/>
    <mergeCell ref="AH63:AI63"/>
    <mergeCell ref="AJ63:AK63"/>
    <mergeCell ref="AL63:AM63"/>
    <mergeCell ref="AV63:AW63"/>
    <mergeCell ref="AX63:AY63"/>
    <mergeCell ref="AZ63:BA63"/>
    <mergeCell ref="BB63:BC63"/>
    <mergeCell ref="L64:M64"/>
    <mergeCell ref="B66:K66"/>
    <mergeCell ref="L66:M66"/>
    <mergeCell ref="N66:O66"/>
    <mergeCell ref="P66:Q66"/>
    <mergeCell ref="R66:S66"/>
    <mergeCell ref="T66:U66"/>
    <mergeCell ref="V66:W66"/>
    <mergeCell ref="X66:Y66"/>
    <mergeCell ref="Z66:AA66"/>
    <mergeCell ref="BT63:BU63"/>
    <mergeCell ref="BV63:BW63"/>
    <mergeCell ref="BP63:BQ63"/>
    <mergeCell ref="BR63:BS63"/>
    <mergeCell ref="BD63:BE63"/>
    <mergeCell ref="BF63:BG63"/>
    <mergeCell ref="BL63:BM63"/>
    <mergeCell ref="BN63:BO63"/>
    <mergeCell ref="AR66:AS66"/>
    <mergeCell ref="AT66:AU66"/>
    <mergeCell ref="AF66:AG66"/>
    <mergeCell ref="AH66:AI66"/>
    <mergeCell ref="AJ66:AK66"/>
    <mergeCell ref="AL66:AM66"/>
    <mergeCell ref="BL66:BM66"/>
    <mergeCell ref="BN66:BO66"/>
    <mergeCell ref="AV66:AW66"/>
    <mergeCell ref="AX66:AY66"/>
    <mergeCell ref="AZ66:BA66"/>
    <mergeCell ref="BB66:BC66"/>
    <mergeCell ref="BH66:BI66"/>
    <mergeCell ref="BJ66:BK66"/>
    <mergeCell ref="B64:K64"/>
    <mergeCell ref="N64:O64"/>
    <mergeCell ref="P64:Q64"/>
    <mergeCell ref="R64:S64"/>
    <mergeCell ref="T64:U64"/>
    <mergeCell ref="V64:W64"/>
    <mergeCell ref="X64:Y64"/>
    <mergeCell ref="Z64:AA64"/>
    <mergeCell ref="AB64:AC64"/>
    <mergeCell ref="AD64:AE64"/>
    <mergeCell ref="BT66:BU66"/>
    <mergeCell ref="BV66:BW66"/>
    <mergeCell ref="BP66:BQ66"/>
    <mergeCell ref="BR66:BS66"/>
    <mergeCell ref="BD66:BE66"/>
    <mergeCell ref="BF66:BG66"/>
    <mergeCell ref="AP64:AQ64"/>
    <mergeCell ref="AR64:AS64"/>
    <mergeCell ref="AH64:AI64"/>
    <mergeCell ref="AJ64:AK64"/>
    <mergeCell ref="AL64:AM64"/>
    <mergeCell ref="BL64:BM64"/>
    <mergeCell ref="BN64:BO64"/>
    <mergeCell ref="AV64:AW64"/>
    <mergeCell ref="AX64:AY64"/>
    <mergeCell ref="BT64:BU64"/>
    <mergeCell ref="BV64:BW64"/>
    <mergeCell ref="BP64:BQ64"/>
    <mergeCell ref="BR64:BS64"/>
    <mergeCell ref="AL65:AM65"/>
    <mergeCell ref="AN66:AO66"/>
    <mergeCell ref="AP66:AQ66"/>
    <mergeCell ref="Z65:AA65"/>
    <mergeCell ref="B70:K70"/>
    <mergeCell ref="L70:M70"/>
    <mergeCell ref="N70:O70"/>
    <mergeCell ref="P70:Q70"/>
    <mergeCell ref="R70:S70"/>
    <mergeCell ref="T70:U70"/>
    <mergeCell ref="X70:Y70"/>
    <mergeCell ref="Z70:AA70"/>
    <mergeCell ref="AB70:AC70"/>
    <mergeCell ref="AD70:AE70"/>
    <mergeCell ref="BJ64:BK64"/>
    <mergeCell ref="AN64:AO64"/>
    <mergeCell ref="AF70:AG70"/>
    <mergeCell ref="AH70:AI70"/>
    <mergeCell ref="AZ64:BA64"/>
    <mergeCell ref="BB64:BC64"/>
    <mergeCell ref="AZ70:BA70"/>
    <mergeCell ref="BB70:BC70"/>
    <mergeCell ref="AN70:AO70"/>
    <mergeCell ref="AP70:AQ70"/>
    <mergeCell ref="AR70:AS70"/>
    <mergeCell ref="AT70:AU70"/>
    <mergeCell ref="B65:K65"/>
    <mergeCell ref="L65:M65"/>
    <mergeCell ref="N65:O65"/>
    <mergeCell ref="P65:Q65"/>
    <mergeCell ref="R65:S65"/>
    <mergeCell ref="T65:U65"/>
    <mergeCell ref="X67:Y67"/>
    <mergeCell ref="AD65:AE65"/>
    <mergeCell ref="AT65:AU65"/>
    <mergeCell ref="AF65:AG65"/>
    <mergeCell ref="BT70:BU70"/>
    <mergeCell ref="BV70:BW70"/>
    <mergeCell ref="BP70:BQ70"/>
    <mergeCell ref="BR70:BS70"/>
    <mergeCell ref="BD70:BE70"/>
    <mergeCell ref="BF70:BG70"/>
    <mergeCell ref="BH70:BI70"/>
    <mergeCell ref="BJ70:BK70"/>
    <mergeCell ref="P99:Q99"/>
    <mergeCell ref="R99:S99"/>
    <mergeCell ref="T99:U99"/>
    <mergeCell ref="AD99:AE99"/>
    <mergeCell ref="AL99:AM99"/>
    <mergeCell ref="AN99:AO99"/>
    <mergeCell ref="BH99:BI99"/>
    <mergeCell ref="BJ99:BK99"/>
    <mergeCell ref="BD99:BE99"/>
    <mergeCell ref="AP99:AQ99"/>
    <mergeCell ref="AR99:AS99"/>
    <mergeCell ref="AT99:AU99"/>
    <mergeCell ref="V99:W99"/>
    <mergeCell ref="X99:Y99"/>
    <mergeCell ref="Z99:AA99"/>
    <mergeCell ref="AB99:AC99"/>
    <mergeCell ref="AV70:AW70"/>
    <mergeCell ref="AX70:AY70"/>
    <mergeCell ref="AJ70:AK70"/>
    <mergeCell ref="AL70:AM70"/>
    <mergeCell ref="BF72:BG72"/>
    <mergeCell ref="BH72:BI72"/>
    <mergeCell ref="BJ72:BK72"/>
    <mergeCell ref="BL72:BM72"/>
    <mergeCell ref="AB65:AC65"/>
    <mergeCell ref="AZ99:BA99"/>
    <mergeCell ref="BB99:BC99"/>
    <mergeCell ref="AJ99:AK99"/>
    <mergeCell ref="AN65:AO65"/>
    <mergeCell ref="AP65:AQ65"/>
    <mergeCell ref="AH67:AI67"/>
    <mergeCell ref="AN67:AO67"/>
    <mergeCell ref="AP67:AQ67"/>
    <mergeCell ref="AR67:AS67"/>
    <mergeCell ref="AT67:AU67"/>
    <mergeCell ref="V67:W67"/>
    <mergeCell ref="AH88:AI88"/>
    <mergeCell ref="BB73:BC73"/>
    <mergeCell ref="AZ88:BA88"/>
    <mergeCell ref="AV92:AW92"/>
    <mergeCell ref="AX92:AY92"/>
    <mergeCell ref="AZ92:BA92"/>
    <mergeCell ref="AD92:AE92"/>
    <mergeCell ref="AF92:AG92"/>
    <mergeCell ref="AH92:AI92"/>
    <mergeCell ref="AN92:AO92"/>
    <mergeCell ref="AV65:AW65"/>
    <mergeCell ref="AX65:AY65"/>
    <mergeCell ref="AZ65:BA65"/>
    <mergeCell ref="BB65:BC65"/>
    <mergeCell ref="AR88:AS88"/>
    <mergeCell ref="BB68:BC68"/>
    <mergeCell ref="X69:Y69"/>
    <mergeCell ref="V70:W70"/>
    <mergeCell ref="AJ67:AK67"/>
    <mergeCell ref="AH86:AI86"/>
    <mergeCell ref="BX65:BY65"/>
    <mergeCell ref="B67:K67"/>
    <mergeCell ref="L67:M67"/>
    <mergeCell ref="N67:O67"/>
    <mergeCell ref="P67:Q67"/>
    <mergeCell ref="R67:S67"/>
    <mergeCell ref="T67:U67"/>
    <mergeCell ref="Z67:AA67"/>
    <mergeCell ref="AB67:AC67"/>
    <mergeCell ref="AD67:AE67"/>
    <mergeCell ref="BT65:BU65"/>
    <mergeCell ref="BV65:BW65"/>
    <mergeCell ref="BP65:BQ65"/>
    <mergeCell ref="BR65:BS65"/>
    <mergeCell ref="BD65:BE65"/>
    <mergeCell ref="BF65:BG65"/>
    <mergeCell ref="BN65:BO65"/>
    <mergeCell ref="BH65:BI65"/>
    <mergeCell ref="BJ65:BK65"/>
    <mergeCell ref="BX67:BY67"/>
    <mergeCell ref="BL67:BM67"/>
    <mergeCell ref="BN67:BO67"/>
    <mergeCell ref="AV67:AW67"/>
    <mergeCell ref="AX67:AY67"/>
    <mergeCell ref="AZ67:BA67"/>
    <mergeCell ref="BB67:BC67"/>
    <mergeCell ref="BT67:BU67"/>
    <mergeCell ref="BV67:BW67"/>
    <mergeCell ref="BH67:BI67"/>
    <mergeCell ref="BJ67:BK67"/>
    <mergeCell ref="V65:W65"/>
    <mergeCell ref="X65:Y65"/>
    <mergeCell ref="B88:K88"/>
    <mergeCell ref="L88:M88"/>
    <mergeCell ref="N88:O88"/>
    <mergeCell ref="P88:Q88"/>
    <mergeCell ref="R88:S88"/>
    <mergeCell ref="T88:U88"/>
    <mergeCell ref="B96:K96"/>
    <mergeCell ref="B95:K95"/>
    <mergeCell ref="L95:M95"/>
    <mergeCell ref="AD89:AE89"/>
    <mergeCell ref="AF89:AG89"/>
    <mergeCell ref="AH89:AI89"/>
    <mergeCell ref="B99:K99"/>
    <mergeCell ref="L99:M99"/>
    <mergeCell ref="N99:O99"/>
    <mergeCell ref="X89:Y89"/>
    <mergeCell ref="X92:Y92"/>
    <mergeCell ref="X90:Y90"/>
    <mergeCell ref="Z90:AA90"/>
    <mergeCell ref="AB90:AC90"/>
    <mergeCell ref="N95:O95"/>
    <mergeCell ref="P95:Q95"/>
    <mergeCell ref="R95:S95"/>
    <mergeCell ref="T95:U95"/>
    <mergeCell ref="X91:Y91"/>
    <mergeCell ref="Z91:AA91"/>
    <mergeCell ref="AB91:AC91"/>
    <mergeCell ref="R89:S89"/>
    <mergeCell ref="T89:U89"/>
    <mergeCell ref="B90:K90"/>
    <mergeCell ref="P90:Q90"/>
    <mergeCell ref="B92:K92"/>
    <mergeCell ref="AN86:AO86"/>
    <mergeCell ref="AJ88:AK88"/>
    <mergeCell ref="AP88:AQ88"/>
    <mergeCell ref="BB88:BC88"/>
    <mergeCell ref="AP87:AQ87"/>
    <mergeCell ref="AJ91:AK91"/>
    <mergeCell ref="AL91:AM91"/>
    <mergeCell ref="AN91:AO91"/>
    <mergeCell ref="B86:K86"/>
    <mergeCell ref="L86:M86"/>
    <mergeCell ref="N86:O86"/>
    <mergeCell ref="P86:Q86"/>
    <mergeCell ref="AL100:AM100"/>
    <mergeCell ref="AB86:AC86"/>
    <mergeCell ref="AF86:AG86"/>
    <mergeCell ref="AL88:AM88"/>
    <mergeCell ref="AB87:AC87"/>
    <mergeCell ref="AB100:AC100"/>
    <mergeCell ref="AN100:AO100"/>
    <mergeCell ref="AN88:AO88"/>
    <mergeCell ref="AJ89:AK89"/>
    <mergeCell ref="AL89:AM89"/>
    <mergeCell ref="AN89:AO89"/>
    <mergeCell ref="V87:W87"/>
    <mergeCell ref="X87:Y87"/>
    <mergeCell ref="Z87:AA87"/>
    <mergeCell ref="B89:K89"/>
    <mergeCell ref="L89:M89"/>
    <mergeCell ref="N89:O89"/>
    <mergeCell ref="P89:Q89"/>
    <mergeCell ref="L90:M90"/>
    <mergeCell ref="N90:O90"/>
    <mergeCell ref="B87:K87"/>
    <mergeCell ref="L87:M87"/>
    <mergeCell ref="N87:O87"/>
    <mergeCell ref="T100:U100"/>
    <mergeCell ref="V100:W100"/>
    <mergeCell ref="B100:K100"/>
    <mergeCell ref="L100:M100"/>
    <mergeCell ref="N100:O100"/>
    <mergeCell ref="P100:Q100"/>
    <mergeCell ref="R100:S100"/>
    <mergeCell ref="AJ100:AK100"/>
    <mergeCell ref="AH100:AI100"/>
    <mergeCell ref="AD100:AE100"/>
    <mergeCell ref="AF100:AG100"/>
    <mergeCell ref="BR86:BS86"/>
    <mergeCell ref="AZ86:BA86"/>
    <mergeCell ref="AP86:AQ86"/>
    <mergeCell ref="BD86:BE86"/>
    <mergeCell ref="AR86:AS86"/>
    <mergeCell ref="R86:S86"/>
    <mergeCell ref="T86:U86"/>
    <mergeCell ref="V86:W86"/>
    <mergeCell ref="AD87:AE87"/>
    <mergeCell ref="AF87:AG87"/>
    <mergeCell ref="AJ87:AK87"/>
    <mergeCell ref="AL87:AM87"/>
    <mergeCell ref="AH87:AI87"/>
    <mergeCell ref="AD86:AE86"/>
    <mergeCell ref="AL86:AM86"/>
    <mergeCell ref="X100:Y100"/>
    <mergeCell ref="BF100:BG100"/>
    <mergeCell ref="AN87:AO87"/>
    <mergeCell ref="BX86:BY86"/>
    <mergeCell ref="BB86:BC86"/>
    <mergeCell ref="BT86:BU86"/>
    <mergeCell ref="BP86:BQ86"/>
    <mergeCell ref="BT88:BU88"/>
    <mergeCell ref="BL87:BM87"/>
    <mergeCell ref="BN87:BO87"/>
    <mergeCell ref="BV87:BW87"/>
    <mergeCell ref="BX87:BY87"/>
    <mergeCell ref="BN90:BO90"/>
    <mergeCell ref="BP90:BQ90"/>
    <mergeCell ref="BR90:BS90"/>
    <mergeCell ref="BT90:BU90"/>
    <mergeCell ref="BV90:BW90"/>
    <mergeCell ref="BX90:BY90"/>
    <mergeCell ref="BR91:BS91"/>
    <mergeCell ref="BT91:BU91"/>
    <mergeCell ref="BV86:BW86"/>
    <mergeCell ref="BH86:BI86"/>
    <mergeCell ref="BJ86:BK86"/>
    <mergeCell ref="BL86:BM86"/>
    <mergeCell ref="BN86:BO86"/>
    <mergeCell ref="BF86:BG86"/>
    <mergeCell ref="BV89:BW89"/>
    <mergeCell ref="BX89:BY89"/>
    <mergeCell ref="AT101:AU101"/>
    <mergeCell ref="BH101:BI101"/>
    <mergeCell ref="BJ101:BK101"/>
    <mergeCell ref="BL101:BM101"/>
    <mergeCell ref="AR100:AS100"/>
    <mergeCell ref="AP100:AQ100"/>
    <mergeCell ref="BB113:BC113"/>
    <mergeCell ref="BD113:BE113"/>
    <mergeCell ref="AX102:AY102"/>
    <mergeCell ref="AT100:AU100"/>
    <mergeCell ref="AV100:AW100"/>
    <mergeCell ref="BJ111:BK111"/>
    <mergeCell ref="BL111:BM111"/>
    <mergeCell ref="BN111:BO111"/>
    <mergeCell ref="BP111:BQ111"/>
    <mergeCell ref="BR111:BS111"/>
    <mergeCell ref="BF111:BG111"/>
    <mergeCell ref="R113:S113"/>
    <mergeCell ref="B115:K115"/>
    <mergeCell ref="B116:K116"/>
    <mergeCell ref="AB115:AC115"/>
    <mergeCell ref="AD115:AE115"/>
    <mergeCell ref="AF115:AG115"/>
    <mergeCell ref="AH115:AI115"/>
    <mergeCell ref="AJ115:AK115"/>
    <mergeCell ref="AL115:AM115"/>
    <mergeCell ref="L116:M116"/>
    <mergeCell ref="N116:O116"/>
    <mergeCell ref="Z139:AA139"/>
    <mergeCell ref="AB139:AC139"/>
    <mergeCell ref="AD139:AE139"/>
    <mergeCell ref="AD128:AE128"/>
    <mergeCell ref="X119:Y119"/>
    <mergeCell ref="AH119:AI119"/>
    <mergeCell ref="N119:O119"/>
    <mergeCell ref="P119:Q119"/>
    <mergeCell ref="AJ119:AK119"/>
    <mergeCell ref="B119:K119"/>
    <mergeCell ref="L119:M119"/>
    <mergeCell ref="B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B113:K113"/>
    <mergeCell ref="AJ139:AK139"/>
    <mergeCell ref="AL139:AM139"/>
    <mergeCell ref="BT114:BU114"/>
    <mergeCell ref="BH114:BI114"/>
    <mergeCell ref="BJ114:BK114"/>
    <mergeCell ref="BL114:BM114"/>
    <mergeCell ref="BN114:BO114"/>
    <mergeCell ref="BP114:BQ114"/>
    <mergeCell ref="BR114:BS114"/>
    <mergeCell ref="BH118:BI118"/>
    <mergeCell ref="BJ118:BK118"/>
    <mergeCell ref="BL118:BM118"/>
    <mergeCell ref="BN118:BO118"/>
    <mergeCell ref="AR123:AS123"/>
    <mergeCell ref="AR128:AS128"/>
    <mergeCell ref="AN128:AO128"/>
    <mergeCell ref="AP128:AQ128"/>
    <mergeCell ref="BB125:BC125"/>
    <mergeCell ref="BD125:BE125"/>
    <mergeCell ref="AV118:AW118"/>
    <mergeCell ref="AP118:AQ118"/>
    <mergeCell ref="AJ114:AK114"/>
    <mergeCell ref="AL114:AM114"/>
    <mergeCell ref="BL126:BM126"/>
    <mergeCell ref="AT120:AU120"/>
    <mergeCell ref="AV120:AW120"/>
    <mergeCell ref="AX120:AY120"/>
    <mergeCell ref="BL121:BM121"/>
    <mergeCell ref="BT118:BU118"/>
    <mergeCell ref="BP116:BQ116"/>
    <mergeCell ref="AP114:AQ114"/>
    <mergeCell ref="BF116:BG116"/>
    <mergeCell ref="BR118:BS118"/>
    <mergeCell ref="AZ118:BA118"/>
    <mergeCell ref="BB118:BC118"/>
    <mergeCell ref="BD118:BE118"/>
    <mergeCell ref="AL119:AM119"/>
    <mergeCell ref="AN119:AO119"/>
    <mergeCell ref="AP119:AQ119"/>
    <mergeCell ref="BP121:BQ121"/>
    <mergeCell ref="BR121:BS121"/>
    <mergeCell ref="BF118:BG118"/>
    <mergeCell ref="BP125:BQ125"/>
    <mergeCell ref="AZ119:BA119"/>
    <mergeCell ref="BP118:BQ118"/>
    <mergeCell ref="AT113:AU113"/>
    <mergeCell ref="AV113:AW113"/>
    <mergeCell ref="AP113:AQ113"/>
    <mergeCell ref="AT123:AU123"/>
    <mergeCell ref="BJ123:BK123"/>
    <mergeCell ref="AX123:AY123"/>
    <mergeCell ref="AZ123:BA123"/>
    <mergeCell ref="BF123:BG123"/>
    <mergeCell ref="BD123:BE123"/>
    <mergeCell ref="BB123:BC123"/>
    <mergeCell ref="AV123:AW123"/>
    <mergeCell ref="BV137:BW137"/>
    <mergeCell ref="BP138:BQ138"/>
    <mergeCell ref="Z118:AA118"/>
    <mergeCell ref="AH118:AI118"/>
    <mergeCell ref="AB118:AC118"/>
    <mergeCell ref="AD118:AE118"/>
    <mergeCell ref="AF118:AG118"/>
    <mergeCell ref="AL123:AM123"/>
    <mergeCell ref="AP127:AQ127"/>
    <mergeCell ref="AR127:AS127"/>
    <mergeCell ref="AT127:AU127"/>
    <mergeCell ref="AV126:AW126"/>
    <mergeCell ref="AX126:AY126"/>
    <mergeCell ref="AZ126:BA126"/>
    <mergeCell ref="BB126:BC126"/>
    <mergeCell ref="BD126:BE126"/>
    <mergeCell ref="BF126:BG126"/>
    <mergeCell ref="AJ126:AK126"/>
    <mergeCell ref="AL126:AM126"/>
    <mergeCell ref="AN126:AO126"/>
    <mergeCell ref="AT138:AU138"/>
    <mergeCell ref="BH123:BI123"/>
    <mergeCell ref="AN118:AO118"/>
    <mergeCell ref="AJ125:AK125"/>
    <mergeCell ref="AL125:AM125"/>
    <mergeCell ref="AN125:AO125"/>
    <mergeCell ref="Z119:AA119"/>
    <mergeCell ref="AB119:AC119"/>
    <mergeCell ref="AD119:AE119"/>
    <mergeCell ref="BB137:BC137"/>
    <mergeCell ref="BD137:BE137"/>
    <mergeCell ref="BF137:BG137"/>
    <mergeCell ref="BD114:BE114"/>
    <mergeCell ref="BN100:BO100"/>
    <mergeCell ref="AZ100:BA100"/>
    <mergeCell ref="BB100:BC100"/>
    <mergeCell ref="BN125:BO125"/>
    <mergeCell ref="AR119:AS119"/>
    <mergeCell ref="AT119:AU119"/>
    <mergeCell ref="AV119:AW119"/>
    <mergeCell ref="AX119:AY119"/>
    <mergeCell ref="BR103:BS103"/>
    <mergeCell ref="BT122:BU122"/>
    <mergeCell ref="BV122:BW122"/>
    <mergeCell ref="BT101:BU101"/>
    <mergeCell ref="AZ101:BA101"/>
    <mergeCell ref="BB101:BC101"/>
    <mergeCell ref="BD101:BE101"/>
    <mergeCell ref="BF101:BG101"/>
    <mergeCell ref="BL100:BM100"/>
    <mergeCell ref="BP115:BQ115"/>
    <mergeCell ref="BR115:BS115"/>
    <mergeCell ref="AV115:AW115"/>
    <mergeCell ref="AX115:AY115"/>
    <mergeCell ref="AZ115:BA115"/>
    <mergeCell ref="BB115:BC115"/>
    <mergeCell ref="BD115:BE115"/>
    <mergeCell ref="BL120:BM120"/>
    <mergeCell ref="BN120:BO120"/>
    <mergeCell ref="BP120:BQ120"/>
    <mergeCell ref="BR120:BS120"/>
    <mergeCell ref="BV120:BW120"/>
    <mergeCell ref="BV121:BW121"/>
    <mergeCell ref="BN101:BO101"/>
    <mergeCell ref="BT68:BU68"/>
    <mergeCell ref="BV68:BW68"/>
    <mergeCell ref="AB69:AC69"/>
    <mergeCell ref="AD69:AE69"/>
    <mergeCell ref="AF119:AG119"/>
    <mergeCell ref="AX68:AY68"/>
    <mergeCell ref="AZ68:BA68"/>
    <mergeCell ref="BD68:BE68"/>
    <mergeCell ref="BF68:BG68"/>
    <mergeCell ref="BH68:BI68"/>
    <mergeCell ref="BJ68:BK68"/>
    <mergeCell ref="BL68:BM68"/>
    <mergeCell ref="AZ69:BA69"/>
    <mergeCell ref="BB69:BC69"/>
    <mergeCell ref="AF69:AG69"/>
    <mergeCell ref="AH69:AI69"/>
    <mergeCell ref="AJ69:AK69"/>
    <mergeCell ref="AL69:AM69"/>
    <mergeCell ref="BN68:BO68"/>
    <mergeCell ref="BP68:BQ68"/>
    <mergeCell ref="AN69:AO69"/>
    <mergeCell ref="AP69:AQ69"/>
    <mergeCell ref="BR69:BS69"/>
    <mergeCell ref="BT69:BU69"/>
    <mergeCell ref="BV69:BW69"/>
    <mergeCell ref="BD69:BE69"/>
    <mergeCell ref="BF69:BG69"/>
    <mergeCell ref="BH69:BI69"/>
    <mergeCell ref="BJ69:BK69"/>
    <mergeCell ref="BL69:BM69"/>
    <mergeCell ref="BN69:BO69"/>
    <mergeCell ref="BB114:BC114"/>
    <mergeCell ref="BB46:BC46"/>
    <mergeCell ref="BD46:BE46"/>
    <mergeCell ref="BR125:BS125"/>
    <mergeCell ref="AZ114:BA114"/>
    <mergeCell ref="AN114:AO114"/>
    <mergeCell ref="V119:W119"/>
    <mergeCell ref="AT68:AU68"/>
    <mergeCell ref="AV68:AW68"/>
    <mergeCell ref="BR68:BS68"/>
    <mergeCell ref="BB139:BC139"/>
    <mergeCell ref="BD139:BE139"/>
    <mergeCell ref="BF139:BG139"/>
    <mergeCell ref="AP125:AQ125"/>
    <mergeCell ref="AR125:AS125"/>
    <mergeCell ref="AT125:AU125"/>
    <mergeCell ref="AR138:AS138"/>
    <mergeCell ref="AV138:AW138"/>
    <mergeCell ref="AX138:AY138"/>
    <mergeCell ref="AZ138:BA138"/>
    <mergeCell ref="BB138:BC138"/>
    <mergeCell ref="BF114:BG114"/>
    <mergeCell ref="BL99:BM99"/>
    <mergeCell ref="AX87:AY87"/>
    <mergeCell ref="AZ87:BA87"/>
    <mergeCell ref="AX118:AY118"/>
    <mergeCell ref="AJ118:AK118"/>
    <mergeCell ref="AL118:AM118"/>
    <mergeCell ref="Z68:AA68"/>
    <mergeCell ref="Z69:AA69"/>
    <mergeCell ref="V125:W125"/>
    <mergeCell ref="X125:Y125"/>
    <mergeCell ref="Z125:AA125"/>
    <mergeCell ref="A154:E154"/>
    <mergeCell ref="F154:BW154"/>
    <mergeCell ref="A155:E155"/>
    <mergeCell ref="F158:BW158"/>
    <mergeCell ref="A159:E159"/>
    <mergeCell ref="F159:BW159"/>
    <mergeCell ref="A149:M149"/>
    <mergeCell ref="N147:R147"/>
    <mergeCell ref="S147:W147"/>
    <mergeCell ref="L125:M125"/>
    <mergeCell ref="N125:O125"/>
    <mergeCell ref="P125:Q125"/>
    <mergeCell ref="R125:S125"/>
    <mergeCell ref="T125:U125"/>
    <mergeCell ref="A147:M147"/>
    <mergeCell ref="A146:AA146"/>
    <mergeCell ref="V139:W139"/>
    <mergeCell ref="X139:Y139"/>
    <mergeCell ref="B139:K139"/>
    <mergeCell ref="AV125:AW125"/>
    <mergeCell ref="AX125:AY125"/>
    <mergeCell ref="AZ125:BA125"/>
    <mergeCell ref="A151:M151"/>
    <mergeCell ref="A152:M152"/>
    <mergeCell ref="X147:AA147"/>
    <mergeCell ref="N148:R148"/>
    <mergeCell ref="S148:W148"/>
    <mergeCell ref="X148:AA148"/>
    <mergeCell ref="N149:R149"/>
    <mergeCell ref="S149:W149"/>
    <mergeCell ref="X149:AA149"/>
    <mergeCell ref="N150:R150"/>
    <mergeCell ref="A162:E162"/>
    <mergeCell ref="F162:BW162"/>
    <mergeCell ref="A163:E163"/>
    <mergeCell ref="F163:BW163"/>
    <mergeCell ref="A164:E164"/>
    <mergeCell ref="F164:BW164"/>
    <mergeCell ref="A165:E165"/>
    <mergeCell ref="F165:BW165"/>
    <mergeCell ref="A168:E168"/>
    <mergeCell ref="F168:BW168"/>
    <mergeCell ref="A166:E166"/>
    <mergeCell ref="F166:BW166"/>
    <mergeCell ref="A167:E167"/>
    <mergeCell ref="F167:BW167"/>
    <mergeCell ref="A156:E156"/>
    <mergeCell ref="F156:BW156"/>
    <mergeCell ref="A157:E157"/>
    <mergeCell ref="F157:BW157"/>
    <mergeCell ref="A158:E158"/>
    <mergeCell ref="BX156:BY156"/>
    <mergeCell ref="BX157:BY157"/>
    <mergeCell ref="BX158:BY158"/>
    <mergeCell ref="BX159:BY159"/>
    <mergeCell ref="BX180:BY180"/>
    <mergeCell ref="BX181:BY181"/>
    <mergeCell ref="BX162:BY162"/>
    <mergeCell ref="BX163:BY163"/>
    <mergeCell ref="BX164:BY164"/>
    <mergeCell ref="BX165:BY165"/>
    <mergeCell ref="BX184:BY184"/>
    <mergeCell ref="BX185:BY185"/>
    <mergeCell ref="F178:BW178"/>
    <mergeCell ref="BX169:BY169"/>
    <mergeCell ref="BX170:BY170"/>
    <mergeCell ref="BX172:BY172"/>
    <mergeCell ref="BX174:BY174"/>
    <mergeCell ref="BX175:BY175"/>
    <mergeCell ref="F170:BW170"/>
    <mergeCell ref="F171:BW171"/>
    <mergeCell ref="BX171:BY171"/>
    <mergeCell ref="BX168:BY168"/>
    <mergeCell ref="F172:BW172"/>
    <mergeCell ref="F184:BW184"/>
    <mergeCell ref="F174:BW174"/>
    <mergeCell ref="F169:BW169"/>
    <mergeCell ref="F161:BW161"/>
    <mergeCell ref="A190:E190"/>
    <mergeCell ref="F182:BW182"/>
    <mergeCell ref="F186:BW186"/>
    <mergeCell ref="F185:BW185"/>
    <mergeCell ref="BX182:BY182"/>
    <mergeCell ref="BX183:BY183"/>
    <mergeCell ref="BX187:BY187"/>
    <mergeCell ref="BX190:BY190"/>
    <mergeCell ref="F190:BW190"/>
    <mergeCell ref="BX160:BY160"/>
    <mergeCell ref="BX161:BY161"/>
    <mergeCell ref="BX166:BY166"/>
    <mergeCell ref="A179:E179"/>
    <mergeCell ref="A177:E177"/>
    <mergeCell ref="A160:E160"/>
    <mergeCell ref="F160:BW160"/>
    <mergeCell ref="A161:E161"/>
    <mergeCell ref="F183:BW183"/>
    <mergeCell ref="A183:E183"/>
    <mergeCell ref="F175:BW175"/>
    <mergeCell ref="A185:E185"/>
    <mergeCell ref="A184:E184"/>
    <mergeCell ref="F176:BW176"/>
    <mergeCell ref="F179:BW179"/>
    <mergeCell ref="BX177:BY177"/>
    <mergeCell ref="F180:BW180"/>
    <mergeCell ref="A174:E174"/>
    <mergeCell ref="F177:BW177"/>
    <mergeCell ref="A180:E180"/>
    <mergeCell ref="A181:E181"/>
    <mergeCell ref="A169:E169"/>
    <mergeCell ref="A178:E178"/>
    <mergeCell ref="AN68:AO68"/>
    <mergeCell ref="AP68:AQ68"/>
    <mergeCell ref="AR68:AS68"/>
    <mergeCell ref="B68:K68"/>
    <mergeCell ref="B69:K69"/>
    <mergeCell ref="L68:M68"/>
    <mergeCell ref="N68:O68"/>
    <mergeCell ref="P68:Q68"/>
    <mergeCell ref="AB68:AC68"/>
    <mergeCell ref="AD68:AE68"/>
    <mergeCell ref="R68:S68"/>
    <mergeCell ref="T68:U68"/>
    <mergeCell ref="V68:W68"/>
    <mergeCell ref="X68:Y68"/>
    <mergeCell ref="AJ68:AK68"/>
    <mergeCell ref="AL68:AM68"/>
    <mergeCell ref="AF68:AG68"/>
    <mergeCell ref="AH68:AI68"/>
    <mergeCell ref="L69:M69"/>
    <mergeCell ref="N69:O69"/>
    <mergeCell ref="P69:Q69"/>
    <mergeCell ref="R69:S69"/>
    <mergeCell ref="V69:W69"/>
    <mergeCell ref="T69:U69"/>
    <mergeCell ref="BR119:BS119"/>
    <mergeCell ref="BT119:BU119"/>
    <mergeCell ref="BV119:BW119"/>
    <mergeCell ref="B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AB120:AC120"/>
    <mergeCell ref="AD120:AE120"/>
    <mergeCell ref="AF120:AG120"/>
    <mergeCell ref="AH120:AI120"/>
    <mergeCell ref="AJ120:AK120"/>
    <mergeCell ref="AL120:AM120"/>
    <mergeCell ref="AN120:AO120"/>
    <mergeCell ref="AP120:AQ120"/>
    <mergeCell ref="AR120:AS120"/>
    <mergeCell ref="AB121:AC121"/>
    <mergeCell ref="AD121:AE121"/>
    <mergeCell ref="AF121:AG121"/>
    <mergeCell ref="AH121:AI121"/>
    <mergeCell ref="AJ121:AK121"/>
    <mergeCell ref="AL121:AM121"/>
    <mergeCell ref="AZ121:BA121"/>
    <mergeCell ref="BB121:BC121"/>
    <mergeCell ref="BD121:BE121"/>
    <mergeCell ref="BT121:BU121"/>
    <mergeCell ref="BH121:BI121"/>
    <mergeCell ref="BJ121:BK121"/>
    <mergeCell ref="S150:W150"/>
    <mergeCell ref="A150:M150"/>
    <mergeCell ref="AB125:AC125"/>
    <mergeCell ref="AD125:AE125"/>
    <mergeCell ref="AF125:AG125"/>
    <mergeCell ref="B125:K125"/>
    <mergeCell ref="BF125:BG125"/>
    <mergeCell ref="BH125:BI125"/>
    <mergeCell ref="BJ125:BK125"/>
    <mergeCell ref="BL125:BM125"/>
    <mergeCell ref="AF139:AG139"/>
    <mergeCell ref="AH139:AI139"/>
    <mergeCell ref="BD138:BE138"/>
    <mergeCell ref="BF138:BG138"/>
    <mergeCell ref="BT137:BU137"/>
    <mergeCell ref="BH137:BI137"/>
    <mergeCell ref="AR139:AS139"/>
    <mergeCell ref="AT139:AU139"/>
    <mergeCell ref="AV139:AW139"/>
    <mergeCell ref="AX139:AY139"/>
    <mergeCell ref="L103:M103"/>
    <mergeCell ref="L104:M104"/>
    <mergeCell ref="BR102:BS102"/>
    <mergeCell ref="BT102:BU102"/>
    <mergeCell ref="BT103:BU103"/>
    <mergeCell ref="BT104:BU104"/>
    <mergeCell ref="X102:Y102"/>
    <mergeCell ref="Z102:AA102"/>
    <mergeCell ref="AB102:AC102"/>
    <mergeCell ref="BL102:BM102"/>
    <mergeCell ref="BV102:BW102"/>
    <mergeCell ref="BR71:BS71"/>
    <mergeCell ref="BT71:BU71"/>
    <mergeCell ref="BV71:BW71"/>
    <mergeCell ref="BX71:BY71"/>
    <mergeCell ref="AR72:AS72"/>
    <mergeCell ref="AT72:AU72"/>
    <mergeCell ref="AV72:AW72"/>
    <mergeCell ref="AX72:AY72"/>
    <mergeCell ref="AZ72:BA72"/>
    <mergeCell ref="BB72:BC72"/>
    <mergeCell ref="BD72:BE72"/>
    <mergeCell ref="BR104:BS104"/>
    <mergeCell ref="BR99:BS99"/>
    <mergeCell ref="BT99:BU99"/>
    <mergeCell ref="BV99:BW99"/>
    <mergeCell ref="BF99:BG99"/>
    <mergeCell ref="BH100:BI100"/>
    <mergeCell ref="BJ100:BK100"/>
    <mergeCell ref="BR101:BS101"/>
    <mergeCell ref="AV101:AW101"/>
    <mergeCell ref="AX101:AY101"/>
    <mergeCell ref="AL71:AM71"/>
    <mergeCell ref="AN71:AO71"/>
    <mergeCell ref="AP71:AQ71"/>
    <mergeCell ref="AR71:AS71"/>
    <mergeCell ref="AT71:AU71"/>
    <mergeCell ref="AV71:AW71"/>
    <mergeCell ref="BD71:BE71"/>
    <mergeCell ref="BF71:BG71"/>
    <mergeCell ref="BH71:BI71"/>
    <mergeCell ref="CD154:CQ154"/>
    <mergeCell ref="BX41:BY41"/>
    <mergeCell ref="CD151:DC151"/>
    <mergeCell ref="CD152:DE152"/>
    <mergeCell ref="CD153:DE153"/>
    <mergeCell ref="CD150:DE150"/>
    <mergeCell ref="BV104:BW104"/>
    <mergeCell ref="BX68:BY68"/>
    <mergeCell ref="BV101:BW101"/>
    <mergeCell ref="AT121:AU121"/>
    <mergeCell ref="AV121:AW121"/>
    <mergeCell ref="AX121:AY121"/>
    <mergeCell ref="BP69:BQ69"/>
    <mergeCell ref="AR69:AS69"/>
    <mergeCell ref="AT69:AU69"/>
    <mergeCell ref="AV69:AW69"/>
    <mergeCell ref="AX69:AY69"/>
    <mergeCell ref="BF119:BG119"/>
    <mergeCell ref="BH119:BI119"/>
    <mergeCell ref="BJ119:BK119"/>
    <mergeCell ref="BL119:BM119"/>
    <mergeCell ref="BN119:BO119"/>
    <mergeCell ref="BP119:BQ119"/>
    <mergeCell ref="AL101:AM101"/>
    <mergeCell ref="AB101:AC101"/>
    <mergeCell ref="AD101:AE101"/>
    <mergeCell ref="AF101:AG101"/>
    <mergeCell ref="AH101:AI101"/>
    <mergeCell ref="BD100:BE100"/>
    <mergeCell ref="BP101:BQ101"/>
    <mergeCell ref="R72:S72"/>
    <mergeCell ref="T72:U72"/>
    <mergeCell ref="V72:W72"/>
    <mergeCell ref="X72:Y72"/>
    <mergeCell ref="Z72:AA72"/>
    <mergeCell ref="AB72:AC72"/>
    <mergeCell ref="AD72:AE72"/>
    <mergeCell ref="AF72:AG72"/>
    <mergeCell ref="AH72:AI72"/>
    <mergeCell ref="AJ72:AK72"/>
    <mergeCell ref="AL72:AM72"/>
    <mergeCell ref="AN72:AO72"/>
    <mergeCell ref="AP72:AQ72"/>
    <mergeCell ref="BN99:BO99"/>
    <mergeCell ref="BP99:BQ99"/>
    <mergeCell ref="AR87:AS87"/>
    <mergeCell ref="AT86:AU86"/>
    <mergeCell ref="AV86:AW86"/>
    <mergeCell ref="AX86:AY86"/>
    <mergeCell ref="AT87:AU87"/>
    <mergeCell ref="AV87:AW87"/>
    <mergeCell ref="X86:Y86"/>
    <mergeCell ref="AN101:AO101"/>
    <mergeCell ref="AP101:AQ101"/>
    <mergeCell ref="AR101:AS101"/>
    <mergeCell ref="Z86:AA86"/>
    <mergeCell ref="AJ86:AK86"/>
    <mergeCell ref="BL73:BM73"/>
    <mergeCell ref="B72:K72"/>
    <mergeCell ref="L72:M72"/>
    <mergeCell ref="N72:O72"/>
    <mergeCell ref="P72:Q72"/>
    <mergeCell ref="AG216:BJ238"/>
    <mergeCell ref="B71:K71"/>
    <mergeCell ref="L71:M71"/>
    <mergeCell ref="N71:O71"/>
    <mergeCell ref="P71:Q71"/>
    <mergeCell ref="R71:S71"/>
    <mergeCell ref="T71:U71"/>
    <mergeCell ref="BF121:BG121"/>
    <mergeCell ref="AN121:AO121"/>
    <mergeCell ref="AP121:AQ121"/>
    <mergeCell ref="AR121:AS121"/>
    <mergeCell ref="AZ120:BA120"/>
    <mergeCell ref="BB120:BC120"/>
    <mergeCell ref="BD120:BE120"/>
    <mergeCell ref="BF120:BG120"/>
    <mergeCell ref="BH120:BI120"/>
    <mergeCell ref="BJ120:BK120"/>
    <mergeCell ref="BB119:BC119"/>
    <mergeCell ref="BD119:BE119"/>
    <mergeCell ref="A214:BY214"/>
    <mergeCell ref="A215:BY215"/>
    <mergeCell ref="AZ71:BA71"/>
    <mergeCell ref="BB71:BC71"/>
    <mergeCell ref="B73:K73"/>
    <mergeCell ref="BJ71:BK71"/>
    <mergeCell ref="L73:M73"/>
    <mergeCell ref="BN71:BO71"/>
    <mergeCell ref="BP71:BQ71"/>
    <mergeCell ref="N73:O73"/>
    <mergeCell ref="P73:Q73"/>
    <mergeCell ref="R73:S73"/>
    <mergeCell ref="AV73:AW73"/>
    <mergeCell ref="Z73:AA73"/>
    <mergeCell ref="AB73:AC73"/>
    <mergeCell ref="AD73:AE73"/>
    <mergeCell ref="AF73:AG73"/>
    <mergeCell ref="AH73:AI73"/>
    <mergeCell ref="AJ73:AK73"/>
    <mergeCell ref="AL73:AM73"/>
    <mergeCell ref="AN73:AO73"/>
    <mergeCell ref="AP73:AQ73"/>
    <mergeCell ref="AR73:AS73"/>
    <mergeCell ref="AT73:AU73"/>
    <mergeCell ref="T73:U73"/>
    <mergeCell ref="V73:W73"/>
    <mergeCell ref="X73:Y73"/>
    <mergeCell ref="BF73:BG73"/>
    <mergeCell ref="AX71:AY71"/>
    <mergeCell ref="BL71:BM71"/>
    <mergeCell ref="V71:W71"/>
    <mergeCell ref="X71:Y71"/>
    <mergeCell ref="Z71:AA71"/>
    <mergeCell ref="AB71:AC71"/>
    <mergeCell ref="AD71:AE71"/>
    <mergeCell ref="AF71:AG71"/>
    <mergeCell ref="AH71:AI71"/>
    <mergeCell ref="AJ71:AK71"/>
    <mergeCell ref="A49:A55"/>
    <mergeCell ref="B49:K55"/>
    <mergeCell ref="L49:M55"/>
    <mergeCell ref="N49:O55"/>
    <mergeCell ref="P49:AA49"/>
    <mergeCell ref="AB49:BW49"/>
    <mergeCell ref="X51:Y55"/>
    <mergeCell ref="Z51:AA55"/>
    <mergeCell ref="AB51:AG54"/>
    <mergeCell ref="AH51:AM54"/>
    <mergeCell ref="B56:K56"/>
    <mergeCell ref="L56:M56"/>
    <mergeCell ref="N56:O56"/>
    <mergeCell ref="P56:Q56"/>
    <mergeCell ref="R56:S56"/>
    <mergeCell ref="T56:U56"/>
    <mergeCell ref="V56:W56"/>
    <mergeCell ref="X56:Y56"/>
    <mergeCell ref="Z56:AA56"/>
    <mergeCell ref="AB56:AC56"/>
    <mergeCell ref="BT55:BU55"/>
    <mergeCell ref="BR56:BS56"/>
    <mergeCell ref="BT56:BU56"/>
    <mergeCell ref="BD56:BE56"/>
    <mergeCell ref="AD55:AE55"/>
    <mergeCell ref="P50:Q55"/>
    <mergeCell ref="R50:S55"/>
    <mergeCell ref="T50:AA50"/>
    <mergeCell ref="AB50:AM50"/>
    <mergeCell ref="AN50:AY50"/>
    <mergeCell ref="AZ50:BK50"/>
    <mergeCell ref="BL50:BW50"/>
    <mergeCell ref="T51:U55"/>
    <mergeCell ref="V51:W55"/>
    <mergeCell ref="AN51:AS54"/>
    <mergeCell ref="AT51:AY54"/>
    <mergeCell ref="AZ51:BE54"/>
    <mergeCell ref="BF51:BK54"/>
    <mergeCell ref="BL51:BQ54"/>
    <mergeCell ref="BR51:BW54"/>
    <mergeCell ref="AF55:AG55"/>
    <mergeCell ref="AL55:AM55"/>
    <mergeCell ref="AR55:AS55"/>
    <mergeCell ref="AX55:AY55"/>
    <mergeCell ref="BP55:BQ55"/>
    <mergeCell ref="BV55:BW55"/>
    <mergeCell ref="AB55:AC55"/>
    <mergeCell ref="AP55:AQ55"/>
    <mergeCell ref="BR55:BS55"/>
    <mergeCell ref="AT55:AU55"/>
    <mergeCell ref="AV55:AW55"/>
    <mergeCell ref="AZ55:BA55"/>
    <mergeCell ref="BB55:BC55"/>
    <mergeCell ref="BD55:BE55"/>
    <mergeCell ref="AN56:AO56"/>
    <mergeCell ref="AP56:AQ56"/>
    <mergeCell ref="BN56:BO56"/>
    <mergeCell ref="BP56:BQ56"/>
    <mergeCell ref="AR56:AS56"/>
    <mergeCell ref="AT56:AU56"/>
    <mergeCell ref="AV56:AW56"/>
    <mergeCell ref="AX56:AY56"/>
    <mergeCell ref="AZ56:BA56"/>
    <mergeCell ref="BB56:BC56"/>
    <mergeCell ref="BX173:BY173"/>
    <mergeCell ref="AH55:AI55"/>
    <mergeCell ref="AJ55:AK55"/>
    <mergeCell ref="AN55:AO55"/>
    <mergeCell ref="BX49:BY55"/>
    <mergeCell ref="BN73:BO73"/>
    <mergeCell ref="BP73:BQ73"/>
    <mergeCell ref="BR73:BS73"/>
    <mergeCell ref="BT73:BU73"/>
    <mergeCell ref="AX73:AY73"/>
    <mergeCell ref="AZ73:BA73"/>
    <mergeCell ref="BV73:BW73"/>
    <mergeCell ref="BN72:BO72"/>
    <mergeCell ref="BP72:BQ72"/>
    <mergeCell ref="BR72:BS72"/>
    <mergeCell ref="BT72:BU72"/>
    <mergeCell ref="BV72:BW72"/>
    <mergeCell ref="BX72:BY72"/>
    <mergeCell ref="BX73:BY73"/>
    <mergeCell ref="BD73:BE73"/>
    <mergeCell ref="BH73:BI73"/>
    <mergeCell ref="BJ73:BK73"/>
    <mergeCell ref="BJ26:BK26"/>
    <mergeCell ref="BX167:BY167"/>
    <mergeCell ref="A129:AG129"/>
    <mergeCell ref="AH129:BY129"/>
    <mergeCell ref="AV39:AW39"/>
    <mergeCell ref="AZ39:BA39"/>
    <mergeCell ref="BB39:BC39"/>
    <mergeCell ref="AB39:AC39"/>
    <mergeCell ref="AD39:AE39"/>
    <mergeCell ref="AH39:AI39"/>
    <mergeCell ref="BH23:BI23"/>
    <mergeCell ref="BH26:BI26"/>
    <mergeCell ref="BH25:BI25"/>
    <mergeCell ref="BH24:BI24"/>
    <mergeCell ref="BJ24:BK24"/>
    <mergeCell ref="BJ25:BK25"/>
    <mergeCell ref="BV56:BW56"/>
    <mergeCell ref="BX56:BY56"/>
    <mergeCell ref="BF56:BG56"/>
    <mergeCell ref="BH56:BI56"/>
    <mergeCell ref="BJ56:BK56"/>
    <mergeCell ref="BL56:BM56"/>
    <mergeCell ref="BF55:BG55"/>
    <mergeCell ref="BH55:BI55"/>
    <mergeCell ref="BJ55:BK55"/>
    <mergeCell ref="BL55:BM55"/>
    <mergeCell ref="BN55:BO55"/>
    <mergeCell ref="AD56:AE56"/>
    <mergeCell ref="AF56:AG56"/>
    <mergeCell ref="AH56:AI56"/>
    <mergeCell ref="AJ56:AK56"/>
    <mergeCell ref="AL56:AM56"/>
  </mergeCells>
  <phoneticPr fontId="1" type="noConversion"/>
  <pageMargins left="0" right="0" top="0.19685039370078741" bottom="0.19685039370078741" header="0.31496062992125984" footer="0.31496062992125984"/>
  <pageSetup paperSize="8" scale="68" fitToHeight="0" orientation="landscape" r:id="rId1"/>
  <headerFooter alignWithMargins="0"/>
  <rowBreaks count="6" manualBreakCount="6">
    <brk id="48" max="76" man="1"/>
    <brk id="76" max="76" man="1"/>
    <brk id="104" max="76" man="1"/>
    <brk id="129" max="76" man="1"/>
    <brk id="165" max="76" man="1"/>
    <brk id="194" max="76" man="1"/>
  </rowBreaks>
  <colBreaks count="1" manualBreakCount="1">
    <brk id="7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ФК</vt:lpstr>
      <vt:lpstr>ФК!OLE_LINK1</vt:lpstr>
      <vt:lpstr>ФК!Область_печати</vt:lpstr>
    </vt:vector>
  </TitlesOfParts>
  <Company>NIISport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NII</dc:creator>
  <cp:lastModifiedBy>1</cp:lastModifiedBy>
  <cp:lastPrinted>2022-09-07T05:00:43Z</cp:lastPrinted>
  <dcterms:created xsi:type="dcterms:W3CDTF">2012-11-29T06:53:11Z</dcterms:created>
  <dcterms:modified xsi:type="dcterms:W3CDTF">2022-09-22T07:08:44Z</dcterms:modified>
</cp:coreProperties>
</file>