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Всяко разно\"/>
    </mc:Choice>
  </mc:AlternateContent>
  <bookViews>
    <workbookView showSheetTabs="0" xWindow="0" yWindow="0" windowWidth="28800" windowHeight="11730" tabRatio="584"/>
  </bookViews>
  <sheets>
    <sheet name="Примерный учебный план" sheetId="25" r:id="rId1"/>
  </sheets>
  <definedNames>
    <definedName name="_xlnm.Print_Area" localSheetId="0">'Примерный учебный план'!$A$1:$BI$218</definedName>
  </definedNames>
  <calcPr calcId="162913"/>
</workbook>
</file>

<file path=xl/calcChain.xml><?xml version="1.0" encoding="utf-8"?>
<calcChain xmlns="http://schemas.openxmlformats.org/spreadsheetml/2006/main">
  <c r="AJ80" i="25" l="1"/>
  <c r="P80" i="25"/>
  <c r="P143" i="25" l="1"/>
  <c r="X100" i="25" l="1"/>
  <c r="V100" i="25"/>
  <c r="T100" i="25"/>
  <c r="AS100" i="25"/>
  <c r="AR100" i="25"/>
  <c r="AQ100" i="25"/>
  <c r="AP100" i="25"/>
  <c r="AO100" i="25"/>
  <c r="R127" i="25"/>
  <c r="R74" i="25"/>
  <c r="AS108" i="25"/>
  <c r="BG106" i="25" l="1"/>
  <c r="AT100" i="25"/>
  <c r="AX95" i="25"/>
  <c r="AS95" i="25"/>
  <c r="AT95" i="25"/>
  <c r="AU95" i="25"/>
  <c r="AV95" i="25"/>
  <c r="AW95" i="25"/>
  <c r="AY95" i="25"/>
  <c r="AZ95" i="25"/>
  <c r="AR95" i="25"/>
  <c r="T95" i="25"/>
  <c r="V95" i="25"/>
  <c r="X95" i="25"/>
  <c r="Z95" i="25"/>
  <c r="AN57" i="25"/>
  <c r="AO57" i="25"/>
  <c r="AP57" i="25"/>
  <c r="AQ57" i="25"/>
  <c r="AM57" i="25"/>
  <c r="AK57" i="25"/>
  <c r="T57" i="25"/>
  <c r="V57" i="25"/>
  <c r="X57" i="25"/>
  <c r="Z57" i="25"/>
  <c r="AX108" i="25"/>
  <c r="AY108" i="25"/>
  <c r="AZ108" i="25"/>
  <c r="BA108" i="25"/>
  <c r="BB108" i="25"/>
  <c r="BC108" i="25"/>
  <c r="BD108" i="25"/>
  <c r="BE108" i="25"/>
  <c r="BF108" i="25"/>
  <c r="AP108" i="25"/>
  <c r="AQ108" i="25"/>
  <c r="AR108" i="25"/>
  <c r="AT108" i="25"/>
  <c r="AU108" i="25"/>
  <c r="AV108" i="25"/>
  <c r="AW108" i="25"/>
  <c r="AO108" i="25"/>
  <c r="T108" i="25"/>
  <c r="V108" i="25"/>
  <c r="X108" i="25"/>
  <c r="Z108" i="25"/>
  <c r="AP61" i="25"/>
  <c r="AQ61" i="25"/>
  <c r="AO61" i="25"/>
  <c r="BB61" i="25"/>
  <c r="BC61" i="25"/>
  <c r="BA61" i="25"/>
  <c r="BB66" i="25"/>
  <c r="BC66" i="25"/>
  <c r="BA66" i="25"/>
  <c r="AP66" i="25"/>
  <c r="AQ66" i="25"/>
  <c r="AO66" i="25"/>
  <c r="AB66" i="25"/>
  <c r="T66" i="25"/>
  <c r="V66" i="25"/>
  <c r="X66" i="25"/>
  <c r="Z66" i="25"/>
  <c r="T61" i="25"/>
  <c r="V61" i="25"/>
  <c r="X61" i="25"/>
  <c r="Z61" i="25"/>
  <c r="AC66" i="25"/>
  <c r="AD66" i="25"/>
  <c r="AE66" i="25"/>
  <c r="AF66" i="25"/>
  <c r="AG66" i="25"/>
  <c r="AH66" i="25"/>
  <c r="AI66" i="25"/>
  <c r="AJ66" i="25"/>
  <c r="AK66" i="25"/>
  <c r="AM66" i="25"/>
  <c r="AN66" i="25"/>
  <c r="AR66" i="25"/>
  <c r="AS66" i="25"/>
  <c r="AT66" i="25"/>
  <c r="AU66" i="25"/>
  <c r="AV66" i="25"/>
  <c r="AW66" i="25"/>
  <c r="AX66" i="25"/>
  <c r="AY66" i="25"/>
  <c r="AZ66" i="25"/>
  <c r="BD66" i="25"/>
  <c r="BE66" i="25"/>
  <c r="BF66" i="25"/>
  <c r="R55" i="25"/>
  <c r="R40" i="25" l="1"/>
  <c r="T30" i="25"/>
  <c r="V30" i="25"/>
  <c r="X30" i="25"/>
  <c r="Z30" i="25"/>
  <c r="AF30" i="25"/>
  <c r="AG30" i="25"/>
  <c r="AE30" i="25"/>
  <c r="AX76" i="25" l="1"/>
  <c r="AY76" i="25"/>
  <c r="AZ76" i="25"/>
  <c r="BA118" i="25"/>
  <c r="BA115" i="25"/>
  <c r="AU125" i="25"/>
  <c r="T76" i="25"/>
  <c r="V76" i="25"/>
  <c r="X76" i="25"/>
  <c r="Z76" i="25"/>
  <c r="V44" i="25"/>
  <c r="X44" i="25"/>
  <c r="T44" i="25"/>
  <c r="AV44" i="25"/>
  <c r="AW44" i="25"/>
  <c r="AU44" i="25"/>
  <c r="T35" i="25"/>
  <c r="AO44" i="25"/>
  <c r="AE73" i="25"/>
  <c r="AB44" i="25"/>
  <c r="AF44" i="25"/>
  <c r="AC44" i="25"/>
  <c r="AB73" i="25"/>
  <c r="R126" i="25"/>
  <c r="R120" i="25"/>
  <c r="R119" i="25"/>
  <c r="R117" i="25"/>
  <c r="R116" i="25"/>
  <c r="R110" i="25"/>
  <c r="R109" i="25"/>
  <c r="R112" i="25"/>
  <c r="R111" i="25"/>
  <c r="R114" i="25"/>
  <c r="R113" i="25"/>
  <c r="R102" i="25"/>
  <c r="R101" i="25"/>
  <c r="R106" i="25"/>
  <c r="R104" i="25"/>
  <c r="R105" i="25"/>
  <c r="R103" i="25"/>
  <c r="R96" i="25"/>
  <c r="R98" i="25"/>
  <c r="R83" i="25"/>
  <c r="R82" i="25"/>
  <c r="R81" i="25"/>
  <c r="R78" i="25"/>
  <c r="R77" i="25"/>
  <c r="R79" i="25"/>
  <c r="R75" i="25"/>
  <c r="R72" i="25"/>
  <c r="R71" i="25"/>
  <c r="R65" i="25"/>
  <c r="R63" i="25"/>
  <c r="R62" i="25"/>
  <c r="R64" i="25"/>
  <c r="R67" i="25"/>
  <c r="R68" i="25"/>
  <c r="R58" i="25"/>
  <c r="R59" i="25"/>
  <c r="R60" i="25"/>
  <c r="R47" i="25"/>
  <c r="R46" i="25"/>
  <c r="R48" i="25"/>
  <c r="R56" i="25"/>
  <c r="R53" i="25"/>
  <c r="R54" i="25"/>
  <c r="R45" i="25"/>
  <c r="R43" i="25"/>
  <c r="R41" i="25"/>
  <c r="R37" i="25"/>
  <c r="R38" i="25"/>
  <c r="R36" i="25"/>
  <c r="R33" i="25"/>
  <c r="R34" i="25"/>
  <c r="R31" i="25"/>
  <c r="R32" i="25"/>
  <c r="P127" i="25"/>
  <c r="P128" i="25"/>
  <c r="P126" i="25"/>
  <c r="P120" i="25"/>
  <c r="P119" i="25"/>
  <c r="P117" i="25"/>
  <c r="P116" i="25"/>
  <c r="P110" i="25"/>
  <c r="P109" i="25"/>
  <c r="P112" i="25"/>
  <c r="P111" i="25"/>
  <c r="P114" i="25"/>
  <c r="P113" i="25"/>
  <c r="P102" i="25"/>
  <c r="P101" i="25"/>
  <c r="P106" i="25"/>
  <c r="P105" i="25"/>
  <c r="P104" i="25"/>
  <c r="P103" i="25"/>
  <c r="P99" i="25"/>
  <c r="P96" i="25"/>
  <c r="P97" i="25"/>
  <c r="P98" i="25"/>
  <c r="P82" i="25"/>
  <c r="P83" i="25"/>
  <c r="P81" i="25"/>
  <c r="P78" i="25"/>
  <c r="P77" i="25"/>
  <c r="P79" i="25"/>
  <c r="P75" i="25"/>
  <c r="P74" i="25"/>
  <c r="P72" i="25"/>
  <c r="P71" i="25"/>
  <c r="P65" i="25"/>
  <c r="P63" i="25"/>
  <c r="P62" i="25"/>
  <c r="P64" i="25"/>
  <c r="P67" i="25"/>
  <c r="P68" i="25"/>
  <c r="P58" i="25"/>
  <c r="P59" i="25"/>
  <c r="P60" i="25"/>
  <c r="P47" i="25"/>
  <c r="P46" i="25"/>
  <c r="P48" i="25"/>
  <c r="P56" i="25"/>
  <c r="P53" i="25"/>
  <c r="P54" i="25"/>
  <c r="P55" i="25"/>
  <c r="P45" i="25"/>
  <c r="P43" i="25"/>
  <c r="P41" i="25"/>
  <c r="P40" i="25"/>
  <c r="P37" i="25"/>
  <c r="P38" i="25"/>
  <c r="P36" i="25"/>
  <c r="P34" i="25"/>
  <c r="P31" i="25"/>
  <c r="P33" i="25"/>
  <c r="P32" i="25"/>
  <c r="P100" i="25" l="1"/>
  <c r="R100" i="25"/>
  <c r="P95" i="25"/>
  <c r="R95" i="25"/>
  <c r="R57" i="25"/>
  <c r="P57" i="25"/>
  <c r="P108" i="25"/>
  <c r="R108" i="25"/>
  <c r="P66" i="25"/>
  <c r="R61" i="25"/>
  <c r="P61" i="25"/>
  <c r="R66" i="25"/>
  <c r="R30" i="25"/>
  <c r="P30" i="25"/>
  <c r="P76" i="25"/>
  <c r="P125" i="25"/>
  <c r="R76" i="25"/>
  <c r="P35" i="25"/>
  <c r="P39" i="25"/>
  <c r="P118" i="25"/>
  <c r="AB76" i="25" l="1"/>
  <c r="AC76" i="25"/>
  <c r="AD76" i="25"/>
  <c r="AE76" i="25"/>
  <c r="AF76" i="25"/>
  <c r="AG76" i="25"/>
  <c r="AH76" i="25"/>
  <c r="AI76" i="25"/>
  <c r="AJ76" i="25"/>
  <c r="AM76" i="25"/>
  <c r="AN76" i="25"/>
  <c r="AO76" i="25"/>
  <c r="AP76" i="25"/>
  <c r="AQ76" i="25"/>
  <c r="AR76" i="25"/>
  <c r="AS76" i="25"/>
  <c r="AT76" i="25"/>
  <c r="AV76" i="25"/>
  <c r="AW76" i="25"/>
  <c r="BA76" i="25"/>
  <c r="BB76" i="25"/>
  <c r="BC76" i="25"/>
  <c r="BD76" i="25"/>
  <c r="BE76" i="25"/>
  <c r="BF76" i="25"/>
  <c r="AU76" i="25"/>
  <c r="AV73" i="25"/>
  <c r="AW73" i="25"/>
  <c r="AX73" i="25"/>
  <c r="AY73" i="25"/>
  <c r="AZ73" i="25"/>
  <c r="BA73" i="25"/>
  <c r="BB73" i="25"/>
  <c r="BC73" i="25"/>
  <c r="BD73" i="25"/>
  <c r="BE73" i="25"/>
  <c r="BF73" i="25"/>
  <c r="AU73" i="25"/>
  <c r="AC73" i="25"/>
  <c r="AD73" i="25"/>
  <c r="AF73" i="25"/>
  <c r="AG73" i="25"/>
  <c r="AH73" i="25"/>
  <c r="AI73" i="25"/>
  <c r="AJ73" i="25"/>
  <c r="R73" i="25"/>
  <c r="T73" i="25"/>
  <c r="V73" i="25"/>
  <c r="X73" i="25"/>
  <c r="Z73" i="25"/>
  <c r="P73" i="25"/>
  <c r="BG102" i="25" l="1"/>
  <c r="BG47" i="25" l="1"/>
  <c r="BG56" i="25"/>
  <c r="BG34" i="25" l="1"/>
  <c r="AH44" i="25" l="1"/>
  <c r="BG109" i="25" l="1"/>
  <c r="AI35" i="25" l="1"/>
  <c r="AJ35" i="25"/>
  <c r="AJ39" i="25"/>
  <c r="BG128" i="25"/>
  <c r="BG127" i="25"/>
  <c r="BG126" i="25"/>
  <c r="BG125" i="25" l="1"/>
  <c r="BG41" i="25"/>
  <c r="AS73" i="25" l="1"/>
  <c r="AT73" i="25"/>
  <c r="BG78" i="25"/>
  <c r="BG77" i="25"/>
  <c r="P142" i="25" l="1"/>
  <c r="P140" i="25"/>
  <c r="AN42" i="25" l="1"/>
  <c r="AO42" i="25"/>
  <c r="AP42" i="25"/>
  <c r="AQ42" i="25"/>
  <c r="AR42" i="25"/>
  <c r="AS42" i="25"/>
  <c r="AT42" i="25"/>
  <c r="AU42" i="25"/>
  <c r="AV42" i="25"/>
  <c r="AW42" i="25"/>
  <c r="AX42" i="25"/>
  <c r="AY42" i="25"/>
  <c r="AZ42" i="25"/>
  <c r="BA42" i="25"/>
  <c r="BB42" i="25"/>
  <c r="BC42" i="25"/>
  <c r="BD42" i="25"/>
  <c r="BE42" i="25"/>
  <c r="BF42" i="25"/>
  <c r="AM42" i="25"/>
  <c r="AK42" i="25"/>
  <c r="AC42" i="25"/>
  <c r="AD42" i="25"/>
  <c r="AE42" i="25"/>
  <c r="AF42" i="25"/>
  <c r="AG42" i="25"/>
  <c r="AH42" i="25"/>
  <c r="AI42" i="25"/>
  <c r="AJ42" i="25"/>
  <c r="AB42" i="25"/>
  <c r="R42" i="25"/>
  <c r="T42" i="25"/>
  <c r="V42" i="25"/>
  <c r="X42" i="25"/>
  <c r="Z42" i="25"/>
  <c r="P42" i="25"/>
  <c r="BG48" i="25"/>
  <c r="BG45" i="25"/>
  <c r="AN118" i="25"/>
  <c r="AO118" i="25"/>
  <c r="AP118" i="25"/>
  <c r="AQ118" i="25"/>
  <c r="AR118" i="25"/>
  <c r="AS118" i="25"/>
  <c r="AT118" i="25"/>
  <c r="AU118" i="25"/>
  <c r="AV118" i="25"/>
  <c r="AW118" i="25"/>
  <c r="AX118" i="25"/>
  <c r="AY118" i="25"/>
  <c r="AZ118" i="25"/>
  <c r="BB118" i="25"/>
  <c r="BC118" i="25"/>
  <c r="BD118" i="25"/>
  <c r="BE118" i="25"/>
  <c r="BF118" i="25"/>
  <c r="AM118" i="25"/>
  <c r="AK118" i="25"/>
  <c r="AC118" i="25"/>
  <c r="AD118" i="25"/>
  <c r="AE118" i="25"/>
  <c r="AF118" i="25"/>
  <c r="AG118" i="25"/>
  <c r="AH118" i="25"/>
  <c r="AI118" i="25"/>
  <c r="AJ118" i="25"/>
  <c r="AB118" i="25"/>
  <c r="R118" i="25"/>
  <c r="T118" i="25"/>
  <c r="V118" i="25"/>
  <c r="X118" i="25"/>
  <c r="Z118" i="25"/>
  <c r="BG120" i="25"/>
  <c r="AR61" i="25"/>
  <c r="AS61" i="25"/>
  <c r="AT61" i="25"/>
  <c r="AU61" i="25"/>
  <c r="AV61" i="25"/>
  <c r="AW61" i="25"/>
  <c r="AX61" i="25"/>
  <c r="AY61" i="25"/>
  <c r="AZ61" i="25"/>
  <c r="BG65" i="25"/>
  <c r="BG63" i="25"/>
  <c r="BG64" i="25"/>
  <c r="BG62" i="25"/>
  <c r="BG61" i="25" l="1"/>
  <c r="AJ61" i="25"/>
  <c r="AJ57" i="25"/>
  <c r="BF125" i="25" l="1"/>
  <c r="BE125" i="25"/>
  <c r="BD125" i="25"/>
  <c r="BC125" i="25"/>
  <c r="BB125" i="25"/>
  <c r="BA125" i="25"/>
  <c r="AZ125" i="25"/>
  <c r="AY125" i="25"/>
  <c r="AX125" i="25"/>
  <c r="AW125" i="25"/>
  <c r="AV125" i="25"/>
  <c r="AT125" i="25"/>
  <c r="AS125" i="25"/>
  <c r="AR125" i="25"/>
  <c r="AQ125" i="25"/>
  <c r="AP125" i="25"/>
  <c r="AO125" i="25"/>
  <c r="AN125" i="25"/>
  <c r="AM125" i="25"/>
  <c r="AK125" i="25"/>
  <c r="AJ125" i="25"/>
  <c r="AI125" i="25"/>
  <c r="AH125" i="25"/>
  <c r="AG125" i="25"/>
  <c r="AF125" i="25"/>
  <c r="AE125" i="25"/>
  <c r="AD125" i="25"/>
  <c r="AC125" i="25"/>
  <c r="AB125" i="25"/>
  <c r="BF115" i="25"/>
  <c r="BE115" i="25"/>
  <c r="BD115" i="25"/>
  <c r="BC115" i="25"/>
  <c r="BB115" i="25"/>
  <c r="AZ115" i="25"/>
  <c r="AY115" i="25"/>
  <c r="AX115" i="25"/>
  <c r="AW115" i="25"/>
  <c r="AV115" i="25"/>
  <c r="AU115" i="25"/>
  <c r="AT115" i="25"/>
  <c r="AS115" i="25"/>
  <c r="AR115" i="25"/>
  <c r="AQ115" i="25"/>
  <c r="AP115" i="25"/>
  <c r="AO115" i="25"/>
  <c r="AN115" i="25"/>
  <c r="AM115" i="25"/>
  <c r="AK115" i="25"/>
  <c r="AJ115" i="25"/>
  <c r="AI115" i="25"/>
  <c r="AH115" i="25"/>
  <c r="AG115" i="25"/>
  <c r="AF115" i="25"/>
  <c r="AE115" i="25"/>
  <c r="AD115" i="25"/>
  <c r="AC115" i="25"/>
  <c r="AB115" i="25"/>
  <c r="AN108" i="25"/>
  <c r="AM108" i="25"/>
  <c r="AK108" i="25"/>
  <c r="AJ108" i="25"/>
  <c r="AJ107" i="25" s="1"/>
  <c r="AI108" i="25"/>
  <c r="AI107" i="25" s="1"/>
  <c r="AH108" i="25"/>
  <c r="AH107" i="25" s="1"/>
  <c r="AG108" i="25"/>
  <c r="AG107" i="25" s="1"/>
  <c r="AF108" i="25"/>
  <c r="AF107" i="25" s="1"/>
  <c r="AE108" i="25"/>
  <c r="AE107" i="25" s="1"/>
  <c r="AD108" i="25"/>
  <c r="AD107" i="25" s="1"/>
  <c r="AC108" i="25"/>
  <c r="AC107" i="25" s="1"/>
  <c r="AB108" i="25"/>
  <c r="AB107" i="25" s="1"/>
  <c r="AN100" i="25"/>
  <c r="AU100" i="25"/>
  <c r="AV100" i="25"/>
  <c r="AW100" i="25"/>
  <c r="AX100" i="25"/>
  <c r="AY100" i="25"/>
  <c r="AZ100" i="25"/>
  <c r="BA100" i="25"/>
  <c r="BB100" i="25"/>
  <c r="BC100" i="25"/>
  <c r="BD100" i="25"/>
  <c r="BE100" i="25"/>
  <c r="BF100" i="25"/>
  <c r="AM100" i="25"/>
  <c r="AK100" i="25"/>
  <c r="AC100" i="25"/>
  <c r="AD100" i="25"/>
  <c r="AE100" i="25"/>
  <c r="AF100" i="25"/>
  <c r="AG100" i="25"/>
  <c r="AH100" i="25"/>
  <c r="AI100" i="25"/>
  <c r="AJ100" i="25"/>
  <c r="AB100" i="25"/>
  <c r="AN95" i="25"/>
  <c r="AO95" i="25"/>
  <c r="AP95" i="25"/>
  <c r="AQ95" i="25"/>
  <c r="BA95" i="25"/>
  <c r="BB95" i="25"/>
  <c r="BC95" i="25"/>
  <c r="BD95" i="25"/>
  <c r="BE95" i="25"/>
  <c r="BF95" i="25"/>
  <c r="AM95" i="25"/>
  <c r="AK95" i="25"/>
  <c r="AC95" i="25"/>
  <c r="AD95" i="25"/>
  <c r="AE95" i="25"/>
  <c r="AF95" i="25"/>
  <c r="AG95" i="25"/>
  <c r="AH95" i="25"/>
  <c r="AI95" i="25"/>
  <c r="AJ95" i="25"/>
  <c r="AB95" i="25"/>
  <c r="BF80" i="25"/>
  <c r="BE80" i="25"/>
  <c r="BD80" i="25"/>
  <c r="BC80" i="25"/>
  <c r="BB80" i="25"/>
  <c r="BA80" i="25"/>
  <c r="AZ80" i="25"/>
  <c r="AY80" i="25"/>
  <c r="AX80" i="25"/>
  <c r="AW80" i="25"/>
  <c r="AV80" i="25"/>
  <c r="AU80" i="25"/>
  <c r="AT80" i="25"/>
  <c r="AS80" i="25"/>
  <c r="AR80" i="25"/>
  <c r="AQ80" i="25"/>
  <c r="AP80" i="25"/>
  <c r="AO80" i="25"/>
  <c r="AN80" i="25"/>
  <c r="AM80" i="25"/>
  <c r="AK80" i="25"/>
  <c r="AK76" i="25" s="1"/>
  <c r="AK73" i="25" s="1"/>
  <c r="AI80" i="25"/>
  <c r="AH80" i="25"/>
  <c r="AG80" i="25"/>
  <c r="AF80" i="25"/>
  <c r="AE80" i="25"/>
  <c r="AD80" i="25"/>
  <c r="AC80" i="25"/>
  <c r="AB80" i="25"/>
  <c r="AR73" i="25"/>
  <c r="AQ73" i="25"/>
  <c r="AP73" i="25"/>
  <c r="AO73" i="25"/>
  <c r="AN73" i="25"/>
  <c r="AM73" i="25"/>
  <c r="AK70" i="25"/>
  <c r="AN70" i="25"/>
  <c r="AO70" i="25"/>
  <c r="AP70" i="25"/>
  <c r="AQ70" i="25"/>
  <c r="AR70" i="25"/>
  <c r="AS70" i="25"/>
  <c r="AT70" i="25"/>
  <c r="AU70" i="25"/>
  <c r="AV70" i="25"/>
  <c r="AW70" i="25"/>
  <c r="AX70" i="25"/>
  <c r="AY70" i="25"/>
  <c r="AZ70" i="25"/>
  <c r="BA70" i="25"/>
  <c r="BB70" i="25"/>
  <c r="BC70" i="25"/>
  <c r="BD70" i="25"/>
  <c r="BE70" i="25"/>
  <c r="BF70" i="25"/>
  <c r="AM70" i="25"/>
  <c r="AE70" i="25"/>
  <c r="AF70" i="25"/>
  <c r="AG70" i="25"/>
  <c r="AH70" i="25"/>
  <c r="AI70" i="25"/>
  <c r="AJ70" i="25"/>
  <c r="AC70" i="25"/>
  <c r="AD70" i="25"/>
  <c r="AB70" i="25"/>
  <c r="BF61" i="25"/>
  <c r="BE61" i="25"/>
  <c r="BD61" i="25"/>
  <c r="AN61" i="25"/>
  <c r="AM61" i="25"/>
  <c r="AK61" i="25"/>
  <c r="AI61" i="25"/>
  <c r="AH61" i="25"/>
  <c r="AG61" i="25"/>
  <c r="AF61" i="25"/>
  <c r="AE61" i="25"/>
  <c r="AD61" i="25"/>
  <c r="AC61" i="25"/>
  <c r="AB61" i="25"/>
  <c r="BF57" i="25"/>
  <c r="BE57" i="25"/>
  <c r="BD57" i="25"/>
  <c r="BC57" i="25"/>
  <c r="BB57" i="25"/>
  <c r="BA57" i="25"/>
  <c r="AZ57" i="25"/>
  <c r="AY57" i="25"/>
  <c r="AX57" i="25"/>
  <c r="AW57" i="25"/>
  <c r="AV57" i="25"/>
  <c r="AU57" i="25"/>
  <c r="AT57" i="25"/>
  <c r="AS57" i="25"/>
  <c r="AR57" i="25"/>
  <c r="AI57" i="25"/>
  <c r="AH57" i="25"/>
  <c r="AG57" i="25"/>
  <c r="AF57" i="25"/>
  <c r="AE57" i="25"/>
  <c r="AD57" i="25"/>
  <c r="AC57" i="25"/>
  <c r="AB57" i="25"/>
  <c r="AN44" i="25"/>
  <c r="AP44" i="25"/>
  <c r="AQ44" i="25"/>
  <c r="AR44" i="25"/>
  <c r="AS44" i="25"/>
  <c r="AT44" i="25"/>
  <c r="AX44" i="25"/>
  <c r="AY44" i="25"/>
  <c r="AZ44" i="25"/>
  <c r="BA44" i="25"/>
  <c r="BB44" i="25"/>
  <c r="BC44" i="25"/>
  <c r="BD44" i="25"/>
  <c r="BE44" i="25"/>
  <c r="BF44" i="25"/>
  <c r="AM44" i="25"/>
  <c r="AK44" i="25"/>
  <c r="AD44" i="25"/>
  <c r="AE44" i="25"/>
  <c r="AG44" i="25"/>
  <c r="AI44" i="25"/>
  <c r="AJ44" i="25"/>
  <c r="BF39" i="25"/>
  <c r="BE39" i="25"/>
  <c r="BD39" i="25"/>
  <c r="BC39" i="25"/>
  <c r="BB39" i="25"/>
  <c r="BA39" i="25"/>
  <c r="AZ39" i="25"/>
  <c r="AY39" i="25"/>
  <c r="AX39" i="25"/>
  <c r="AW39" i="25"/>
  <c r="AV39" i="25"/>
  <c r="AU39" i="25"/>
  <c r="AT39" i="25"/>
  <c r="AS39" i="25"/>
  <c r="AR39" i="25"/>
  <c r="AQ39" i="25"/>
  <c r="AP39" i="25"/>
  <c r="AO39" i="25"/>
  <c r="AN39" i="25"/>
  <c r="AM39" i="25"/>
  <c r="AK39" i="25"/>
  <c r="AI39" i="25"/>
  <c r="AH39" i="25"/>
  <c r="AG39" i="25"/>
  <c r="AF39" i="25"/>
  <c r="AE39" i="25"/>
  <c r="AD39" i="25"/>
  <c r="AC39" i="25"/>
  <c r="AB39" i="25"/>
  <c r="AN35" i="25"/>
  <c r="AO35" i="25"/>
  <c r="AP35" i="25"/>
  <c r="AQ35" i="25"/>
  <c r="AR35" i="25"/>
  <c r="AS35" i="25"/>
  <c r="AT35" i="25"/>
  <c r="AU35" i="25"/>
  <c r="AV35" i="25"/>
  <c r="AW35" i="25"/>
  <c r="AX35" i="25"/>
  <c r="AY35" i="25"/>
  <c r="AZ35" i="25"/>
  <c r="BA35" i="25"/>
  <c r="BB35" i="25"/>
  <c r="BC35" i="25"/>
  <c r="BD35" i="25"/>
  <c r="BE35" i="25"/>
  <c r="BF35" i="25"/>
  <c r="AM35" i="25"/>
  <c r="AK35" i="25"/>
  <c r="AH35" i="25"/>
  <c r="AC35" i="25"/>
  <c r="AD35" i="25"/>
  <c r="AE35" i="25"/>
  <c r="AF35" i="25"/>
  <c r="AG35" i="25"/>
  <c r="AB35" i="25"/>
  <c r="AK30" i="25"/>
  <c r="AM30" i="25"/>
  <c r="AN30" i="25"/>
  <c r="BF30" i="25"/>
  <c r="BE30" i="25"/>
  <c r="BD30" i="25"/>
  <c r="BC30" i="25"/>
  <c r="BB30" i="25"/>
  <c r="BA30" i="25"/>
  <c r="AZ30" i="25"/>
  <c r="AY30" i="25"/>
  <c r="AX30" i="25"/>
  <c r="AW30" i="25"/>
  <c r="AV30" i="25"/>
  <c r="AU30" i="25"/>
  <c r="AT30" i="25"/>
  <c r="AS30" i="25"/>
  <c r="AR30" i="25"/>
  <c r="AQ30" i="25"/>
  <c r="AP30" i="25"/>
  <c r="AO30" i="25"/>
  <c r="AH30" i="25"/>
  <c r="AI30" i="25"/>
  <c r="AJ30" i="25"/>
  <c r="AC30" i="25"/>
  <c r="AD30" i="25"/>
  <c r="AB30" i="25"/>
  <c r="AS69" i="25" l="1"/>
  <c r="AQ69" i="25"/>
  <c r="AF69" i="25"/>
  <c r="AW69" i="25"/>
  <c r="AH69" i="25"/>
  <c r="BC69" i="25"/>
  <c r="AU69" i="25"/>
  <c r="AK69" i="25"/>
  <c r="AT69" i="25"/>
  <c r="AM69" i="25"/>
  <c r="AY69" i="25"/>
  <c r="AD69" i="25"/>
  <c r="AB69" i="25"/>
  <c r="AI69" i="25"/>
  <c r="AE69" i="25"/>
  <c r="BD69" i="25"/>
  <c r="AZ69" i="25"/>
  <c r="AV69" i="25"/>
  <c r="AR69" i="25"/>
  <c r="AN69" i="25"/>
  <c r="AC69" i="25"/>
  <c r="AG69" i="25"/>
  <c r="BF69" i="25"/>
  <c r="BB69" i="25"/>
  <c r="AX69" i="25"/>
  <c r="AP69" i="25"/>
  <c r="BE69" i="25"/>
  <c r="BA69" i="25"/>
  <c r="AO69" i="25"/>
  <c r="BG107" i="25"/>
  <c r="AC29" i="25"/>
  <c r="AF29" i="25"/>
  <c r="R44" i="25"/>
  <c r="BA29" i="25"/>
  <c r="AI29" i="25"/>
  <c r="P44" i="25"/>
  <c r="P29" i="25" s="1"/>
  <c r="AB29" i="25"/>
  <c r="BD29" i="25"/>
  <c r="AV29" i="25"/>
  <c r="AP29" i="25"/>
  <c r="AX29" i="25"/>
  <c r="BF29" i="25"/>
  <c r="AQ29" i="25"/>
  <c r="AN29" i="25"/>
  <c r="AM29" i="25"/>
  <c r="AJ29" i="25"/>
  <c r="AT29" i="25"/>
  <c r="BB29" i="25"/>
  <c r="AY29" i="25"/>
  <c r="AG29" i="25"/>
  <c r="AR29" i="25"/>
  <c r="AZ29" i="25"/>
  <c r="AE29" i="25"/>
  <c r="AS29" i="25"/>
  <c r="AK29" i="25"/>
  <c r="AU29" i="25"/>
  <c r="BC29" i="25"/>
  <c r="AH29" i="25"/>
  <c r="AD29" i="25"/>
  <c r="AO29" i="25"/>
  <c r="AW29" i="25"/>
  <c r="BE29" i="25"/>
  <c r="AJ69" i="25"/>
  <c r="BG119" i="25"/>
  <c r="BG118" i="25" s="1"/>
  <c r="BG117" i="25"/>
  <c r="BG116" i="25"/>
  <c r="BG114" i="25"/>
  <c r="BG111" i="25"/>
  <c r="BG110" i="25"/>
  <c r="BG113" i="25"/>
  <c r="BG104" i="25"/>
  <c r="BG105" i="25"/>
  <c r="BG101" i="25"/>
  <c r="BG103" i="25"/>
  <c r="BG99" i="25"/>
  <c r="BG96" i="25"/>
  <c r="BG97" i="25"/>
  <c r="BG98" i="25"/>
  <c r="BG82" i="25"/>
  <c r="BG83" i="25"/>
  <c r="BG81" i="25"/>
  <c r="BG75" i="25"/>
  <c r="BG79" i="25"/>
  <c r="BG76" i="25" s="1"/>
  <c r="BG74" i="25"/>
  <c r="BG72" i="25"/>
  <c r="BG71" i="25"/>
  <c r="BG67" i="25"/>
  <c r="BG68" i="25"/>
  <c r="BG58" i="25"/>
  <c r="BG59" i="25"/>
  <c r="BG60" i="25"/>
  <c r="BG53" i="25"/>
  <c r="BG55" i="25"/>
  <c r="BG46" i="25"/>
  <c r="BG43" i="25"/>
  <c r="BG42" i="25" s="1"/>
  <c r="BG40" i="25"/>
  <c r="BG39" i="25" s="1"/>
  <c r="BG37" i="25"/>
  <c r="BG38" i="25"/>
  <c r="BG36" i="25"/>
  <c r="BG33" i="25"/>
  <c r="BG31" i="25"/>
  <c r="BG32" i="25"/>
  <c r="AY137" i="25" l="1"/>
  <c r="AE137" i="25"/>
  <c r="AC137" i="25"/>
  <c r="BG44" i="25"/>
  <c r="BG115" i="25"/>
  <c r="BG57" i="25"/>
  <c r="BG108" i="25"/>
  <c r="BG95" i="25"/>
  <c r="BG100" i="25"/>
  <c r="BG80" i="25"/>
  <c r="BG66" i="25"/>
  <c r="BG30" i="25"/>
  <c r="BA137" i="25"/>
  <c r="BN69" i="25"/>
  <c r="BN30" i="25"/>
  <c r="BN32" i="25"/>
  <c r="BN70" i="25"/>
  <c r="BN29" i="25"/>
  <c r="BN71" i="25"/>
  <c r="BG73" i="25"/>
  <c r="BG35" i="25"/>
  <c r="BG70" i="25"/>
  <c r="V134" i="25"/>
  <c r="Z134" i="25"/>
  <c r="V129" i="25"/>
  <c r="Z129" i="25"/>
  <c r="R125" i="25"/>
  <c r="T125" i="25"/>
  <c r="V125" i="25"/>
  <c r="X125" i="25"/>
  <c r="Z125" i="25"/>
  <c r="R115" i="25"/>
  <c r="T115" i="25"/>
  <c r="V115" i="25"/>
  <c r="X115" i="25"/>
  <c r="Z115" i="25"/>
  <c r="P115" i="25"/>
  <c r="Z100" i="25"/>
  <c r="R80" i="25"/>
  <c r="T80" i="25"/>
  <c r="V80" i="25"/>
  <c r="X80" i="25"/>
  <c r="Z80" i="25"/>
  <c r="R70" i="25"/>
  <c r="T70" i="25"/>
  <c r="V70" i="25"/>
  <c r="X70" i="25"/>
  <c r="Z70" i="25"/>
  <c r="P70" i="25"/>
  <c r="Z44" i="25"/>
  <c r="R39" i="25"/>
  <c r="T39" i="25"/>
  <c r="V39" i="25"/>
  <c r="X39" i="25"/>
  <c r="Z39" i="25"/>
  <c r="R35" i="25"/>
  <c r="V35" i="25"/>
  <c r="X35" i="25"/>
  <c r="Z35" i="25"/>
  <c r="X69" i="25" l="1"/>
  <c r="V69" i="25"/>
  <c r="Z69" i="25"/>
  <c r="R69" i="25"/>
  <c r="P69" i="25"/>
  <c r="T69" i="25"/>
  <c r="BG69" i="25"/>
  <c r="BA145" i="25"/>
  <c r="BG29" i="25"/>
  <c r="X29" i="25"/>
  <c r="V29" i="25"/>
  <c r="R29" i="25"/>
  <c r="Z29" i="25"/>
  <c r="T29" i="25"/>
  <c r="AP137" i="25"/>
  <c r="AO139" i="25" s="1"/>
  <c r="AZ137" i="25"/>
  <c r="AX137" i="25"/>
  <c r="AS137" i="25"/>
  <c r="AJ137" i="25"/>
  <c r="AR137" i="25"/>
  <c r="AG137" i="25"/>
  <c r="AT137" i="25"/>
  <c r="AD137" i="25"/>
  <c r="AN137" i="25"/>
  <c r="AH137" i="25"/>
  <c r="AB137" i="25"/>
  <c r="AI137" i="25"/>
  <c r="AH139" i="25" s="1"/>
  <c r="AU137" i="25"/>
  <c r="BD137" i="25"/>
  <c r="BC137" i="25"/>
  <c r="BC144" i="25" s="1"/>
  <c r="AM137" i="25"/>
  <c r="AK139" i="25" s="1"/>
  <c r="AQ137" i="25"/>
  <c r="AK137" i="25"/>
  <c r="AO137" i="25"/>
  <c r="BF137" i="25"/>
  <c r="AV137" i="25"/>
  <c r="AU139" i="25" s="1"/>
  <c r="BE137" i="25"/>
  <c r="AB139" i="25"/>
  <c r="BB137" i="25"/>
  <c r="BA139" i="25" s="1"/>
  <c r="AF137" i="25"/>
  <c r="AE139" i="25" s="1"/>
  <c r="AW137" i="25"/>
  <c r="BN72" i="25" l="1"/>
  <c r="AR139" i="25"/>
  <c r="BN139" i="25"/>
  <c r="AW144" i="25"/>
  <c r="AR145" i="25"/>
  <c r="AD144" i="25"/>
  <c r="AJ144" i="25"/>
  <c r="AK145" i="25"/>
  <c r="AH145" i="25"/>
  <c r="AE145" i="25"/>
  <c r="AB145" i="25"/>
  <c r="AO145" i="25"/>
  <c r="AU145" i="25"/>
  <c r="AX145" i="25"/>
  <c r="AQ144" i="25"/>
  <c r="BG137" i="25"/>
  <c r="BN142" i="25" s="1"/>
  <c r="BN141" i="25"/>
  <c r="BN33" i="25"/>
  <c r="BN138" i="25"/>
  <c r="X137" i="25"/>
  <c r="Z137" i="25"/>
  <c r="V137" i="25"/>
  <c r="AX139" i="25"/>
  <c r="P137" i="25"/>
  <c r="R137" i="25"/>
  <c r="T137" i="25"/>
  <c r="BN140" i="25" l="1"/>
</calcChain>
</file>

<file path=xl/sharedStrings.xml><?xml version="1.0" encoding="utf-8"?>
<sst xmlns="http://schemas.openxmlformats.org/spreadsheetml/2006/main" count="898" uniqueCount="434">
  <si>
    <t>:</t>
  </si>
  <si>
    <t>Экзамены</t>
  </si>
  <si>
    <t>I курс</t>
  </si>
  <si>
    <t>II курс</t>
  </si>
  <si>
    <t>III курс</t>
  </si>
  <si>
    <t>I</t>
  </si>
  <si>
    <t>II</t>
  </si>
  <si>
    <t>III</t>
  </si>
  <si>
    <t>=</t>
  </si>
  <si>
    <t>Х</t>
  </si>
  <si>
    <t>//</t>
  </si>
  <si>
    <t>май</t>
  </si>
  <si>
    <t>–</t>
  </si>
  <si>
    <t xml:space="preserve">№
п/п
</t>
  </si>
  <si>
    <t>1.1.2</t>
  </si>
  <si>
    <t>IV курс</t>
  </si>
  <si>
    <t>IV</t>
  </si>
  <si>
    <t>3</t>
  </si>
  <si>
    <t>1.1.3</t>
  </si>
  <si>
    <t>1.1.1</t>
  </si>
  <si>
    <t>/</t>
  </si>
  <si>
    <t>УК-1</t>
  </si>
  <si>
    <t>УК-2</t>
  </si>
  <si>
    <t>УК-3</t>
  </si>
  <si>
    <t>БПК-1</t>
  </si>
  <si>
    <t>БПК-2</t>
  </si>
  <si>
    <t>УК-4</t>
  </si>
  <si>
    <t>БПК-3</t>
  </si>
  <si>
    <t>БПК-4</t>
  </si>
  <si>
    <t>БПК-5</t>
  </si>
  <si>
    <t>БПК-6</t>
  </si>
  <si>
    <t>УК-7</t>
  </si>
  <si>
    <t>СК-4</t>
  </si>
  <si>
    <t>СК-5</t>
  </si>
  <si>
    <t>СК-6</t>
  </si>
  <si>
    <t>СК-7</t>
  </si>
  <si>
    <t>СК-8</t>
  </si>
  <si>
    <t>СК-9</t>
  </si>
  <si>
    <t>УК-5</t>
  </si>
  <si>
    <t>УК-6</t>
  </si>
  <si>
    <t>1.1.4</t>
  </si>
  <si>
    <t>УК-8</t>
  </si>
  <si>
    <t>УК-9</t>
  </si>
  <si>
    <t>02
11</t>
  </si>
  <si>
    <t>04
01</t>
  </si>
  <si>
    <t>01
02</t>
  </si>
  <si>
    <t>01
03</t>
  </si>
  <si>
    <t>05
04</t>
  </si>
  <si>
    <t>03
05</t>
  </si>
  <si>
    <t>05
07</t>
  </si>
  <si>
    <t>02
08</t>
  </si>
  <si>
    <t>O</t>
  </si>
  <si>
    <t>МИНИСТЕРСТВО ОБРАЗОВАНИЯ РЕСПУБЛИКИ БЕЛАРУСЬ</t>
  </si>
  <si>
    <t>ТИПОВОЙ   УЧЕБНЫЙ   ПЛАН</t>
  </si>
  <si>
    <t>Регистрационный  № _____________</t>
  </si>
  <si>
    <t>II. Сводные данные по бюджету
 времени (в неделях)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</si>
  <si>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</si>
  <si>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</si>
  <si>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</si>
  <si>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</si>
  <si>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</si>
  <si>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</si>
  <si>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</si>
  <si>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</si>
  <si>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июнь</t>
  </si>
  <si>
    <t>июль</t>
  </si>
  <si>
    <t>август</t>
  </si>
  <si>
    <t xml:space="preserve">   I. График образовательного процесса</t>
  </si>
  <si>
    <t>Обозначения</t>
  </si>
  <si>
    <t>Количество академических часов</t>
  </si>
  <si>
    <t>Зачеты</t>
  </si>
  <si>
    <t>Всего</t>
  </si>
  <si>
    <t>Аудиторных</t>
  </si>
  <si>
    <t>Лекции</t>
  </si>
  <si>
    <t>Лабораторные</t>
  </si>
  <si>
    <t>Практические</t>
  </si>
  <si>
    <t>Семинарские</t>
  </si>
  <si>
    <t>Распределение по курсам и семестрам</t>
  </si>
  <si>
    <t>Из них</t>
  </si>
  <si>
    <t>ГОСУДАРСТВЕННЫЙ КОМПОНЕНТ</t>
  </si>
  <si>
    <t>Всего часов</t>
  </si>
  <si>
    <t>Ауд. часов</t>
  </si>
  <si>
    <t>Зач. единиц</t>
  </si>
  <si>
    <t>Код компетенции</t>
  </si>
  <si>
    <t>каникулы</t>
  </si>
  <si>
    <t>теоретическое обучение</t>
  </si>
  <si>
    <t>экзаменационная сессия</t>
  </si>
  <si>
    <t>- учебная практика</t>
  </si>
  <si>
    <t>- производственная практика</t>
  </si>
  <si>
    <t>дипломное проектирование</t>
  </si>
  <si>
    <t>итоговая аттестация</t>
  </si>
  <si>
    <t>СОГЛАСОВАНО</t>
  </si>
  <si>
    <t>ФАКУЛЬТАТИВНЫЕ ДИСЦИПЛИНЫ</t>
  </si>
  <si>
    <t>ДОПОЛНИТЕЛЬНЫЕ ВИДЫ ОБУЧЕНИЯ</t>
  </si>
  <si>
    <t>Количество часов учебных занятий в неделю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</si>
  <si>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</si>
  <si>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</si>
  <si>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</si>
  <si>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</si>
  <si>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IV. Учебные практики</t>
  </si>
  <si>
    <t>Название практики</t>
  </si>
  <si>
    <t>Семестр</t>
  </si>
  <si>
    <t>Недель</t>
  </si>
  <si>
    <t>Зачетных единиц</t>
  </si>
  <si>
    <t>V. Производственные практики</t>
  </si>
  <si>
    <t>VI. Дипломное проектирование</t>
  </si>
  <si>
    <t>VII. Итоговая аттестация</t>
  </si>
  <si>
    <t>VIII. Матрица компетенций</t>
  </si>
  <si>
    <t>Эксперт-нормоконтролер</t>
  </si>
  <si>
    <t>V курс</t>
  </si>
  <si>
    <t xml:space="preserve">10 семестр
</t>
  </si>
  <si>
    <t>V</t>
  </si>
  <si>
    <t>Теоретическое обучение</t>
  </si>
  <si>
    <t>Учебные практики</t>
  </si>
  <si>
    <t>Производственные  практики</t>
  </si>
  <si>
    <t>Дипломное проектирование</t>
  </si>
  <si>
    <t>Итоговая  аттестация</t>
  </si>
  <si>
    <t>Каникулы</t>
  </si>
  <si>
    <t>Всего зачетных единиц</t>
  </si>
  <si>
    <t xml:space="preserve">Первый заместитель </t>
  </si>
  <si>
    <t xml:space="preserve">Министра образования </t>
  </si>
  <si>
    <t>Республики Беларусь</t>
  </si>
  <si>
    <t>И.А. Старовойтова</t>
  </si>
  <si>
    <t>Код компе- тенции</t>
  </si>
  <si>
    <t>III. План образовательного процесса</t>
  </si>
  <si>
    <t>КОМПОНЕНТ УЧРЕЖДЕНИЯ ВЫСШЕГО ОБРАЗОВАНИЯ</t>
  </si>
  <si>
    <t>Наименование компетенции</t>
  </si>
  <si>
    <t>Код модуля, учебной дисциплины</t>
  </si>
  <si>
    <t>БПК-7</t>
  </si>
  <si>
    <t>Название модуля,
учебной дисциплины,
  курсового проекта 
(курсовой работы)</t>
  </si>
  <si>
    <t>Курсы</t>
  </si>
  <si>
    <t>Количество часов учебных занятий</t>
  </si>
  <si>
    <t xml:space="preserve"> С.А. Касперович</t>
  </si>
  <si>
    <t>И.В. Титович</t>
  </si>
  <si>
    <t>Социально-гуманитарный модуль 1</t>
  </si>
  <si>
    <t>История</t>
  </si>
  <si>
    <t>Экономика</t>
  </si>
  <si>
    <t>Философия</t>
  </si>
  <si>
    <t>Политология</t>
  </si>
  <si>
    <t>1.2.1</t>
  </si>
  <si>
    <t>1.2.2</t>
  </si>
  <si>
    <t>1.2.3</t>
  </si>
  <si>
    <t>Математика</t>
  </si>
  <si>
    <t xml:space="preserve">Физика </t>
  </si>
  <si>
    <t>Химия</t>
  </si>
  <si>
    <t>1</t>
  </si>
  <si>
    <t>2.1</t>
  </si>
  <si>
    <t>Социально-гуманитарный модуль 2</t>
  </si>
  <si>
    <t>2.1.1</t>
  </si>
  <si>
    <t xml:space="preserve">2.1.2 </t>
  </si>
  <si>
    <t>1.3.1</t>
  </si>
  <si>
    <t>Инженерная и горная графика</t>
  </si>
  <si>
    <t>1.3.2</t>
  </si>
  <si>
    <t>Прикладная механика</t>
  </si>
  <si>
    <t>1.4.1</t>
  </si>
  <si>
    <t>Иностранный язык</t>
  </si>
  <si>
    <t>1.5.1</t>
  </si>
  <si>
    <t>1.5.2</t>
  </si>
  <si>
    <t>1.5.3</t>
  </si>
  <si>
    <t>1.5.4</t>
  </si>
  <si>
    <t>Гидрогеология</t>
  </si>
  <si>
    <t>1.6.1</t>
  </si>
  <si>
    <t>1.6.2</t>
  </si>
  <si>
    <t>Физика горных пород</t>
  </si>
  <si>
    <t>Разрушение горных пород взрывом</t>
  </si>
  <si>
    <t>1.7.2</t>
  </si>
  <si>
    <t>1.7.3</t>
  </si>
  <si>
    <t>1.7.1</t>
  </si>
  <si>
    <t>Электротехника и электроника</t>
  </si>
  <si>
    <t>Электропривод и электроснабжение горных предприятий</t>
  </si>
  <si>
    <t>2.2.1</t>
  </si>
  <si>
    <t>Информатика</t>
  </si>
  <si>
    <t>Компьютерные технологии в проектировании горного производства</t>
  </si>
  <si>
    <t>Экономика горного производства</t>
  </si>
  <si>
    <t>Организация производства и управление горным предприятием</t>
  </si>
  <si>
    <t>2.4.1</t>
  </si>
  <si>
    <t>Обогащение и переработка полезных ископаемых</t>
  </si>
  <si>
    <t>2.4.2</t>
  </si>
  <si>
    <t>Горные машины и оборудование</t>
  </si>
  <si>
    <t>2.5.1</t>
  </si>
  <si>
    <t>2.5.2</t>
  </si>
  <si>
    <t>Подземные горные работы</t>
  </si>
  <si>
    <t>2.6.1</t>
  </si>
  <si>
    <t>Основы научных исследований и инновационной деятельности</t>
  </si>
  <si>
    <t>2.8.1</t>
  </si>
  <si>
    <t>2.8.2</t>
  </si>
  <si>
    <t>2.9.1</t>
  </si>
  <si>
    <t>2.9.2</t>
  </si>
  <si>
    <t>2.10.1</t>
  </si>
  <si>
    <t>2.10.2</t>
  </si>
  <si>
    <t>Управление качеством, метрология и стандартизация</t>
  </si>
  <si>
    <t>Автоматизация производственных процессов</t>
  </si>
  <si>
    <t>Экология горного производства</t>
  </si>
  <si>
    <t>Горное право</t>
  </si>
  <si>
    <t>Технология и механизация подземной разработки месторождений полезных ископаемых</t>
  </si>
  <si>
    <t>Проведение и крепление подземных горных выработок</t>
  </si>
  <si>
    <t>Процессы подземных горных работ при разработке калийных руд</t>
  </si>
  <si>
    <t>Управление состоянием массива горных пород</t>
  </si>
  <si>
    <t>Безопасное ведение подземных горных работ</t>
  </si>
  <si>
    <t>Коррупция и ее общественная опасность</t>
  </si>
  <si>
    <t>Введение в инженерное образование</t>
  </si>
  <si>
    <t>Проектирование рудников и шахт</t>
  </si>
  <si>
    <t>4.1</t>
  </si>
  <si>
    <t>Физическая культура</t>
  </si>
  <si>
    <t>2,3,4</t>
  </si>
  <si>
    <t xml:space="preserve"> 4</t>
  </si>
  <si>
    <t>/10</t>
  </si>
  <si>
    <t>/16</t>
  </si>
  <si>
    <t>4.2</t>
  </si>
  <si>
    <t>/34</t>
  </si>
  <si>
    <t>/68</t>
  </si>
  <si>
    <t>/28</t>
  </si>
  <si>
    <t>/1-8</t>
  </si>
  <si>
    <t>Геодезическая</t>
  </si>
  <si>
    <t>Первая технологическая</t>
  </si>
  <si>
    <t>Вторая технологическая</t>
  </si>
  <si>
    <t>Преддипломная</t>
  </si>
  <si>
    <t>1.7.4</t>
  </si>
  <si>
    <t>1.8.1</t>
  </si>
  <si>
    <t>Защита населения и объектов от чрезвызвычайных ситуаций. Радиационная безопасность</t>
  </si>
  <si>
    <t>1.8.2</t>
  </si>
  <si>
    <t>Охрана труда</t>
  </si>
  <si>
    <t>/122</t>
  </si>
  <si>
    <t>Основы эколого-энергетической устойчивости производства</t>
  </si>
  <si>
    <t>2.1.2</t>
  </si>
  <si>
    <t>1.6</t>
  </si>
  <si>
    <t>2.3</t>
  </si>
  <si>
    <t>2.5</t>
  </si>
  <si>
    <t>1.4</t>
  </si>
  <si>
    <t>1.5</t>
  </si>
  <si>
    <t>2.6</t>
  </si>
  <si>
    <t>Горный инженер</t>
  </si>
  <si>
    <t>1,2,3</t>
  </si>
  <si>
    <t>С.Г. Оника</t>
  </si>
  <si>
    <t xml:space="preserve">Курсовой проект  по учебной дисциплине "Разрушение горных пород взрывом" </t>
  </si>
  <si>
    <t xml:space="preserve">Курсовая работа  по учебной дисциплине "Информатика" </t>
  </si>
  <si>
    <t xml:space="preserve">Курсовая работа  по учебной дисциплине "Организация производства и управление горным предприятием" </t>
  </si>
  <si>
    <t xml:space="preserve">Курсовой проект  по учебной дисциплине "Горные машины и оборудование" </t>
  </si>
  <si>
    <t xml:space="preserve">Курсовая  работа  по учебной дисциплине "Обогащение и переработка полезных ископаемых" </t>
  </si>
  <si>
    <t xml:space="preserve"> Открытые горные работы</t>
  </si>
  <si>
    <t>1.5.6</t>
  </si>
  <si>
    <t xml:space="preserve">Месторождения полезных ископаемых Беларуси  и перспективы их освоения </t>
  </si>
  <si>
    <t>По горным и буровзрывным работам</t>
  </si>
  <si>
    <t xml:space="preserve">Курсовой проект  по учебной дисциплине "Технология и механизация подземной разработки месторождений полезных ископаемых"  </t>
  </si>
  <si>
    <t>/36</t>
  </si>
  <si>
    <t>Горно-геологические информационные системы</t>
  </si>
  <si>
    <t>СК-3</t>
  </si>
  <si>
    <t>Применять знания о физико-механических свойствах горных пород для выбора способов подготовки их к выемке</t>
  </si>
  <si>
    <t>Осуществлять анализ горной и горно-геологической информации на основе компьютерной обработки данных с применением информационных ГИС-технологий</t>
  </si>
  <si>
    <t>Осуществлять анализ физико-механических свойств сырья для выбора технологических схем обогащения и оборудования для  разработки месторождений полезных ископаемых открытым, подземным способами и обогащения полезных ископаемых</t>
  </si>
  <si>
    <t>2.2</t>
  </si>
  <si>
    <t>2.4</t>
  </si>
  <si>
    <t>2.7</t>
  </si>
  <si>
    <t>2.8</t>
  </si>
  <si>
    <t>2.9</t>
  </si>
  <si>
    <t>2.10</t>
  </si>
  <si>
    <t>3.1</t>
  </si>
  <si>
    <t>3.2</t>
  </si>
  <si>
    <t>3.3</t>
  </si>
  <si>
    <t>3.4</t>
  </si>
  <si>
    <t xml:space="preserve">Проводить минералогические, петрографические, гидрологические и геологические исследования и геометризацию недр разрабатываемых и перспективных месторождений полезных ископаемых </t>
  </si>
  <si>
    <t>Владеть основами исследовательской деятельности, осуществлять поиск, анализ и синтез информации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</si>
  <si>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</si>
  <si>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Осуществлять коммуникации на иностранном языке для решения задач межличностного и межкультурного взаимодействия</t>
  </si>
  <si>
    <t>Работать в команде,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</si>
  <si>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</si>
  <si>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</si>
  <si>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</si>
  <si>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уметь использовать основы философских знаний в профессиональной деятельности</t>
  </si>
  <si>
    <t>Выявлять факторы и механизмы исторического развития, определять общественное значение исторических событий</t>
  </si>
  <si>
    <t>Применять знания естественнонаучных учебных дисциплин для экспериментального и теоретического изучения, анализа и решения прикладных инженерных задач</t>
  </si>
  <si>
    <t>/4</t>
  </si>
  <si>
    <t>7</t>
  </si>
  <si>
    <t>/138</t>
  </si>
  <si>
    <t>ол</t>
  </si>
  <si>
    <t xml:space="preserve">Минералогия и петрография </t>
  </si>
  <si>
    <t xml:space="preserve">Курсовой проект  по учебной дисциплине "Процессы поземных горных работ при разработке калийных руд" </t>
  </si>
  <si>
    <t>Инженерная геодезия</t>
  </si>
  <si>
    <t>Геология</t>
  </si>
  <si>
    <t>Поиск и разведка месторождений полезных ископаемых</t>
  </si>
  <si>
    <t>8</t>
  </si>
  <si>
    <t xml:space="preserve">Курсовая работа  по учебной дисциплине "Гидрогеология" </t>
  </si>
  <si>
    <t>9</t>
  </si>
  <si>
    <t>1.5.5</t>
  </si>
  <si>
    <t>2.6.3</t>
  </si>
  <si>
    <t>2.8.3</t>
  </si>
  <si>
    <t>2.11.1</t>
  </si>
  <si>
    <t>2.11.2</t>
  </si>
  <si>
    <t>УТВЕРЖДАЮ</t>
  </si>
  <si>
    <t>1 семестр,
17 недель</t>
  </si>
  <si>
    <t>Экзаменационные 
сессии</t>
  </si>
  <si>
    <t>Маркшейдерское дело, геометризация недр</t>
  </si>
  <si>
    <t>1.1</t>
  </si>
  <si>
    <t>1.3</t>
  </si>
  <si>
    <t>1.2</t>
  </si>
  <si>
    <t>1.5.</t>
  </si>
  <si>
    <t>1.7</t>
  </si>
  <si>
    <t>1.8</t>
  </si>
  <si>
    <t>2.3.</t>
  </si>
  <si>
    <t>Начальник Главного управления профессионального образования
Министерства образования Республики Беларусь</t>
  </si>
  <si>
    <t>С.А. Касперович</t>
  </si>
  <si>
    <t>П.В. Цыбуленко</t>
  </si>
  <si>
    <t xml:space="preserve"> </t>
  </si>
  <si>
    <t>Белорусский язык (профессиональная лексика)</t>
  </si>
  <si>
    <t>2.11</t>
  </si>
  <si>
    <t>Начальник Главного управления профессионального образования 
Министерства образования Республики Беларусь</t>
  </si>
  <si>
    <t>Проверка</t>
  </si>
  <si>
    <t xml:space="preserve">Курсовая работа по учебной дисциплине "Проведение и крепление подземных горных выработок"  </t>
  </si>
  <si>
    <t>2 семестр,
17 недель</t>
  </si>
  <si>
    <t>3 семестр,
17 недель</t>
  </si>
  <si>
    <t>4 семестр,
17 недель</t>
  </si>
  <si>
    <t>5 семестр,
17 недель</t>
  </si>
  <si>
    <t>6 семестр,
14 недель</t>
  </si>
  <si>
    <t>7 семестр,
18 недель</t>
  </si>
  <si>
    <t>8 семестр,
14 недель</t>
  </si>
  <si>
    <t>9 семестр,
18 недель</t>
  </si>
  <si>
    <t>1.5.7</t>
  </si>
  <si>
    <t>2.3.1</t>
  </si>
  <si>
    <t>2.3.2</t>
  </si>
  <si>
    <t>2.6.2</t>
  </si>
  <si>
    <t>УК-10</t>
  </si>
  <si>
    <t>Анализировать социально-значимые явления, события и процессы, использовать социологическую и экономическую информацию</t>
  </si>
  <si>
    <t>УК-11</t>
  </si>
  <si>
    <t>УК-12</t>
  </si>
  <si>
    <t>Анализировать теоретико-методологические основы проблемы профессионального становления личности в процессе труда</t>
  </si>
  <si>
    <t>УК-13</t>
  </si>
  <si>
    <t xml:space="preserve">Оценивать основные события и этапы в истории для формирования целостного представления о развитии  науки и техники </t>
  </si>
  <si>
    <t>УК-14</t>
  </si>
  <si>
    <t xml:space="preserve">Анализировать различные аспекты современных политических институтов, определять характеристики и виды политических систем </t>
  </si>
  <si>
    <t>УК-15</t>
  </si>
  <si>
    <t>Использовать формы, приемы, методы и законы интеллектуальной познавательной деятельности в профессиональной сфере</t>
  </si>
  <si>
    <t>УК-16</t>
  </si>
  <si>
    <t>Применять нормы международного и национального законодательства в процессе создания и реализации объектов интеллектуальной собственности</t>
  </si>
  <si>
    <t>Применять знания принципов действия, конструкций, свойств основных электроизмерительных приборов, усилительных, логических, цифровых и преобразовательных устройств в сфере горной промышленности</t>
  </si>
  <si>
    <t>1.3, 2.2, 2.3</t>
  </si>
  <si>
    <t>СК-1</t>
  </si>
  <si>
    <t xml:space="preserve"> 2.4</t>
  </si>
  <si>
    <t>СК-2</t>
  </si>
  <si>
    <t>Обеспечивать  вскрытие и подготовку шахтных полей, крепление и поддержание очистных забоев,  управление кровлей, процессы очистной выемки при разработке рудных и пластовых  месторождений</t>
  </si>
  <si>
    <t>Применять знания по проектированию и анализу способов разработки и технологических схем для проектирования рудников и шахт</t>
  </si>
  <si>
    <t xml:space="preserve">Курсовая работа  по учебной дисциплине "Горно-геологические информационные системы" </t>
  </si>
  <si>
    <t>1.5.5, 2.2.1, 2.3.1, 2.4.2</t>
  </si>
  <si>
    <t>1.5.5, 1.6.1, 2.2.1, 2.3.1, 2.4.2, 2.5.1, 2.5.2, 2.6.1, 2.6.2, 2.6.3, 2.8.1, 2.8.2, 2.8.3, 2.11.2</t>
  </si>
  <si>
    <t>1.6.1, 2.5.1, 2.5.2, 2.6.1, 2.6.2, 2.6.3, 2.8.1, 2.8.2, 2.8.3, 2.11.2</t>
  </si>
  <si>
    <t>Использовать языковый материал в профессиональной области на белорусском языке</t>
  </si>
  <si>
    <t>Обеспечивать  эколого-энергетическую безопасность процессов производства, здоровые и безопасные условия труда, защиту производственного персонала и населения от возможных последствий аварий и катастроф</t>
  </si>
  <si>
    <t xml:space="preserve">Выбирать и анализировать способ разработки месторождения на основе анализа формы, геометрических параметров и нарушения залежей полезных ископаемых, влияния горных работ на подрабатываемые объекты </t>
  </si>
  <si>
    <t>Обеспечивать проведение научных исследований, включая компьютерные измерения и симуляции, решение новых, неформальных и иных инновационных задач в профессиональной деятельности</t>
  </si>
  <si>
    <t>Применять акты законодательства по недропользованию, правила и инструкции по безопасному ведению подземных горных работ</t>
  </si>
  <si>
    <t>1.1.1, 1.1.3</t>
  </si>
  <si>
    <t>УК-1,5</t>
  </si>
  <si>
    <t>УК-1,6</t>
  </si>
  <si>
    <t xml:space="preserve">Курсовой проект  по учебной дисциплине "Подземные горные работы" </t>
  </si>
  <si>
    <t xml:space="preserve">Курсовой проект  по учебной дисциплине " Открытые горные работы" </t>
  </si>
  <si>
    <t>/60</t>
  </si>
  <si>
    <t>/54</t>
  </si>
  <si>
    <t>/18</t>
  </si>
  <si>
    <t>/3</t>
  </si>
  <si>
    <t>СК-10</t>
  </si>
  <si>
    <t>/126</t>
  </si>
  <si>
    <t>/398</t>
  </si>
  <si>
    <t>Модуль "Естественнонаучные дисциплины"</t>
  </si>
  <si>
    <t>Модуль "Механика,  инженерная и горная графика"</t>
  </si>
  <si>
    <t xml:space="preserve"> Модуль "Лингвистический"</t>
  </si>
  <si>
    <t>Модуль "Физико-механические свойства и разрушение горных пород"</t>
  </si>
  <si>
    <t>Модуль "Безопасность жизнедеятельности"</t>
  </si>
  <si>
    <t xml:space="preserve">Модуль "Информационные компьютерные технологии" </t>
  </si>
  <si>
    <t>Модуль "Экономика и организация горного производства"</t>
  </si>
  <si>
    <t>Модуль "Компьютерные технологии горного производства"</t>
  </si>
  <si>
    <t>Модуль "Техническое обеспечение производства, обогащения и переработки"</t>
  </si>
  <si>
    <t>Модуль "Технологии разработки месторождений"</t>
  </si>
  <si>
    <t>Модуль "Технологии подземных горных работ"</t>
  </si>
  <si>
    <t>Модуль "Управление производственными процессами"</t>
  </si>
  <si>
    <t>Модуль "Безопасность и правовое обеспечение недропользования"</t>
  </si>
  <si>
    <t>Модуль "Проектирование подземных горных работ"</t>
  </si>
  <si>
    <t>2.7.1</t>
  </si>
  <si>
    <t>Владеть навыками здоровьесбережения</t>
  </si>
  <si>
    <t>Применять различные способы графических построений на плоскости и в пространстве для построения двухмерных и трехмерных моделей карьеров и рудников</t>
  </si>
  <si>
    <t>Осуществлять расчеты и анализ конструкций, процессов, с использованием программных средств для проектирования горных машин и анализа прочности конструкций</t>
  </si>
  <si>
    <t>Обеспечивать формирование предпринимательских инициатив, достижение наилучших результатов в условиях ограниченных ресурсов, применять основы организации управления производством, распределения и потребления продукции горных предприятий</t>
  </si>
  <si>
    <t>Применять методы инженерно-экономического анализа, управления качеством продукции и организации производства, нормативные правовые акты, методические материалы по метрологии, стандартизации и сертификаци, на их основе разрабатывать технические нормативные правовые акты для технологических процессов и продукции горных предприятий</t>
  </si>
  <si>
    <t>Название модуля,
учебной дисциплины,
 курсового проекта 
(курсовой работы)</t>
  </si>
  <si>
    <t>Модуль "Поиск, разведка и минералого-петрографическая характеристика месторождений"</t>
  </si>
  <si>
    <t>Политические институты и политические процессы / Логика</t>
  </si>
  <si>
    <t>Психология труда / История науки и техники</t>
  </si>
  <si>
    <t>УК-12 /
УК-13</t>
  </si>
  <si>
    <t>УК-14 / 
УК-15</t>
  </si>
  <si>
    <t xml:space="preserve">Курсовая работа  по учебной дисциплине "Скважинная разработка месторождений полезных ископаемых" </t>
  </si>
  <si>
    <t>Скважинная разработка месторождений полезных ископаемых</t>
  </si>
  <si>
    <t>Квалификация</t>
  </si>
  <si>
    <t>Срок обучения 5 лет</t>
  </si>
  <si>
    <t>Специальность 1-51 02 01 Разработка месторождений полезных ископаемых (по направлениям)</t>
  </si>
  <si>
    <t xml:space="preserve">_______________ </t>
  </si>
  <si>
    <t>Председатель НМС по горному делу</t>
  </si>
  <si>
    <t>Рекомендован к утверждению Президиумом Совета УМО 
по образованию в области горнодобывающей промышленности</t>
  </si>
  <si>
    <t>1, 2</t>
  </si>
  <si>
    <t>7, 8</t>
  </si>
  <si>
    <t>5, 6</t>
  </si>
  <si>
    <t>УК-4, 7</t>
  </si>
  <si>
    <t xml:space="preserve">Курсовая работа  по учебной дисциплине "Проектирование рудников и шахт" </t>
  </si>
  <si>
    <t>Проректор по научно-методической работе Государственного учреждения образования 
"Республиканский институт высшей школы"</t>
  </si>
  <si>
    <t>Председатель УМО по образованию в области 
горнодобывающей промышленности</t>
  </si>
  <si>
    <t>Модуль "Электроснабжение горных предприятий"</t>
  </si>
  <si>
    <t>Государственный экзамен по специальности, направлению специальности
Защита дипломного проекта в ГЭК</t>
  </si>
  <si>
    <t>М.В. Шестаков</t>
  </si>
  <si>
    <t>Проректор по научно-методической работе Государственного учреждения образования
"Республиканский институт высшей школы"</t>
  </si>
  <si>
    <r>
      <rPr>
        <u/>
        <sz val="50"/>
        <color indexed="8"/>
        <rFont val="Times New Roman"/>
        <family val="1"/>
        <charset val="204"/>
      </rPr>
      <t xml:space="preserve">29 </t>
    </r>
    <r>
      <rPr>
        <sz val="50"/>
        <color indexed="8"/>
        <rFont val="Times New Roman"/>
        <family val="1"/>
        <charset val="204"/>
      </rPr>
      <t xml:space="preserve">
09
</t>
    </r>
  </si>
  <si>
    <r>
      <rPr>
        <u/>
        <sz val="50"/>
        <color indexed="8"/>
        <rFont val="Times New Roman"/>
        <family val="1"/>
        <charset val="204"/>
      </rPr>
      <t xml:space="preserve">27 </t>
    </r>
    <r>
      <rPr>
        <sz val="50"/>
        <color indexed="8"/>
        <rFont val="Times New Roman"/>
        <family val="1"/>
        <charset val="204"/>
      </rPr>
      <t xml:space="preserve">
10
</t>
    </r>
  </si>
  <si>
    <r>
      <rPr>
        <u/>
        <sz val="50"/>
        <color indexed="8"/>
        <rFont val="Times New Roman"/>
        <family val="1"/>
        <charset val="204"/>
      </rPr>
      <t xml:space="preserve">29 </t>
    </r>
    <r>
      <rPr>
        <sz val="50"/>
        <color indexed="8"/>
        <rFont val="Times New Roman"/>
        <family val="1"/>
        <charset val="204"/>
      </rPr>
      <t xml:space="preserve">
12
</t>
    </r>
  </si>
  <si>
    <r>
      <rPr>
        <u/>
        <sz val="50"/>
        <color indexed="8"/>
        <rFont val="Times New Roman"/>
        <family val="1"/>
        <charset val="204"/>
      </rPr>
      <t xml:space="preserve">26 </t>
    </r>
    <r>
      <rPr>
        <sz val="50"/>
        <color indexed="8"/>
        <rFont val="Times New Roman"/>
        <family val="1"/>
        <charset val="204"/>
      </rPr>
      <t xml:space="preserve">
01
</t>
    </r>
  </si>
  <si>
    <r>
      <rPr>
        <u/>
        <sz val="50"/>
        <color indexed="8"/>
        <rFont val="Times New Roman"/>
        <family val="1"/>
        <charset val="204"/>
      </rPr>
      <t xml:space="preserve">23 </t>
    </r>
    <r>
      <rPr>
        <sz val="50"/>
        <color indexed="8"/>
        <rFont val="Times New Roman"/>
        <family val="1"/>
        <charset val="204"/>
      </rPr>
      <t xml:space="preserve">
02
</t>
    </r>
  </si>
  <si>
    <r>
      <rPr>
        <u/>
        <sz val="50"/>
        <color indexed="8"/>
        <rFont val="Times New Roman"/>
        <family val="1"/>
        <charset val="204"/>
      </rPr>
      <t xml:space="preserve">30 </t>
    </r>
    <r>
      <rPr>
        <sz val="50"/>
        <color indexed="8"/>
        <rFont val="Times New Roman"/>
        <family val="1"/>
        <charset val="204"/>
      </rPr>
      <t xml:space="preserve">
03
</t>
    </r>
  </si>
  <si>
    <r>
      <rPr>
        <u/>
        <sz val="50"/>
        <color indexed="8"/>
        <rFont val="Times New Roman"/>
        <family val="1"/>
        <charset val="204"/>
      </rPr>
      <t xml:space="preserve">27 </t>
    </r>
    <r>
      <rPr>
        <sz val="50"/>
        <color indexed="8"/>
        <rFont val="Times New Roman"/>
        <family val="1"/>
        <charset val="204"/>
      </rPr>
      <t xml:space="preserve">
04
</t>
    </r>
  </si>
  <si>
    <r>
      <rPr>
        <u/>
        <sz val="50"/>
        <color indexed="8"/>
        <rFont val="Times New Roman"/>
        <family val="1"/>
        <charset val="204"/>
      </rPr>
      <t>29</t>
    </r>
    <r>
      <rPr>
        <sz val="50"/>
        <color indexed="8"/>
        <rFont val="Times New Roman"/>
        <family val="1"/>
        <charset val="204"/>
      </rPr>
      <t xml:space="preserve">
06
</t>
    </r>
  </si>
  <si>
    <r>
      <rPr>
        <u/>
        <sz val="50"/>
        <color indexed="8"/>
        <rFont val="Times New Roman"/>
        <family val="1"/>
        <charset val="204"/>
      </rPr>
      <t xml:space="preserve">27 </t>
    </r>
    <r>
      <rPr>
        <sz val="50"/>
        <color indexed="8"/>
        <rFont val="Times New Roman"/>
        <family val="1"/>
        <charset val="204"/>
      </rPr>
      <t xml:space="preserve">
07
</t>
    </r>
  </si>
  <si>
    <r>
      <t xml:space="preserve">05
</t>
    </r>
    <r>
      <rPr>
        <sz val="50"/>
        <color indexed="8"/>
        <rFont val="Times New Roman"/>
        <family val="1"/>
        <charset val="204"/>
      </rPr>
      <t>10</t>
    </r>
  </si>
  <si>
    <t>Протокол № ____ от ___________________2021</t>
  </si>
  <si>
    <t>/458</t>
  </si>
  <si>
    <t>/128</t>
  </si>
  <si>
    <t>/102</t>
  </si>
  <si>
    <t>/432</t>
  </si>
  <si>
    <t>/206</t>
  </si>
  <si>
    <t>/186</t>
  </si>
  <si>
    <t>/44</t>
  </si>
  <si>
    <t>УК-4,10</t>
  </si>
  <si>
    <r>
      <t>2</t>
    </r>
    <r>
      <rPr>
        <vertAlign val="superscript"/>
        <sz val="53"/>
        <rFont val="Times New Roman"/>
        <family val="1"/>
        <charset val="204"/>
      </rPr>
      <t>1</t>
    </r>
    <r>
      <rPr>
        <sz val="53"/>
        <rFont val="Times New Roman"/>
        <family val="1"/>
        <charset val="204"/>
      </rPr>
      <t>, 3</t>
    </r>
    <r>
      <rPr>
        <vertAlign val="superscript"/>
        <sz val="53"/>
        <rFont val="Times New Roman"/>
        <family val="1"/>
        <charset val="204"/>
      </rPr>
      <t>1</t>
    </r>
  </si>
  <si>
    <r>
      <t>Основы управления интеллектуальной собственностью</t>
    </r>
    <r>
      <rPr>
        <vertAlign val="superscript"/>
        <sz val="53"/>
        <rFont val="Times New Roman"/>
        <family val="1"/>
        <charset val="204"/>
      </rPr>
      <t>2</t>
    </r>
  </si>
  <si>
    <r>
      <rPr>
        <vertAlign val="superscript"/>
        <sz val="53"/>
        <rFont val="Times New Roman"/>
        <family val="1"/>
        <charset val="204"/>
      </rPr>
      <t>1</t>
    </r>
    <r>
      <rPr>
        <sz val="53"/>
        <rFont val="Times New Roman"/>
        <family val="1"/>
        <charset val="204"/>
      </rPr>
      <t xml:space="preserve"> Дифференцированный зачет.</t>
    </r>
  </si>
  <si>
    <r>
      <rPr>
        <vertAlign val="superscript"/>
        <sz val="53"/>
        <rFont val="Times New Roman"/>
        <family val="1"/>
        <charset val="204"/>
      </rPr>
      <t>2</t>
    </r>
    <r>
      <rPr>
        <sz val="53"/>
        <rFont val="Times New Roman"/>
        <family val="1"/>
        <charset val="204"/>
      </rPr>
      <t xml:space="preserve"> При составлении учебного плана учреждения высшего образования по направлению специальности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  </r>
  </si>
  <si>
    <t xml:space="preserve"> УК-1,6</t>
  </si>
  <si>
    <t xml:space="preserve"> УК-1,5</t>
  </si>
  <si>
    <t>Направление специальности 1-51 02 01-02 Разработка месторождений полезных ископаемых (подземные горные работы)</t>
  </si>
  <si>
    <t>Продолжение типового учебного плана по направлению специальности 1-51 02 01-02 "Разработка месторождений полезных ископаемых (подземные горные работы)", регистрационный № ____________________</t>
  </si>
  <si>
    <t>Разработан в качестве примера реализации образовательного стандарта по специальности 1-51 02 01 "Разработка месторождений полезных ископаемых (по направлениям)".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</si>
</sst>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_р_."/>
  </numFmts>
  <fonts count="66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b/>
      <sz val="32"/>
      <color indexed="8"/>
      <name val="Times New Roman"/>
      <family val="1"/>
      <charset val="204"/>
    </font>
    <font>
      <sz val="38"/>
      <color indexed="8"/>
      <name val="Times New Roman"/>
      <family val="1"/>
      <charset val="204"/>
    </font>
    <font>
      <sz val="48"/>
      <color indexed="8"/>
      <name val="Times New Roman"/>
      <family val="1"/>
      <charset val="204"/>
    </font>
    <font>
      <sz val="46"/>
      <color indexed="8"/>
      <name val="Times New Roman"/>
      <family val="1"/>
      <charset val="204"/>
    </font>
    <font>
      <sz val="48"/>
      <name val="Times New Roman"/>
      <family val="1"/>
      <charset val="204"/>
    </font>
    <font>
      <sz val="52"/>
      <color indexed="8"/>
      <name val="Times New Roman"/>
      <family val="1"/>
      <charset val="204"/>
    </font>
    <font>
      <b/>
      <sz val="52"/>
      <color indexed="8"/>
      <name val="Times New Roman"/>
      <family val="1"/>
      <charset val="204"/>
    </font>
    <font>
      <sz val="54"/>
      <color indexed="8"/>
      <name val="Times New Roman"/>
      <family val="1"/>
      <charset val="204"/>
    </font>
    <font>
      <sz val="56"/>
      <color indexed="8"/>
      <name val="Times New Roman"/>
      <family val="1"/>
      <charset val="204"/>
    </font>
    <font>
      <sz val="8"/>
      <name val="Arial Cyr"/>
      <charset val="204"/>
    </font>
    <font>
      <b/>
      <sz val="56"/>
      <color indexed="8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sz val="42"/>
      <color indexed="8"/>
      <name val="Times New Roman"/>
      <family val="1"/>
      <charset val="204"/>
    </font>
    <font>
      <b/>
      <sz val="46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58"/>
      <color indexed="8"/>
      <name val="Times New Roman"/>
      <family val="1"/>
      <charset val="204"/>
    </font>
    <font>
      <b/>
      <i/>
      <sz val="48"/>
      <color indexed="8"/>
      <name val="Times New Roman"/>
      <family val="1"/>
      <charset val="204"/>
    </font>
    <font>
      <b/>
      <sz val="42"/>
      <color indexed="8"/>
      <name val="Times New Roman"/>
      <family val="1"/>
      <charset val="204"/>
    </font>
    <font>
      <sz val="4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52"/>
      <color rgb="FFFF0000"/>
      <name val="Times New Roman"/>
      <family val="1"/>
      <charset val="204"/>
    </font>
    <font>
      <sz val="60"/>
      <color rgb="FFFF0000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46"/>
      <color rgb="FFFF0000"/>
      <name val="Times New Roman"/>
      <family val="1"/>
      <charset val="204"/>
    </font>
    <font>
      <sz val="56"/>
      <color rgb="FFFF0000"/>
      <name val="Times New Roman"/>
      <family val="1"/>
      <charset val="204"/>
    </font>
    <font>
      <b/>
      <sz val="56"/>
      <color rgb="FFFF0000"/>
      <name val="Times New Roman"/>
      <family val="1"/>
      <charset val="204"/>
    </font>
    <font>
      <sz val="38"/>
      <color rgb="FFFF0000"/>
      <name val="Times New Roman"/>
      <family val="1"/>
      <charset val="204"/>
    </font>
    <font>
      <b/>
      <sz val="52"/>
      <color rgb="FFFF0000"/>
      <name val="Times New Roman"/>
      <family val="1"/>
      <charset val="204"/>
    </font>
    <font>
      <b/>
      <sz val="32"/>
      <color rgb="FFFF0000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b/>
      <sz val="42"/>
      <color rgb="FFFF0000"/>
      <name val="Times New Roman"/>
      <family val="1"/>
      <charset val="204"/>
    </font>
    <font>
      <sz val="32"/>
      <color theme="1"/>
      <name val="Times New Roman"/>
      <family val="1"/>
      <charset val="204"/>
    </font>
    <font>
      <sz val="36"/>
      <color theme="1"/>
      <name val="Arial Cyr"/>
      <charset val="204"/>
    </font>
    <font>
      <sz val="32"/>
      <color theme="1"/>
      <name val="Arial Cyr"/>
      <charset val="204"/>
    </font>
    <font>
      <b/>
      <sz val="56"/>
      <color theme="1"/>
      <name val="Times New Roman"/>
      <family val="1"/>
      <charset val="204"/>
    </font>
    <font>
      <sz val="56"/>
      <color theme="1"/>
      <name val="Times New Roman"/>
      <family val="1"/>
      <charset val="204"/>
    </font>
    <font>
      <sz val="56"/>
      <color theme="1"/>
      <name val="Arial Cyr"/>
      <charset val="204"/>
    </font>
    <font>
      <b/>
      <sz val="58"/>
      <name val="Times New Roman"/>
      <family val="1"/>
      <charset val="204"/>
    </font>
    <font>
      <b/>
      <sz val="48"/>
      <name val="Times New Roman"/>
      <family val="1"/>
      <charset val="204"/>
    </font>
    <font>
      <sz val="50"/>
      <name val="Times New Roman"/>
      <family val="1"/>
      <charset val="204"/>
    </font>
    <font>
      <sz val="50"/>
      <color indexed="8"/>
      <name val="Times New Roman"/>
      <family val="1"/>
      <charset val="204"/>
    </font>
    <font>
      <u/>
      <sz val="50"/>
      <color indexed="8"/>
      <name val="Times New Roman"/>
      <family val="1"/>
      <charset val="204"/>
    </font>
    <font>
      <b/>
      <sz val="50"/>
      <color indexed="8"/>
      <name val="Times New Roman"/>
      <family val="1"/>
      <charset val="204"/>
    </font>
    <font>
      <sz val="48"/>
      <color indexed="10"/>
      <name val="Times New Roman"/>
      <family val="1"/>
      <charset val="204"/>
    </font>
    <font>
      <b/>
      <i/>
      <sz val="48"/>
      <color indexed="10"/>
      <name val="Times New Roman"/>
      <family val="1"/>
      <charset val="204"/>
    </font>
    <font>
      <i/>
      <sz val="48"/>
      <color indexed="10"/>
      <name val="Times New Roman"/>
      <family val="1"/>
      <charset val="204"/>
    </font>
    <font>
      <i/>
      <sz val="48"/>
      <color indexed="8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48"/>
      <color theme="1"/>
      <name val="Arial Cyr"/>
      <charset val="204"/>
    </font>
    <font>
      <sz val="56"/>
      <name val="Times New Roman"/>
      <family val="1"/>
      <charset val="204"/>
    </font>
    <font>
      <b/>
      <sz val="53"/>
      <color indexed="8"/>
      <name val="Times New Roman"/>
      <family val="1"/>
      <charset val="204"/>
    </font>
    <font>
      <sz val="53"/>
      <color indexed="8"/>
      <name val="Times New Roman"/>
      <family val="1"/>
      <charset val="204"/>
    </font>
    <font>
      <sz val="53"/>
      <name val="Times New Roman"/>
      <family val="1"/>
      <charset val="204"/>
    </font>
    <font>
      <b/>
      <sz val="53"/>
      <name val="Times New Roman"/>
      <family val="1"/>
      <charset val="204"/>
    </font>
    <font>
      <vertAlign val="superscript"/>
      <sz val="53"/>
      <name val="Times New Roman"/>
      <family val="1"/>
      <charset val="204"/>
    </font>
    <font>
      <b/>
      <sz val="53"/>
      <color rgb="FFFF0000"/>
      <name val="Times New Roman"/>
      <family val="1"/>
      <charset val="204"/>
    </font>
    <font>
      <sz val="53"/>
      <color rgb="FFFF0000"/>
      <name val="Times New Roman"/>
      <family val="1"/>
      <charset val="204"/>
    </font>
    <font>
      <sz val="53"/>
      <color theme="0"/>
      <name val="Times New Roman"/>
      <family val="1"/>
      <charset val="204"/>
    </font>
    <font>
      <sz val="5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206">
    <xf numFmtId="0" fontId="0" fillId="0" borderId="0" xfId="0"/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164" fontId="2" fillId="0" borderId="0" xfId="0" applyNumberFormat="1" applyFont="1" applyFill="1" applyAlignment="1">
      <alignment vertical="top"/>
    </xf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Border="1"/>
    <xf numFmtId="0" fontId="4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Border="1" applyAlignment="1">
      <alignment horizontal="left" vertical="top" wrapText="1"/>
    </xf>
    <xf numFmtId="164" fontId="5" fillId="0" borderId="0" xfId="0" applyNumberFormat="1" applyFont="1" applyFill="1" applyAlignment="1">
      <alignment horizontal="left" vertical="top" wrapText="1"/>
    </xf>
    <xf numFmtId="0" fontId="4" fillId="0" borderId="0" xfId="0" applyFont="1" applyFill="1" applyBorder="1"/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164" fontId="5" fillId="0" borderId="0" xfId="0" applyNumberFormat="1" applyFont="1" applyFill="1"/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Alignment="1">
      <alignment vertical="top"/>
    </xf>
    <xf numFmtId="0" fontId="6" fillId="0" borderId="0" xfId="0" applyFont="1" applyFill="1" applyBorder="1"/>
    <xf numFmtId="0" fontId="6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/>
    <xf numFmtId="0" fontId="8" fillId="0" borderId="0" xfId="0" applyFont="1" applyFill="1"/>
    <xf numFmtId="49" fontId="8" fillId="0" borderId="0" xfId="0" applyNumberFormat="1" applyFont="1" applyFill="1"/>
    <xf numFmtId="0" fontId="10" fillId="0" borderId="0" xfId="0" applyFont="1" applyFill="1"/>
    <xf numFmtId="0" fontId="10" fillId="0" borderId="0" xfId="0" applyFont="1" applyFill="1" applyBorder="1" applyAlignment="1">
      <alignment horizontal="left" vertical="top" wrapText="1"/>
    </xf>
    <xf numFmtId="164" fontId="10" fillId="0" borderId="0" xfId="0" applyNumberFormat="1" applyFont="1" applyFill="1" applyAlignment="1">
      <alignment horizontal="left" vertical="top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vertical="top"/>
    </xf>
    <xf numFmtId="164" fontId="10" fillId="0" borderId="0" xfId="0" applyNumberFormat="1" applyFont="1" applyFill="1"/>
    <xf numFmtId="0" fontId="10" fillId="0" borderId="0" xfId="0" applyFont="1" applyFill="1" applyAlignment="1">
      <alignment horizontal="left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left" vertical="top" wrapText="1"/>
    </xf>
    <xf numFmtId="164" fontId="11" fillId="0" borderId="0" xfId="0" applyNumberFormat="1" applyFont="1" applyFill="1" applyAlignment="1">
      <alignment horizontal="left" vertical="top" wrapText="1"/>
    </xf>
    <xf numFmtId="0" fontId="11" fillId="0" borderId="0" xfId="0" applyFont="1" applyFill="1"/>
    <xf numFmtId="164" fontId="11" fillId="0" borderId="0" xfId="0" applyNumberFormat="1" applyFont="1" applyFill="1"/>
    <xf numFmtId="0" fontId="11" fillId="0" borderId="0" xfId="0" applyFont="1" applyFill="1" applyAlignment="1">
      <alignment horizontal="left"/>
    </xf>
    <xf numFmtId="0" fontId="11" fillId="0" borderId="0" xfId="0" applyFont="1" applyFill="1" applyBorder="1"/>
    <xf numFmtId="0" fontId="12" fillId="0" borderId="0" xfId="0" applyFont="1" applyFill="1"/>
    <xf numFmtId="0" fontId="12" fillId="0" borderId="0" xfId="0" applyFont="1" applyFill="1" applyBorder="1"/>
    <xf numFmtId="0" fontId="13" fillId="0" borderId="0" xfId="0" applyFont="1" applyFill="1"/>
    <xf numFmtId="0" fontId="13" fillId="0" borderId="0" xfId="0" applyFont="1" applyFill="1" applyAlignment="1"/>
    <xf numFmtId="0" fontId="13" fillId="0" borderId="0" xfId="0" applyFont="1" applyFill="1" applyBorder="1"/>
    <xf numFmtId="0" fontId="13" fillId="0" borderId="0" xfId="0" applyFont="1" applyFill="1" applyBorder="1" applyAlignment="1"/>
    <xf numFmtId="164" fontId="13" fillId="0" borderId="0" xfId="0" applyNumberFormat="1" applyFont="1" applyFill="1"/>
    <xf numFmtId="0" fontId="13" fillId="0" borderId="0" xfId="0" applyFont="1" applyFill="1" applyAlignment="1">
      <alignment horizontal="left"/>
    </xf>
    <xf numFmtId="164" fontId="13" fillId="0" borderId="0" xfId="0" applyNumberFormat="1" applyFont="1" applyFill="1" applyAlignment="1"/>
    <xf numFmtId="0" fontId="13" fillId="0" borderId="0" xfId="0" applyFont="1" applyFill="1" applyAlignment="1">
      <alignment vertical="top"/>
    </xf>
    <xf numFmtId="0" fontId="15" fillId="0" borderId="0" xfId="0" applyFont="1" applyFill="1" applyAlignment="1"/>
    <xf numFmtId="164" fontId="13" fillId="0" borderId="0" xfId="0" applyNumberFormat="1" applyFont="1" applyFill="1" applyAlignment="1">
      <alignment horizontal="left"/>
    </xf>
    <xf numFmtId="0" fontId="15" fillId="0" borderId="0" xfId="0" applyFont="1" applyFill="1"/>
    <xf numFmtId="0" fontId="12" fillId="0" borderId="0" xfId="0" applyFont="1" applyFill="1" applyAlignment="1">
      <alignment vertical="justify" wrapText="1"/>
    </xf>
    <xf numFmtId="0" fontId="12" fillId="0" borderId="0" xfId="0" applyFont="1" applyFill="1" applyAlignment="1">
      <alignment horizontal="center"/>
    </xf>
    <xf numFmtId="164" fontId="7" fillId="0" borderId="0" xfId="0" applyNumberFormat="1" applyFont="1" applyFill="1"/>
    <xf numFmtId="0" fontId="7" fillId="0" borderId="0" xfId="0" applyFont="1" applyFill="1" applyAlignment="1">
      <alignment horizontal="left"/>
    </xf>
    <xf numFmtId="0" fontId="7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49" fontId="18" fillId="0" borderId="3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/>
    <xf numFmtId="0" fontId="8" fillId="0" borderId="0" xfId="0" applyFont="1" applyFill="1" applyAlignment="1"/>
    <xf numFmtId="164" fontId="8" fillId="0" borderId="0" xfId="0" applyNumberFormat="1" applyFont="1" applyFill="1"/>
    <xf numFmtId="0" fontId="8" fillId="0" borderId="0" xfId="0" applyFont="1" applyFill="1" applyAlignment="1">
      <alignment horizontal="left"/>
    </xf>
    <xf numFmtId="49" fontId="6" fillId="0" borderId="0" xfId="0" applyNumberFormat="1" applyFont="1" applyFill="1"/>
    <xf numFmtId="49" fontId="6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/>
    <xf numFmtId="164" fontId="3" fillId="0" borderId="0" xfId="0" applyNumberFormat="1" applyFont="1" applyFill="1"/>
    <xf numFmtId="164" fontId="6" fillId="0" borderId="0" xfId="0" applyNumberFormat="1" applyFont="1" applyFill="1"/>
    <xf numFmtId="49" fontId="8" fillId="0" borderId="0" xfId="0" applyNumberFormat="1" applyFont="1" applyFill="1" applyAlignment="1">
      <alignment horizontal="center"/>
    </xf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/>
    <xf numFmtId="164" fontId="10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164" fontId="26" fillId="0" borderId="0" xfId="0" applyNumberFormat="1" applyFont="1" applyFill="1" applyAlignment="1">
      <alignment horizontal="left" vertical="top" wrapText="1"/>
    </xf>
    <xf numFmtId="0" fontId="25" fillId="0" borderId="0" xfId="0" applyFont="1" applyFill="1" applyAlignment="1">
      <alignment horizontal="left" vertical="top" wrapText="1"/>
    </xf>
    <xf numFmtId="0" fontId="25" fillId="0" borderId="0" xfId="0" applyFont="1" applyFill="1" applyBorder="1"/>
    <xf numFmtId="0" fontId="26" fillId="0" borderId="0" xfId="0" applyFont="1" applyFill="1" applyBorder="1" applyAlignment="1">
      <alignment vertical="top"/>
    </xf>
    <xf numFmtId="164" fontId="23" fillId="0" borderId="0" xfId="0" applyNumberFormat="1" applyFont="1" applyFill="1" applyBorder="1" applyAlignment="1">
      <alignment horizontal="center" vertical="center"/>
    </xf>
    <xf numFmtId="164" fontId="23" fillId="0" borderId="0" xfId="0" applyNumberFormat="1" applyFont="1" applyFill="1" applyBorder="1"/>
    <xf numFmtId="0" fontId="28" fillId="0" borderId="0" xfId="0" applyFont="1" applyFill="1"/>
    <xf numFmtId="0" fontId="30" fillId="0" borderId="0" xfId="0" applyFont="1" applyFill="1"/>
    <xf numFmtId="164" fontId="30" fillId="0" borderId="0" xfId="0" applyNumberFormat="1" applyFont="1" applyFill="1"/>
    <xf numFmtId="0" fontId="30" fillId="0" borderId="0" xfId="0" applyFont="1" applyFill="1" applyAlignment="1">
      <alignment horizontal="left"/>
    </xf>
    <xf numFmtId="164" fontId="30" fillId="0" borderId="0" xfId="0" applyNumberFormat="1" applyFont="1" applyFill="1" applyAlignment="1">
      <alignment horizontal="left"/>
    </xf>
    <xf numFmtId="0" fontId="27" fillId="0" borderId="1" xfId="0" applyFont="1" applyFill="1" applyBorder="1" applyAlignment="1">
      <alignment wrapText="1"/>
    </xf>
    <xf numFmtId="164" fontId="29" fillId="0" borderId="0" xfId="0" applyNumberFormat="1" applyFont="1" applyFill="1"/>
    <xf numFmtId="0" fontId="29" fillId="0" borderId="0" xfId="0" applyFont="1" applyFill="1"/>
    <xf numFmtId="0" fontId="32" fillId="0" borderId="0" xfId="0" applyFont="1" applyFill="1"/>
    <xf numFmtId="164" fontId="32" fillId="0" borderId="0" xfId="0" applyNumberFormat="1" applyFont="1" applyFill="1"/>
    <xf numFmtId="164" fontId="28" fillId="0" borderId="0" xfId="0" applyNumberFormat="1" applyFont="1" applyFill="1"/>
    <xf numFmtId="0" fontId="25" fillId="0" borderId="0" xfId="0" applyFont="1" applyFill="1"/>
    <xf numFmtId="164" fontId="25" fillId="0" borderId="0" xfId="0" applyNumberFormat="1" applyFont="1" applyFill="1"/>
    <xf numFmtId="164" fontId="25" fillId="0" borderId="0" xfId="0" applyNumberFormat="1" applyFont="1" applyFill="1" applyAlignment="1">
      <alignment horizontal="left" vertical="top" wrapText="1"/>
    </xf>
    <xf numFmtId="0" fontId="33" fillId="0" borderId="0" xfId="0" applyFont="1" applyFill="1"/>
    <xf numFmtId="164" fontId="33" fillId="0" borderId="0" xfId="0" applyNumberFormat="1" applyFont="1" applyFill="1"/>
    <xf numFmtId="0" fontId="34" fillId="0" borderId="0" xfId="0" applyFont="1" applyFill="1"/>
    <xf numFmtId="164" fontId="34" fillId="0" borderId="0" xfId="0" applyNumberFormat="1" applyFont="1" applyFill="1"/>
    <xf numFmtId="0" fontId="35" fillId="0" borderId="0" xfId="0" applyFont="1" applyFill="1" applyAlignment="1">
      <alignment vertical="top"/>
    </xf>
    <xf numFmtId="164" fontId="35" fillId="0" borderId="0" xfId="0" applyNumberFormat="1" applyFont="1" applyFill="1" applyAlignment="1">
      <alignment vertical="top"/>
    </xf>
    <xf numFmtId="0" fontId="26" fillId="0" borderId="0" xfId="0" applyFont="1" applyFill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/>
    <xf numFmtId="0" fontId="38" fillId="0" borderId="0" xfId="0" applyFont="1" applyFill="1" applyBorder="1" applyProtection="1">
      <protection locked="0"/>
    </xf>
    <xf numFmtId="0" fontId="37" fillId="0" borderId="0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left" vertical="center" wrapText="1"/>
      <protection locked="0"/>
    </xf>
    <xf numFmtId="0" fontId="39" fillId="0" borderId="0" xfId="0" applyFont="1" applyFill="1" applyBorder="1" applyProtection="1">
      <protection locked="0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Alignment="1"/>
    <xf numFmtId="0" fontId="41" fillId="0" borderId="0" xfId="0" applyFont="1" applyFill="1" applyAlignment="1">
      <alignment horizontal="left" vertical="top"/>
    </xf>
    <xf numFmtId="165" fontId="41" fillId="0" borderId="0" xfId="0" applyNumberFormat="1" applyFont="1" applyFill="1" applyAlignment="1">
      <alignment horizontal="left" vertical="top"/>
    </xf>
    <xf numFmtId="164" fontId="41" fillId="0" borderId="0" xfId="0" applyNumberFormat="1" applyFont="1" applyFill="1" applyAlignment="1">
      <alignment horizontal="left" vertical="top"/>
    </xf>
    <xf numFmtId="1" fontId="41" fillId="0" borderId="0" xfId="0" applyNumberFormat="1" applyFont="1" applyFill="1" applyAlignment="1">
      <alignment horizontal="left" vertical="top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Border="1" applyAlignment="1" applyProtection="1">
      <alignment horizontal="left" vertical="center"/>
      <protection locked="0"/>
    </xf>
    <xf numFmtId="0" fontId="41" fillId="0" borderId="0" xfId="0" applyFont="1" applyFill="1" applyBorder="1" applyAlignment="1">
      <alignment horizontal="left" vertical="top"/>
    </xf>
    <xf numFmtId="0" fontId="41" fillId="0" borderId="0" xfId="0" applyFont="1" applyFill="1" applyAlignment="1">
      <alignment horizontal="left" vertical="center"/>
    </xf>
    <xf numFmtId="0" fontId="41" fillId="0" borderId="0" xfId="0" applyFont="1" applyFill="1" applyBorder="1" applyAlignment="1"/>
    <xf numFmtId="0" fontId="41" fillId="0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top"/>
    </xf>
    <xf numFmtId="0" fontId="41" fillId="0" borderId="0" xfId="0" applyFont="1" applyFill="1" applyAlignment="1">
      <alignment vertical="top"/>
    </xf>
    <xf numFmtId="165" fontId="41" fillId="0" borderId="0" xfId="0" applyNumberFormat="1" applyFont="1" applyFill="1" applyBorder="1" applyAlignment="1">
      <alignment vertical="top"/>
    </xf>
    <xf numFmtId="0" fontId="41" fillId="0" borderId="0" xfId="0" applyFont="1" applyFill="1" applyBorder="1" applyAlignment="1">
      <alignment vertical="top"/>
    </xf>
    <xf numFmtId="1" fontId="41" fillId="0" borderId="0" xfId="0" applyNumberFormat="1" applyFont="1" applyFill="1" applyBorder="1" applyAlignment="1">
      <alignment vertical="top"/>
    </xf>
    <xf numFmtId="0" fontId="41" fillId="0" borderId="1" xfId="0" applyFont="1" applyFill="1" applyBorder="1" applyAlignment="1">
      <alignment horizontal="center" vertical="top"/>
    </xf>
    <xf numFmtId="0" fontId="41" fillId="0" borderId="0" xfId="0" applyFont="1" applyFill="1" applyAlignment="1">
      <alignment horizontal="left"/>
    </xf>
    <xf numFmtId="0" fontId="41" fillId="0" borderId="0" xfId="0" applyFont="1" applyFill="1" applyAlignment="1">
      <alignment horizontal="center"/>
    </xf>
    <xf numFmtId="0" fontId="40" fillId="0" borderId="0" xfId="0" applyFont="1" applyFill="1" applyBorder="1" applyAlignment="1"/>
    <xf numFmtId="0" fontId="41" fillId="0" borderId="0" xfId="0" applyFont="1" applyFill="1" applyAlignment="1"/>
    <xf numFmtId="1" fontId="41" fillId="0" borderId="0" xfId="0" applyNumberFormat="1" applyFont="1" applyFill="1" applyAlignment="1"/>
    <xf numFmtId="164" fontId="41" fillId="0" borderId="0" xfId="0" applyNumberFormat="1" applyFont="1" applyFill="1" applyAlignment="1">
      <alignment horizontal="left"/>
    </xf>
    <xf numFmtId="0" fontId="41" fillId="0" borderId="0" xfId="0" applyFont="1" applyFill="1" applyBorder="1" applyAlignment="1">
      <alignment horizontal="center" vertical="top"/>
    </xf>
    <xf numFmtId="164" fontId="41" fillId="0" borderId="0" xfId="0" applyNumberFormat="1" applyFont="1" applyFill="1" applyAlignment="1"/>
    <xf numFmtId="0" fontId="42" fillId="0" borderId="0" xfId="0" applyFont="1" applyFill="1" applyBorder="1" applyAlignment="1" applyProtection="1">
      <protection locked="0"/>
    </xf>
    <xf numFmtId="0" fontId="41" fillId="0" borderId="1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Alignment="1">
      <alignment horizontal="left" vertical="top"/>
    </xf>
    <xf numFmtId="0" fontId="41" fillId="0" borderId="0" xfId="0" applyFont="1" applyFill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164" fontId="13" fillId="0" borderId="0" xfId="0" applyNumberFormat="1" applyFont="1" applyFill="1" applyAlignment="1">
      <alignment horizontal="left" vertical="top"/>
    </xf>
    <xf numFmtId="0" fontId="30" fillId="0" borderId="0" xfId="0" applyFont="1" applyFill="1" applyAlignment="1">
      <alignment horizontal="left" vertical="top"/>
    </xf>
    <xf numFmtId="164" fontId="30" fillId="0" borderId="0" xfId="0" applyNumberFormat="1" applyFont="1" applyFill="1" applyAlignment="1">
      <alignment horizontal="left" vertical="top"/>
    </xf>
    <xf numFmtId="0" fontId="30" fillId="0" borderId="0" xfId="0" applyFont="1" applyFill="1" applyBorder="1" applyAlignment="1"/>
    <xf numFmtId="164" fontId="9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/>
    <xf numFmtId="49" fontId="8" fillId="0" borderId="3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/>
    </xf>
    <xf numFmtId="0" fontId="20" fillId="0" borderId="0" xfId="1" applyFont="1" applyFill="1" applyBorder="1" applyAlignment="1"/>
    <xf numFmtId="0" fontId="9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31" fillId="0" borderId="0" xfId="0" applyFont="1" applyFill="1" applyAlignment="1"/>
    <xf numFmtId="49" fontId="22" fillId="0" borderId="6" xfId="0" applyNumberFormat="1" applyFont="1" applyFill="1" applyBorder="1" applyAlignment="1">
      <alignment horizontal="center"/>
    </xf>
    <xf numFmtId="49" fontId="22" fillId="0" borderId="6" xfId="0" applyNumberFormat="1" applyFont="1" applyFill="1" applyBorder="1"/>
    <xf numFmtId="164" fontId="22" fillId="0" borderId="0" xfId="0" applyNumberFormat="1" applyFont="1" applyFill="1"/>
    <xf numFmtId="0" fontId="22" fillId="0" borderId="0" xfId="0" applyFont="1" applyFill="1"/>
    <xf numFmtId="0" fontId="36" fillId="0" borderId="0" xfId="0" applyFont="1" applyFill="1"/>
    <xf numFmtId="164" fontId="36" fillId="0" borderId="0" xfId="0" applyNumberFormat="1" applyFont="1" applyFill="1"/>
    <xf numFmtId="0" fontId="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  <protection locked="0"/>
    </xf>
    <xf numFmtId="0" fontId="38" fillId="0" borderId="0" xfId="0" applyFont="1" applyFill="1" applyBorder="1" applyAlignment="1" applyProtection="1">
      <alignment horizontal="center" vertical="center"/>
      <protection locked="0"/>
    </xf>
    <xf numFmtId="0" fontId="42" fillId="0" borderId="0" xfId="0" applyFont="1" applyFill="1" applyBorder="1" applyAlignment="1" applyProtection="1">
      <alignment horizontal="center" vertical="center"/>
      <protection locked="0"/>
    </xf>
    <xf numFmtId="14" fontId="23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" fontId="7" fillId="0" borderId="0" xfId="0" applyNumberFormat="1" applyFont="1" applyFill="1" applyAlignment="1">
      <alignment horizontal="left"/>
    </xf>
    <xf numFmtId="0" fontId="7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16" fillId="0" borderId="0" xfId="1" applyFont="1" applyFill="1" applyBorder="1" applyAlignment="1">
      <alignment horizontal="center"/>
    </xf>
    <xf numFmtId="0" fontId="46" fillId="0" borderId="3" xfId="0" applyFont="1" applyFill="1" applyBorder="1" applyAlignment="1">
      <alignment horizontal="center" vertical="center"/>
    </xf>
    <xf numFmtId="0" fontId="46" fillId="0" borderId="3" xfId="0" applyFont="1" applyFill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/>
    </xf>
    <xf numFmtId="164" fontId="46" fillId="0" borderId="3" xfId="0" applyNumberFormat="1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1" fontId="46" fillId="0" borderId="3" xfId="0" applyNumberFormat="1" applyFont="1" applyFill="1" applyBorder="1" applyAlignment="1">
      <alignment horizontal="center" vertical="center" wrapText="1"/>
    </xf>
    <xf numFmtId="1" fontId="45" fillId="0" borderId="3" xfId="0" applyNumberFormat="1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top"/>
    </xf>
    <xf numFmtId="0" fontId="46" fillId="0" borderId="3" xfId="0" applyFont="1" applyFill="1" applyBorder="1" applyAlignment="1"/>
    <xf numFmtId="0" fontId="46" fillId="0" borderId="3" xfId="0" applyNumberFormat="1" applyFont="1" applyFill="1" applyBorder="1" applyAlignment="1" applyProtection="1">
      <alignment horizontal="center" vertical="center" readingOrder="1"/>
      <protection locked="0"/>
    </xf>
    <xf numFmtId="0" fontId="48" fillId="0" borderId="3" xfId="0" applyFont="1" applyFill="1" applyBorder="1" applyAlignment="1"/>
    <xf numFmtId="49" fontId="46" fillId="0" borderId="3" xfId="0" applyNumberFormat="1" applyFont="1" applyFill="1" applyBorder="1" applyAlignment="1">
      <alignment horizontal="center" vertical="center"/>
    </xf>
    <xf numFmtId="49" fontId="48" fillId="0" borderId="3" xfId="0" applyNumberFormat="1" applyFont="1" applyFill="1" applyBorder="1" applyAlignment="1">
      <alignment horizontal="center"/>
    </xf>
    <xf numFmtId="0" fontId="48" fillId="0" borderId="3" xfId="0" applyFont="1" applyFill="1" applyBorder="1" applyAlignment="1">
      <alignment horizontal="center" vertical="center"/>
    </xf>
    <xf numFmtId="49" fontId="45" fillId="0" borderId="3" xfId="0" applyNumberFormat="1" applyFont="1" applyFill="1" applyBorder="1" applyAlignment="1">
      <alignment horizontal="center" vertical="center"/>
    </xf>
    <xf numFmtId="49" fontId="48" fillId="0" borderId="3" xfId="0" applyNumberFormat="1" applyFont="1" applyFill="1" applyBorder="1" applyAlignment="1">
      <alignment horizontal="center" vertical="center"/>
    </xf>
    <xf numFmtId="1" fontId="46" fillId="0" borderId="3" xfId="0" applyNumberFormat="1" applyFont="1" applyFill="1" applyBorder="1" applyAlignment="1">
      <alignment horizontal="center" vertical="center"/>
    </xf>
    <xf numFmtId="0" fontId="46" fillId="0" borderId="3" xfId="0" applyFont="1" applyFill="1" applyBorder="1" applyAlignment="1">
      <alignment horizontal="center" vertical="center" readingOrder="1"/>
    </xf>
    <xf numFmtId="164" fontId="48" fillId="0" borderId="3" xfId="0" applyNumberFormat="1" applyFont="1" applyFill="1" applyBorder="1" applyAlignment="1">
      <alignment horizontal="center" vertical="center"/>
    </xf>
    <xf numFmtId="0" fontId="48" fillId="0" borderId="4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/>
    </xf>
    <xf numFmtId="0" fontId="49" fillId="0" borderId="0" xfId="0" applyFont="1" applyFill="1" applyBorder="1"/>
    <xf numFmtId="0" fontId="50" fillId="0" borderId="0" xfId="0" applyFont="1" applyFill="1" applyBorder="1"/>
    <xf numFmtId="0" fontId="21" fillId="0" borderId="1" xfId="0" applyFont="1" applyFill="1" applyBorder="1"/>
    <xf numFmtId="0" fontId="7" fillId="0" borderId="2" xfId="0" applyFont="1" applyFill="1" applyBorder="1"/>
    <xf numFmtId="0" fontId="7" fillId="0" borderId="1" xfId="0" applyFont="1" applyFill="1" applyBorder="1"/>
    <xf numFmtId="0" fontId="21" fillId="0" borderId="0" xfId="0" applyFont="1" applyFill="1"/>
    <xf numFmtId="0" fontId="9" fillId="0" borderId="0" xfId="0" applyFont="1" applyFill="1" applyBorder="1"/>
    <xf numFmtId="0" fontId="27" fillId="0" borderId="0" xfId="0" applyFont="1" applyFill="1" applyBorder="1"/>
    <xf numFmtId="0" fontId="27" fillId="0" borderId="0" xfId="0" applyFont="1" applyFill="1"/>
    <xf numFmtId="0" fontId="9" fillId="0" borderId="0" xfId="0" applyFont="1" applyFill="1"/>
    <xf numFmtId="0" fontId="51" fillId="0" borderId="0" xfId="0" applyFont="1" applyFill="1" applyBorder="1"/>
    <xf numFmtId="0" fontId="52" fillId="0" borderId="0" xfId="0" applyFont="1" applyFill="1" applyBorder="1"/>
    <xf numFmtId="0" fontId="52" fillId="0" borderId="1" xfId="0" applyFont="1" applyFill="1" applyBorder="1"/>
    <xf numFmtId="0" fontId="53" fillId="0" borderId="0" xfId="0" applyFont="1" applyFill="1" applyBorder="1"/>
    <xf numFmtId="0" fontId="53" fillId="0" borderId="0" xfId="0" applyFont="1" applyFill="1"/>
    <xf numFmtId="164" fontId="7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164" fontId="2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32" xfId="0" applyFont="1" applyFill="1" applyBorder="1"/>
    <xf numFmtId="164" fontId="27" fillId="0" borderId="0" xfId="0" applyNumberFormat="1" applyFont="1" applyFill="1"/>
    <xf numFmtId="0" fontId="54" fillId="0" borderId="0" xfId="0" applyFont="1" applyFill="1" applyBorder="1" applyAlignment="1" applyProtection="1">
      <alignment horizontal="left" vertical="center"/>
      <protection locked="0"/>
    </xf>
    <xf numFmtId="0" fontId="55" fillId="0" borderId="0" xfId="0" applyFont="1" applyFill="1" applyBorder="1" applyProtection="1">
      <protection locked="0"/>
    </xf>
    <xf numFmtId="0" fontId="55" fillId="0" borderId="0" xfId="0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/>
      <protection locked="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protection locked="0"/>
    </xf>
    <xf numFmtId="0" fontId="56" fillId="0" borderId="0" xfId="0" applyFont="1" applyFill="1" applyAlignment="1">
      <alignment horizontal="left"/>
    </xf>
    <xf numFmtId="0" fontId="44" fillId="0" borderId="0" xfId="0" applyFont="1" applyFill="1"/>
    <xf numFmtId="164" fontId="9" fillId="0" borderId="0" xfId="0" applyNumberFormat="1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/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wrapText="1"/>
    </xf>
    <xf numFmtId="0" fontId="58" fillId="0" borderId="62" xfId="0" applyFont="1" applyFill="1" applyBorder="1" applyAlignment="1">
      <alignment horizontal="center" vertical="center" textRotation="90"/>
    </xf>
    <xf numFmtId="0" fontId="58" fillId="0" borderId="50" xfId="0" applyFont="1" applyFill="1" applyBorder="1" applyAlignment="1">
      <alignment horizontal="center" vertical="center" textRotation="90"/>
    </xf>
    <xf numFmtId="164" fontId="58" fillId="0" borderId="61" xfId="0" applyNumberFormat="1" applyFont="1" applyFill="1" applyBorder="1" applyAlignment="1">
      <alignment horizontal="center" vertical="center" textRotation="90"/>
    </xf>
    <xf numFmtId="0" fontId="58" fillId="0" borderId="64" xfId="0" applyFont="1" applyFill="1" applyBorder="1" applyAlignment="1">
      <alignment horizontal="center" vertical="center" textRotation="90"/>
    </xf>
    <xf numFmtId="164" fontId="58" fillId="0" borderId="51" xfId="0" applyNumberFormat="1" applyFont="1" applyFill="1" applyBorder="1" applyAlignment="1">
      <alignment horizontal="center" vertical="center" textRotation="90"/>
    </xf>
    <xf numFmtId="0" fontId="58" fillId="0" borderId="57" xfId="0" applyFont="1" applyFill="1" applyBorder="1" applyAlignment="1">
      <alignment horizontal="center" vertical="center" textRotation="90"/>
    </xf>
    <xf numFmtId="164" fontId="58" fillId="0" borderId="58" xfId="0" applyNumberFormat="1" applyFont="1" applyFill="1" applyBorder="1" applyAlignment="1">
      <alignment horizontal="center" vertical="center" textRotation="90"/>
    </xf>
    <xf numFmtId="0" fontId="59" fillId="0" borderId="62" xfId="0" applyFont="1" applyFill="1" applyBorder="1" applyAlignment="1">
      <alignment horizontal="center" vertical="center" textRotation="90"/>
    </xf>
    <xf numFmtId="0" fontId="59" fillId="0" borderId="50" xfId="0" applyFont="1" applyFill="1" applyBorder="1" applyAlignment="1">
      <alignment horizontal="center" vertical="center" textRotation="90"/>
    </xf>
    <xf numFmtId="164" fontId="59" fillId="0" borderId="49" xfId="0" applyNumberFormat="1" applyFont="1" applyFill="1" applyBorder="1" applyAlignment="1">
      <alignment horizontal="center" vertical="center" textRotation="90"/>
    </xf>
    <xf numFmtId="0" fontId="58" fillId="0" borderId="63" xfId="0" applyFont="1" applyFill="1" applyBorder="1" applyAlignment="1">
      <alignment horizontal="center" vertical="center" textRotation="90"/>
    </xf>
    <xf numFmtId="164" fontId="58" fillId="0" borderId="49" xfId="0" applyNumberFormat="1" applyFont="1" applyFill="1" applyBorder="1" applyAlignment="1">
      <alignment horizontal="center" vertical="center" textRotation="90"/>
    </xf>
    <xf numFmtId="0" fontId="57" fillId="2" borderId="7" xfId="0" applyFont="1" applyFill="1" applyBorder="1" applyAlignment="1">
      <alignment horizontal="center" vertical="center"/>
    </xf>
    <xf numFmtId="0" fontId="58" fillId="2" borderId="8" xfId="0" applyFont="1" applyFill="1" applyBorder="1" applyAlignment="1">
      <alignment horizontal="center" vertical="center"/>
    </xf>
    <xf numFmtId="0" fontId="58" fillId="2" borderId="9" xfId="0" applyFont="1" applyFill="1" applyBorder="1" applyAlignment="1">
      <alignment horizontal="center" vertical="center"/>
    </xf>
    <xf numFmtId="1" fontId="57" fillId="2" borderId="34" xfId="0" applyNumberFormat="1" applyFont="1" applyFill="1" applyBorder="1" applyAlignment="1">
      <alignment horizontal="center" vertical="center"/>
    </xf>
    <xf numFmtId="1" fontId="57" fillId="2" borderId="9" xfId="0" applyNumberFormat="1" applyFont="1" applyFill="1" applyBorder="1" applyAlignment="1">
      <alignment horizontal="center" vertical="center"/>
    </xf>
    <xf numFmtId="1" fontId="57" fillId="2" borderId="36" xfId="0" applyNumberFormat="1" applyFont="1" applyFill="1" applyBorder="1" applyAlignment="1">
      <alignment horizontal="center" vertical="center"/>
    </xf>
    <xf numFmtId="1" fontId="60" fillId="2" borderId="34" xfId="0" applyNumberFormat="1" applyFont="1" applyFill="1" applyBorder="1" applyAlignment="1">
      <alignment horizontal="center" vertical="center"/>
    </xf>
    <xf numFmtId="1" fontId="60" fillId="2" borderId="9" xfId="0" applyNumberFormat="1" applyFont="1" applyFill="1" applyBorder="1" applyAlignment="1">
      <alignment horizontal="center" vertical="center"/>
    </xf>
    <xf numFmtId="1" fontId="60" fillId="2" borderId="36" xfId="0" applyNumberFormat="1" applyFont="1" applyFill="1" applyBorder="1" applyAlignment="1">
      <alignment horizontal="center" vertical="center"/>
    </xf>
    <xf numFmtId="1" fontId="57" fillId="2" borderId="33" xfId="0" applyNumberFormat="1" applyFont="1" applyFill="1" applyBorder="1" applyAlignment="1">
      <alignment horizontal="center" vertical="center"/>
    </xf>
    <xf numFmtId="2" fontId="58" fillId="2" borderId="8" xfId="0" applyNumberFormat="1" applyFont="1" applyFill="1" applyBorder="1" applyAlignment="1">
      <alignment horizontal="center" vertical="center"/>
    </xf>
    <xf numFmtId="2" fontId="58" fillId="2" borderId="10" xfId="0" applyNumberFormat="1" applyFont="1" applyFill="1" applyBorder="1" applyAlignment="1">
      <alignment horizontal="center" vertical="center"/>
    </xf>
    <xf numFmtId="49" fontId="57" fillId="0" borderId="8" xfId="0" applyNumberFormat="1" applyFont="1" applyFill="1" applyBorder="1" applyAlignment="1">
      <alignment horizontal="center" vertical="center"/>
    </xf>
    <xf numFmtId="0" fontId="57" fillId="0" borderId="44" xfId="0" applyFont="1" applyFill="1" applyBorder="1" applyAlignment="1">
      <alignment horizontal="center" vertical="center"/>
    </xf>
    <xf numFmtId="0" fontId="57" fillId="0" borderId="9" xfId="0" applyFont="1" applyFill="1" applyBorder="1" applyAlignment="1">
      <alignment horizontal="center" vertical="center"/>
    </xf>
    <xf numFmtId="1" fontId="57" fillId="0" borderId="34" xfId="0" applyNumberFormat="1" applyFont="1" applyFill="1" applyBorder="1" applyAlignment="1">
      <alignment horizontal="center" vertical="center"/>
    </xf>
    <xf numFmtId="1" fontId="57" fillId="0" borderId="9" xfId="0" applyNumberFormat="1" applyFont="1" applyFill="1" applyBorder="1" applyAlignment="1">
      <alignment horizontal="center" vertical="center"/>
    </xf>
    <xf numFmtId="1" fontId="57" fillId="0" borderId="36" xfId="0" applyNumberFormat="1" applyFont="1" applyFill="1" applyBorder="1" applyAlignment="1">
      <alignment horizontal="center" vertical="center"/>
    </xf>
    <xf numFmtId="1" fontId="60" fillId="0" borderId="34" xfId="0" applyNumberFormat="1" applyFont="1" applyFill="1" applyBorder="1" applyAlignment="1">
      <alignment horizontal="center" vertical="center"/>
    </xf>
    <xf numFmtId="1" fontId="60" fillId="0" borderId="9" xfId="0" applyNumberFormat="1" applyFont="1" applyFill="1" applyBorder="1" applyAlignment="1">
      <alignment horizontal="center" vertical="center"/>
    </xf>
    <xf numFmtId="1" fontId="60" fillId="0" borderId="36" xfId="0" applyNumberFormat="1" applyFont="1" applyFill="1" applyBorder="1" applyAlignment="1">
      <alignment horizontal="center" vertical="center"/>
    </xf>
    <xf numFmtId="1" fontId="57" fillId="0" borderId="33" xfId="0" applyNumberFormat="1" applyFont="1" applyFill="1" applyBorder="1" applyAlignment="1">
      <alignment horizontal="center" vertical="center"/>
    </xf>
    <xf numFmtId="0" fontId="57" fillId="0" borderId="8" xfId="0" applyFont="1" applyFill="1" applyBorder="1" applyAlignment="1">
      <alignment horizontal="center" vertical="center"/>
    </xf>
    <xf numFmtId="0" fontId="57" fillId="0" borderId="10" xfId="0" applyFont="1" applyFill="1" applyBorder="1" applyAlignment="1">
      <alignment horizontal="center" vertical="center"/>
    </xf>
    <xf numFmtId="49" fontId="58" fillId="0" borderId="109" xfId="0" applyNumberFormat="1" applyFont="1" applyFill="1" applyBorder="1" applyAlignment="1">
      <alignment horizontal="center" vertical="center"/>
    </xf>
    <xf numFmtId="0" fontId="58" fillId="0" borderId="45" xfId="0" applyFont="1" applyFill="1" applyBorder="1" applyAlignment="1">
      <alignment horizontal="center" vertical="center"/>
    </xf>
    <xf numFmtId="0" fontId="58" fillId="0" borderId="76" xfId="0" applyFont="1" applyFill="1" applyBorder="1" applyAlignment="1">
      <alignment horizontal="center" vertical="center"/>
    </xf>
    <xf numFmtId="0" fontId="58" fillId="0" borderId="75" xfId="0" applyFont="1" applyFill="1" applyBorder="1" applyAlignment="1">
      <alignment horizontal="center" vertical="center"/>
    </xf>
    <xf numFmtId="1" fontId="58" fillId="0" borderId="100" xfId="0" applyNumberFormat="1" applyFont="1" applyFill="1" applyBorder="1" applyAlignment="1">
      <alignment horizontal="center" vertical="center"/>
    </xf>
    <xf numFmtId="1" fontId="58" fillId="0" borderId="75" xfId="0" applyNumberFormat="1" applyFont="1" applyFill="1" applyBorder="1" applyAlignment="1">
      <alignment horizontal="center" vertical="center"/>
    </xf>
    <xf numFmtId="1" fontId="58" fillId="0" borderId="76" xfId="0" applyNumberFormat="1" applyFont="1" applyFill="1" applyBorder="1" applyAlignment="1">
      <alignment horizontal="center" vertical="center"/>
    </xf>
    <xf numFmtId="1" fontId="58" fillId="0" borderId="85" xfId="0" applyNumberFormat="1" applyFont="1" applyFill="1" applyBorder="1" applyAlignment="1">
      <alignment horizontal="center" vertical="center"/>
    </xf>
    <xf numFmtId="1" fontId="59" fillId="0" borderId="77" xfId="0" applyNumberFormat="1" applyFont="1" applyFill="1" applyBorder="1" applyAlignment="1">
      <alignment horizontal="center" vertical="center"/>
    </xf>
    <xf numFmtId="1" fontId="59" fillId="0" borderId="76" xfId="0" applyNumberFormat="1" applyFont="1" applyFill="1" applyBorder="1" applyAlignment="1">
      <alignment horizontal="center" vertical="center"/>
    </xf>
    <xf numFmtId="164" fontId="59" fillId="0" borderId="86" xfId="0" applyNumberFormat="1" applyFont="1" applyFill="1" applyBorder="1" applyAlignment="1">
      <alignment horizontal="center" vertical="center"/>
    </xf>
    <xf numFmtId="1" fontId="58" fillId="0" borderId="109" xfId="0" applyNumberFormat="1" applyFont="1" applyFill="1" applyBorder="1" applyAlignment="1">
      <alignment horizontal="center" vertical="center"/>
    </xf>
    <xf numFmtId="164" fontId="58" fillId="0" borderId="100" xfId="0" applyNumberFormat="1" applyFont="1" applyFill="1" applyBorder="1" applyAlignment="1">
      <alignment horizontal="center" vertical="center"/>
    </xf>
    <xf numFmtId="164" fontId="58" fillId="0" borderId="85" xfId="0" applyNumberFormat="1" applyFont="1" applyFill="1" applyBorder="1" applyAlignment="1">
      <alignment horizontal="center" vertical="center"/>
    </xf>
    <xf numFmtId="1" fontId="58" fillId="0" borderId="45" xfId="0" applyNumberFormat="1" applyFont="1" applyFill="1" applyBorder="1" applyAlignment="1">
      <alignment horizontal="center" vertical="center"/>
    </xf>
    <xf numFmtId="1" fontId="58" fillId="0" borderId="25" xfId="0" applyNumberFormat="1" applyFont="1" applyFill="1" applyBorder="1" applyAlignment="1">
      <alignment horizontal="center" vertical="center"/>
    </xf>
    <xf numFmtId="49" fontId="58" fillId="0" borderId="19" xfId="0" applyNumberFormat="1" applyFont="1" applyFill="1" applyBorder="1" applyAlignment="1">
      <alignment horizontal="center" vertical="center"/>
    </xf>
    <xf numFmtId="0" fontId="58" fillId="0" borderId="20" xfId="0" applyFont="1" applyFill="1" applyBorder="1" applyAlignment="1">
      <alignment horizontal="center" vertical="center"/>
    </xf>
    <xf numFmtId="0" fontId="58" fillId="0" borderId="14" xfId="0" applyFont="1" applyFill="1" applyBorder="1" applyAlignment="1">
      <alignment horizontal="center" vertical="center"/>
    </xf>
    <xf numFmtId="1" fontId="58" fillId="0" borderId="15" xfId="0" applyNumberFormat="1" applyFont="1" applyFill="1" applyBorder="1" applyAlignment="1">
      <alignment horizontal="center" vertical="center"/>
    </xf>
    <xf numFmtId="1" fontId="58" fillId="0" borderId="14" xfId="0" applyNumberFormat="1" applyFont="1" applyFill="1" applyBorder="1" applyAlignment="1">
      <alignment horizontal="center" vertical="center"/>
    </xf>
    <xf numFmtId="1" fontId="58" fillId="0" borderId="18" xfId="0" applyNumberFormat="1" applyFont="1" applyFill="1" applyBorder="1" applyAlignment="1">
      <alignment horizontal="center" vertical="center"/>
    </xf>
    <xf numFmtId="0" fontId="58" fillId="0" borderId="15" xfId="0" applyFont="1" applyFill="1" applyBorder="1" applyAlignment="1">
      <alignment horizontal="center" vertical="center"/>
    </xf>
    <xf numFmtId="1" fontId="58" fillId="0" borderId="11" xfId="0" applyNumberFormat="1" applyFont="1" applyFill="1" applyBorder="1" applyAlignment="1">
      <alignment horizontal="center" vertical="center"/>
    </xf>
    <xf numFmtId="1" fontId="59" fillId="0" borderId="41" xfId="0" applyNumberFormat="1" applyFont="1" applyFill="1" applyBorder="1" applyAlignment="1">
      <alignment horizontal="center" vertical="center"/>
    </xf>
    <xf numFmtId="1" fontId="59" fillId="0" borderId="14" xfId="0" applyNumberFormat="1" applyFont="1" applyFill="1" applyBorder="1" applyAlignment="1">
      <alignment horizontal="center" vertical="center"/>
    </xf>
    <xf numFmtId="164" fontId="59" fillId="0" borderId="16" xfId="0" applyNumberFormat="1" applyFont="1" applyFill="1" applyBorder="1" applyAlignment="1">
      <alignment horizontal="center" vertical="center"/>
    </xf>
    <xf numFmtId="1" fontId="58" fillId="0" borderId="17" xfId="0" applyNumberFormat="1" applyFont="1" applyFill="1" applyBorder="1" applyAlignment="1">
      <alignment horizontal="center" vertical="center"/>
    </xf>
    <xf numFmtId="164" fontId="58" fillId="0" borderId="18" xfId="0" applyNumberFormat="1" applyFont="1" applyFill="1" applyBorder="1" applyAlignment="1">
      <alignment horizontal="center" vertical="center"/>
    </xf>
    <xf numFmtId="164" fontId="58" fillId="0" borderId="11" xfId="0" applyNumberFormat="1" applyFont="1" applyFill="1" applyBorder="1" applyAlignment="1">
      <alignment horizontal="center" vertical="center"/>
    </xf>
    <xf numFmtId="1" fontId="58" fillId="0" borderId="20" xfId="0" applyNumberFormat="1" applyFont="1" applyFill="1" applyBorder="1" applyAlignment="1">
      <alignment horizontal="center" vertical="center"/>
    </xf>
    <xf numFmtId="1" fontId="58" fillId="0" borderId="1" xfId="0" applyNumberFormat="1" applyFont="1" applyFill="1" applyBorder="1" applyAlignment="1">
      <alignment horizontal="center" vertical="center"/>
    </xf>
    <xf numFmtId="0" fontId="58" fillId="0" borderId="38" xfId="0" applyFont="1" applyFill="1" applyBorder="1" applyAlignment="1">
      <alignment horizontal="center" vertical="center"/>
    </xf>
    <xf numFmtId="0" fontId="58" fillId="0" borderId="3" xfId="0" applyFont="1" applyFill="1" applyBorder="1" applyAlignment="1">
      <alignment horizontal="center" vertical="center"/>
    </xf>
    <xf numFmtId="0" fontId="58" fillId="0" borderId="39" xfId="0" applyFont="1" applyFill="1" applyBorder="1" applyAlignment="1">
      <alignment horizontal="center" vertical="center"/>
    </xf>
    <xf numFmtId="1" fontId="58" fillId="0" borderId="4" xfId="0" applyNumberFormat="1" applyFont="1" applyFill="1" applyBorder="1" applyAlignment="1">
      <alignment horizontal="center" vertical="center"/>
    </xf>
    <xf numFmtId="1" fontId="58" fillId="0" borderId="39" xfId="0" applyNumberFormat="1" applyFont="1" applyFill="1" applyBorder="1" applyAlignment="1">
      <alignment horizontal="center" vertical="center"/>
    </xf>
    <xf numFmtId="1" fontId="58" fillId="0" borderId="3" xfId="0" applyNumberFormat="1" applyFont="1" applyFill="1" applyBorder="1" applyAlignment="1">
      <alignment horizontal="center" vertical="center"/>
    </xf>
    <xf numFmtId="1" fontId="58" fillId="0" borderId="13" xfId="0" applyNumberFormat="1" applyFont="1" applyFill="1" applyBorder="1" applyAlignment="1">
      <alignment horizontal="center" vertical="center"/>
    </xf>
    <xf numFmtId="1" fontId="59" fillId="0" borderId="5" xfId="0" applyNumberFormat="1" applyFont="1" applyFill="1" applyBorder="1" applyAlignment="1">
      <alignment horizontal="center" vertical="center"/>
    </xf>
    <xf numFmtId="1" fontId="59" fillId="0" borderId="3" xfId="0" applyNumberFormat="1" applyFont="1" applyFill="1" applyBorder="1" applyAlignment="1">
      <alignment horizontal="center" vertical="center"/>
    </xf>
    <xf numFmtId="164" fontId="59" fillId="0" borderId="40" xfId="0" applyNumberFormat="1" applyFont="1" applyFill="1" applyBorder="1" applyAlignment="1">
      <alignment horizontal="center" vertical="center"/>
    </xf>
    <xf numFmtId="1" fontId="58" fillId="0" borderId="19" xfId="0" applyNumberFormat="1" applyFont="1" applyFill="1" applyBorder="1" applyAlignment="1">
      <alignment horizontal="center" vertical="center"/>
    </xf>
    <xf numFmtId="164" fontId="58" fillId="0" borderId="4" xfId="0" applyNumberFormat="1" applyFont="1" applyFill="1" applyBorder="1" applyAlignment="1">
      <alignment horizontal="center" vertical="center"/>
    </xf>
    <xf numFmtId="164" fontId="58" fillId="0" borderId="13" xfId="0" applyNumberFormat="1" applyFont="1" applyFill="1" applyBorder="1" applyAlignment="1">
      <alignment horizontal="center" vertical="center"/>
    </xf>
    <xf numFmtId="1" fontId="58" fillId="0" borderId="38" xfId="0" applyNumberFormat="1" applyFont="1" applyFill="1" applyBorder="1" applyAlignment="1">
      <alignment horizontal="center" vertical="center"/>
    </xf>
    <xf numFmtId="49" fontId="58" fillId="0" borderId="64" xfId="0" applyNumberFormat="1" applyFont="1" applyFill="1" applyBorder="1" applyAlignment="1">
      <alignment horizontal="center" vertical="center"/>
    </xf>
    <xf numFmtId="49" fontId="57" fillId="0" borderId="7" xfId="0" applyNumberFormat="1" applyFont="1" applyFill="1" applyBorder="1" applyAlignment="1">
      <alignment horizontal="center" vertical="center"/>
    </xf>
    <xf numFmtId="0" fontId="60" fillId="0" borderId="9" xfId="0" applyFont="1" applyFill="1" applyBorder="1" applyAlignment="1">
      <alignment horizontal="center" vertical="center"/>
    </xf>
    <xf numFmtId="49" fontId="58" fillId="0" borderId="17" xfId="0" applyNumberFormat="1" applyFont="1" applyFill="1" applyBorder="1" applyAlignment="1">
      <alignment horizontal="center" vertical="center"/>
    </xf>
    <xf numFmtId="49" fontId="58" fillId="0" borderId="20" xfId="0" applyNumberFormat="1" applyFont="1" applyFill="1" applyBorder="1" applyAlignment="1">
      <alignment horizontal="center" vertical="center"/>
    </xf>
    <xf numFmtId="0" fontId="59" fillId="0" borderId="14" xfId="0" applyFont="1" applyFill="1" applyBorder="1" applyAlignment="1">
      <alignment horizontal="center" vertical="center"/>
    </xf>
    <xf numFmtId="0" fontId="59" fillId="0" borderId="15" xfId="0" applyFont="1" applyFill="1" applyBorder="1" applyAlignment="1">
      <alignment horizontal="center" vertical="center"/>
    </xf>
    <xf numFmtId="0" fontId="59" fillId="0" borderId="17" xfId="0" applyFont="1" applyFill="1" applyBorder="1" applyAlignment="1">
      <alignment horizontal="center" vertical="center"/>
    </xf>
    <xf numFmtId="1" fontId="59" fillId="0" borderId="11" xfId="0" applyNumberFormat="1" applyFont="1" applyFill="1" applyBorder="1" applyAlignment="1">
      <alignment horizontal="center" vertical="center"/>
    </xf>
    <xf numFmtId="1" fontId="59" fillId="0" borderId="16" xfId="0" applyNumberFormat="1" applyFont="1" applyFill="1" applyBorder="1" applyAlignment="1">
      <alignment horizontal="center" vertical="center"/>
    </xf>
    <xf numFmtId="0" fontId="59" fillId="0" borderId="41" xfId="0" applyFont="1" applyFill="1" applyBorder="1" applyAlignment="1">
      <alignment horizontal="center" vertical="center"/>
    </xf>
    <xf numFmtId="164" fontId="59" fillId="0" borderId="18" xfId="0" applyNumberFormat="1" applyFont="1" applyFill="1" applyBorder="1" applyAlignment="1">
      <alignment horizontal="center" vertical="center"/>
    </xf>
    <xf numFmtId="164" fontId="59" fillId="0" borderId="11" xfId="0" applyNumberFormat="1" applyFont="1" applyFill="1" applyBorder="1" applyAlignment="1">
      <alignment horizontal="center" vertical="center"/>
    </xf>
    <xf numFmtId="0" fontId="59" fillId="0" borderId="20" xfId="0" applyFont="1" applyFill="1" applyBorder="1" applyAlignment="1">
      <alignment horizontal="center" vertical="center"/>
    </xf>
    <xf numFmtId="0" fontId="59" fillId="0" borderId="18" xfId="0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/>
    </xf>
    <xf numFmtId="16" fontId="58" fillId="0" borderId="38" xfId="0" applyNumberFormat="1" applyFont="1" applyFill="1" applyBorder="1" applyAlignment="1">
      <alignment horizontal="center" vertical="center"/>
    </xf>
    <xf numFmtId="0" fontId="59" fillId="0" borderId="3" xfId="0" applyFont="1" applyFill="1" applyBorder="1" applyAlignment="1">
      <alignment horizontal="center" vertical="center"/>
    </xf>
    <xf numFmtId="0" fontId="59" fillId="0" borderId="39" xfId="0" applyFont="1" applyFill="1" applyBorder="1" applyAlignment="1">
      <alignment horizontal="center" vertical="center"/>
    </xf>
    <xf numFmtId="1" fontId="59" fillId="0" borderId="40" xfId="0" applyNumberFormat="1" applyFont="1" applyFill="1" applyBorder="1" applyAlignment="1">
      <alignment horizontal="center" vertical="center"/>
    </xf>
    <xf numFmtId="0" fontId="59" fillId="0" borderId="19" xfId="0" applyFont="1" applyFill="1" applyBorder="1" applyAlignment="1">
      <alignment horizontal="center" vertical="center"/>
    </xf>
    <xf numFmtId="1" fontId="59" fillId="0" borderId="13" xfId="0" applyNumberFormat="1" applyFont="1" applyFill="1" applyBorder="1" applyAlignment="1">
      <alignment horizontal="center" vertical="center"/>
    </xf>
    <xf numFmtId="0" fontId="59" fillId="0" borderId="5" xfId="0" applyFont="1" applyFill="1" applyBorder="1" applyAlignment="1">
      <alignment horizontal="center" vertical="center"/>
    </xf>
    <xf numFmtId="164" fontId="59" fillId="0" borderId="4" xfId="0" applyNumberFormat="1" applyFont="1" applyFill="1" applyBorder="1" applyAlignment="1">
      <alignment horizontal="center" vertical="center"/>
    </xf>
    <xf numFmtId="164" fontId="59" fillId="0" borderId="13" xfId="0" applyNumberFormat="1" applyFont="1" applyFill="1" applyBorder="1" applyAlignment="1">
      <alignment horizontal="center" vertical="center"/>
    </xf>
    <xf numFmtId="0" fontId="59" fillId="0" borderId="38" xfId="0" applyFont="1" applyFill="1" applyBorder="1" applyAlignment="1">
      <alignment horizontal="center" vertical="center"/>
    </xf>
    <xf numFmtId="0" fontId="59" fillId="0" borderId="4" xfId="0" applyFont="1" applyFill="1" applyBorder="1" applyAlignment="1">
      <alignment horizontal="center" vertical="center"/>
    </xf>
    <xf numFmtId="0" fontId="59" fillId="0" borderId="2" xfId="0" applyFont="1" applyFill="1" applyBorder="1" applyAlignment="1">
      <alignment horizontal="center" vertical="center"/>
    </xf>
    <xf numFmtId="49" fontId="58" fillId="0" borderId="70" xfId="0" applyNumberFormat="1" applyFont="1" applyFill="1" applyBorder="1" applyAlignment="1">
      <alignment horizontal="center" vertical="center"/>
    </xf>
    <xf numFmtId="49" fontId="58" fillId="0" borderId="71" xfId="0" applyNumberFormat="1" applyFont="1" applyFill="1" applyBorder="1" applyAlignment="1">
      <alignment horizontal="center" vertical="center"/>
    </xf>
    <xf numFmtId="0" fontId="59" fillId="0" borderId="42" xfId="0" applyFont="1" applyFill="1" applyBorder="1" applyAlignment="1">
      <alignment horizontal="center" vertical="center"/>
    </xf>
    <xf numFmtId="0" fontId="59" fillId="0" borderId="60" xfId="0" applyFont="1" applyFill="1" applyBorder="1" applyAlignment="1">
      <alignment horizontal="center" vertical="center"/>
    </xf>
    <xf numFmtId="1" fontId="59" fillId="0" borderId="68" xfId="0" applyNumberFormat="1" applyFont="1" applyFill="1" applyBorder="1" applyAlignment="1">
      <alignment horizontal="center" vertical="center"/>
    </xf>
    <xf numFmtId="0" fontId="59" fillId="0" borderId="70" xfId="0" applyFont="1" applyFill="1" applyBorder="1" applyAlignment="1">
      <alignment horizontal="center" vertical="center"/>
    </xf>
    <xf numFmtId="1" fontId="59" fillId="0" borderId="43" xfId="0" applyNumberFormat="1" applyFont="1" applyFill="1" applyBorder="1" applyAlignment="1">
      <alignment horizontal="center" vertical="center"/>
    </xf>
    <xf numFmtId="1" fontId="59" fillId="0" borderId="67" xfId="0" applyNumberFormat="1" applyFont="1" applyFill="1" applyBorder="1" applyAlignment="1">
      <alignment horizontal="center" vertical="center"/>
    </xf>
    <xf numFmtId="0" fontId="59" fillId="0" borderId="69" xfId="0" applyFont="1" applyFill="1" applyBorder="1" applyAlignment="1">
      <alignment horizontal="center" vertical="center"/>
    </xf>
    <xf numFmtId="164" fontId="59" fillId="0" borderId="68" xfId="0" applyNumberFormat="1" applyFont="1" applyFill="1" applyBorder="1" applyAlignment="1">
      <alignment horizontal="center" vertical="center"/>
    </xf>
    <xf numFmtId="164" fontId="59" fillId="0" borderId="67" xfId="0" applyNumberFormat="1" applyFont="1" applyFill="1" applyBorder="1" applyAlignment="1">
      <alignment horizontal="center" vertical="center"/>
    </xf>
    <xf numFmtId="164" fontId="59" fillId="0" borderId="43" xfId="0" applyNumberFormat="1" applyFont="1" applyFill="1" applyBorder="1" applyAlignment="1">
      <alignment horizontal="center" vertical="center"/>
    </xf>
    <xf numFmtId="0" fontId="59" fillId="0" borderId="71" xfId="0" applyFont="1" applyFill="1" applyBorder="1" applyAlignment="1">
      <alignment horizontal="center" vertical="center"/>
    </xf>
    <xf numFmtId="0" fontId="59" fillId="0" borderId="67" xfId="0" applyFont="1" applyFill="1" applyBorder="1" applyAlignment="1">
      <alignment horizontal="center" vertical="center"/>
    </xf>
    <xf numFmtId="0" fontId="59" fillId="0" borderId="6" xfId="0" applyFont="1" applyFill="1" applyBorder="1" applyAlignment="1">
      <alignment horizontal="center" vertical="center"/>
    </xf>
    <xf numFmtId="164" fontId="58" fillId="0" borderId="43" xfId="0" applyNumberFormat="1" applyFont="1" applyFill="1" applyBorder="1" applyAlignment="1">
      <alignment horizontal="center" vertical="center"/>
    </xf>
    <xf numFmtId="1" fontId="59" fillId="0" borderId="18" xfId="0" applyNumberFormat="1" applyFont="1" applyFill="1" applyBorder="1" applyAlignment="1">
      <alignment horizontal="center" vertical="center"/>
    </xf>
    <xf numFmtId="0" fontId="59" fillId="0" borderId="14" xfId="0" applyFont="1" applyFill="1" applyBorder="1"/>
    <xf numFmtId="1" fontId="59" fillId="0" borderId="11" xfId="0" applyNumberFormat="1" applyFont="1" applyFill="1" applyBorder="1"/>
    <xf numFmtId="0" fontId="59" fillId="0" borderId="75" xfId="0" applyFont="1" applyFill="1" applyBorder="1" applyAlignment="1">
      <alignment horizontal="center" vertical="center"/>
    </xf>
    <xf numFmtId="49" fontId="58" fillId="0" borderId="38" xfId="0" applyNumberFormat="1" applyFont="1" applyFill="1" applyBorder="1" applyAlignment="1">
      <alignment horizontal="center" vertical="center"/>
    </xf>
    <xf numFmtId="1" fontId="59" fillId="0" borderId="4" xfId="0" applyNumberFormat="1" applyFont="1" applyFill="1" applyBorder="1" applyAlignment="1">
      <alignment horizontal="center" vertical="center"/>
    </xf>
    <xf numFmtId="49" fontId="59" fillId="0" borderId="70" xfId="0" applyNumberFormat="1" applyFont="1" applyFill="1" applyBorder="1" applyAlignment="1">
      <alignment horizontal="center" vertical="center"/>
    </xf>
    <xf numFmtId="0" fontId="59" fillId="0" borderId="80" xfId="0" applyFont="1" applyFill="1" applyBorder="1" applyAlignment="1">
      <alignment horizontal="center" vertical="center"/>
    </xf>
    <xf numFmtId="49" fontId="59" fillId="0" borderId="53" xfId="0" applyNumberFormat="1" applyFont="1" applyFill="1" applyBorder="1" applyAlignment="1">
      <alignment horizontal="center" vertical="center"/>
    </xf>
    <xf numFmtId="0" fontId="59" fillId="0" borderId="52" xfId="0" applyFont="1" applyFill="1" applyBorder="1" applyAlignment="1">
      <alignment horizontal="center" vertical="center"/>
    </xf>
    <xf numFmtId="0" fontId="59" fillId="0" borderId="53" xfId="0" applyFont="1" applyFill="1" applyBorder="1" applyAlignment="1">
      <alignment horizontal="center" vertical="center"/>
    </xf>
    <xf numFmtId="1" fontId="59" fillId="0" borderId="54" xfId="0" applyNumberFormat="1" applyFont="1" applyFill="1" applyBorder="1" applyAlignment="1">
      <alignment horizontal="center" vertical="center"/>
    </xf>
    <xf numFmtId="0" fontId="59" fillId="0" borderId="65" xfId="0" applyFont="1" applyFill="1" applyBorder="1" applyAlignment="1">
      <alignment horizontal="center" vertical="center"/>
    </xf>
    <xf numFmtId="1" fontId="59" fillId="0" borderId="55" xfId="0" applyNumberFormat="1" applyFont="1" applyFill="1" applyBorder="1" applyAlignment="1">
      <alignment horizontal="center" vertical="center"/>
    </xf>
    <xf numFmtId="1" fontId="59" fillId="0" borderId="81" xfId="0" applyNumberFormat="1" applyFont="1" applyFill="1" applyBorder="1" applyAlignment="1">
      <alignment horizontal="center" vertical="center"/>
    </xf>
    <xf numFmtId="1" fontId="59" fillId="0" borderId="47" xfId="0" applyNumberFormat="1" applyFont="1" applyFill="1" applyBorder="1" applyAlignment="1">
      <alignment horizontal="center" vertical="center"/>
    </xf>
    <xf numFmtId="0" fontId="59" fillId="0" borderId="47" xfId="0" applyFont="1" applyFill="1" applyBorder="1" applyAlignment="1">
      <alignment horizontal="center" vertical="center"/>
    </xf>
    <xf numFmtId="164" fontId="59" fillId="0" borderId="54" xfId="0" applyNumberFormat="1" applyFont="1" applyFill="1" applyBorder="1" applyAlignment="1">
      <alignment horizontal="center" vertical="center"/>
    </xf>
    <xf numFmtId="164" fontId="59" fillId="0" borderId="81" xfId="0" applyNumberFormat="1" applyFont="1" applyFill="1" applyBorder="1" applyAlignment="1">
      <alignment horizontal="center" vertical="center"/>
    </xf>
    <xf numFmtId="164" fontId="59" fillId="0" borderId="55" xfId="0" applyNumberFormat="1" applyFont="1" applyFill="1" applyBorder="1" applyAlignment="1">
      <alignment horizontal="center" vertical="center"/>
    </xf>
    <xf numFmtId="0" fontId="59" fillId="0" borderId="81" xfId="0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164" fontId="58" fillId="0" borderId="55" xfId="0" applyNumberFormat="1" applyFont="1" applyFill="1" applyBorder="1" applyAlignment="1">
      <alignment horizontal="center" vertical="center"/>
    </xf>
    <xf numFmtId="1" fontId="58" fillId="0" borderId="0" xfId="0" applyNumberFormat="1" applyFont="1" applyFill="1" applyBorder="1" applyAlignment="1">
      <alignment horizontal="center" vertical="center"/>
    </xf>
    <xf numFmtId="49" fontId="60" fillId="0" borderId="7" xfId="0" applyNumberFormat="1" applyFont="1" applyFill="1" applyBorder="1" applyAlignment="1">
      <alignment horizontal="center" vertical="center"/>
    </xf>
    <xf numFmtId="0" fontId="60" fillId="0" borderId="44" xfId="0" applyFont="1" applyFill="1" applyBorder="1" applyAlignment="1">
      <alignment horizontal="center" vertical="center"/>
    </xf>
    <xf numFmtId="49" fontId="59" fillId="0" borderId="109" xfId="0" applyNumberFormat="1" applyFont="1" applyFill="1" applyBorder="1" applyAlignment="1">
      <alignment horizontal="center" vertical="center"/>
    </xf>
    <xf numFmtId="0" fontId="59" fillId="0" borderId="45" xfId="0" applyFont="1" applyFill="1" applyBorder="1" applyAlignment="1">
      <alignment horizontal="center" vertical="center"/>
    </xf>
    <xf numFmtId="0" fontId="59" fillId="0" borderId="76" xfId="0" applyFont="1" applyFill="1" applyBorder="1" applyAlignment="1">
      <alignment horizontal="center" vertical="center"/>
    </xf>
    <xf numFmtId="1" fontId="59" fillId="0" borderId="100" xfId="0" applyNumberFormat="1" applyFont="1" applyFill="1" applyBorder="1" applyAlignment="1">
      <alignment horizontal="center" vertical="center"/>
    </xf>
    <xf numFmtId="1" fontId="59" fillId="0" borderId="75" xfId="0" applyNumberFormat="1" applyFont="1" applyFill="1" applyBorder="1" applyAlignment="1">
      <alignment horizontal="center" vertical="center"/>
    </xf>
    <xf numFmtId="1" fontId="59" fillId="0" borderId="86" xfId="0" applyNumberFormat="1" applyFont="1" applyFill="1" applyBorder="1" applyAlignment="1">
      <alignment horizontal="center" vertical="center"/>
    </xf>
    <xf numFmtId="1" fontId="59" fillId="0" borderId="109" xfId="0" applyNumberFormat="1" applyFont="1" applyFill="1" applyBorder="1" applyAlignment="1">
      <alignment horizontal="center" vertical="center"/>
    </xf>
    <xf numFmtId="1" fontId="59" fillId="0" borderId="85" xfId="0" applyNumberFormat="1" applyFont="1" applyFill="1" applyBorder="1" applyAlignment="1">
      <alignment horizontal="center" vertical="center"/>
    </xf>
    <xf numFmtId="1" fontId="59" fillId="0" borderId="66" xfId="0" applyNumberFormat="1" applyFont="1" applyFill="1" applyBorder="1" applyAlignment="1">
      <alignment horizontal="center" vertical="center"/>
    </xf>
    <xf numFmtId="164" fontId="59" fillId="0" borderId="85" xfId="0" applyNumberFormat="1" applyFont="1" applyFill="1" applyBorder="1" applyAlignment="1">
      <alignment horizontal="center" vertical="center"/>
    </xf>
    <xf numFmtId="1" fontId="59" fillId="0" borderId="45" xfId="0" applyNumberFormat="1" applyFont="1" applyFill="1" applyBorder="1" applyAlignment="1">
      <alignment horizontal="center" vertical="center"/>
    </xf>
    <xf numFmtId="1" fontId="59" fillId="0" borderId="25" xfId="0" applyNumberFormat="1" applyFont="1" applyFill="1" applyBorder="1" applyAlignment="1">
      <alignment horizontal="center" vertical="center"/>
    </xf>
    <xf numFmtId="49" fontId="59" fillId="0" borderId="17" xfId="0" applyNumberFormat="1" applyFont="1" applyFill="1" applyBorder="1" applyAlignment="1">
      <alignment horizontal="center" vertical="center"/>
    </xf>
    <xf numFmtId="1" fontId="59" fillId="0" borderId="15" xfId="0" applyNumberFormat="1" applyFont="1" applyFill="1" applyBorder="1" applyAlignment="1">
      <alignment horizontal="center" vertical="center"/>
    </xf>
    <xf numFmtId="1" fontId="59" fillId="0" borderId="17" xfId="0" applyNumberFormat="1" applyFont="1" applyFill="1" applyBorder="1" applyAlignment="1">
      <alignment horizontal="center" vertical="center"/>
    </xf>
    <xf numFmtId="164" fontId="58" fillId="0" borderId="16" xfId="0" applyNumberFormat="1" applyFont="1" applyFill="1" applyBorder="1" applyAlignment="1">
      <alignment horizontal="center" vertical="center"/>
    </xf>
    <xf numFmtId="1" fontId="59" fillId="0" borderId="78" xfId="0" applyNumberFormat="1" applyFont="1" applyFill="1" applyBorder="1" applyAlignment="1">
      <alignment horizontal="center" vertical="center"/>
    </xf>
    <xf numFmtId="1" fontId="59" fillId="0" borderId="20" xfId="0" applyNumberFormat="1" applyFont="1" applyFill="1" applyBorder="1" applyAlignment="1">
      <alignment horizontal="center" vertical="center"/>
    </xf>
    <xf numFmtId="1" fontId="59" fillId="0" borderId="1" xfId="0" applyNumberFormat="1" applyFont="1" applyFill="1" applyBorder="1" applyAlignment="1">
      <alignment horizontal="center" vertical="center"/>
    </xf>
    <xf numFmtId="0" fontId="58" fillId="0" borderId="1" xfId="0" applyFont="1" applyFill="1" applyBorder="1" applyAlignment="1">
      <alignment horizontal="center" vertical="center"/>
    </xf>
    <xf numFmtId="0" fontId="58" fillId="0" borderId="18" xfId="0" applyFont="1" applyFill="1" applyBorder="1" applyAlignment="1">
      <alignment horizontal="center" vertical="center"/>
    </xf>
    <xf numFmtId="1" fontId="59" fillId="0" borderId="53" xfId="0" applyNumberFormat="1" applyFont="1" applyFill="1" applyBorder="1" applyAlignment="1">
      <alignment horizontal="center" vertical="center"/>
    </xf>
    <xf numFmtId="0" fontId="58" fillId="0" borderId="6" xfId="0" applyFont="1" applyFill="1" applyBorder="1" applyAlignment="1">
      <alignment horizontal="center" vertical="center"/>
    </xf>
    <xf numFmtId="0" fontId="58" fillId="0" borderId="67" xfId="0" applyFont="1" applyFill="1" applyBorder="1" applyAlignment="1">
      <alignment horizontal="center" vertical="center"/>
    </xf>
    <xf numFmtId="1" fontId="59" fillId="0" borderId="19" xfId="0" applyNumberFormat="1" applyFont="1" applyFill="1" applyBorder="1" applyAlignment="1">
      <alignment horizontal="center" vertical="center"/>
    </xf>
    <xf numFmtId="1" fontId="59" fillId="0" borderId="39" xfId="0" applyNumberFormat="1" applyFont="1" applyFill="1" applyBorder="1" applyAlignment="1">
      <alignment horizontal="center" vertical="center"/>
    </xf>
    <xf numFmtId="1" fontId="59" fillId="0" borderId="38" xfId="0" applyNumberFormat="1" applyFont="1" applyFill="1" applyBorder="1" applyAlignment="1">
      <alignment horizontal="center" vertical="center"/>
    </xf>
    <xf numFmtId="1" fontId="59" fillId="0" borderId="2" xfId="0" applyNumberFormat="1" applyFont="1" applyFill="1" applyBorder="1" applyAlignment="1">
      <alignment horizontal="center" vertical="center"/>
    </xf>
    <xf numFmtId="1" fontId="58" fillId="0" borderId="2" xfId="0" applyNumberFormat="1" applyFont="1" applyFill="1" applyBorder="1" applyAlignment="1">
      <alignment horizontal="center" vertical="center"/>
    </xf>
    <xf numFmtId="49" fontId="59" fillId="0" borderId="64" xfId="0" applyNumberFormat="1" applyFont="1" applyFill="1" applyBorder="1" applyAlignment="1">
      <alignment horizontal="center" vertical="center"/>
    </xf>
    <xf numFmtId="0" fontId="59" fillId="0" borderId="48" xfId="0" applyFont="1" applyFill="1" applyBorder="1" applyAlignment="1">
      <alignment horizontal="center" vertical="center"/>
    </xf>
    <xf numFmtId="0" fontId="59" fillId="0" borderId="50" xfId="0" applyFont="1" applyFill="1" applyBorder="1" applyAlignment="1">
      <alignment horizontal="center" vertical="center"/>
    </xf>
    <xf numFmtId="0" fontId="59" fillId="0" borderId="62" xfId="0" applyFont="1" applyFill="1" applyBorder="1" applyAlignment="1">
      <alignment horizontal="center" vertical="center"/>
    </xf>
    <xf numFmtId="1" fontId="59" fillId="0" borderId="61" xfId="0" applyNumberFormat="1" applyFont="1" applyFill="1" applyBorder="1" applyAlignment="1">
      <alignment horizontal="center" vertical="center"/>
    </xf>
    <xf numFmtId="0" fontId="59" fillId="0" borderId="64" xfId="0" applyFont="1" applyFill="1" applyBorder="1" applyAlignment="1">
      <alignment horizontal="center" vertical="center"/>
    </xf>
    <xf numFmtId="1" fontId="59" fillId="0" borderId="49" xfId="0" applyNumberFormat="1" applyFont="1" applyFill="1" applyBorder="1" applyAlignment="1">
      <alignment horizontal="center" vertical="center"/>
    </xf>
    <xf numFmtId="0" fontId="59" fillId="0" borderId="63" xfId="0" applyFont="1" applyFill="1" applyBorder="1" applyAlignment="1">
      <alignment horizontal="center" vertical="center"/>
    </xf>
    <xf numFmtId="164" fontId="59" fillId="0" borderId="49" xfId="0" applyNumberFormat="1" applyFont="1" applyFill="1" applyBorder="1" applyAlignment="1">
      <alignment horizontal="center" vertical="center"/>
    </xf>
    <xf numFmtId="164" fontId="59" fillId="0" borderId="51" xfId="0" applyNumberFormat="1" applyFont="1" applyFill="1" applyBorder="1" applyAlignment="1">
      <alignment horizontal="center" vertical="center"/>
    </xf>
    <xf numFmtId="0" fontId="59" fillId="0" borderId="61" xfId="0" applyFont="1" applyFill="1" applyBorder="1" applyAlignment="1">
      <alignment horizontal="center" vertical="center"/>
    </xf>
    <xf numFmtId="0" fontId="59" fillId="0" borderId="30" xfId="0" applyFont="1" applyFill="1" applyBorder="1" applyAlignment="1">
      <alignment horizontal="center" vertical="center"/>
    </xf>
    <xf numFmtId="1" fontId="59" fillId="0" borderId="30" xfId="0" applyNumberFormat="1" applyFont="1" applyFill="1" applyBorder="1" applyAlignment="1">
      <alignment horizontal="center" vertical="center"/>
    </xf>
    <xf numFmtId="1" fontId="57" fillId="0" borderId="35" xfId="0" applyNumberFormat="1" applyFont="1" applyFill="1" applyBorder="1" applyAlignment="1">
      <alignment horizontal="center" vertical="center"/>
    </xf>
    <xf numFmtId="1" fontId="57" fillId="0" borderId="7" xfId="0" applyNumberFormat="1" applyFont="1" applyFill="1" applyBorder="1" applyAlignment="1">
      <alignment horizontal="center" vertical="center"/>
    </xf>
    <xf numFmtId="1" fontId="57" fillId="0" borderId="46" xfId="0" applyNumberFormat="1" applyFont="1" applyFill="1" applyBorder="1" applyAlignment="1">
      <alignment horizontal="center" vertical="center"/>
    </xf>
    <xf numFmtId="1" fontId="57" fillId="0" borderId="37" xfId="0" applyNumberFormat="1" applyFont="1" applyFill="1" applyBorder="1" applyAlignment="1">
      <alignment horizontal="center" vertical="center"/>
    </xf>
    <xf numFmtId="0" fontId="59" fillId="0" borderId="109" xfId="0" applyFont="1" applyFill="1" applyBorder="1" applyAlignment="1">
      <alignment horizontal="center" vertical="center"/>
    </xf>
    <xf numFmtId="0" fontId="59" fillId="0" borderId="77" xfId="0" applyFont="1" applyFill="1" applyBorder="1" applyAlignment="1">
      <alignment horizontal="center" vertical="center"/>
    </xf>
    <xf numFmtId="164" fontId="59" fillId="0" borderId="100" xfId="0" applyNumberFormat="1" applyFont="1" applyFill="1" applyBorder="1" applyAlignment="1">
      <alignment horizontal="center" vertical="center"/>
    </xf>
    <xf numFmtId="0" fontId="59" fillId="0" borderId="100" xfId="0" applyFont="1" applyFill="1" applyBorder="1" applyAlignment="1">
      <alignment horizontal="center" vertical="center"/>
    </xf>
    <xf numFmtId="0" fontId="59" fillId="0" borderId="25" xfId="0" applyFont="1" applyFill="1" applyBorder="1" applyAlignment="1">
      <alignment horizontal="center" vertical="center"/>
    </xf>
    <xf numFmtId="0" fontId="59" fillId="0" borderId="3" xfId="0" applyFont="1" applyFill="1" applyBorder="1" applyAlignment="1">
      <alignment vertical="center"/>
    </xf>
    <xf numFmtId="1" fontId="59" fillId="0" borderId="51" xfId="0" applyNumberFormat="1" applyFont="1" applyFill="1" applyBorder="1" applyAlignment="1">
      <alignment horizontal="center" vertical="center"/>
    </xf>
    <xf numFmtId="0" fontId="59" fillId="0" borderId="50" xfId="0" applyFont="1" applyFill="1" applyBorder="1" applyAlignment="1">
      <alignment vertical="center"/>
    </xf>
    <xf numFmtId="1" fontId="59" fillId="0" borderId="63" xfId="0" applyNumberFormat="1" applyFont="1" applyFill="1" applyBorder="1" applyAlignment="1">
      <alignment horizontal="center" vertical="center"/>
    </xf>
    <xf numFmtId="1" fontId="59" fillId="0" borderId="50" xfId="0" applyNumberFormat="1" applyFont="1" applyFill="1" applyBorder="1" applyAlignment="1">
      <alignment horizontal="center" vertical="center"/>
    </xf>
    <xf numFmtId="164" fontId="59" fillId="0" borderId="61" xfId="0" applyNumberFormat="1" applyFont="1" applyFill="1" applyBorder="1" applyAlignment="1">
      <alignment horizontal="center" vertical="center"/>
    </xf>
    <xf numFmtId="1" fontId="58" fillId="0" borderId="30" xfId="0" applyNumberFormat="1" applyFont="1" applyFill="1" applyBorder="1" applyAlignment="1">
      <alignment horizontal="center" vertical="center"/>
    </xf>
    <xf numFmtId="0" fontId="59" fillId="0" borderId="3" xfId="0" applyFont="1" applyFill="1" applyBorder="1"/>
    <xf numFmtId="1" fontId="59" fillId="0" borderId="13" xfId="0" applyNumberFormat="1" applyFont="1" applyFill="1" applyBorder="1"/>
    <xf numFmtId="0" fontId="58" fillId="0" borderId="20" xfId="0" applyNumberFormat="1" applyFont="1" applyFill="1" applyBorder="1" applyAlignment="1">
      <alignment horizontal="center" vertical="center"/>
    </xf>
    <xf numFmtId="164" fontId="63" fillId="0" borderId="20" xfId="0" applyNumberFormat="1" applyFont="1" applyFill="1" applyBorder="1" applyAlignment="1">
      <alignment horizontal="center" vertical="center"/>
    </xf>
    <xf numFmtId="1" fontId="58" fillId="0" borderId="48" xfId="0" applyNumberFormat="1" applyFont="1" applyFill="1" applyBorder="1" applyAlignment="1">
      <alignment horizontal="center" vertical="center"/>
    </xf>
    <xf numFmtId="0" fontId="59" fillId="0" borderId="50" xfId="0" applyFont="1" applyFill="1" applyBorder="1"/>
    <xf numFmtId="1" fontId="59" fillId="0" borderId="51" xfId="0" applyNumberFormat="1" applyFont="1" applyFill="1" applyBorder="1"/>
    <xf numFmtId="164" fontId="58" fillId="0" borderId="51" xfId="0" applyNumberFormat="1" applyFont="1" applyFill="1" applyBorder="1" applyAlignment="1">
      <alignment horizontal="center" vertical="center"/>
    </xf>
    <xf numFmtId="0" fontId="60" fillId="0" borderId="34" xfId="0" applyFont="1" applyFill="1" applyBorder="1" applyAlignment="1">
      <alignment horizontal="center" vertical="center"/>
    </xf>
    <xf numFmtId="1" fontId="60" fillId="0" borderId="46" xfId="0" applyNumberFormat="1" applyFont="1" applyFill="1" applyBorder="1" applyAlignment="1">
      <alignment horizontal="center" vertical="center"/>
    </xf>
    <xf numFmtId="0" fontId="60" fillId="0" borderId="7" xfId="0" applyFont="1" applyFill="1" applyBorder="1" applyAlignment="1">
      <alignment horizontal="center" vertical="center"/>
    </xf>
    <xf numFmtId="0" fontId="60" fillId="0" borderId="9" xfId="0" applyFont="1" applyFill="1" applyBorder="1" applyAlignment="1">
      <alignment vertical="center"/>
    </xf>
    <xf numFmtId="1" fontId="60" fillId="0" borderId="36" xfId="0" applyNumberFormat="1" applyFont="1" applyFill="1" applyBorder="1" applyAlignment="1">
      <alignment vertical="center"/>
    </xf>
    <xf numFmtId="0" fontId="60" fillId="0" borderId="35" xfId="0" applyFont="1" applyFill="1" applyBorder="1" applyAlignment="1">
      <alignment horizontal="center" vertical="center"/>
    </xf>
    <xf numFmtId="0" fontId="60" fillId="0" borderId="37" xfId="0" applyFont="1" applyFill="1" applyBorder="1" applyAlignment="1">
      <alignment horizontal="center" vertical="center"/>
    </xf>
    <xf numFmtId="0" fontId="60" fillId="0" borderId="46" xfId="0" applyFont="1" applyFill="1" applyBorder="1" applyAlignment="1">
      <alignment horizontal="center" vertical="center"/>
    </xf>
    <xf numFmtId="0" fontId="60" fillId="0" borderId="33" xfId="0" applyFont="1" applyFill="1" applyBorder="1" applyAlignment="1">
      <alignment horizontal="center" vertical="center"/>
    </xf>
    <xf numFmtId="49" fontId="59" fillId="0" borderId="20" xfId="0" applyNumberFormat="1" applyFont="1" applyFill="1" applyBorder="1" applyAlignment="1">
      <alignment horizontal="center" vertical="center"/>
    </xf>
    <xf numFmtId="0" fontId="58" fillId="2" borderId="44" xfId="0" applyFont="1" applyFill="1" applyBorder="1" applyAlignment="1">
      <alignment horizontal="center" vertical="center"/>
    </xf>
    <xf numFmtId="16" fontId="58" fillId="2" borderId="9" xfId="0" applyNumberFormat="1" applyFont="1" applyFill="1" applyBorder="1" applyAlignment="1">
      <alignment horizontal="center" vertical="center"/>
    </xf>
    <xf numFmtId="1" fontId="57" fillId="2" borderId="82" xfId="0" applyNumberFormat="1" applyFont="1" applyFill="1" applyBorder="1" applyAlignment="1">
      <alignment horizontal="center" vertical="center"/>
    </xf>
    <xf numFmtId="0" fontId="58" fillId="0" borderId="71" xfId="0" applyFont="1" applyFill="1" applyBorder="1" applyAlignment="1">
      <alignment horizontal="center" vertical="center"/>
    </xf>
    <xf numFmtId="0" fontId="58" fillId="0" borderId="42" xfId="0" applyFont="1" applyFill="1" applyBorder="1" applyAlignment="1">
      <alignment horizontal="center" vertical="center"/>
    </xf>
    <xf numFmtId="1" fontId="59" fillId="0" borderId="60" xfId="0" applyNumberFormat="1" applyFont="1" applyFill="1" applyBorder="1" applyAlignment="1">
      <alignment horizontal="center" vertical="center"/>
    </xf>
    <xf numFmtId="1" fontId="59" fillId="0" borderId="42" xfId="0" applyNumberFormat="1" applyFont="1" applyFill="1" applyBorder="1" applyAlignment="1">
      <alignment horizontal="center" vertical="center"/>
    </xf>
    <xf numFmtId="1" fontId="59" fillId="0" borderId="62" xfId="0" applyNumberFormat="1" applyFont="1" applyFill="1" applyBorder="1" applyAlignment="1">
      <alignment horizontal="center" vertical="center"/>
    </xf>
    <xf numFmtId="1" fontId="59" fillId="0" borderId="69" xfId="0" applyNumberFormat="1" applyFont="1" applyFill="1" applyBorder="1" applyAlignment="1">
      <alignment horizontal="center" vertical="center"/>
    </xf>
    <xf numFmtId="1" fontId="59" fillId="0" borderId="70" xfId="0" applyNumberFormat="1" applyFont="1" applyFill="1" applyBorder="1" applyAlignment="1">
      <alignment horizontal="center" vertical="center"/>
    </xf>
    <xf numFmtId="1" fontId="58" fillId="0" borderId="42" xfId="0" applyNumberFormat="1" applyFont="1" applyFill="1" applyBorder="1" applyAlignment="1">
      <alignment horizontal="center" vertical="center"/>
    </xf>
    <xf numFmtId="164" fontId="58" fillId="0" borderId="68" xfId="0" applyNumberFormat="1" applyFont="1" applyFill="1" applyBorder="1" applyAlignment="1">
      <alignment horizontal="center" vertical="center"/>
    </xf>
    <xf numFmtId="1" fontId="58" fillId="0" borderId="70" xfId="0" applyNumberFormat="1" applyFont="1" applyFill="1" applyBorder="1" applyAlignment="1">
      <alignment horizontal="center" vertical="center"/>
    </xf>
    <xf numFmtId="1" fontId="58" fillId="0" borderId="43" xfId="0" applyNumberFormat="1" applyFont="1" applyFill="1" applyBorder="1" applyAlignment="1">
      <alignment horizontal="center" vertical="center"/>
    </xf>
    <xf numFmtId="1" fontId="58" fillId="0" borderId="71" xfId="0" applyNumberFormat="1" applyFont="1" applyFill="1" applyBorder="1" applyAlignment="1">
      <alignment horizontal="center" vertical="center"/>
    </xf>
    <xf numFmtId="1" fontId="58" fillId="0" borderId="67" xfId="0" applyNumberFormat="1" applyFont="1" applyFill="1" applyBorder="1" applyAlignment="1">
      <alignment horizontal="center" vertical="center"/>
    </xf>
    <xf numFmtId="1" fontId="58" fillId="0" borderId="6" xfId="0" applyNumberFormat="1" applyFont="1" applyFill="1" applyBorder="1" applyAlignment="1">
      <alignment horizontal="center" vertical="center"/>
    </xf>
    <xf numFmtId="1" fontId="60" fillId="0" borderId="37" xfId="0" applyNumberFormat="1" applyFont="1" applyFill="1" applyBorder="1" applyAlignment="1">
      <alignment horizontal="center" vertical="center"/>
    </xf>
    <xf numFmtId="0" fontId="58" fillId="0" borderId="17" xfId="0" applyFont="1" applyFill="1" applyBorder="1" applyAlignment="1">
      <alignment horizontal="center" vertical="center"/>
    </xf>
    <xf numFmtId="0" fontId="58" fillId="0" borderId="44" xfId="0" applyFont="1" applyFill="1" applyBorder="1" applyAlignment="1">
      <alignment horizontal="center" vertical="center"/>
    </xf>
    <xf numFmtId="0" fontId="58" fillId="0" borderId="9" xfId="0" applyFont="1" applyFill="1" applyBorder="1" applyAlignment="1">
      <alignment horizontal="center" vertical="center"/>
    </xf>
    <xf numFmtId="164" fontId="59" fillId="0" borderId="40" xfId="0" applyNumberFormat="1" applyFont="1" applyFill="1" applyBorder="1"/>
    <xf numFmtId="1" fontId="59" fillId="0" borderId="40" xfId="0" applyNumberFormat="1" applyFont="1" applyFill="1" applyBorder="1"/>
    <xf numFmtId="164" fontId="59" fillId="0" borderId="16" xfId="0" applyNumberFormat="1" applyFont="1" applyFill="1" applyBorder="1"/>
    <xf numFmtId="0" fontId="59" fillId="0" borderId="23" xfId="0" applyFont="1" applyFill="1" applyBorder="1" applyAlignment="1">
      <alignment horizontal="center" vertical="center"/>
    </xf>
    <xf numFmtId="0" fontId="59" fillId="0" borderId="93" xfId="0" applyFont="1" applyFill="1" applyBorder="1" applyAlignment="1">
      <alignment horizontal="center" vertical="center"/>
    </xf>
    <xf numFmtId="164" fontId="59" fillId="0" borderId="58" xfId="0" applyNumberFormat="1" applyFont="1" applyFill="1" applyBorder="1" applyAlignment="1">
      <alignment horizontal="center" vertical="center"/>
    </xf>
    <xf numFmtId="1" fontId="59" fillId="0" borderId="0" xfId="0" applyNumberFormat="1" applyFont="1" applyFill="1" applyBorder="1" applyAlignment="1">
      <alignment horizontal="center" vertical="center"/>
    </xf>
    <xf numFmtId="1" fontId="60" fillId="0" borderId="35" xfId="0" applyNumberFormat="1" applyFont="1" applyFill="1" applyBorder="1" applyAlignment="1">
      <alignment horizontal="center" vertical="center"/>
    </xf>
    <xf numFmtId="1" fontId="60" fillId="0" borderId="7" xfId="0" applyNumberFormat="1" applyFont="1" applyFill="1" applyBorder="1" applyAlignment="1">
      <alignment horizontal="center" vertical="center"/>
    </xf>
    <xf numFmtId="1" fontId="57" fillId="0" borderId="8" xfId="0" applyNumberFormat="1" applyFont="1" applyFill="1" applyBorder="1" applyAlignment="1">
      <alignment horizontal="center" vertical="center"/>
    </xf>
    <xf numFmtId="0" fontId="59" fillId="0" borderId="78" xfId="0" applyFont="1" applyFill="1" applyBorder="1" applyAlignment="1">
      <alignment horizontal="center" vertical="center"/>
    </xf>
    <xf numFmtId="0" fontId="59" fillId="0" borderId="74" xfId="0" applyFont="1" applyFill="1" applyBorder="1" applyAlignment="1">
      <alignment horizontal="center" vertical="center"/>
    </xf>
    <xf numFmtId="49" fontId="58" fillId="0" borderId="2" xfId="0" applyNumberFormat="1" applyFont="1" applyFill="1" applyBorder="1" applyAlignment="1">
      <alignment horizontal="center" vertical="center"/>
    </xf>
    <xf numFmtId="0" fontId="58" fillId="0" borderId="4" xfId="0" applyFont="1" applyFill="1" applyBorder="1" applyAlignment="1">
      <alignment horizontal="center" vertical="center"/>
    </xf>
    <xf numFmtId="0" fontId="58" fillId="0" borderId="100" xfId="0" applyFont="1" applyFill="1" applyBorder="1" applyAlignment="1">
      <alignment horizontal="center" vertical="center"/>
    </xf>
    <xf numFmtId="1" fontId="58" fillId="0" borderId="86" xfId="0" applyNumberFormat="1" applyFont="1" applyFill="1" applyBorder="1" applyAlignment="1">
      <alignment horizontal="center" vertical="center"/>
    </xf>
    <xf numFmtId="0" fontId="58" fillId="0" borderId="109" xfId="0" applyFont="1" applyFill="1" applyBorder="1" applyAlignment="1">
      <alignment horizontal="center" vertical="center"/>
    </xf>
    <xf numFmtId="0" fontId="58" fillId="0" borderId="77" xfId="0" applyFont="1" applyFill="1" applyBorder="1" applyAlignment="1">
      <alignment horizontal="center" vertical="center"/>
    </xf>
    <xf numFmtId="0" fontId="58" fillId="0" borderId="76" xfId="0" applyFont="1" applyFill="1" applyBorder="1"/>
    <xf numFmtId="164" fontId="58" fillId="0" borderId="86" xfId="0" applyNumberFormat="1" applyFont="1" applyFill="1" applyBorder="1"/>
    <xf numFmtId="0" fontId="58" fillId="0" borderId="66" xfId="0" applyFont="1" applyFill="1" applyBorder="1" applyAlignment="1">
      <alignment horizontal="center" vertical="center"/>
    </xf>
    <xf numFmtId="0" fontId="58" fillId="0" borderId="25" xfId="0" applyFont="1" applyFill="1" applyBorder="1" applyAlignment="1">
      <alignment horizontal="center" vertical="center"/>
    </xf>
    <xf numFmtId="1" fontId="58" fillId="0" borderId="40" xfId="0" applyNumberFormat="1" applyFont="1" applyFill="1" applyBorder="1" applyAlignment="1">
      <alignment horizontal="center" vertical="center"/>
    </xf>
    <xf numFmtId="0" fontId="58" fillId="0" borderId="19" xfId="0" applyFont="1" applyFill="1" applyBorder="1" applyAlignment="1">
      <alignment horizontal="center" vertical="center"/>
    </xf>
    <xf numFmtId="0" fontId="58" fillId="0" borderId="5" xfId="0" applyFont="1" applyFill="1" applyBorder="1" applyAlignment="1">
      <alignment horizontal="center" vertical="center"/>
    </xf>
    <xf numFmtId="0" fontId="58" fillId="0" borderId="3" xfId="0" applyFont="1" applyFill="1" applyBorder="1"/>
    <xf numFmtId="164" fontId="58" fillId="0" borderId="40" xfId="0" applyNumberFormat="1" applyFont="1" applyFill="1" applyBorder="1"/>
    <xf numFmtId="0" fontId="58" fillId="0" borderId="74" xfId="0" applyFont="1" applyFill="1" applyBorder="1" applyAlignment="1">
      <alignment horizontal="center" vertical="center"/>
    </xf>
    <xf numFmtId="0" fontId="58" fillId="0" borderId="2" xfId="0" applyFont="1" applyFill="1" applyBorder="1" applyAlignment="1">
      <alignment horizontal="center" vertical="center"/>
    </xf>
    <xf numFmtId="0" fontId="63" fillId="0" borderId="39" xfId="0" applyFont="1" applyFill="1" applyBorder="1" applyAlignment="1">
      <alignment horizontal="center" vertical="center"/>
    </xf>
    <xf numFmtId="0" fontId="63" fillId="0" borderId="3" xfId="0" applyFont="1" applyFill="1" applyBorder="1" applyAlignment="1">
      <alignment horizontal="center" vertical="center"/>
    </xf>
    <xf numFmtId="1" fontId="63" fillId="0" borderId="40" xfId="0" applyNumberFormat="1" applyFont="1" applyFill="1" applyBorder="1" applyAlignment="1">
      <alignment horizontal="center" vertical="center"/>
    </xf>
    <xf numFmtId="0" fontId="63" fillId="0" borderId="19" xfId="0" applyFont="1" applyFill="1" applyBorder="1" applyAlignment="1">
      <alignment horizontal="center" vertical="center"/>
    </xf>
    <xf numFmtId="1" fontId="63" fillId="0" borderId="13" xfId="0" applyNumberFormat="1" applyFont="1" applyFill="1" applyBorder="1" applyAlignment="1">
      <alignment horizontal="center" vertical="center"/>
    </xf>
    <xf numFmtId="0" fontId="63" fillId="0" borderId="5" xfId="0" applyFont="1" applyFill="1" applyBorder="1" applyAlignment="1">
      <alignment horizontal="center" vertical="center"/>
    </xf>
    <xf numFmtId="164" fontId="63" fillId="0" borderId="4" xfId="0" applyNumberFormat="1" applyFont="1" applyFill="1" applyBorder="1" applyAlignment="1">
      <alignment horizontal="center" vertical="center"/>
    </xf>
    <xf numFmtId="164" fontId="63" fillId="0" borderId="40" xfId="0" applyNumberFormat="1" applyFont="1" applyFill="1" applyBorder="1" applyAlignment="1">
      <alignment horizontal="center" vertical="center"/>
    </xf>
    <xf numFmtId="0" fontId="58" fillId="0" borderId="48" xfId="0" applyFont="1" applyFill="1" applyBorder="1" applyAlignment="1">
      <alignment horizontal="center" vertical="center"/>
    </xf>
    <xf numFmtId="0" fontId="58" fillId="0" borderId="50" xfId="0" applyFont="1" applyFill="1" applyBorder="1" applyAlignment="1">
      <alignment horizontal="center" vertical="center"/>
    </xf>
    <xf numFmtId="164" fontId="59" fillId="0" borderId="49" xfId="0" applyNumberFormat="1" applyFont="1" applyFill="1" applyBorder="1"/>
    <xf numFmtId="0" fontId="59" fillId="0" borderId="73" xfId="0" applyFont="1" applyFill="1" applyBorder="1" applyAlignment="1">
      <alignment horizontal="center" vertical="center"/>
    </xf>
    <xf numFmtId="1" fontId="58" fillId="0" borderId="32" xfId="0" applyNumberFormat="1" applyFont="1" applyFill="1" applyBorder="1" applyAlignment="1">
      <alignment horizontal="center" vertical="center"/>
    </xf>
    <xf numFmtId="1" fontId="60" fillId="0" borderId="33" xfId="0" applyNumberFormat="1" applyFont="1" applyFill="1" applyBorder="1" applyAlignment="1">
      <alignment horizontal="center" vertical="center"/>
    </xf>
    <xf numFmtId="0" fontId="58" fillId="0" borderId="2" xfId="0" applyFont="1" applyFill="1" applyBorder="1" applyAlignment="1">
      <alignment horizontal="center"/>
    </xf>
    <xf numFmtId="0" fontId="58" fillId="0" borderId="5" xfId="0" applyFont="1" applyFill="1" applyBorder="1" applyAlignment="1">
      <alignment horizontal="center"/>
    </xf>
    <xf numFmtId="1" fontId="58" fillId="0" borderId="102" xfId="0" applyNumberFormat="1" applyFont="1" applyFill="1" applyBorder="1" applyAlignment="1">
      <alignment horizontal="center" vertical="center"/>
    </xf>
    <xf numFmtId="0" fontId="59" fillId="0" borderId="61" xfId="0" applyFont="1" applyFill="1" applyBorder="1" applyAlignment="1">
      <alignment horizontal="center"/>
    </xf>
    <xf numFmtId="0" fontId="59" fillId="0" borderId="63" xfId="0" applyFont="1" applyFill="1" applyBorder="1" applyAlignment="1">
      <alignment horizontal="center"/>
    </xf>
    <xf numFmtId="1" fontId="59" fillId="0" borderId="32" xfId="0" applyNumberFormat="1" applyFont="1" applyFill="1" applyBorder="1" applyAlignment="1">
      <alignment horizontal="center" vertical="center"/>
    </xf>
    <xf numFmtId="1" fontId="60" fillId="0" borderId="114" xfId="0" applyNumberFormat="1" applyFont="1" applyFill="1" applyBorder="1" applyAlignment="1">
      <alignment horizontal="center" vertical="center"/>
    </xf>
    <xf numFmtId="164" fontId="60" fillId="0" borderId="115" xfId="0" applyNumberFormat="1" applyFont="1" applyFill="1" applyBorder="1" applyAlignment="1">
      <alignment horizontal="center" vertical="center"/>
    </xf>
    <xf numFmtId="0" fontId="60" fillId="0" borderId="116" xfId="0" applyFont="1" applyFill="1" applyBorder="1" applyAlignment="1">
      <alignment horizontal="center" vertical="center"/>
    </xf>
    <xf numFmtId="164" fontId="59" fillId="0" borderId="11" xfId="0" applyNumberFormat="1" applyFont="1" applyFill="1" applyBorder="1"/>
    <xf numFmtId="49" fontId="59" fillId="0" borderId="71" xfId="0" applyNumberFormat="1" applyFont="1" applyFill="1" applyBorder="1" applyAlignment="1">
      <alignment horizontal="center" vertical="center"/>
    </xf>
    <xf numFmtId="0" fontId="59" fillId="0" borderId="42" xfId="0" applyFont="1" applyFill="1" applyBorder="1"/>
    <xf numFmtId="164" fontId="59" fillId="0" borderId="43" xfId="0" applyNumberFormat="1" applyFont="1" applyFill="1" applyBorder="1"/>
    <xf numFmtId="49" fontId="59" fillId="0" borderId="38" xfId="0" applyNumberFormat="1" applyFont="1" applyFill="1" applyBorder="1" applyAlignment="1">
      <alignment horizontal="center" vertical="center"/>
    </xf>
    <xf numFmtId="0" fontId="59" fillId="0" borderId="2" xfId="0" applyFont="1" applyFill="1" applyBorder="1"/>
    <xf numFmtId="0" fontId="59" fillId="0" borderId="74" xfId="0" applyFont="1" applyFill="1" applyBorder="1" applyAlignment="1">
      <alignment horizontal="center"/>
    </xf>
    <xf numFmtId="0" fontId="59" fillId="0" borderId="5" xfId="0" applyFont="1" applyFill="1" applyBorder="1" applyAlignment="1">
      <alignment horizontal="center"/>
    </xf>
    <xf numFmtId="164" fontId="59" fillId="0" borderId="13" xfId="0" applyNumberFormat="1" applyFont="1" applyFill="1" applyBorder="1"/>
    <xf numFmtId="49" fontId="59" fillId="0" borderId="111" xfId="0" applyNumberFormat="1" applyFont="1" applyFill="1" applyBorder="1" applyAlignment="1">
      <alignment horizontal="center" vertical="center"/>
    </xf>
    <xf numFmtId="0" fontId="59" fillId="0" borderId="57" xfId="0" applyFont="1" applyFill="1" applyBorder="1" applyAlignment="1">
      <alignment horizontal="center" vertical="center"/>
    </xf>
    <xf numFmtId="0" fontId="59" fillId="0" borderId="94" xfId="0" applyFont="1" applyFill="1" applyBorder="1" applyAlignment="1">
      <alignment horizontal="center" vertical="center"/>
    </xf>
    <xf numFmtId="0" fontId="59" fillId="0" borderId="32" xfId="0" applyFont="1" applyFill="1" applyBorder="1"/>
    <xf numFmtId="0" fontId="59" fillId="0" borderId="56" xfId="0" applyFont="1" applyFill="1" applyBorder="1" applyAlignment="1">
      <alignment horizontal="center" vertical="center"/>
    </xf>
    <xf numFmtId="1" fontId="59" fillId="0" borderId="58" xfId="0" applyNumberFormat="1" applyFont="1" applyFill="1" applyBorder="1" applyAlignment="1">
      <alignment horizontal="center" vertical="center"/>
    </xf>
    <xf numFmtId="0" fontId="59" fillId="0" borderId="89" xfId="0" applyFont="1" applyFill="1" applyBorder="1" applyAlignment="1">
      <alignment horizontal="center" vertical="center"/>
    </xf>
    <xf numFmtId="1" fontId="59" fillId="0" borderId="59" xfId="0" applyNumberFormat="1" applyFont="1" applyFill="1" applyBorder="1" applyAlignment="1">
      <alignment horizontal="center" vertical="center"/>
    </xf>
    <xf numFmtId="0" fontId="59" fillId="0" borderId="23" xfId="0" applyFont="1" applyFill="1" applyBorder="1" applyAlignment="1">
      <alignment horizontal="center"/>
    </xf>
    <xf numFmtId="0" fontId="59" fillId="0" borderId="94" xfId="0" applyFont="1" applyFill="1" applyBorder="1" applyAlignment="1">
      <alignment horizontal="center"/>
    </xf>
    <xf numFmtId="0" fontId="59" fillId="0" borderId="57" xfId="0" applyFont="1" applyFill="1" applyBorder="1"/>
    <xf numFmtId="164" fontId="59" fillId="0" borderId="59" xfId="0" applyNumberFormat="1" applyFont="1" applyFill="1" applyBorder="1"/>
    <xf numFmtId="0" fontId="59" fillId="0" borderId="111" xfId="0" applyFont="1" applyFill="1" applyBorder="1" applyAlignment="1">
      <alignment horizontal="center" vertical="center"/>
    </xf>
    <xf numFmtId="0" fontId="59" fillId="0" borderId="32" xfId="0" applyFont="1" applyFill="1" applyBorder="1" applyAlignment="1">
      <alignment horizontal="center" vertical="center"/>
    </xf>
    <xf numFmtId="164" fontId="59" fillId="0" borderId="59" xfId="0" applyNumberFormat="1" applyFont="1" applyFill="1" applyBorder="1" applyAlignment="1">
      <alignment horizontal="center" vertical="center"/>
    </xf>
    <xf numFmtId="164" fontId="60" fillId="0" borderId="33" xfId="0" applyNumberFormat="1" applyFont="1" applyFill="1" applyBorder="1" applyAlignment="1">
      <alignment horizontal="center" vertical="center"/>
    </xf>
    <xf numFmtId="164" fontId="59" fillId="0" borderId="20" xfId="0" applyNumberFormat="1" applyFont="1" applyFill="1" applyBorder="1" applyAlignment="1">
      <alignment horizontal="center" vertical="center"/>
    </xf>
    <xf numFmtId="164" fontId="60" fillId="0" borderId="44" xfId="0" applyNumberFormat="1" applyFont="1" applyFill="1" applyBorder="1" applyAlignment="1">
      <alignment horizontal="center" vertical="center"/>
    </xf>
    <xf numFmtId="49" fontId="59" fillId="0" borderId="19" xfId="0" applyNumberFormat="1" applyFont="1" applyFill="1" applyBorder="1" applyAlignment="1">
      <alignment horizontal="center" vertical="center"/>
    </xf>
    <xf numFmtId="49" fontId="59" fillId="0" borderId="66" xfId="0" applyNumberFormat="1" applyFont="1" applyFill="1" applyBorder="1" applyAlignment="1">
      <alignment horizontal="center" vertical="center"/>
    </xf>
    <xf numFmtId="49" fontId="60" fillId="2" borderId="7" xfId="0" applyNumberFormat="1" applyFont="1" applyFill="1" applyBorder="1" applyAlignment="1">
      <alignment horizontal="center" vertical="center"/>
    </xf>
    <xf numFmtId="0" fontId="60" fillId="2" borderId="44" xfId="0" applyFont="1" applyFill="1" applyBorder="1" applyAlignment="1">
      <alignment horizontal="center" vertical="center"/>
    </xf>
    <xf numFmtId="0" fontId="60" fillId="2" borderId="9" xfId="0" applyFont="1" applyFill="1" applyBorder="1" applyAlignment="1">
      <alignment horizontal="center" vertical="center"/>
    </xf>
    <xf numFmtId="164" fontId="60" fillId="2" borderId="46" xfId="0" applyNumberFormat="1" applyFont="1" applyFill="1" applyBorder="1" applyAlignment="1">
      <alignment horizontal="center" vertical="center"/>
    </xf>
    <xf numFmtId="1" fontId="60" fillId="2" borderId="37" xfId="0" applyNumberFormat="1" applyFont="1" applyFill="1" applyBorder="1" applyAlignment="1">
      <alignment horizontal="center" vertical="center"/>
    </xf>
    <xf numFmtId="164" fontId="60" fillId="2" borderId="36" xfId="0" applyNumberFormat="1" applyFont="1" applyFill="1" applyBorder="1" applyAlignment="1">
      <alignment horizontal="center" vertical="center"/>
    </xf>
    <xf numFmtId="1" fontId="60" fillId="2" borderId="44" xfId="0" applyNumberFormat="1" applyFont="1" applyFill="1" applyBorder="1" applyAlignment="1">
      <alignment horizontal="center" vertical="center"/>
    </xf>
    <xf numFmtId="1" fontId="60" fillId="2" borderId="35" xfId="0" applyNumberFormat="1" applyFont="1" applyFill="1" applyBorder="1" applyAlignment="1">
      <alignment horizontal="center" vertical="center"/>
    </xf>
    <xf numFmtId="1" fontId="60" fillId="2" borderId="33" xfId="0" applyNumberFormat="1" applyFont="1" applyFill="1" applyBorder="1" applyAlignment="1">
      <alignment horizontal="center" vertical="center"/>
    </xf>
    <xf numFmtId="1" fontId="59" fillId="0" borderId="102" xfId="0" applyNumberFormat="1" applyFont="1" applyFill="1" applyBorder="1" applyAlignment="1">
      <alignment horizontal="center" vertical="center"/>
    </xf>
    <xf numFmtId="0" fontId="60" fillId="2" borderId="112" xfId="0" applyFont="1" applyFill="1" applyBorder="1" applyAlignment="1">
      <alignment horizontal="center" vertical="center"/>
    </xf>
    <xf numFmtId="0" fontId="60" fillId="2" borderId="90" xfId="0" applyFont="1" applyFill="1" applyBorder="1" applyAlignment="1">
      <alignment horizontal="center" vertical="center"/>
    </xf>
    <xf numFmtId="0" fontId="60" fillId="2" borderId="92" xfId="0" applyFont="1" applyFill="1" applyBorder="1" applyAlignment="1">
      <alignment horizontal="center" vertical="center"/>
    </xf>
    <xf numFmtId="0" fontId="60" fillId="2" borderId="7" xfId="0" applyFont="1" applyFill="1" applyBorder="1" applyAlignment="1">
      <alignment horizontal="center" vertical="center"/>
    </xf>
    <xf numFmtId="0" fontId="60" fillId="2" borderId="37" xfId="0" applyFont="1" applyFill="1" applyBorder="1" applyAlignment="1">
      <alignment horizontal="center" vertical="center"/>
    </xf>
    <xf numFmtId="164" fontId="60" fillId="2" borderId="35" xfId="0" applyNumberFormat="1" applyFont="1" applyFill="1" applyBorder="1" applyAlignment="1">
      <alignment horizontal="center" vertical="center"/>
    </xf>
    <xf numFmtId="0" fontId="60" fillId="2" borderId="34" xfId="0" applyFont="1" applyFill="1" applyBorder="1" applyAlignment="1">
      <alignment horizontal="center" vertical="center"/>
    </xf>
    <xf numFmtId="0" fontId="60" fillId="2" borderId="35" xfId="0" applyFont="1" applyFill="1" applyBorder="1" applyAlignment="1">
      <alignment horizontal="center" vertical="center"/>
    </xf>
    <xf numFmtId="0" fontId="60" fillId="2" borderId="33" xfId="0" applyFont="1" applyFill="1" applyBorder="1" applyAlignment="1">
      <alignment horizontal="center" vertical="center"/>
    </xf>
    <xf numFmtId="49" fontId="59" fillId="0" borderId="88" xfId="0" applyNumberFormat="1" applyFont="1" applyFill="1" applyBorder="1" applyAlignment="1">
      <alignment horizontal="center" vertical="center"/>
    </xf>
    <xf numFmtId="0" fontId="59" fillId="0" borderId="75" xfId="0" applyFont="1" applyFill="1" applyBorder="1"/>
    <xf numFmtId="0" fontId="59" fillId="0" borderId="76" xfId="0" applyFont="1" applyFill="1" applyBorder="1"/>
    <xf numFmtId="1" fontId="60" fillId="0" borderId="92" xfId="0" applyNumberFormat="1" applyFont="1" applyFill="1" applyBorder="1" applyAlignment="1">
      <alignment horizontal="center" vertical="center"/>
    </xf>
    <xf numFmtId="1" fontId="60" fillId="0" borderId="90" xfId="0" applyNumberFormat="1" applyFont="1" applyFill="1" applyBorder="1" applyAlignment="1">
      <alignment horizontal="center" vertical="center"/>
    </xf>
    <xf numFmtId="1" fontId="60" fillId="0" borderId="56" xfId="0" applyNumberFormat="1" applyFont="1" applyFill="1" applyBorder="1" applyAlignment="1">
      <alignment horizontal="center" vertical="center"/>
    </xf>
    <xf numFmtId="1" fontId="60" fillId="0" borderId="57" xfId="0" applyNumberFormat="1" applyFont="1" applyFill="1" applyBorder="1" applyAlignment="1">
      <alignment horizontal="center" vertical="center"/>
    </xf>
    <xf numFmtId="1" fontId="59" fillId="0" borderId="66" xfId="0" applyNumberFormat="1" applyFont="1" applyFill="1" applyBorder="1" applyAlignment="1">
      <alignment vertical="center"/>
    </xf>
    <xf numFmtId="1" fontId="59" fillId="0" borderId="25" xfId="0" applyNumberFormat="1" applyFont="1" applyFill="1" applyBorder="1" applyAlignment="1">
      <alignment vertical="center"/>
    </xf>
    <xf numFmtId="1" fontId="59" fillId="0" borderId="26" xfId="0" applyNumberFormat="1" applyFont="1" applyFill="1" applyBorder="1" applyAlignment="1">
      <alignment vertical="center"/>
    </xf>
    <xf numFmtId="49" fontId="59" fillId="0" borderId="26" xfId="0" applyNumberFormat="1" applyFont="1" applyFill="1" applyBorder="1" applyAlignment="1">
      <alignment horizontal="center" vertical="center"/>
    </xf>
    <xf numFmtId="1" fontId="59" fillId="0" borderId="27" xfId="0" applyNumberFormat="1" applyFont="1" applyFill="1" applyBorder="1" applyAlignment="1">
      <alignment vertical="center"/>
    </xf>
    <xf numFmtId="1" fontId="59" fillId="0" borderId="28" xfId="0" applyNumberFormat="1" applyFont="1" applyFill="1" applyBorder="1" applyAlignment="1">
      <alignment vertical="center"/>
    </xf>
    <xf numFmtId="1" fontId="59" fillId="0" borderId="74" xfId="0" applyNumberFormat="1" applyFont="1" applyFill="1" applyBorder="1" applyAlignment="1">
      <alignment vertical="center"/>
    </xf>
    <xf numFmtId="1" fontId="59" fillId="0" borderId="2" xfId="0" applyNumberFormat="1" applyFont="1" applyFill="1" applyBorder="1" applyAlignment="1">
      <alignment vertical="center"/>
    </xf>
    <xf numFmtId="1" fontId="59" fillId="0" borderId="29" xfId="0" applyNumberFormat="1" applyFont="1" applyFill="1" applyBorder="1" applyAlignment="1">
      <alignment vertical="center"/>
    </xf>
    <xf numFmtId="49" fontId="59" fillId="0" borderId="2" xfId="0" applyNumberFormat="1" applyFont="1" applyFill="1" applyBorder="1" applyAlignment="1">
      <alignment horizontal="center" vertical="center"/>
    </xf>
    <xf numFmtId="1" fontId="59" fillId="0" borderId="21" xfId="0" applyNumberFormat="1" applyFont="1" applyFill="1" applyBorder="1" applyAlignment="1">
      <alignment vertical="center"/>
    </xf>
    <xf numFmtId="1" fontId="59" fillId="0" borderId="22" xfId="0" applyNumberFormat="1" applyFont="1" applyFill="1" applyBorder="1" applyAlignment="1">
      <alignment vertical="center"/>
    </xf>
    <xf numFmtId="1" fontId="59" fillId="0" borderId="73" xfId="0" applyNumberFormat="1" applyFont="1" applyFill="1" applyBorder="1" applyAlignment="1">
      <alignment vertical="center"/>
    </xf>
    <xf numFmtId="1" fontId="59" fillId="0" borderId="30" xfId="0" applyNumberFormat="1" applyFont="1" applyFill="1" applyBorder="1" applyAlignment="1">
      <alignment vertical="center"/>
    </xf>
    <xf numFmtId="1" fontId="59" fillId="0" borderId="31" xfId="0" applyNumberFormat="1" applyFont="1" applyFill="1" applyBorder="1" applyAlignment="1">
      <alignment vertical="center"/>
    </xf>
    <xf numFmtId="49" fontId="59" fillId="0" borderId="30" xfId="0" applyNumberFormat="1" applyFont="1" applyFill="1" applyBorder="1" applyAlignment="1">
      <alignment horizontal="center" vertical="center"/>
    </xf>
    <xf numFmtId="1" fontId="59" fillId="0" borderId="23" xfId="0" applyNumberFormat="1" applyFont="1" applyFill="1" applyBorder="1" applyAlignment="1">
      <alignment vertical="center"/>
    </xf>
    <xf numFmtId="1" fontId="59" fillId="0" borderId="24" xfId="0" applyNumberFormat="1" applyFont="1" applyFill="1" applyBorder="1" applyAlignment="1">
      <alignment vertical="center"/>
    </xf>
    <xf numFmtId="0" fontId="59" fillId="0" borderId="0" xfId="0" applyFont="1" applyFill="1" applyBorder="1" applyAlignment="1">
      <alignment horizontal="left" vertical="center" wrapText="1"/>
    </xf>
    <xf numFmtId="0" fontId="59" fillId="0" borderId="0" xfId="0" applyFont="1" applyFill="1" applyBorder="1" applyAlignment="1">
      <alignment horizontal="left" vertical="center"/>
    </xf>
    <xf numFmtId="49" fontId="59" fillId="0" borderId="0" xfId="0" applyNumberFormat="1" applyFont="1" applyFill="1" applyBorder="1" applyAlignment="1">
      <alignment horizontal="center" vertical="center"/>
    </xf>
    <xf numFmtId="49" fontId="64" fillId="0" borderId="0" xfId="0" applyNumberFormat="1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1" fontId="64" fillId="0" borderId="0" xfId="0" applyNumberFormat="1" applyFont="1" applyFill="1" applyBorder="1" applyAlignment="1">
      <alignment horizontal="center" vertical="center"/>
    </xf>
    <xf numFmtId="2" fontId="64" fillId="0" borderId="0" xfId="0" applyNumberFormat="1" applyFont="1" applyFill="1" applyBorder="1" applyAlignment="1">
      <alignment horizontal="center" vertical="center"/>
    </xf>
    <xf numFmtId="2" fontId="64" fillId="0" borderId="0" xfId="0" applyNumberFormat="1" applyFont="1" applyFill="1" applyBorder="1" applyAlignment="1">
      <alignment vertical="center"/>
    </xf>
    <xf numFmtId="2" fontId="59" fillId="0" borderId="0" xfId="0" applyNumberFormat="1" applyFont="1" applyFill="1" applyBorder="1" applyAlignment="1">
      <alignment horizontal="center" vertical="center"/>
    </xf>
    <xf numFmtId="2" fontId="59" fillId="0" borderId="0" xfId="0" applyNumberFormat="1" applyFont="1" applyFill="1" applyBorder="1" applyAlignment="1">
      <alignment vertical="center"/>
    </xf>
    <xf numFmtId="0" fontId="59" fillId="0" borderId="0" xfId="0" applyFont="1" applyFill="1"/>
    <xf numFmtId="0" fontId="59" fillId="0" borderId="0" xfId="0" applyFont="1" applyFill="1" applyAlignment="1">
      <alignment horizontal="center"/>
    </xf>
    <xf numFmtId="0" fontId="64" fillId="0" borderId="0" xfId="0" applyFont="1" applyFill="1"/>
    <xf numFmtId="2" fontId="64" fillId="0" borderId="0" xfId="0" applyNumberFormat="1" applyFont="1" applyFill="1"/>
    <xf numFmtId="1" fontId="64" fillId="0" borderId="0" xfId="0" applyNumberFormat="1" applyFont="1" applyFill="1"/>
    <xf numFmtId="1" fontId="59" fillId="0" borderId="0" xfId="0" applyNumberFormat="1" applyFont="1" applyFill="1" applyBorder="1" applyAlignment="1">
      <alignment horizontal="left"/>
    </xf>
    <xf numFmtId="1" fontId="59" fillId="0" borderId="0" xfId="0" applyNumberFormat="1" applyFont="1" applyFill="1" applyBorder="1"/>
    <xf numFmtId="0" fontId="59" fillId="0" borderId="0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vertical="center"/>
    </xf>
    <xf numFmtId="0" fontId="65" fillId="0" borderId="0" xfId="0" applyFont="1" applyFill="1" applyBorder="1" applyAlignment="1" applyProtection="1">
      <alignment horizontal="left" vertical="center"/>
      <protection locked="0"/>
    </xf>
    <xf numFmtId="49" fontId="59" fillId="0" borderId="0" xfId="0" applyNumberFormat="1" applyFont="1" applyFill="1" applyBorder="1" applyAlignment="1" applyProtection="1">
      <alignment horizontal="left"/>
      <protection locked="0"/>
    </xf>
    <xf numFmtId="49" fontId="59" fillId="0" borderId="0" xfId="0" applyNumberFormat="1" applyFont="1" applyFill="1" applyBorder="1" applyAlignment="1" applyProtection="1">
      <protection locked="0"/>
    </xf>
    <xf numFmtId="0" fontId="60" fillId="2" borderId="8" xfId="0" applyFont="1" applyFill="1" applyBorder="1" applyAlignment="1">
      <alignment horizontal="center" vertical="center"/>
    </xf>
    <xf numFmtId="0" fontId="60" fillId="2" borderId="10" xfId="0" applyFont="1" applyFill="1" applyBorder="1" applyAlignment="1">
      <alignment horizontal="center" vertical="center"/>
    </xf>
    <xf numFmtId="1" fontId="60" fillId="2" borderId="8" xfId="0" applyNumberFormat="1" applyFont="1" applyFill="1" applyBorder="1" applyAlignment="1">
      <alignment horizontal="center" vertical="center" wrapText="1"/>
    </xf>
    <xf numFmtId="1" fontId="59" fillId="2" borderId="10" xfId="0" applyNumberFormat="1" applyFont="1" applyFill="1" applyBorder="1" applyAlignment="1">
      <alignment horizontal="center" vertical="center" wrapText="1"/>
    </xf>
    <xf numFmtId="1" fontId="60" fillId="0" borderId="9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left" vertical="center" wrapText="1"/>
    </xf>
    <xf numFmtId="1" fontId="59" fillId="0" borderId="83" xfId="0" applyNumberFormat="1" applyFont="1" applyFill="1" applyBorder="1" applyAlignment="1">
      <alignment horizontal="center" vertical="center" wrapText="1"/>
    </xf>
    <xf numFmtId="1" fontId="59" fillId="0" borderId="84" xfId="0" applyNumberFormat="1" applyFont="1" applyFill="1" applyBorder="1" applyAlignment="1">
      <alignment horizontal="center" vertical="center" wrapText="1"/>
    </xf>
    <xf numFmtId="0" fontId="59" fillId="0" borderId="74" xfId="0" applyFont="1" applyFill="1" applyBorder="1" applyAlignment="1">
      <alignment horizontal="center" vertical="center" wrapText="1"/>
    </xf>
    <xf numFmtId="0" fontId="59" fillId="0" borderId="5" xfId="0" applyFont="1" applyFill="1" applyBorder="1" applyAlignment="1">
      <alignment horizontal="center" vertical="center" wrapText="1"/>
    </xf>
    <xf numFmtId="14" fontId="59" fillId="0" borderId="4" xfId="0" applyNumberFormat="1" applyFont="1" applyFill="1" applyBorder="1" applyAlignment="1">
      <alignment horizontal="left" vertical="center" wrapText="1"/>
    </xf>
    <xf numFmtId="14" fontId="59" fillId="0" borderId="2" xfId="0" applyNumberFormat="1" applyFont="1" applyFill="1" applyBorder="1" applyAlignment="1">
      <alignment horizontal="left" vertical="center" wrapText="1"/>
    </xf>
    <xf numFmtId="14" fontId="59" fillId="0" borderId="5" xfId="0" applyNumberFormat="1" applyFont="1" applyFill="1" applyBorder="1" applyAlignment="1">
      <alignment horizontal="left" vertical="center" wrapText="1"/>
    </xf>
    <xf numFmtId="49" fontId="59" fillId="0" borderId="3" xfId="0" applyNumberFormat="1" applyFont="1" applyFill="1" applyBorder="1" applyAlignment="1">
      <alignment horizontal="center" vertical="center"/>
    </xf>
    <xf numFmtId="49" fontId="59" fillId="0" borderId="40" xfId="0" applyNumberFormat="1" applyFont="1" applyFill="1" applyBorder="1" applyAlignment="1">
      <alignment horizontal="center" vertical="center"/>
    </xf>
    <xf numFmtId="0" fontId="59" fillId="0" borderId="17" xfId="0" applyFont="1" applyFill="1" applyBorder="1" applyAlignment="1">
      <alignment horizontal="center" vertical="center"/>
    </xf>
    <xf numFmtId="0" fontId="59" fillId="0" borderId="14" xfId="0" applyFont="1" applyFill="1" applyBorder="1" applyAlignment="1">
      <alignment horizontal="center" vertical="center"/>
    </xf>
    <xf numFmtId="1" fontId="59" fillId="0" borderId="3" xfId="0" applyNumberFormat="1" applyFont="1" applyFill="1" applyBorder="1" applyAlignment="1">
      <alignment horizontal="center" vertical="center"/>
    </xf>
    <xf numFmtId="1" fontId="59" fillId="0" borderId="4" xfId="0" applyNumberFormat="1" applyFont="1" applyFill="1" applyBorder="1" applyAlignment="1">
      <alignment horizontal="center" vertical="center"/>
    </xf>
    <xf numFmtId="0" fontId="59" fillId="0" borderId="3" xfId="0" applyFont="1" applyFill="1" applyBorder="1" applyAlignment="1">
      <alignment horizontal="center" vertical="center"/>
    </xf>
    <xf numFmtId="1" fontId="59" fillId="0" borderId="45" xfId="0" applyNumberFormat="1" applyFont="1" applyFill="1" applyBorder="1" applyAlignment="1">
      <alignment horizontal="center" vertical="center"/>
    </xf>
    <xf numFmtId="1" fontId="59" fillId="0" borderId="25" xfId="0" applyNumberFormat="1" applyFont="1" applyFill="1" applyBorder="1" applyAlignment="1">
      <alignment horizontal="center" vertical="center"/>
    </xf>
    <xf numFmtId="1" fontId="60" fillId="0" borderId="91" xfId="0" applyNumberFormat="1" applyFont="1" applyFill="1" applyBorder="1" applyAlignment="1">
      <alignment horizontal="center" vertical="center"/>
    </xf>
    <xf numFmtId="1" fontId="60" fillId="0" borderId="58" xfId="0" applyNumberFormat="1" applyFont="1" applyFill="1" applyBorder="1" applyAlignment="1">
      <alignment horizontal="center" vertical="center"/>
    </xf>
    <xf numFmtId="0" fontId="59" fillId="0" borderId="67" xfId="0" applyFont="1" applyFill="1" applyBorder="1" applyAlignment="1">
      <alignment horizontal="center" vertical="center"/>
    </xf>
    <xf numFmtId="0" fontId="59" fillId="0" borderId="6" xfId="0" applyFont="1" applyFill="1" applyBorder="1" applyAlignment="1">
      <alignment horizontal="center" vertical="center"/>
    </xf>
    <xf numFmtId="0" fontId="59" fillId="0" borderId="69" xfId="0" applyFont="1" applyFill="1" applyBorder="1" applyAlignment="1">
      <alignment horizontal="center" vertical="center"/>
    </xf>
    <xf numFmtId="0" fontId="59" fillId="0" borderId="18" xfId="0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/>
    </xf>
    <xf numFmtId="0" fontId="59" fillId="0" borderId="41" xfId="0" applyFont="1" applyFill="1" applyBorder="1" applyAlignment="1">
      <alignment horizontal="center" vertical="center"/>
    </xf>
    <xf numFmtId="1" fontId="59" fillId="0" borderId="66" xfId="0" applyNumberFormat="1" applyFont="1" applyFill="1" applyBorder="1" applyAlignment="1">
      <alignment horizontal="center" vertical="center" wrapText="1"/>
    </xf>
    <xf numFmtId="1" fontId="59" fillId="0" borderId="26" xfId="0" applyNumberFormat="1" applyFont="1" applyFill="1" applyBorder="1" applyAlignment="1">
      <alignment horizontal="center" vertical="center" wrapText="1"/>
    </xf>
    <xf numFmtId="1" fontId="57" fillId="0" borderId="9" xfId="0" applyNumberFormat="1" applyFont="1" applyFill="1" applyBorder="1" applyAlignment="1">
      <alignment horizontal="center" vertical="center"/>
    </xf>
    <xf numFmtId="0" fontId="57" fillId="0" borderId="9" xfId="0" applyFont="1" applyFill="1" applyBorder="1" applyAlignment="1">
      <alignment horizontal="center" vertical="center"/>
    </xf>
    <xf numFmtId="1" fontId="59" fillId="0" borderId="14" xfId="0" applyNumberFormat="1" applyFont="1" applyFill="1" applyBorder="1" applyAlignment="1">
      <alignment horizontal="center" vertical="center"/>
    </xf>
    <xf numFmtId="1" fontId="58" fillId="0" borderId="61" xfId="0" applyNumberFormat="1" applyFont="1" applyFill="1" applyBorder="1" applyAlignment="1">
      <alignment horizontal="center" vertical="center"/>
    </xf>
    <xf numFmtId="1" fontId="58" fillId="0" borderId="63" xfId="0" applyNumberFormat="1" applyFont="1" applyFill="1" applyBorder="1" applyAlignment="1">
      <alignment horizontal="center" vertical="center"/>
    </xf>
    <xf numFmtId="0" fontId="59" fillId="0" borderId="61" xfId="0" applyFont="1" applyFill="1" applyBorder="1" applyAlignment="1">
      <alignment horizontal="center" vertical="center"/>
    </xf>
    <xf numFmtId="0" fontId="59" fillId="0" borderId="63" xfId="0" applyFont="1" applyFill="1" applyBorder="1" applyAlignment="1">
      <alignment horizontal="center" vertical="center"/>
    </xf>
    <xf numFmtId="1" fontId="60" fillId="0" borderId="27" xfId="0" applyNumberFormat="1" applyFont="1" applyFill="1" applyBorder="1" applyAlignment="1">
      <alignment horizontal="center" vertical="center"/>
    </xf>
    <xf numFmtId="1" fontId="60" fillId="0" borderId="23" xfId="0" applyNumberFormat="1" applyFont="1" applyFill="1" applyBorder="1" applyAlignment="1">
      <alignment horizontal="center" vertical="center"/>
    </xf>
    <xf numFmtId="1" fontId="60" fillId="0" borderId="28" xfId="0" applyNumberFormat="1" applyFont="1" applyFill="1" applyBorder="1" applyAlignment="1">
      <alignment horizontal="center" vertical="center"/>
    </xf>
    <xf numFmtId="1" fontId="60" fillId="0" borderId="24" xfId="0" applyNumberFormat="1" applyFont="1" applyFill="1" applyBorder="1" applyAlignment="1">
      <alignment horizontal="center" vertical="center"/>
    </xf>
    <xf numFmtId="1" fontId="63" fillId="0" borderId="74" xfId="0" applyNumberFormat="1" applyFont="1" applyFill="1" applyBorder="1" applyAlignment="1">
      <alignment horizontal="center" vertical="center"/>
    </xf>
    <xf numFmtId="1" fontId="63" fillId="0" borderId="5" xfId="0" applyNumberFormat="1" applyFont="1" applyFill="1" applyBorder="1" applyAlignment="1">
      <alignment horizontal="center" vertical="center"/>
    </xf>
    <xf numFmtId="1" fontId="59" fillId="0" borderId="78" xfId="0" applyNumberFormat="1" applyFont="1" applyFill="1" applyBorder="1" applyAlignment="1">
      <alignment horizontal="center" vertical="center"/>
    </xf>
    <xf numFmtId="1" fontId="59" fillId="0" borderId="41" xfId="0" applyNumberFormat="1" applyFont="1" applyFill="1" applyBorder="1" applyAlignment="1">
      <alignment horizontal="center" vertical="center"/>
    </xf>
    <xf numFmtId="0" fontId="59" fillId="0" borderId="78" xfId="0" applyFont="1" applyFill="1" applyBorder="1" applyAlignment="1">
      <alignment horizontal="center" vertical="center" wrapText="1"/>
    </xf>
    <xf numFmtId="0" fontId="59" fillId="0" borderId="79" xfId="0" applyFont="1" applyFill="1" applyBorder="1" applyAlignment="1">
      <alignment horizontal="center" vertical="center" wrapText="1"/>
    </xf>
    <xf numFmtId="1" fontId="59" fillId="0" borderId="76" xfId="0" applyNumberFormat="1" applyFont="1" applyFill="1" applyBorder="1" applyAlignment="1">
      <alignment horizontal="center" vertical="center"/>
    </xf>
    <xf numFmtId="49" fontId="59" fillId="0" borderId="4" xfId="0" applyNumberFormat="1" applyFont="1" applyFill="1" applyBorder="1" applyAlignment="1">
      <alignment horizontal="center" vertical="center"/>
    </xf>
    <xf numFmtId="49" fontId="59" fillId="0" borderId="2" xfId="0" applyNumberFormat="1" applyFont="1" applyFill="1" applyBorder="1" applyAlignment="1">
      <alignment horizontal="center" vertical="center"/>
    </xf>
    <xf numFmtId="49" fontId="59" fillId="0" borderId="29" xfId="0" applyNumberFormat="1" applyFont="1" applyFill="1" applyBorder="1" applyAlignment="1">
      <alignment horizontal="center" vertical="center"/>
    </xf>
    <xf numFmtId="0" fontId="59" fillId="0" borderId="83" xfId="0" applyFont="1" applyFill="1" applyBorder="1" applyAlignment="1">
      <alignment horizontal="center" vertical="center" wrapText="1"/>
    </xf>
    <xf numFmtId="0" fontId="59" fillId="0" borderId="69" xfId="0" applyFont="1" applyFill="1" applyBorder="1" applyAlignment="1">
      <alignment horizontal="center" vertical="center" wrapText="1"/>
    </xf>
    <xf numFmtId="14" fontId="59" fillId="0" borderId="67" xfId="0" applyNumberFormat="1" applyFont="1" applyFill="1" applyBorder="1" applyAlignment="1">
      <alignment horizontal="left" vertical="center" wrapText="1"/>
    </xf>
    <xf numFmtId="14" fontId="59" fillId="0" borderId="6" xfId="0" applyNumberFormat="1" applyFont="1" applyFill="1" applyBorder="1" applyAlignment="1">
      <alignment horizontal="left" vertical="center" wrapText="1"/>
    </xf>
    <xf numFmtId="14" fontId="59" fillId="0" borderId="69" xfId="0" applyNumberFormat="1" applyFont="1" applyFill="1" applyBorder="1" applyAlignment="1">
      <alignment horizontal="left" vertical="center" wrapText="1"/>
    </xf>
    <xf numFmtId="49" fontId="59" fillId="0" borderId="67" xfId="0" applyNumberFormat="1" applyFont="1" applyFill="1" applyBorder="1" applyAlignment="1">
      <alignment horizontal="center" vertical="center"/>
    </xf>
    <xf numFmtId="49" fontId="59" fillId="0" borderId="6" xfId="0" applyNumberFormat="1" applyFont="1" applyFill="1" applyBorder="1" applyAlignment="1">
      <alignment horizontal="center" vertical="center"/>
    </xf>
    <xf numFmtId="49" fontId="59" fillId="0" borderId="84" xfId="0" applyNumberFormat="1" applyFont="1" applyFill="1" applyBorder="1" applyAlignment="1">
      <alignment horizontal="center" vertical="center"/>
    </xf>
    <xf numFmtId="0" fontId="59" fillId="0" borderId="73" xfId="0" applyFont="1" applyFill="1" applyBorder="1" applyAlignment="1">
      <alignment horizontal="center" vertical="center" wrapText="1"/>
    </xf>
    <xf numFmtId="0" fontId="59" fillId="0" borderId="63" xfId="0" applyFont="1" applyFill="1" applyBorder="1" applyAlignment="1">
      <alignment horizontal="center" vertical="center" wrapText="1"/>
    </xf>
    <xf numFmtId="14" fontId="59" fillId="0" borderId="61" xfId="0" applyNumberFormat="1" applyFont="1" applyFill="1" applyBorder="1" applyAlignment="1">
      <alignment horizontal="left" vertical="center" wrapText="1"/>
    </xf>
    <xf numFmtId="14" fontId="59" fillId="0" borderId="30" xfId="0" applyNumberFormat="1" applyFont="1" applyFill="1" applyBorder="1" applyAlignment="1">
      <alignment horizontal="left" vertical="center" wrapText="1"/>
    </xf>
    <xf numFmtId="14" fontId="59" fillId="0" borderId="63" xfId="0" applyNumberFormat="1" applyFont="1" applyFill="1" applyBorder="1" applyAlignment="1">
      <alignment horizontal="left" vertical="center" wrapText="1"/>
    </xf>
    <xf numFmtId="49" fontId="59" fillId="0" borderId="61" xfId="0" applyNumberFormat="1" applyFont="1" applyFill="1" applyBorder="1" applyAlignment="1">
      <alignment horizontal="center" vertical="center"/>
    </xf>
    <xf numFmtId="49" fontId="59" fillId="0" borderId="30" xfId="0" applyNumberFormat="1" applyFont="1" applyFill="1" applyBorder="1" applyAlignment="1">
      <alignment horizontal="center" vertical="center"/>
    </xf>
    <xf numFmtId="49" fontId="59" fillId="0" borderId="31" xfId="0" applyNumberFormat="1" applyFont="1" applyFill="1" applyBorder="1" applyAlignment="1">
      <alignment horizontal="center" vertical="center"/>
    </xf>
    <xf numFmtId="1" fontId="59" fillId="0" borderId="2" xfId="0" applyNumberFormat="1" applyFont="1" applyFill="1" applyBorder="1" applyAlignment="1">
      <alignment horizontal="center" vertical="center"/>
    </xf>
    <xf numFmtId="1" fontId="59" fillId="0" borderId="29" xfId="0" applyNumberFormat="1" applyFont="1" applyFill="1" applyBorder="1" applyAlignment="1">
      <alignment horizontal="center" vertical="center"/>
    </xf>
    <xf numFmtId="0" fontId="59" fillId="0" borderId="48" xfId="0" applyNumberFormat="1" applyFont="1" applyFill="1" applyBorder="1" applyAlignment="1">
      <alignment horizontal="center" vertical="center"/>
    </xf>
    <xf numFmtId="1" fontId="60" fillId="0" borderId="96" xfId="0" applyNumberFormat="1" applyFont="1" applyFill="1" applyBorder="1" applyAlignment="1">
      <alignment horizontal="center" vertical="center"/>
    </xf>
    <xf numFmtId="1" fontId="60" fillId="0" borderId="97" xfId="0" applyNumberFormat="1" applyFont="1" applyFill="1" applyBorder="1" applyAlignment="1">
      <alignment horizontal="center" vertical="center"/>
    </xf>
    <xf numFmtId="1" fontId="58" fillId="0" borderId="14" xfId="0" applyNumberFormat="1" applyFont="1" applyFill="1" applyBorder="1" applyAlignment="1">
      <alignment horizontal="center" vertical="center"/>
    </xf>
    <xf numFmtId="0" fontId="58" fillId="0" borderId="14" xfId="0" applyFont="1" applyFill="1" applyBorder="1" applyAlignment="1">
      <alignment horizontal="center" vertical="center"/>
    </xf>
    <xf numFmtId="0" fontId="59" fillId="0" borderId="50" xfId="0" applyFont="1" applyFill="1" applyBorder="1" applyAlignment="1">
      <alignment horizontal="center" vertical="center"/>
    </xf>
    <xf numFmtId="0" fontId="59" fillId="0" borderId="4" xfId="0" applyFont="1" applyFill="1" applyBorder="1" applyAlignment="1">
      <alignment horizontal="center" vertical="center"/>
    </xf>
    <xf numFmtId="0" fontId="59" fillId="0" borderId="5" xfId="0" applyFont="1" applyFill="1" applyBorder="1" applyAlignment="1">
      <alignment horizontal="center" vertical="center"/>
    </xf>
    <xf numFmtId="0" fontId="59" fillId="0" borderId="30" xfId="0" applyFont="1" applyFill="1" applyBorder="1" applyAlignment="1">
      <alignment horizontal="center" vertical="center" wrapText="1"/>
    </xf>
    <xf numFmtId="1" fontId="59" fillId="0" borderId="38" xfId="0" applyNumberFormat="1" applyFont="1" applyFill="1" applyBorder="1" applyAlignment="1">
      <alignment horizontal="center" vertical="center"/>
    </xf>
    <xf numFmtId="0" fontId="59" fillId="0" borderId="30" xfId="0" applyNumberFormat="1" applyFont="1" applyFill="1" applyBorder="1" applyAlignment="1">
      <alignment horizontal="center" vertical="center"/>
    </xf>
    <xf numFmtId="1" fontId="59" fillId="0" borderId="74" xfId="0" applyNumberFormat="1" applyFont="1" applyFill="1" applyBorder="1" applyAlignment="1">
      <alignment horizontal="center" vertical="center"/>
    </xf>
    <xf numFmtId="1" fontId="59" fillId="0" borderId="67" xfId="0" applyNumberFormat="1" applyFont="1" applyFill="1" applyBorder="1" applyAlignment="1">
      <alignment horizontal="center" vertical="center"/>
    </xf>
    <xf numFmtId="1" fontId="59" fillId="0" borderId="69" xfId="0" applyNumberFormat="1" applyFont="1" applyFill="1" applyBorder="1" applyAlignment="1">
      <alignment horizontal="center" vertical="center"/>
    </xf>
    <xf numFmtId="1" fontId="59" fillId="0" borderId="73" xfId="0" applyNumberFormat="1" applyFont="1" applyFill="1" applyBorder="1" applyAlignment="1">
      <alignment horizontal="center" vertical="center"/>
    </xf>
    <xf numFmtId="1" fontId="59" fillId="0" borderId="63" xfId="0" applyNumberFormat="1" applyFont="1" applyFill="1" applyBorder="1" applyAlignment="1">
      <alignment horizontal="center" vertical="center"/>
    </xf>
    <xf numFmtId="1" fontId="57" fillId="0" borderId="7" xfId="0" applyNumberFormat="1" applyFont="1" applyFill="1" applyBorder="1" applyAlignment="1">
      <alignment horizontal="center" vertical="center"/>
    </xf>
    <xf numFmtId="0" fontId="59" fillId="0" borderId="11" xfId="0" applyFont="1" applyFill="1" applyBorder="1" applyAlignment="1">
      <alignment horizontal="center" vertical="center"/>
    </xf>
    <xf numFmtId="1" fontId="59" fillId="0" borderId="104" xfId="0" applyNumberFormat="1" applyFont="1" applyFill="1" applyBorder="1" applyAlignment="1">
      <alignment horizontal="center" vertical="center"/>
    </xf>
    <xf numFmtId="0" fontId="59" fillId="0" borderId="74" xfId="0" applyNumberFormat="1" applyFont="1" applyFill="1" applyBorder="1" applyAlignment="1">
      <alignment horizontal="center" vertical="center"/>
    </xf>
    <xf numFmtId="0" fontId="59" fillId="0" borderId="5" xfId="0" applyNumberFormat="1" applyFont="1" applyFill="1" applyBorder="1" applyAlignment="1">
      <alignment horizontal="center" vertical="center"/>
    </xf>
    <xf numFmtId="0" fontId="59" fillId="0" borderId="23" xfId="0" applyNumberFormat="1" applyFont="1" applyFill="1" applyBorder="1" applyAlignment="1">
      <alignment horizontal="center" vertical="center"/>
    </xf>
    <xf numFmtId="49" fontId="59" fillId="0" borderId="32" xfId="0" applyNumberFormat="1" applyFont="1" applyFill="1" applyBorder="1" applyAlignment="1">
      <alignment horizontal="center" vertical="center"/>
    </xf>
    <xf numFmtId="49" fontId="59" fillId="0" borderId="24" xfId="0" applyNumberFormat="1" applyFont="1" applyFill="1" applyBorder="1" applyAlignment="1">
      <alignment horizontal="center" vertical="center"/>
    </xf>
    <xf numFmtId="1" fontId="59" fillId="0" borderId="50" xfId="0" applyNumberFormat="1" applyFont="1" applyFill="1" applyBorder="1" applyAlignment="1">
      <alignment horizontal="center" vertical="center"/>
    </xf>
    <xf numFmtId="1" fontId="59" fillId="0" borderId="103" xfId="0" applyNumberFormat="1" applyFont="1" applyFill="1" applyBorder="1" applyAlignment="1">
      <alignment horizontal="center" vertical="center"/>
    </xf>
    <xf numFmtId="2" fontId="59" fillId="0" borderId="38" xfId="0" applyNumberFormat="1" applyFont="1" applyFill="1" applyBorder="1" applyAlignment="1">
      <alignment horizontal="center" vertical="center"/>
    </xf>
    <xf numFmtId="2" fontId="59" fillId="0" borderId="2" xfId="0" applyNumberFormat="1" applyFont="1" applyFill="1" applyBorder="1" applyAlignment="1">
      <alignment horizontal="center" vertical="center"/>
    </xf>
    <xf numFmtId="1" fontId="59" fillId="0" borderId="74" xfId="0" applyNumberFormat="1" applyFont="1" applyFill="1" applyBorder="1" applyAlignment="1">
      <alignment horizontal="center" vertical="center" wrapText="1"/>
    </xf>
    <xf numFmtId="1" fontId="59" fillId="0" borderId="29" xfId="0" applyNumberFormat="1" applyFont="1" applyFill="1" applyBorder="1" applyAlignment="1">
      <alignment horizontal="center" vertical="center" wrapText="1"/>
    </xf>
    <xf numFmtId="49" fontId="59" fillId="0" borderId="100" xfId="0" applyNumberFormat="1" applyFont="1" applyFill="1" applyBorder="1" applyAlignment="1">
      <alignment horizontal="center" vertical="center" wrapText="1"/>
    </xf>
    <xf numFmtId="49" fontId="59" fillId="0" borderId="25" xfId="0" applyNumberFormat="1" applyFont="1" applyFill="1" applyBorder="1" applyAlignment="1">
      <alignment horizontal="center" vertical="center" wrapText="1"/>
    </xf>
    <xf numFmtId="49" fontId="59" fillId="0" borderId="26" xfId="0" applyNumberFormat="1" applyFont="1" applyFill="1" applyBorder="1" applyAlignment="1">
      <alignment horizontal="center" vertical="center" wrapText="1"/>
    </xf>
    <xf numFmtId="0" fontId="60" fillId="0" borderId="8" xfId="0" applyFont="1" applyFill="1" applyBorder="1" applyAlignment="1">
      <alignment horizontal="center" vertical="center"/>
    </xf>
    <xf numFmtId="0" fontId="60" fillId="0" borderId="33" xfId="0" applyFont="1" applyFill="1" applyBorder="1" applyAlignment="1">
      <alignment horizontal="center" vertical="center"/>
    </xf>
    <xf numFmtId="0" fontId="60" fillId="0" borderId="10" xfId="0" applyFont="1" applyFill="1" applyBorder="1" applyAlignment="1">
      <alignment horizontal="center" vertical="center"/>
    </xf>
    <xf numFmtId="1" fontId="59" fillId="0" borderId="40" xfId="0" applyNumberFormat="1" applyFont="1" applyFill="1" applyBorder="1" applyAlignment="1">
      <alignment horizontal="center" vertical="center"/>
    </xf>
    <xf numFmtId="1" fontId="59" fillId="0" borderId="49" xfId="0" applyNumberFormat="1" applyFont="1" applyFill="1" applyBorder="1" applyAlignment="1">
      <alignment horizontal="center" vertical="center"/>
    </xf>
    <xf numFmtId="0" fontId="59" fillId="0" borderId="40" xfId="0" applyFont="1" applyFill="1" applyBorder="1" applyAlignment="1">
      <alignment horizontal="center" vertical="center"/>
    </xf>
    <xf numFmtId="1" fontId="59" fillId="0" borderId="66" xfId="0" applyNumberFormat="1" applyFont="1" applyFill="1" applyBorder="1" applyAlignment="1">
      <alignment horizontal="center" vertical="center"/>
    </xf>
    <xf numFmtId="1" fontId="59" fillId="0" borderId="77" xfId="0" applyNumberFormat="1" applyFont="1" applyFill="1" applyBorder="1" applyAlignment="1">
      <alignment horizontal="center" vertical="center"/>
    </xf>
    <xf numFmtId="1" fontId="59" fillId="0" borderId="5" xfId="0" applyNumberFormat="1" applyFont="1" applyFill="1" applyBorder="1" applyAlignment="1">
      <alignment horizontal="center" vertical="center"/>
    </xf>
    <xf numFmtId="0" fontId="59" fillId="0" borderId="31" xfId="0" applyFont="1" applyFill="1" applyBorder="1" applyAlignment="1">
      <alignment horizontal="center" vertical="center" wrapText="1"/>
    </xf>
    <xf numFmtId="0" fontId="59" fillId="0" borderId="66" xfId="0" applyFont="1" applyFill="1" applyBorder="1" applyAlignment="1">
      <alignment horizontal="center" vertical="center"/>
    </xf>
    <xf numFmtId="0" fontId="59" fillId="0" borderId="26" xfId="0" applyFont="1" applyFill="1" applyBorder="1" applyAlignment="1">
      <alignment horizontal="center" vertical="center"/>
    </xf>
    <xf numFmtId="1" fontId="57" fillId="0" borderId="35" xfId="0" applyNumberFormat="1" applyFont="1" applyFill="1" applyBorder="1" applyAlignment="1">
      <alignment horizontal="center" vertical="center"/>
    </xf>
    <xf numFmtId="1" fontId="57" fillId="0" borderId="37" xfId="0" applyNumberFormat="1" applyFont="1" applyFill="1" applyBorder="1" applyAlignment="1">
      <alignment horizontal="center" vertical="center"/>
    </xf>
    <xf numFmtId="0" fontId="59" fillId="0" borderId="78" xfId="0" applyFont="1" applyFill="1" applyBorder="1" applyAlignment="1">
      <alignment horizontal="center"/>
    </xf>
    <xf numFmtId="0" fontId="59" fillId="0" borderId="41" xfId="0" applyFont="1" applyFill="1" applyBorder="1" applyAlignment="1">
      <alignment horizontal="center"/>
    </xf>
    <xf numFmtId="1" fontId="60" fillId="0" borderId="9" xfId="0" applyNumberFormat="1" applyFont="1" applyFill="1" applyBorder="1" applyAlignment="1">
      <alignment horizontal="center" vertical="center"/>
    </xf>
    <xf numFmtId="0" fontId="60" fillId="0" borderId="35" xfId="0" applyFont="1" applyFill="1" applyBorder="1" applyAlignment="1">
      <alignment horizontal="center" vertical="center"/>
    </xf>
    <xf numFmtId="0" fontId="60" fillId="0" borderId="37" xfId="0" applyFont="1" applyFill="1" applyBorder="1" applyAlignment="1">
      <alignment horizontal="center" vertical="center"/>
    </xf>
    <xf numFmtId="0" fontId="59" fillId="0" borderId="74" xfId="0" applyFont="1" applyFill="1" applyBorder="1" applyAlignment="1">
      <alignment horizontal="center"/>
    </xf>
    <xf numFmtId="0" fontId="59" fillId="0" borderId="5" xfId="0" applyFont="1" applyFill="1" applyBorder="1" applyAlignment="1">
      <alignment horizontal="center"/>
    </xf>
    <xf numFmtId="1" fontId="59" fillId="0" borderId="13" xfId="0" applyNumberFormat="1" applyFont="1" applyFill="1" applyBorder="1" applyAlignment="1">
      <alignment horizontal="center" vertical="center"/>
    </xf>
    <xf numFmtId="49" fontId="59" fillId="0" borderId="108" xfId="0" applyNumberFormat="1" applyFont="1" applyFill="1" applyBorder="1" applyAlignment="1">
      <alignment horizontal="center" vertical="center"/>
    </xf>
    <xf numFmtId="1" fontId="59" fillId="0" borderId="61" xfId="0" applyNumberFormat="1" applyFont="1" applyFill="1" applyBorder="1" applyAlignment="1">
      <alignment horizontal="center" vertical="center"/>
    </xf>
    <xf numFmtId="1" fontId="59" fillId="0" borderId="48" xfId="0" applyNumberFormat="1" applyFont="1" applyFill="1" applyBorder="1" applyAlignment="1">
      <alignment horizontal="center" vertical="center"/>
    </xf>
    <xf numFmtId="1" fontId="59" fillId="0" borderId="30" xfId="0" applyNumberFormat="1" applyFont="1" applyFill="1" applyBorder="1" applyAlignment="1">
      <alignment horizontal="center" vertical="center"/>
    </xf>
    <xf numFmtId="1" fontId="59" fillId="0" borderId="31" xfId="0" applyNumberFormat="1" applyFont="1" applyFill="1" applyBorder="1" applyAlignment="1">
      <alignment horizontal="center" vertical="center"/>
    </xf>
    <xf numFmtId="14" fontId="59" fillId="0" borderId="100" xfId="0" applyNumberFormat="1" applyFont="1" applyFill="1" applyBorder="1" applyAlignment="1">
      <alignment horizontal="left" vertical="center" wrapText="1"/>
    </xf>
    <xf numFmtId="14" fontId="59" fillId="0" borderId="25" xfId="0" applyNumberFormat="1" applyFont="1" applyFill="1" applyBorder="1" applyAlignment="1">
      <alignment horizontal="left" vertical="center" wrapText="1"/>
    </xf>
    <xf numFmtId="14" fontId="59" fillId="0" borderId="77" xfId="0" applyNumberFormat="1" applyFont="1" applyFill="1" applyBorder="1" applyAlignment="1">
      <alignment horizontal="left" vertical="center" wrapText="1"/>
    </xf>
    <xf numFmtId="0" fontId="59" fillId="0" borderId="84" xfId="0" applyFont="1" applyFill="1" applyBorder="1" applyAlignment="1">
      <alignment horizontal="center" vertical="center"/>
    </xf>
    <xf numFmtId="0" fontId="59" fillId="0" borderId="79" xfId="0" applyFont="1" applyFill="1" applyBorder="1" applyAlignment="1">
      <alignment horizontal="center" vertical="center"/>
    </xf>
    <xf numFmtId="0" fontId="59" fillId="0" borderId="19" xfId="0" applyFont="1" applyFill="1" applyBorder="1" applyAlignment="1">
      <alignment horizontal="center" vertical="center"/>
    </xf>
    <xf numFmtId="0" fontId="59" fillId="0" borderId="19" xfId="0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59" fillId="0" borderId="41" xfId="0" applyFont="1" applyFill="1" applyBorder="1" applyAlignment="1">
      <alignment horizontal="center" vertical="center" wrapText="1"/>
    </xf>
    <xf numFmtId="0" fontId="59" fillId="0" borderId="83" xfId="0" applyFont="1" applyFill="1" applyBorder="1" applyAlignment="1">
      <alignment horizontal="center" vertical="center"/>
    </xf>
    <xf numFmtId="0" fontId="59" fillId="0" borderId="78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wrapText="1"/>
    </xf>
    <xf numFmtId="0" fontId="63" fillId="0" borderId="78" xfId="0" applyFont="1" applyFill="1" applyBorder="1" applyAlignment="1">
      <alignment horizontal="center" vertical="center" wrapText="1"/>
    </xf>
    <xf numFmtId="0" fontId="63" fillId="0" borderId="79" xfId="0" applyFont="1" applyFill="1" applyBorder="1" applyAlignment="1">
      <alignment horizontal="center" vertical="center" wrapText="1"/>
    </xf>
    <xf numFmtId="0" fontId="57" fillId="0" borderId="27" xfId="0" applyFont="1" applyFill="1" applyBorder="1" applyAlignment="1">
      <alignment horizontal="center" vertical="center" textRotation="90" wrapText="1"/>
    </xf>
    <xf numFmtId="0" fontId="57" fillId="0" borderId="28" xfId="0" applyFont="1" applyFill="1" applyBorder="1" applyAlignment="1">
      <alignment horizontal="center" vertical="center" textRotation="90" wrapText="1"/>
    </xf>
    <xf numFmtId="0" fontId="57" fillId="0" borderId="21" xfId="0" applyFont="1" applyFill="1" applyBorder="1" applyAlignment="1">
      <alignment horizontal="center" vertical="center" textRotation="90" wrapText="1"/>
    </xf>
    <xf numFmtId="0" fontId="57" fillId="0" borderId="22" xfId="0" applyFont="1" applyFill="1" applyBorder="1" applyAlignment="1">
      <alignment horizontal="center" vertical="center" textRotation="90" wrapText="1"/>
    </xf>
    <xf numFmtId="0" fontId="57" fillId="0" borderId="23" xfId="0" applyFont="1" applyFill="1" applyBorder="1" applyAlignment="1">
      <alignment horizontal="center" vertical="center" textRotation="90" wrapText="1"/>
    </xf>
    <xf numFmtId="0" fontId="57" fillId="0" borderId="24" xfId="0" applyFont="1" applyFill="1" applyBorder="1" applyAlignment="1">
      <alignment horizontal="center" vertical="center" textRotation="90" wrapText="1"/>
    </xf>
    <xf numFmtId="0" fontId="59" fillId="0" borderId="29" xfId="0" applyFont="1" applyFill="1" applyBorder="1" applyAlignment="1">
      <alignment horizontal="center" vertical="center"/>
    </xf>
    <xf numFmtId="0" fontId="58" fillId="0" borderId="74" xfId="0" applyFont="1" applyFill="1" applyBorder="1" applyAlignment="1">
      <alignment horizontal="center"/>
    </xf>
    <xf numFmtId="0" fontId="58" fillId="0" borderId="5" xfId="0" applyFont="1" applyFill="1" applyBorder="1" applyAlignment="1">
      <alignment horizontal="center"/>
    </xf>
    <xf numFmtId="0" fontId="63" fillId="0" borderId="66" xfId="0" applyFont="1" applyFill="1" applyBorder="1" applyAlignment="1">
      <alignment horizontal="center" vertical="center" wrapText="1"/>
    </xf>
    <xf numFmtId="0" fontId="63" fillId="0" borderId="26" xfId="0" applyFont="1" applyFill="1" applyBorder="1" applyAlignment="1">
      <alignment horizontal="center" vertical="center" wrapText="1"/>
    </xf>
    <xf numFmtId="0" fontId="60" fillId="0" borderId="8" xfId="0" applyFont="1" applyFill="1" applyBorder="1" applyAlignment="1">
      <alignment horizontal="center" vertical="center" wrapText="1"/>
    </xf>
    <xf numFmtId="0" fontId="60" fillId="0" borderId="10" xfId="0" applyFont="1" applyFill="1" applyBorder="1" applyAlignment="1">
      <alignment horizontal="center" vertical="center" wrapText="1"/>
    </xf>
    <xf numFmtId="0" fontId="59" fillId="0" borderId="27" xfId="0" applyFont="1" applyFill="1" applyBorder="1" applyAlignment="1">
      <alignment horizontal="center" vertical="center" wrapText="1"/>
    </xf>
    <xf numFmtId="0" fontId="59" fillId="0" borderId="28" xfId="0" applyFont="1" applyFill="1" applyBorder="1" applyAlignment="1">
      <alignment horizontal="center" vertical="center" wrapText="1"/>
    </xf>
    <xf numFmtId="0" fontId="59" fillId="0" borderId="42" xfId="0" applyFont="1" applyFill="1" applyBorder="1" applyAlignment="1">
      <alignment horizontal="center" vertical="center"/>
    </xf>
    <xf numFmtId="0" fontId="60" fillId="0" borderId="9" xfId="0" applyFont="1" applyFill="1" applyBorder="1" applyAlignment="1">
      <alignment horizontal="center" vertical="center"/>
    </xf>
    <xf numFmtId="0" fontId="59" fillId="0" borderId="74" xfId="0" applyFont="1" applyFill="1" applyBorder="1" applyAlignment="1">
      <alignment horizontal="center" vertical="center"/>
    </xf>
    <xf numFmtId="0" fontId="59" fillId="0" borderId="73" xfId="0" applyFont="1" applyFill="1" applyBorder="1" applyAlignment="1">
      <alignment horizontal="center" vertical="center"/>
    </xf>
    <xf numFmtId="0" fontId="59" fillId="0" borderId="31" xfId="0" applyFont="1" applyFill="1" applyBorder="1" applyAlignment="1">
      <alignment horizontal="center" vertical="center"/>
    </xf>
    <xf numFmtId="0" fontId="60" fillId="2" borderId="35" xfId="0" applyFont="1" applyFill="1" applyBorder="1" applyAlignment="1">
      <alignment horizontal="center" vertical="center"/>
    </xf>
    <xf numFmtId="0" fontId="60" fillId="2" borderId="37" xfId="0" applyFont="1" applyFill="1" applyBorder="1" applyAlignment="1">
      <alignment horizontal="center" vertical="center"/>
    </xf>
    <xf numFmtId="0" fontId="59" fillId="0" borderId="81" xfId="0" applyFont="1" applyFill="1" applyBorder="1" applyAlignment="1">
      <alignment horizontal="center" vertical="center"/>
    </xf>
    <xf numFmtId="0" fontId="59" fillId="0" borderId="110" xfId="0" applyFont="1" applyFill="1" applyBorder="1" applyAlignment="1">
      <alignment horizontal="center" vertical="center"/>
    </xf>
    <xf numFmtId="0" fontId="59" fillId="0" borderId="99" xfId="0" applyFont="1" applyFill="1" applyBorder="1" applyAlignment="1">
      <alignment horizontal="center" vertical="center"/>
    </xf>
    <xf numFmtId="0" fontId="59" fillId="0" borderId="83" xfId="0" applyFont="1" applyFill="1" applyBorder="1" applyAlignment="1">
      <alignment horizontal="center"/>
    </xf>
    <xf numFmtId="0" fontId="59" fillId="0" borderId="69" xfId="0" applyFont="1" applyFill="1" applyBorder="1" applyAlignment="1">
      <alignment horizontal="center"/>
    </xf>
    <xf numFmtId="0" fontId="63" fillId="0" borderId="74" xfId="0" applyFont="1" applyFill="1" applyBorder="1" applyAlignment="1">
      <alignment horizontal="center" vertical="center" wrapText="1"/>
    </xf>
    <xf numFmtId="0" fontId="63" fillId="0" borderId="29" xfId="0" applyFont="1" applyFill="1" applyBorder="1" applyAlignment="1">
      <alignment horizontal="center" vertical="center" wrapText="1"/>
    </xf>
    <xf numFmtId="1" fontId="59" fillId="0" borderId="83" xfId="0" applyNumberFormat="1" applyFont="1" applyFill="1" applyBorder="1" applyAlignment="1">
      <alignment horizontal="center" vertical="center"/>
    </xf>
    <xf numFmtId="0" fontId="59" fillId="0" borderId="13" xfId="0" applyFont="1" applyFill="1" applyBorder="1" applyAlignment="1">
      <alignment horizontal="center" vertical="center"/>
    </xf>
    <xf numFmtId="0" fontId="63" fillId="0" borderId="21" xfId="0" applyFont="1" applyFill="1" applyBorder="1" applyAlignment="1">
      <alignment horizontal="center" vertical="center"/>
    </xf>
    <xf numFmtId="0" fontId="63" fillId="0" borderId="22" xfId="0" applyFont="1" applyFill="1" applyBorder="1" applyAlignment="1">
      <alignment horizontal="center" vertical="center"/>
    </xf>
    <xf numFmtId="0" fontId="60" fillId="0" borderId="72" xfId="0" applyFont="1" applyFill="1" applyBorder="1" applyAlignment="1">
      <alignment horizontal="center" vertical="center"/>
    </xf>
    <xf numFmtId="49" fontId="59" fillId="0" borderId="18" xfId="0" applyNumberFormat="1" applyFont="1" applyFill="1" applyBorder="1" applyAlignment="1">
      <alignment horizontal="center" vertical="center"/>
    </xf>
    <xf numFmtId="49" fontId="59" fillId="0" borderId="87" xfId="0" applyNumberFormat="1" applyFont="1" applyFill="1" applyBorder="1" applyAlignment="1">
      <alignment horizontal="center" vertical="center"/>
    </xf>
    <xf numFmtId="0" fontId="59" fillId="0" borderId="29" xfId="0" applyFont="1" applyFill="1" applyBorder="1" applyAlignment="1">
      <alignment horizontal="center" vertical="center" wrapText="1"/>
    </xf>
    <xf numFmtId="0" fontId="59" fillId="0" borderId="84" xfId="0" applyFont="1" applyFill="1" applyBorder="1" applyAlignment="1">
      <alignment horizontal="center" vertical="center" wrapText="1"/>
    </xf>
    <xf numFmtId="0" fontId="63" fillId="0" borderId="74" xfId="0" applyFont="1" applyFill="1" applyBorder="1" applyAlignment="1">
      <alignment horizontal="center" vertical="center"/>
    </xf>
    <xf numFmtId="0" fontId="63" fillId="0" borderId="29" xfId="0" applyFont="1" applyFill="1" applyBorder="1" applyAlignment="1">
      <alignment horizontal="center" vertical="center"/>
    </xf>
    <xf numFmtId="1" fontId="60" fillId="0" borderId="7" xfId="0" applyNumberFormat="1" applyFont="1" applyFill="1" applyBorder="1" applyAlignment="1">
      <alignment horizontal="center" vertical="center"/>
    </xf>
    <xf numFmtId="0" fontId="63" fillId="0" borderId="21" xfId="0" applyFont="1" applyFill="1" applyBorder="1" applyAlignment="1">
      <alignment horizontal="center" vertical="center" wrapText="1"/>
    </xf>
    <xf numFmtId="0" fontId="63" fillId="0" borderId="22" xfId="0" applyFont="1" applyFill="1" applyBorder="1" applyAlignment="1">
      <alignment horizontal="center" vertical="center" wrapText="1"/>
    </xf>
    <xf numFmtId="0" fontId="58" fillId="0" borderId="38" xfId="0" applyFont="1" applyFill="1" applyBorder="1" applyAlignment="1">
      <alignment horizontal="center" vertical="center"/>
    </xf>
    <xf numFmtId="0" fontId="58" fillId="0" borderId="2" xfId="0" applyFont="1" applyFill="1" applyBorder="1" applyAlignment="1">
      <alignment horizontal="center" vertical="center"/>
    </xf>
    <xf numFmtId="0" fontId="58" fillId="0" borderId="103" xfId="0" applyFont="1" applyFill="1" applyBorder="1" applyAlignment="1">
      <alignment horizontal="center" vertical="center"/>
    </xf>
    <xf numFmtId="0" fontId="58" fillId="0" borderId="102" xfId="0" applyFont="1" applyFill="1" applyBorder="1" applyAlignment="1">
      <alignment horizontal="center" vertical="center" wrapText="1"/>
    </xf>
    <xf numFmtId="0" fontId="58" fillId="0" borderId="12" xfId="0" applyFont="1" applyFill="1" applyBorder="1" applyAlignment="1">
      <alignment horizontal="center" vertical="center"/>
    </xf>
    <xf numFmtId="0" fontId="58" fillId="0" borderId="74" xfId="0" applyFont="1" applyFill="1" applyBorder="1" applyAlignment="1">
      <alignment horizontal="center" vertical="center"/>
    </xf>
    <xf numFmtId="0" fontId="58" fillId="0" borderId="12" xfId="0" applyFont="1" applyFill="1" applyBorder="1" applyAlignment="1">
      <alignment horizontal="center" vertical="center" wrapText="1"/>
    </xf>
    <xf numFmtId="0" fontId="58" fillId="0" borderId="101" xfId="0" applyFont="1" applyFill="1" applyBorder="1" applyAlignment="1">
      <alignment horizontal="center" vertical="center"/>
    </xf>
    <xf numFmtId="0" fontId="58" fillId="0" borderId="4" xfId="0" applyFont="1" applyFill="1" applyBorder="1" applyAlignment="1">
      <alignment horizontal="center" vertical="center" wrapText="1"/>
    </xf>
    <xf numFmtId="0" fontId="58" fillId="0" borderId="2" xfId="0" applyFont="1" applyFill="1" applyBorder="1" applyAlignment="1">
      <alignment horizontal="center" vertical="center" wrapText="1"/>
    </xf>
    <xf numFmtId="0" fontId="58" fillId="0" borderId="103" xfId="0" applyFont="1" applyFill="1" applyBorder="1" applyAlignment="1">
      <alignment horizontal="center" vertical="center" wrapText="1"/>
    </xf>
    <xf numFmtId="0" fontId="59" fillId="0" borderId="2" xfId="0" applyFont="1" applyFill="1" applyBorder="1" applyAlignment="1">
      <alignment horizontal="center" vertical="center" wrapText="1"/>
    </xf>
    <xf numFmtId="1" fontId="59" fillId="0" borderId="11" xfId="0" applyNumberFormat="1" applyFont="1" applyFill="1" applyBorder="1" applyAlignment="1">
      <alignment horizontal="center" vertical="center"/>
    </xf>
    <xf numFmtId="1" fontId="59" fillId="0" borderId="42" xfId="0" applyNumberFormat="1" applyFont="1" applyFill="1" applyBorder="1" applyAlignment="1">
      <alignment horizontal="center" vertical="center"/>
    </xf>
    <xf numFmtId="0" fontId="58" fillId="0" borderId="18" xfId="0" applyFont="1" applyFill="1" applyBorder="1" applyAlignment="1">
      <alignment horizontal="center"/>
    </xf>
    <xf numFmtId="0" fontId="58" fillId="0" borderId="41" xfId="0" applyFont="1" applyFill="1" applyBorder="1" applyAlignment="1">
      <alignment horizontal="center"/>
    </xf>
    <xf numFmtId="0" fontId="58" fillId="0" borderId="81" xfId="0" applyFont="1" applyFill="1" applyBorder="1" applyAlignment="1">
      <alignment horizontal="center" vertical="center" textRotation="90"/>
    </xf>
    <xf numFmtId="0" fontId="58" fillId="0" borderId="0" xfId="0" applyFont="1" applyFill="1" applyBorder="1" applyAlignment="1">
      <alignment horizontal="center" vertical="center" textRotation="90"/>
    </xf>
    <xf numFmtId="0" fontId="58" fillId="0" borderId="93" xfId="0" applyFont="1" applyFill="1" applyBorder="1" applyAlignment="1">
      <alignment horizontal="center" vertical="center" textRotation="90"/>
    </xf>
    <xf numFmtId="0" fontId="58" fillId="0" borderId="32" xfId="0" applyFont="1" applyFill="1" applyBorder="1" applyAlignment="1">
      <alignment horizontal="center" vertical="center" textRotation="90"/>
    </xf>
    <xf numFmtId="0" fontId="9" fillId="0" borderId="1" xfId="0" applyFont="1" applyFill="1" applyBorder="1" applyAlignment="1">
      <alignment horizontal="center" wrapText="1"/>
    </xf>
    <xf numFmtId="1" fontId="59" fillId="0" borderId="43" xfId="0" applyNumberFormat="1" applyFont="1" applyFill="1" applyBorder="1" applyAlignment="1">
      <alignment horizontal="center" vertical="center"/>
    </xf>
    <xf numFmtId="0" fontId="58" fillId="0" borderId="71" xfId="0" applyFont="1" applyFill="1" applyBorder="1" applyAlignment="1">
      <alignment horizontal="center" vertical="center"/>
    </xf>
    <xf numFmtId="0" fontId="58" fillId="0" borderId="6" xfId="0" applyFont="1" applyFill="1" applyBorder="1" applyAlignment="1">
      <alignment horizontal="center" vertical="center"/>
    </xf>
    <xf numFmtId="0" fontId="58" fillId="0" borderId="99" xfId="0" applyFont="1" applyFill="1" applyBorder="1" applyAlignment="1">
      <alignment horizontal="center" vertical="center"/>
    </xf>
    <xf numFmtId="0" fontId="58" fillId="0" borderId="74" xfId="0" applyFont="1" applyFill="1" applyBorder="1" applyAlignment="1">
      <alignment horizontal="center" vertical="center" wrapText="1"/>
    </xf>
    <xf numFmtId="0" fontId="58" fillId="0" borderId="3" xfId="0" applyFont="1" applyFill="1" applyBorder="1" applyAlignment="1">
      <alignment horizontal="center" vertical="center"/>
    </xf>
    <xf numFmtId="0" fontId="59" fillId="0" borderId="87" xfId="0" applyFont="1" applyFill="1" applyBorder="1" applyAlignment="1">
      <alignment horizontal="center" vertical="center"/>
    </xf>
    <xf numFmtId="1" fontId="59" fillId="0" borderId="18" xfId="0" applyNumberFormat="1" applyFont="1" applyFill="1" applyBorder="1" applyAlignment="1">
      <alignment horizontal="center" vertical="center"/>
    </xf>
    <xf numFmtId="1" fontId="59" fillId="0" borderId="87" xfId="0" applyNumberFormat="1" applyFont="1" applyFill="1" applyBorder="1" applyAlignment="1">
      <alignment horizontal="center" vertical="center"/>
    </xf>
    <xf numFmtId="0" fontId="58" fillId="0" borderId="11" xfId="0" applyFont="1" applyFill="1" applyBorder="1" applyAlignment="1">
      <alignment horizontal="center" vertical="center"/>
    </xf>
    <xf numFmtId="0" fontId="59" fillId="0" borderId="103" xfId="0" applyFont="1" applyFill="1" applyBorder="1" applyAlignment="1">
      <alignment horizontal="center" vertical="center"/>
    </xf>
    <xf numFmtId="0" fontId="58" fillId="0" borderId="106" xfId="0" applyFont="1" applyFill="1" applyBorder="1" applyAlignment="1">
      <alignment horizontal="center" vertical="center"/>
    </xf>
    <xf numFmtId="0" fontId="59" fillId="0" borderId="21" xfId="0" applyFont="1" applyFill="1" applyBorder="1" applyAlignment="1">
      <alignment horizontal="center" vertical="center" wrapText="1"/>
    </xf>
    <xf numFmtId="0" fontId="59" fillId="0" borderId="22" xfId="0" applyFont="1" applyFill="1" applyBorder="1" applyAlignment="1">
      <alignment horizontal="center" vertical="center" wrapText="1"/>
    </xf>
    <xf numFmtId="0" fontId="59" fillId="0" borderId="23" xfId="0" applyFont="1" applyFill="1" applyBorder="1" applyAlignment="1">
      <alignment horizontal="center" vertical="center" wrapText="1"/>
    </xf>
    <xf numFmtId="0" fontId="59" fillId="0" borderId="24" xfId="0" applyFont="1" applyFill="1" applyBorder="1" applyAlignment="1">
      <alignment horizontal="center" vertical="center" wrapText="1"/>
    </xf>
    <xf numFmtId="1" fontId="59" fillId="0" borderId="1" xfId="0" applyNumberFormat="1" applyFont="1" applyFill="1" applyBorder="1" applyAlignment="1">
      <alignment horizontal="center" vertical="center"/>
    </xf>
    <xf numFmtId="164" fontId="57" fillId="0" borderId="77" xfId="0" applyNumberFormat="1" applyFont="1" applyFill="1" applyBorder="1" applyAlignment="1">
      <alignment horizontal="center" vertical="center" textRotation="90" wrapText="1"/>
    </xf>
    <xf numFmtId="164" fontId="57" fillId="0" borderId="5" xfId="0" applyNumberFormat="1" applyFont="1" applyFill="1" applyBorder="1" applyAlignment="1">
      <alignment horizontal="center" vertical="center" textRotation="90"/>
    </xf>
    <xf numFmtId="164" fontId="57" fillId="0" borderId="63" xfId="0" applyNumberFormat="1" applyFont="1" applyFill="1" applyBorder="1" applyAlignment="1">
      <alignment horizontal="center" vertical="center" textRotation="90"/>
    </xf>
    <xf numFmtId="0" fontId="58" fillId="0" borderId="74" xfId="0" applyFont="1" applyFill="1" applyBorder="1" applyAlignment="1">
      <alignment horizontal="center" wrapText="1"/>
    </xf>
    <xf numFmtId="0" fontId="58" fillId="0" borderId="2" xfId="0" applyFont="1" applyFill="1" applyBorder="1" applyAlignment="1">
      <alignment horizontal="center" wrapText="1"/>
    </xf>
    <xf numFmtId="0" fontId="58" fillId="0" borderId="103" xfId="0" applyFont="1" applyFill="1" applyBorder="1" applyAlignment="1">
      <alignment horizontal="center" wrapText="1"/>
    </xf>
    <xf numFmtId="1" fontId="60" fillId="0" borderId="35" xfId="0" applyNumberFormat="1" applyFont="1" applyFill="1" applyBorder="1" applyAlignment="1">
      <alignment horizontal="center" vertical="center"/>
    </xf>
    <xf numFmtId="1" fontId="60" fillId="0" borderId="37" xfId="0" applyNumberFormat="1" applyFont="1" applyFill="1" applyBorder="1" applyAlignment="1">
      <alignment horizontal="center" vertical="center"/>
    </xf>
    <xf numFmtId="0" fontId="59" fillId="0" borderId="66" xfId="0" applyFont="1" applyFill="1" applyBorder="1" applyAlignment="1">
      <alignment horizontal="center" vertical="center" wrapText="1"/>
    </xf>
    <xf numFmtId="0" fontId="59" fillId="0" borderId="26" xfId="0" applyFont="1" applyFill="1" applyBorder="1" applyAlignment="1">
      <alignment horizontal="center" vertical="center" wrapText="1"/>
    </xf>
    <xf numFmtId="49" fontId="59" fillId="0" borderId="100" xfId="0" applyNumberFormat="1" applyFont="1" applyFill="1" applyBorder="1" applyAlignment="1">
      <alignment horizontal="center" vertical="center"/>
    </xf>
    <xf numFmtId="49" fontId="59" fillId="0" borderId="104" xfId="0" applyNumberFormat="1" applyFont="1" applyFill="1" applyBorder="1" applyAlignment="1">
      <alignment horizontal="center" vertical="center"/>
    </xf>
    <xf numFmtId="1" fontId="59" fillId="0" borderId="100" xfId="0" applyNumberFormat="1" applyFont="1" applyFill="1" applyBorder="1" applyAlignment="1">
      <alignment horizontal="center" vertical="center"/>
    </xf>
    <xf numFmtId="1" fontId="60" fillId="0" borderId="34" xfId="0" applyNumberFormat="1" applyFont="1" applyFill="1" applyBorder="1" applyAlignment="1">
      <alignment horizontal="center" vertical="center"/>
    </xf>
    <xf numFmtId="0" fontId="59" fillId="0" borderId="51" xfId="0" applyFont="1" applyFill="1" applyBorder="1" applyAlignment="1">
      <alignment horizontal="center" vertical="center"/>
    </xf>
    <xf numFmtId="0" fontId="63" fillId="0" borderId="73" xfId="0" applyFont="1" applyFill="1" applyBorder="1" applyAlignment="1">
      <alignment horizontal="center" vertical="center" wrapText="1"/>
    </xf>
    <xf numFmtId="0" fontId="63" fillId="0" borderId="31" xfId="0" applyFont="1" applyFill="1" applyBorder="1" applyAlignment="1">
      <alignment horizontal="center" vertical="center" wrapText="1"/>
    </xf>
    <xf numFmtId="1" fontId="59" fillId="0" borderId="78" xfId="0" applyNumberFormat="1" applyFont="1" applyFill="1" applyBorder="1" applyAlignment="1">
      <alignment horizontal="center" vertical="center" wrapText="1"/>
    </xf>
    <xf numFmtId="1" fontId="59" fillId="0" borderId="79" xfId="0" applyNumberFormat="1" applyFont="1" applyFill="1" applyBorder="1" applyAlignment="1">
      <alignment horizontal="center" vertical="center" wrapText="1"/>
    </xf>
    <xf numFmtId="1" fontId="60" fillId="0" borderId="8" xfId="0" applyNumberFormat="1" applyFont="1" applyFill="1" applyBorder="1" applyAlignment="1">
      <alignment horizontal="center" vertical="center" wrapText="1"/>
    </xf>
    <xf numFmtId="1" fontId="62" fillId="0" borderId="10" xfId="0" applyNumberFormat="1" applyFont="1" applyFill="1" applyBorder="1" applyAlignment="1">
      <alignment horizontal="center" vertical="center" wrapText="1"/>
    </xf>
    <xf numFmtId="0" fontId="59" fillId="0" borderId="77" xfId="0" applyFont="1" applyFill="1" applyBorder="1" applyAlignment="1">
      <alignment horizontal="center" vertical="center"/>
    </xf>
    <xf numFmtId="0" fontId="59" fillId="0" borderId="76" xfId="0" applyFont="1" applyFill="1" applyBorder="1" applyAlignment="1">
      <alignment horizontal="center" vertical="center"/>
    </xf>
    <xf numFmtId="1" fontId="59" fillId="0" borderId="81" xfId="0" applyNumberFormat="1" applyFont="1" applyFill="1" applyBorder="1" applyAlignment="1">
      <alignment horizontal="center" vertical="center"/>
    </xf>
    <xf numFmtId="1" fontId="59" fillId="0" borderId="110" xfId="0" applyNumberFormat="1" applyFont="1" applyFill="1" applyBorder="1" applyAlignment="1">
      <alignment horizontal="center" vertical="center"/>
    </xf>
    <xf numFmtId="1" fontId="57" fillId="2" borderId="9" xfId="0" applyNumberFormat="1" applyFont="1" applyFill="1" applyBorder="1" applyAlignment="1">
      <alignment horizontal="center" vertical="center"/>
    </xf>
    <xf numFmtId="0" fontId="57" fillId="2" borderId="9" xfId="0" applyFont="1" applyFill="1" applyBorder="1" applyAlignment="1">
      <alignment horizontal="center" vertical="center"/>
    </xf>
    <xf numFmtId="2" fontId="63" fillId="2" borderId="8" xfId="0" applyNumberFormat="1" applyFont="1" applyFill="1" applyBorder="1" applyAlignment="1">
      <alignment horizontal="center" vertical="center"/>
    </xf>
    <xf numFmtId="2" fontId="63" fillId="2" borderId="10" xfId="0" applyNumberFormat="1" applyFont="1" applyFill="1" applyBorder="1" applyAlignment="1">
      <alignment horizontal="center" vertical="center"/>
    </xf>
    <xf numFmtId="1" fontId="62" fillId="0" borderId="8" xfId="0" applyNumberFormat="1" applyFont="1" applyFill="1" applyBorder="1" applyAlignment="1">
      <alignment horizontal="center" vertical="center" wrapText="1"/>
    </xf>
    <xf numFmtId="0" fontId="59" fillId="0" borderId="2" xfId="0" applyFont="1" applyFill="1" applyBorder="1" applyAlignment="1">
      <alignment horizontal="center"/>
    </xf>
    <xf numFmtId="1" fontId="57" fillId="0" borderId="34" xfId="0" applyNumberFormat="1" applyFont="1" applyFill="1" applyBorder="1" applyAlignment="1">
      <alignment horizontal="center" vertical="center"/>
    </xf>
    <xf numFmtId="1" fontId="58" fillId="0" borderId="50" xfId="0" applyNumberFormat="1" applyFont="1" applyFill="1" applyBorder="1" applyAlignment="1">
      <alignment horizontal="center" vertical="center"/>
    </xf>
    <xf numFmtId="0" fontId="58" fillId="0" borderId="50" xfId="0" applyFont="1" applyFill="1" applyBorder="1" applyAlignment="1">
      <alignment horizontal="center" vertical="center"/>
    </xf>
    <xf numFmtId="0" fontId="59" fillId="0" borderId="73" xfId="0" applyFont="1" applyFill="1" applyBorder="1" applyAlignment="1">
      <alignment horizontal="center"/>
    </xf>
    <xf numFmtId="0" fontId="59" fillId="0" borderId="63" xfId="0" applyFont="1" applyFill="1" applyBorder="1" applyAlignment="1">
      <alignment horizontal="center"/>
    </xf>
    <xf numFmtId="0" fontId="59" fillId="0" borderId="85" xfId="0" applyFont="1" applyFill="1" applyBorder="1" applyAlignment="1">
      <alignment horizontal="center" vertical="center"/>
    </xf>
    <xf numFmtId="0" fontId="59" fillId="0" borderId="108" xfId="0" applyFont="1" applyFill="1" applyBorder="1" applyAlignment="1">
      <alignment horizontal="center" vertical="center"/>
    </xf>
    <xf numFmtId="0" fontId="59" fillId="0" borderId="100" xfId="0" applyFont="1" applyFill="1" applyBorder="1" applyAlignment="1">
      <alignment horizontal="center" vertical="center"/>
    </xf>
    <xf numFmtId="0" fontId="59" fillId="0" borderId="104" xfId="0" applyFont="1" applyFill="1" applyBorder="1" applyAlignment="1">
      <alignment horizontal="center" vertical="center"/>
    </xf>
    <xf numFmtId="1" fontId="59" fillId="0" borderId="47" xfId="0" applyNumberFormat="1" applyFont="1" applyFill="1" applyBorder="1" applyAlignment="1">
      <alignment horizontal="center" vertical="center"/>
    </xf>
    <xf numFmtId="0" fontId="58" fillId="0" borderId="73" xfId="0" applyFont="1" applyFill="1" applyBorder="1" applyAlignment="1">
      <alignment horizontal="center" vertical="center" textRotation="90"/>
    </xf>
    <xf numFmtId="0" fontId="58" fillId="0" borderId="63" xfId="0" applyFont="1" applyFill="1" applyBorder="1" applyAlignment="1">
      <alignment horizontal="center" vertical="center" textRotation="90"/>
    </xf>
    <xf numFmtId="0" fontId="59" fillId="0" borderId="21" xfId="0" applyFont="1" applyFill="1" applyBorder="1" applyAlignment="1">
      <alignment horizontal="center" vertical="center"/>
    </xf>
    <xf numFmtId="0" fontId="59" fillId="0" borderId="47" xfId="0" applyFont="1" applyFill="1" applyBorder="1" applyAlignment="1">
      <alignment horizontal="center" vertical="center"/>
    </xf>
    <xf numFmtId="1" fontId="58" fillId="0" borderId="3" xfId="0" applyNumberFormat="1" applyFont="1" applyFill="1" applyBorder="1" applyAlignment="1">
      <alignment horizontal="center" vertical="center"/>
    </xf>
    <xf numFmtId="49" fontId="60" fillId="0" borderId="27" xfId="0" applyNumberFormat="1" applyFont="1" applyFill="1" applyBorder="1" applyAlignment="1">
      <alignment horizontal="center" vertical="center"/>
    </xf>
    <xf numFmtId="49" fontId="60" fillId="0" borderId="98" xfId="0" applyNumberFormat="1" applyFont="1" applyFill="1" applyBorder="1" applyAlignment="1">
      <alignment horizontal="center" vertical="center"/>
    </xf>
    <xf numFmtId="49" fontId="60" fillId="0" borderId="28" xfId="0" applyNumberFormat="1" applyFont="1" applyFill="1" applyBorder="1" applyAlignment="1">
      <alignment horizontal="center" vertical="center"/>
    </xf>
    <xf numFmtId="49" fontId="60" fillId="0" borderId="23" xfId="0" applyNumberFormat="1" applyFont="1" applyFill="1" applyBorder="1" applyAlignment="1">
      <alignment horizontal="center" vertical="center"/>
    </xf>
    <xf numFmtId="49" fontId="60" fillId="0" borderId="32" xfId="0" applyNumberFormat="1" applyFont="1" applyFill="1" applyBorder="1" applyAlignment="1">
      <alignment horizontal="center" vertical="center"/>
    </xf>
    <xf numFmtId="49" fontId="60" fillId="0" borderId="24" xfId="0" applyNumberFormat="1" applyFont="1" applyFill="1" applyBorder="1" applyAlignment="1">
      <alignment horizontal="center" vertical="center"/>
    </xf>
    <xf numFmtId="0" fontId="57" fillId="0" borderId="45" xfId="0" applyFont="1" applyFill="1" applyBorder="1" applyAlignment="1">
      <alignment horizontal="center" vertical="center"/>
    </xf>
    <xf numFmtId="0" fontId="57" fillId="0" borderId="25" xfId="0" applyFont="1" applyFill="1" applyBorder="1" applyAlignment="1">
      <alignment horizontal="center" vertical="center"/>
    </xf>
    <xf numFmtId="0" fontId="57" fillId="0" borderId="104" xfId="0" applyFont="1" applyFill="1" applyBorder="1" applyAlignment="1">
      <alignment horizontal="center" vertical="center"/>
    </xf>
    <xf numFmtId="0" fontId="57" fillId="0" borderId="35" xfId="0" applyFont="1" applyFill="1" applyBorder="1" applyAlignment="1">
      <alignment horizontal="left" vertical="center" wrapText="1"/>
    </xf>
    <xf numFmtId="0" fontId="57" fillId="0" borderId="33" xfId="0" applyFont="1" applyFill="1" applyBorder="1" applyAlignment="1">
      <alignment horizontal="left" vertical="center" wrapText="1"/>
    </xf>
    <xf numFmtId="0" fontId="58" fillId="0" borderId="2" xfId="0" applyFont="1" applyFill="1" applyBorder="1" applyAlignment="1">
      <alignment horizontal="left" vertical="center" wrapText="1"/>
    </xf>
    <xf numFmtId="0" fontId="58" fillId="0" borderId="76" xfId="0" applyFont="1" applyFill="1" applyBorder="1" applyAlignment="1">
      <alignment horizontal="center" vertical="center"/>
    </xf>
    <xf numFmtId="0" fontId="57" fillId="2" borderId="35" xfId="0" applyFont="1" applyFill="1" applyBorder="1" applyAlignment="1">
      <alignment horizontal="left" vertical="center" wrapText="1"/>
    </xf>
    <xf numFmtId="0" fontId="57" fillId="2" borderId="33" xfId="0" applyFont="1" applyFill="1" applyBorder="1" applyAlignment="1">
      <alignment horizontal="left" vertical="center"/>
    </xf>
    <xf numFmtId="14" fontId="59" fillId="0" borderId="95" xfId="0" applyNumberFormat="1" applyFont="1" applyFill="1" applyBorder="1" applyAlignment="1">
      <alignment horizontal="left" vertical="center" wrapText="1"/>
    </xf>
    <xf numFmtId="14" fontId="59" fillId="0" borderId="98" xfId="0" applyNumberFormat="1" applyFont="1" applyFill="1" applyBorder="1" applyAlignment="1">
      <alignment horizontal="left" vertical="center" wrapText="1"/>
    </xf>
    <xf numFmtId="14" fontId="59" fillId="0" borderId="113" xfId="0" applyNumberFormat="1" applyFont="1" applyFill="1" applyBorder="1" applyAlignment="1">
      <alignment horizontal="left" vertical="center" wrapText="1"/>
    </xf>
    <xf numFmtId="0" fontId="60" fillId="0" borderId="35" xfId="0" applyFont="1" applyFill="1" applyBorder="1" applyAlignment="1">
      <alignment horizontal="left" vertical="center" wrapText="1"/>
    </xf>
    <xf numFmtId="0" fontId="60" fillId="0" borderId="33" xfId="0" applyFont="1" applyFill="1" applyBorder="1" applyAlignment="1">
      <alignment horizontal="left" vertical="center" wrapText="1"/>
    </xf>
    <xf numFmtId="0" fontId="60" fillId="2" borderId="35" xfId="0" applyFont="1" applyFill="1" applyBorder="1" applyAlignment="1">
      <alignment horizontal="left" vertical="center" wrapText="1"/>
    </xf>
    <xf numFmtId="0" fontId="60" fillId="2" borderId="33" xfId="0" applyFont="1" applyFill="1" applyBorder="1" applyAlignment="1">
      <alignment horizontal="left" vertical="center" wrapText="1"/>
    </xf>
    <xf numFmtId="1" fontId="58" fillId="0" borderId="57" xfId="0" applyNumberFormat="1" applyFont="1" applyFill="1" applyBorder="1" applyAlignment="1">
      <alignment horizontal="center" vertical="center"/>
    </xf>
    <xf numFmtId="0" fontId="58" fillId="0" borderId="57" xfId="0" applyFont="1" applyFill="1" applyBorder="1" applyAlignment="1">
      <alignment horizontal="center" vertical="center"/>
    </xf>
    <xf numFmtId="1" fontId="60" fillId="2" borderId="90" xfId="0" applyNumberFormat="1" applyFont="1" applyFill="1" applyBorder="1" applyAlignment="1">
      <alignment horizontal="center" vertical="center"/>
    </xf>
    <xf numFmtId="0" fontId="60" fillId="2" borderId="90" xfId="0" applyFont="1" applyFill="1" applyBorder="1" applyAlignment="1">
      <alignment horizontal="center" vertical="center"/>
    </xf>
    <xf numFmtId="0" fontId="59" fillId="0" borderId="66" xfId="0" applyFont="1" applyFill="1" applyBorder="1" applyAlignment="1">
      <alignment horizontal="left" vertical="center" wrapText="1"/>
    </xf>
    <xf numFmtId="0" fontId="59" fillId="0" borderId="25" xfId="0" applyFont="1" applyFill="1" applyBorder="1" applyAlignment="1">
      <alignment horizontal="left" vertical="center"/>
    </xf>
    <xf numFmtId="1" fontId="59" fillId="0" borderId="26" xfId="0" applyNumberFormat="1" applyFont="1" applyFill="1" applyBorder="1" applyAlignment="1">
      <alignment horizontal="center" vertical="center"/>
    </xf>
    <xf numFmtId="0" fontId="60" fillId="2" borderId="9" xfId="0" applyFont="1" applyFill="1" applyBorder="1" applyAlignment="1">
      <alignment horizontal="center" vertical="center"/>
    </xf>
    <xf numFmtId="0" fontId="59" fillId="0" borderId="78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59" fillId="0" borderId="23" xfId="0" applyFont="1" applyFill="1" applyBorder="1" applyAlignment="1">
      <alignment horizontal="left" vertical="center" wrapText="1"/>
    </xf>
    <xf numFmtId="0" fontId="59" fillId="0" borderId="32" xfId="0" applyFont="1" applyFill="1" applyBorder="1" applyAlignment="1">
      <alignment horizontal="left" vertical="center"/>
    </xf>
    <xf numFmtId="0" fontId="59" fillId="0" borderId="64" xfId="0" applyFont="1" applyFill="1" applyBorder="1" applyAlignment="1">
      <alignment horizontal="center" vertical="center"/>
    </xf>
    <xf numFmtId="0" fontId="59" fillId="0" borderId="14" xfId="0" applyFont="1" applyFill="1" applyBorder="1" applyAlignment="1">
      <alignment horizontal="center" vertical="center" wrapText="1"/>
    </xf>
    <xf numFmtId="0" fontId="59" fillId="0" borderId="16" xfId="0" applyFont="1" applyFill="1" applyBorder="1" applyAlignment="1">
      <alignment horizontal="center" vertical="center" wrapText="1"/>
    </xf>
    <xf numFmtId="0" fontId="59" fillId="0" borderId="73" xfId="0" applyNumberFormat="1" applyFont="1" applyFill="1" applyBorder="1" applyAlignment="1">
      <alignment horizontal="center" vertical="center"/>
    </xf>
    <xf numFmtId="14" fontId="58" fillId="0" borderId="18" xfId="0" applyNumberFormat="1" applyFont="1" applyFill="1" applyBorder="1" applyAlignment="1">
      <alignment horizontal="left" vertical="center" wrapText="1"/>
    </xf>
    <xf numFmtId="14" fontId="58" fillId="0" borderId="1" xfId="0" applyNumberFormat="1" applyFont="1" applyFill="1" applyBorder="1" applyAlignment="1">
      <alignment horizontal="left" vertical="center" wrapText="1"/>
    </xf>
    <xf numFmtId="14" fontId="58" fillId="0" borderId="87" xfId="0" applyNumberFormat="1" applyFont="1" applyFill="1" applyBorder="1" applyAlignment="1">
      <alignment horizontal="left" vertical="center" wrapText="1"/>
    </xf>
    <xf numFmtId="14" fontId="60" fillId="0" borderId="30" xfId="0" applyNumberFormat="1" applyFont="1" applyFill="1" applyBorder="1" applyAlignment="1">
      <alignment horizontal="left" vertical="center"/>
    </xf>
    <xf numFmtId="14" fontId="60" fillId="0" borderId="108" xfId="0" applyNumberFormat="1" applyFont="1" applyFill="1" applyBorder="1" applyAlignment="1">
      <alignment horizontal="left" vertical="center"/>
    </xf>
    <xf numFmtId="0" fontId="57" fillId="0" borderId="88" xfId="0" applyFont="1" applyFill="1" applyBorder="1" applyAlignment="1">
      <alignment horizontal="center" vertical="center" wrapText="1"/>
    </xf>
    <xf numFmtId="0" fontId="57" fillId="0" borderId="65" xfId="0" applyFont="1" applyFill="1" applyBorder="1" applyAlignment="1">
      <alignment horizontal="center" vertical="center"/>
    </xf>
    <xf numFmtId="0" fontId="57" fillId="0" borderId="89" xfId="0" applyFont="1" applyFill="1" applyBorder="1" applyAlignment="1">
      <alignment horizontal="center" vertical="center"/>
    </xf>
    <xf numFmtId="0" fontId="58" fillId="0" borderId="100" xfId="0" applyFont="1" applyFill="1" applyBorder="1" applyAlignment="1">
      <alignment horizontal="center" vertical="center"/>
    </xf>
    <xf numFmtId="0" fontId="58" fillId="0" borderId="77" xfId="0" applyFont="1" applyFill="1" applyBorder="1" applyAlignment="1">
      <alignment horizontal="center" vertical="center"/>
    </xf>
    <xf numFmtId="0" fontId="58" fillId="0" borderId="18" xfId="0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14" fontId="57" fillId="0" borderId="35" xfId="0" applyNumberFormat="1" applyFont="1" applyFill="1" applyBorder="1" applyAlignment="1">
      <alignment horizontal="left" vertical="center" wrapText="1"/>
    </xf>
    <xf numFmtId="14" fontId="57" fillId="0" borderId="33" xfId="0" applyNumberFormat="1" applyFont="1" applyFill="1" applyBorder="1" applyAlignment="1">
      <alignment horizontal="left" vertical="center" wrapText="1"/>
    </xf>
    <xf numFmtId="14" fontId="57" fillId="0" borderId="72" xfId="0" applyNumberFormat="1" applyFont="1" applyFill="1" applyBorder="1" applyAlignment="1">
      <alignment horizontal="left" vertical="center" wrapText="1"/>
    </xf>
    <xf numFmtId="0" fontId="58" fillId="0" borderId="85" xfId="0" applyFont="1" applyFill="1" applyBorder="1" applyAlignment="1">
      <alignment horizontal="center" vertical="center"/>
    </xf>
    <xf numFmtId="0" fontId="58" fillId="0" borderId="25" xfId="0" applyFont="1" applyFill="1" applyBorder="1" applyAlignment="1">
      <alignment horizontal="left" vertical="center" wrapText="1"/>
    </xf>
    <xf numFmtId="14" fontId="58" fillId="0" borderId="4" xfId="0" applyNumberFormat="1" applyFont="1" applyFill="1" applyBorder="1" applyAlignment="1">
      <alignment horizontal="left" vertical="center" wrapText="1"/>
    </xf>
    <xf numFmtId="14" fontId="58" fillId="0" borderId="2" xfId="0" applyNumberFormat="1" applyFont="1" applyFill="1" applyBorder="1" applyAlignment="1">
      <alignment horizontal="left" vertical="center" wrapText="1"/>
    </xf>
    <xf numFmtId="0" fontId="59" fillId="0" borderId="18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4" fontId="57" fillId="0" borderId="33" xfId="0" applyNumberFormat="1" applyFont="1" applyFill="1" applyBorder="1" applyAlignment="1">
      <alignment horizontal="left" vertical="center"/>
    </xf>
    <xf numFmtId="1" fontId="58" fillId="0" borderId="76" xfId="0" applyNumberFormat="1" applyFont="1" applyFill="1" applyBorder="1" applyAlignment="1">
      <alignment horizontal="center" vertical="center"/>
    </xf>
    <xf numFmtId="14" fontId="59" fillId="0" borderId="18" xfId="0" applyNumberFormat="1" applyFont="1" applyFill="1" applyBorder="1" applyAlignment="1">
      <alignment horizontal="left" vertical="center" wrapText="1"/>
    </xf>
    <xf numFmtId="14" fontId="59" fillId="0" borderId="1" xfId="0" applyNumberFormat="1" applyFont="1" applyFill="1" applyBorder="1" applyAlignment="1">
      <alignment horizontal="left" vertical="center" wrapText="1"/>
    </xf>
    <xf numFmtId="14" fontId="59" fillId="0" borderId="87" xfId="0" applyNumberFormat="1" applyFont="1" applyFill="1" applyBorder="1" applyAlignment="1">
      <alignment horizontal="left" vertical="center" wrapText="1"/>
    </xf>
    <xf numFmtId="1" fontId="58" fillId="0" borderId="53" xfId="0" applyNumberFormat="1" applyFont="1" applyFill="1" applyBorder="1" applyAlignment="1">
      <alignment horizontal="center" vertical="center"/>
    </xf>
    <xf numFmtId="0" fontId="58" fillId="0" borderId="53" xfId="0" applyFont="1" applyFill="1" applyBorder="1" applyAlignment="1">
      <alignment horizontal="center" vertical="center"/>
    </xf>
    <xf numFmtId="1" fontId="58" fillId="0" borderId="4" xfId="0" applyNumberFormat="1" applyFont="1" applyFill="1" applyBorder="1" applyAlignment="1">
      <alignment horizontal="center" vertical="center"/>
    </xf>
    <xf numFmtId="1" fontId="58" fillId="0" borderId="5" xfId="0" applyNumberFormat="1" applyFont="1" applyFill="1" applyBorder="1" applyAlignment="1">
      <alignment horizontal="center" vertical="center"/>
    </xf>
    <xf numFmtId="0" fontId="58" fillId="0" borderId="4" xfId="0" applyFont="1" applyFill="1" applyBorder="1" applyAlignment="1">
      <alignment horizontal="center" vertical="center"/>
    </xf>
    <xf numFmtId="0" fontId="58" fillId="0" borderId="5" xfId="0" applyFont="1" applyFill="1" applyBorder="1" applyAlignment="1">
      <alignment horizontal="center" vertical="center"/>
    </xf>
    <xf numFmtId="14" fontId="58" fillId="0" borderId="4" xfId="0" applyNumberFormat="1" applyFont="1" applyFill="1" applyBorder="1" applyAlignment="1">
      <alignment vertical="center" wrapText="1"/>
    </xf>
    <xf numFmtId="14" fontId="58" fillId="0" borderId="2" xfId="0" applyNumberFormat="1" applyFont="1" applyFill="1" applyBorder="1" applyAlignment="1">
      <alignment vertical="center" wrapText="1"/>
    </xf>
    <xf numFmtId="14" fontId="58" fillId="0" borderId="103" xfId="0" applyNumberFormat="1" applyFont="1" applyFill="1" applyBorder="1" applyAlignment="1">
      <alignment vertical="center" wrapText="1"/>
    </xf>
    <xf numFmtId="0" fontId="58" fillId="0" borderId="104" xfId="0" applyFont="1" applyFill="1" applyBorder="1" applyAlignment="1">
      <alignment horizontal="center" vertical="center"/>
    </xf>
    <xf numFmtId="14" fontId="58" fillId="0" borderId="61" xfId="0" applyNumberFormat="1" applyFont="1" applyFill="1" applyBorder="1" applyAlignment="1">
      <alignment horizontal="left" vertical="center" wrapText="1"/>
    </xf>
    <xf numFmtId="14" fontId="58" fillId="0" borderId="30" xfId="0" applyNumberFormat="1" applyFont="1" applyFill="1" applyBorder="1" applyAlignment="1">
      <alignment horizontal="left" vertical="center" wrapText="1"/>
    </xf>
    <xf numFmtId="14" fontId="59" fillId="0" borderId="1" xfId="0" applyNumberFormat="1" applyFont="1" applyFill="1" applyBorder="1" applyAlignment="1">
      <alignment horizontal="left" vertical="center"/>
    </xf>
    <xf numFmtId="14" fontId="60" fillId="0" borderId="35" xfId="0" applyNumberFormat="1" applyFont="1" applyFill="1" applyBorder="1" applyAlignment="1">
      <alignment horizontal="left" vertical="center" wrapText="1"/>
    </xf>
    <xf numFmtId="14" fontId="60" fillId="0" borderId="33" xfId="0" applyNumberFormat="1" applyFont="1" applyFill="1" applyBorder="1" applyAlignment="1">
      <alignment horizontal="left" vertical="center" wrapText="1"/>
    </xf>
    <xf numFmtId="14" fontId="60" fillId="0" borderId="10" xfId="0" applyNumberFormat="1" applyFont="1" applyFill="1" applyBorder="1" applyAlignment="1">
      <alignment horizontal="left" vertical="center" wrapText="1"/>
    </xf>
    <xf numFmtId="1" fontId="58" fillId="0" borderId="100" xfId="0" applyNumberFormat="1" applyFont="1" applyFill="1" applyBorder="1" applyAlignment="1">
      <alignment horizontal="center" vertical="center"/>
    </xf>
    <xf numFmtId="1" fontId="58" fillId="0" borderId="77" xfId="0" applyNumberFormat="1" applyFont="1" applyFill="1" applyBorder="1" applyAlignment="1">
      <alignment horizontal="center" vertical="center"/>
    </xf>
    <xf numFmtId="14" fontId="59" fillId="0" borderId="81" xfId="0" applyNumberFormat="1" applyFont="1" applyFill="1" applyBorder="1" applyAlignment="1">
      <alignment horizontal="left" vertical="center" wrapText="1"/>
    </xf>
    <xf numFmtId="14" fontId="59" fillId="0" borderId="0" xfId="0" applyNumberFormat="1" applyFont="1" applyFill="1" applyBorder="1" applyAlignment="1">
      <alignment horizontal="left" vertical="center" wrapText="1"/>
    </xf>
    <xf numFmtId="14" fontId="59" fillId="0" borderId="110" xfId="0" applyNumberFormat="1" applyFont="1" applyFill="1" applyBorder="1" applyAlignment="1">
      <alignment horizontal="left" vertical="center" wrapText="1"/>
    </xf>
    <xf numFmtId="14" fontId="59" fillId="0" borderId="103" xfId="0" applyNumberFormat="1" applyFont="1" applyFill="1" applyBorder="1" applyAlignment="1">
      <alignment horizontal="left" vertical="center" wrapText="1"/>
    </xf>
    <xf numFmtId="0" fontId="59" fillId="0" borderId="21" xfId="0" applyFont="1" applyFill="1" applyBorder="1" applyAlignment="1">
      <alignment horizontal="center"/>
    </xf>
    <xf numFmtId="0" fontId="59" fillId="0" borderId="47" xfId="0" applyFont="1" applyFill="1" applyBorder="1" applyAlignment="1">
      <alignment horizontal="center"/>
    </xf>
    <xf numFmtId="0" fontId="58" fillId="0" borderId="67" xfId="0" applyFont="1" applyFill="1" applyBorder="1" applyAlignment="1">
      <alignment vertical="center"/>
    </xf>
    <xf numFmtId="0" fontId="58" fillId="0" borderId="6" xfId="0" applyFont="1" applyFill="1" applyBorder="1" applyAlignment="1">
      <alignment vertical="center"/>
    </xf>
    <xf numFmtId="0" fontId="58" fillId="0" borderId="69" xfId="0" applyFont="1" applyFill="1" applyBorder="1" applyAlignment="1">
      <alignment vertical="center"/>
    </xf>
    <xf numFmtId="0" fontId="59" fillId="0" borderId="30" xfId="0" applyFont="1" applyFill="1" applyBorder="1" applyAlignment="1">
      <alignment horizontal="center" vertical="center"/>
    </xf>
    <xf numFmtId="0" fontId="59" fillId="0" borderId="49" xfId="0" applyFont="1" applyFill="1" applyBorder="1" applyAlignment="1">
      <alignment horizontal="center" vertical="center"/>
    </xf>
    <xf numFmtId="0" fontId="59" fillId="0" borderId="17" xfId="0" applyFont="1" applyFill="1" applyBorder="1" applyAlignment="1">
      <alignment horizontal="center" vertical="center" wrapText="1"/>
    </xf>
    <xf numFmtId="1" fontId="60" fillId="0" borderId="95" xfId="0" applyNumberFormat="1" applyFont="1" applyFill="1" applyBorder="1" applyAlignment="1">
      <alignment horizontal="center" vertical="center"/>
    </xf>
    <xf numFmtId="1" fontId="60" fillId="0" borderId="93" xfId="0" applyNumberFormat="1" applyFont="1" applyFill="1" applyBorder="1" applyAlignment="1">
      <alignment horizontal="center" vertical="center"/>
    </xf>
    <xf numFmtId="49" fontId="59" fillId="0" borderId="42" xfId="0" applyNumberFormat="1" applyFont="1" applyFill="1" applyBorder="1" applyAlignment="1">
      <alignment horizontal="center" vertical="center"/>
    </xf>
    <xf numFmtId="49" fontId="59" fillId="0" borderId="68" xfId="0" applyNumberFormat="1" applyFont="1" applyFill="1" applyBorder="1" applyAlignment="1">
      <alignment horizontal="center" vertical="center"/>
    </xf>
    <xf numFmtId="14" fontId="59" fillId="0" borderId="2" xfId="0" applyNumberFormat="1" applyFont="1" applyFill="1" applyBorder="1" applyAlignment="1">
      <alignment horizontal="left" vertical="center"/>
    </xf>
    <xf numFmtId="14" fontId="59" fillId="0" borderId="103" xfId="0" applyNumberFormat="1" applyFont="1" applyFill="1" applyBorder="1" applyAlignment="1">
      <alignment horizontal="left" vertical="center"/>
    </xf>
    <xf numFmtId="0" fontId="59" fillId="0" borderId="77" xfId="0" applyFont="1" applyFill="1" applyBorder="1" applyAlignment="1">
      <alignment horizontal="center" vertical="center" wrapText="1"/>
    </xf>
    <xf numFmtId="14" fontId="59" fillId="0" borderId="41" xfId="0" applyNumberFormat="1" applyFont="1" applyFill="1" applyBorder="1" applyAlignment="1">
      <alignment horizontal="left" vertical="center" wrapText="1"/>
    </xf>
    <xf numFmtId="49" fontId="59" fillId="0" borderId="4" xfId="0" applyNumberFormat="1" applyFont="1" applyFill="1" applyBorder="1" applyAlignment="1">
      <alignment horizontal="center" vertical="center" wrapText="1"/>
    </xf>
    <xf numFmtId="49" fontId="59" fillId="0" borderId="2" xfId="0" applyNumberFormat="1" applyFont="1" applyFill="1" applyBorder="1" applyAlignment="1">
      <alignment horizontal="center" vertical="center" wrapText="1"/>
    </xf>
    <xf numFmtId="49" fontId="59" fillId="0" borderId="29" xfId="0" applyNumberFormat="1" applyFont="1" applyFill="1" applyBorder="1" applyAlignment="1">
      <alignment horizontal="center" vertical="center" wrapText="1"/>
    </xf>
    <xf numFmtId="49" fontId="59" fillId="0" borderId="3" xfId="0" applyNumberFormat="1" applyFont="1" applyFill="1" applyBorder="1" applyAlignment="1">
      <alignment horizontal="center" vertical="center" wrapText="1"/>
    </xf>
    <xf numFmtId="49" fontId="59" fillId="0" borderId="40" xfId="0" applyNumberFormat="1" applyFont="1" applyFill="1" applyBorder="1" applyAlignment="1">
      <alignment horizontal="center" vertical="center" wrapText="1"/>
    </xf>
    <xf numFmtId="49" fontId="59" fillId="0" borderId="14" xfId="0" applyNumberFormat="1" applyFont="1" applyFill="1" applyBorder="1" applyAlignment="1">
      <alignment horizontal="center" vertical="center"/>
    </xf>
    <xf numFmtId="49" fontId="59" fillId="0" borderId="16" xfId="0" applyNumberFormat="1" applyFont="1" applyFill="1" applyBorder="1" applyAlignment="1">
      <alignment horizontal="center" vertical="center"/>
    </xf>
    <xf numFmtId="0" fontId="60" fillId="0" borderId="7" xfId="0" applyFont="1" applyFill="1" applyBorder="1" applyAlignment="1">
      <alignment horizontal="center" vertical="center" wrapText="1"/>
    </xf>
    <xf numFmtId="0" fontId="60" fillId="0" borderId="9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1" fontId="59" fillId="0" borderId="27" xfId="0" applyNumberFormat="1" applyFont="1" applyFill="1" applyBorder="1" applyAlignment="1">
      <alignment horizontal="center" vertical="justify" wrapText="1"/>
    </xf>
    <xf numFmtId="1" fontId="59" fillId="0" borderId="28" xfId="0" applyNumberFormat="1" applyFont="1" applyFill="1" applyBorder="1" applyAlignment="1">
      <alignment horizontal="center" vertical="justify" wrapText="1"/>
    </xf>
    <xf numFmtId="1" fontId="59" fillId="0" borderId="23" xfId="0" applyNumberFormat="1" applyFont="1" applyFill="1" applyBorder="1" applyAlignment="1">
      <alignment horizontal="center" vertical="justify" wrapText="1"/>
    </xf>
    <xf numFmtId="1" fontId="59" fillId="0" borderId="24" xfId="0" applyNumberFormat="1" applyFont="1" applyFill="1" applyBorder="1" applyAlignment="1">
      <alignment horizontal="center" vertical="justify" wrapText="1"/>
    </xf>
    <xf numFmtId="1" fontId="59" fillId="0" borderId="73" xfId="0" applyNumberFormat="1" applyFont="1" applyFill="1" applyBorder="1" applyAlignment="1">
      <alignment horizontal="center" vertical="center" wrapText="1"/>
    </xf>
    <xf numFmtId="1" fontId="59" fillId="0" borderId="31" xfId="0" applyNumberFormat="1" applyFont="1" applyFill="1" applyBorder="1" applyAlignment="1">
      <alignment horizontal="center" vertical="center" wrapText="1"/>
    </xf>
    <xf numFmtId="49" fontId="59" fillId="0" borderId="1" xfId="0" applyNumberFormat="1" applyFont="1" applyFill="1" applyBorder="1" applyAlignment="1">
      <alignment horizontal="center" vertical="center"/>
    </xf>
    <xf numFmtId="49" fontId="59" fillId="0" borderId="79" xfId="0" applyNumberFormat="1" applyFont="1" applyFill="1" applyBorder="1" applyAlignment="1">
      <alignment horizontal="center" vertical="center"/>
    </xf>
    <xf numFmtId="14" fontId="59" fillId="0" borderId="93" xfId="0" applyNumberFormat="1" applyFont="1" applyFill="1" applyBorder="1" applyAlignment="1">
      <alignment horizontal="left" vertical="center" wrapText="1"/>
    </xf>
    <xf numFmtId="14" fontId="59" fillId="0" borderId="32" xfId="0" applyNumberFormat="1" applyFont="1" applyFill="1" applyBorder="1" applyAlignment="1">
      <alignment horizontal="left" vertical="center" wrapText="1"/>
    </xf>
    <xf numFmtId="14" fontId="59" fillId="0" borderId="117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top" wrapText="1"/>
    </xf>
    <xf numFmtId="1" fontId="58" fillId="0" borderId="18" xfId="0" applyNumberFormat="1" applyFont="1" applyFill="1" applyBorder="1" applyAlignment="1">
      <alignment horizontal="center" vertical="center"/>
    </xf>
    <xf numFmtId="1" fontId="58" fillId="0" borderId="41" xfId="0" applyNumberFormat="1" applyFont="1" applyFill="1" applyBorder="1" applyAlignment="1">
      <alignment horizontal="center" vertical="center"/>
    </xf>
    <xf numFmtId="0" fontId="60" fillId="0" borderId="7" xfId="0" applyFont="1" applyFill="1" applyBorder="1" applyAlignment="1">
      <alignment horizontal="center" vertical="center"/>
    </xf>
    <xf numFmtId="0" fontId="60" fillId="0" borderId="4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center" vertical="top"/>
    </xf>
    <xf numFmtId="1" fontId="60" fillId="0" borderId="116" xfId="0" applyNumberFormat="1" applyFont="1" applyFill="1" applyBorder="1" applyAlignment="1">
      <alignment horizontal="center" vertical="center"/>
    </xf>
    <xf numFmtId="0" fontId="60" fillId="0" borderId="116" xfId="0" applyFont="1" applyFill="1" applyBorder="1" applyAlignment="1">
      <alignment horizontal="center" vertical="center"/>
    </xf>
    <xf numFmtId="0" fontId="59" fillId="0" borderId="4" xfId="0" applyFont="1" applyFill="1" applyBorder="1" applyAlignment="1">
      <alignment horizontal="left" vertical="center" wrapText="1"/>
    </xf>
    <xf numFmtId="0" fontId="59" fillId="0" borderId="2" xfId="0" applyFont="1" applyFill="1" applyBorder="1" applyAlignment="1">
      <alignment horizontal="left" vertical="center" wrapText="1"/>
    </xf>
    <xf numFmtId="0" fontId="58" fillId="0" borderId="14" xfId="0" applyFont="1" applyFill="1" applyBorder="1" applyAlignment="1">
      <alignment horizontal="center" vertical="center" textRotation="90"/>
    </xf>
    <xf numFmtId="0" fontId="58" fillId="0" borderId="47" xfId="0" applyFont="1" applyFill="1" applyBorder="1" applyAlignment="1">
      <alignment horizontal="center" vertical="center" textRotation="90"/>
    </xf>
    <xf numFmtId="0" fontId="58" fillId="0" borderId="94" xfId="0" applyFont="1" applyFill="1" applyBorder="1" applyAlignment="1">
      <alignment horizontal="center" vertical="center" textRotation="90"/>
    </xf>
    <xf numFmtId="0" fontId="59" fillId="0" borderId="100" xfId="0" applyFont="1" applyFill="1" applyBorder="1" applyAlignment="1">
      <alignment horizontal="left" vertical="center" wrapText="1"/>
    </xf>
    <xf numFmtId="0" fontId="59" fillId="0" borderId="25" xfId="0" applyFont="1" applyFill="1" applyBorder="1" applyAlignment="1">
      <alignment horizontal="left" vertical="center" wrapText="1"/>
    </xf>
    <xf numFmtId="14" fontId="60" fillId="0" borderId="33" xfId="0" applyNumberFormat="1" applyFont="1" applyFill="1" applyBorder="1" applyAlignment="1">
      <alignment horizontal="left" vertical="center"/>
    </xf>
    <xf numFmtId="14" fontId="60" fillId="0" borderId="72" xfId="0" applyNumberFormat="1" applyFont="1" applyFill="1" applyBorder="1" applyAlignment="1">
      <alignment horizontal="left" vertical="center" wrapText="1"/>
    </xf>
    <xf numFmtId="14" fontId="59" fillId="0" borderId="99" xfId="0" applyNumberFormat="1" applyFont="1" applyFill="1" applyBorder="1" applyAlignment="1">
      <alignment horizontal="left" vertical="center" wrapText="1"/>
    </xf>
    <xf numFmtId="0" fontId="46" fillId="0" borderId="3" xfId="0" applyFont="1" applyFill="1" applyBorder="1" applyAlignment="1">
      <alignment horizontal="center" vertical="center"/>
    </xf>
    <xf numFmtId="0" fontId="57" fillId="0" borderId="95" xfId="0" applyFont="1" applyFill="1" applyBorder="1" applyAlignment="1">
      <alignment horizontal="center" vertical="center" wrapText="1"/>
    </xf>
    <xf numFmtId="0" fontId="57" fillId="0" borderId="98" xfId="0" applyFont="1" applyFill="1" applyBorder="1" applyAlignment="1">
      <alignment horizontal="center" vertical="center" wrapText="1"/>
    </xf>
    <xf numFmtId="0" fontId="57" fillId="0" borderId="81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57" fillId="0" borderId="93" xfId="0" applyFont="1" applyFill="1" applyBorder="1" applyAlignment="1">
      <alignment horizontal="center" vertical="center" wrapText="1"/>
    </xf>
    <xf numFmtId="0" fontId="57" fillId="0" borderId="32" xfId="0" applyFont="1" applyFill="1" applyBorder="1" applyAlignment="1">
      <alignment horizontal="center" vertical="center" wrapText="1"/>
    </xf>
    <xf numFmtId="0" fontId="58" fillId="0" borderId="67" xfId="0" applyFont="1" applyFill="1" applyBorder="1" applyAlignment="1">
      <alignment horizontal="left" vertical="center" wrapText="1"/>
    </xf>
    <xf numFmtId="0" fontId="58" fillId="0" borderId="6" xfId="0" applyFont="1" applyFill="1" applyBorder="1" applyAlignment="1">
      <alignment horizontal="left" vertical="center" wrapText="1"/>
    </xf>
    <xf numFmtId="0" fontId="57" fillId="0" borderId="104" xfId="0" applyFont="1" applyFill="1" applyBorder="1" applyAlignment="1">
      <alignment horizontal="center" vertical="center" wrapText="1"/>
    </xf>
    <xf numFmtId="0" fontId="57" fillId="0" borderId="105" xfId="0" applyFont="1" applyFill="1" applyBorder="1" applyAlignment="1">
      <alignment horizontal="center" vertical="center"/>
    </xf>
    <xf numFmtId="0" fontId="58" fillId="0" borderId="107" xfId="0" applyFont="1" applyFill="1" applyBorder="1" applyAlignment="1">
      <alignment horizontal="center" vertical="center"/>
    </xf>
    <xf numFmtId="49" fontId="8" fillId="0" borderId="81" xfId="0" applyNumberFormat="1" applyFont="1" applyFill="1" applyBorder="1" applyAlignment="1">
      <alignment horizontal="left"/>
    </xf>
    <xf numFmtId="0" fontId="19" fillId="0" borderId="0" xfId="0" applyFont="1" applyFill="1" applyAlignment="1"/>
    <xf numFmtId="164" fontId="46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58" fillId="0" borderId="38" xfId="0" applyFont="1" applyFill="1" applyBorder="1" applyAlignment="1">
      <alignment horizontal="center" vertical="center" wrapText="1"/>
    </xf>
    <xf numFmtId="0" fontId="58" fillId="0" borderId="29" xfId="0" applyFont="1" applyFill="1" applyBorder="1" applyAlignment="1">
      <alignment horizontal="center" vertical="center" wrapText="1"/>
    </xf>
    <xf numFmtId="1" fontId="57" fillId="0" borderId="20" xfId="0" applyNumberFormat="1" applyFont="1" applyFill="1" applyBorder="1" applyAlignment="1">
      <alignment horizontal="center" vertical="center"/>
    </xf>
    <xf numFmtId="1" fontId="57" fillId="0" borderId="41" xfId="0" applyNumberFormat="1" applyFont="1" applyFill="1" applyBorder="1" applyAlignment="1">
      <alignment horizontal="center" vertical="center"/>
    </xf>
    <xf numFmtId="0" fontId="58" fillId="0" borderId="83" xfId="0" applyFont="1" applyFill="1" applyBorder="1" applyAlignment="1">
      <alignment horizontal="center" vertical="center" textRotation="90"/>
    </xf>
    <xf numFmtId="0" fontId="58" fillId="0" borderId="69" xfId="0" applyFont="1" applyFill="1" applyBorder="1" applyAlignment="1">
      <alignment horizontal="center" vertical="center" textRotation="90"/>
    </xf>
    <xf numFmtId="0" fontId="46" fillId="0" borderId="4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46" fillId="0" borderId="5" xfId="0" applyFont="1" applyFill="1" applyBorder="1" applyAlignment="1">
      <alignment horizontal="center" vertical="center"/>
    </xf>
    <xf numFmtId="0" fontId="58" fillId="0" borderId="13" xfId="0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left"/>
    </xf>
    <xf numFmtId="0" fontId="57" fillId="0" borderId="27" xfId="0" applyFont="1" applyFill="1" applyBorder="1" applyAlignment="1">
      <alignment horizontal="center" vertical="center" textRotation="90"/>
    </xf>
    <xf numFmtId="0" fontId="57" fillId="0" borderId="21" xfId="0" applyFont="1" applyFill="1" applyBorder="1" applyAlignment="1">
      <alignment horizontal="center" vertical="center" textRotation="90"/>
    </xf>
    <xf numFmtId="0" fontId="57" fillId="0" borderId="23" xfId="0" applyFont="1" applyFill="1" applyBorder="1" applyAlignment="1">
      <alignment horizontal="center" vertical="center" textRotation="90"/>
    </xf>
    <xf numFmtId="0" fontId="57" fillId="0" borderId="90" xfId="0" applyFont="1" applyFill="1" applyBorder="1" applyAlignment="1">
      <alignment horizontal="center" vertical="center" textRotation="90"/>
    </xf>
    <xf numFmtId="0" fontId="57" fillId="0" borderId="53" xfId="0" applyFont="1" applyFill="1" applyBorder="1" applyAlignment="1">
      <alignment horizontal="center" vertical="center" textRotation="90"/>
    </xf>
    <xf numFmtId="0" fontId="57" fillId="0" borderId="57" xfId="0" applyFont="1" applyFill="1" applyBorder="1" applyAlignment="1">
      <alignment horizontal="center" vertical="center" textRotation="90"/>
    </xf>
    <xf numFmtId="1" fontId="60" fillId="2" borderId="35" xfId="0" applyNumberFormat="1" applyFont="1" applyFill="1" applyBorder="1" applyAlignment="1">
      <alignment horizontal="center" vertical="center"/>
    </xf>
    <xf numFmtId="1" fontId="59" fillId="0" borderId="21" xfId="0" applyNumberFormat="1" applyFont="1" applyFill="1" applyBorder="1" applyAlignment="1">
      <alignment horizontal="center" vertical="center"/>
    </xf>
    <xf numFmtId="1" fontId="58" fillId="0" borderId="38" xfId="0" applyNumberFormat="1" applyFont="1" applyFill="1" applyBorder="1" applyAlignment="1">
      <alignment horizontal="center" vertical="center"/>
    </xf>
    <xf numFmtId="0" fontId="59" fillId="0" borderId="87" xfId="0" applyFont="1" applyFill="1" applyBorder="1" applyAlignment="1">
      <alignment horizontal="left" vertical="center" wrapText="1"/>
    </xf>
    <xf numFmtId="0" fontId="59" fillId="0" borderId="43" xfId="0" applyFont="1" applyFill="1" applyBorder="1" applyAlignment="1">
      <alignment horizontal="center" vertical="center"/>
    </xf>
    <xf numFmtId="14" fontId="58" fillId="0" borderId="103" xfId="0" applyNumberFormat="1" applyFont="1" applyFill="1" applyBorder="1" applyAlignment="1">
      <alignment horizontal="left" vertical="center" wrapText="1"/>
    </xf>
    <xf numFmtId="14" fontId="58" fillId="0" borderId="100" xfId="0" applyNumberFormat="1" applyFont="1" applyFill="1" applyBorder="1" applyAlignment="1">
      <alignment horizontal="left" vertical="center" wrapText="1"/>
    </xf>
    <xf numFmtId="14" fontId="58" fillId="0" borderId="25" xfId="0" applyNumberFormat="1" applyFont="1" applyFill="1" applyBorder="1" applyAlignment="1">
      <alignment horizontal="left" vertical="center" wrapText="1"/>
    </xf>
    <xf numFmtId="0" fontId="59" fillId="0" borderId="67" xfId="0" applyFont="1" applyFill="1" applyBorder="1" applyAlignment="1">
      <alignment horizontal="left" vertical="center" wrapText="1"/>
    </xf>
    <xf numFmtId="0" fontId="59" fillId="0" borderId="6" xfId="0" applyFont="1" applyFill="1" applyBorder="1" applyAlignment="1">
      <alignment horizontal="left" vertical="center" wrapText="1"/>
    </xf>
    <xf numFmtId="0" fontId="60" fillId="0" borderId="25" xfId="0" applyFont="1" applyFill="1" applyBorder="1" applyAlignment="1">
      <alignment horizontal="left" vertical="center" wrapText="1"/>
    </xf>
    <xf numFmtId="0" fontId="60" fillId="0" borderId="104" xfId="0" applyFont="1" applyFill="1" applyBorder="1" applyAlignment="1">
      <alignment horizontal="left" vertical="center" wrapText="1"/>
    </xf>
    <xf numFmtId="14" fontId="60" fillId="0" borderId="2" xfId="0" applyNumberFormat="1" applyFont="1" applyFill="1" applyBorder="1" applyAlignment="1">
      <alignment horizontal="left" vertical="center" wrapText="1"/>
    </xf>
    <xf numFmtId="14" fontId="60" fillId="0" borderId="103" xfId="0" applyNumberFormat="1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left" vertical="center" wrapText="1"/>
    </xf>
    <xf numFmtId="0" fontId="60" fillId="0" borderId="87" xfId="0" applyFont="1" applyFill="1" applyBorder="1" applyAlignment="1">
      <alignment horizontal="left" vertical="center" wrapText="1"/>
    </xf>
    <xf numFmtId="14" fontId="58" fillId="0" borderId="67" xfId="0" applyNumberFormat="1" applyFont="1" applyFill="1" applyBorder="1" applyAlignment="1">
      <alignment horizontal="left" vertical="center" wrapText="1"/>
    </xf>
    <xf numFmtId="14" fontId="58" fillId="0" borderId="6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top" wrapText="1"/>
    </xf>
    <xf numFmtId="0" fontId="59" fillId="0" borderId="23" xfId="0" applyFont="1" applyFill="1" applyBorder="1" applyAlignment="1">
      <alignment horizontal="center"/>
    </xf>
    <xf numFmtId="0" fontId="59" fillId="0" borderId="94" xfId="0" applyFont="1" applyFill="1" applyBorder="1" applyAlignment="1">
      <alignment horizontal="center"/>
    </xf>
    <xf numFmtId="0" fontId="59" fillId="0" borderId="66" xfId="0" applyFont="1" applyFill="1" applyBorder="1" applyAlignment="1">
      <alignment horizontal="center"/>
    </xf>
    <xf numFmtId="0" fontId="59" fillId="0" borderId="77" xfId="0" applyFont="1" applyFill="1" applyBorder="1" applyAlignment="1">
      <alignment horizontal="center"/>
    </xf>
    <xf numFmtId="0" fontId="9" fillId="0" borderId="0" xfId="0" applyFont="1" applyFill="1" applyAlignment="1">
      <alignment horizontal="left" wrapText="1"/>
    </xf>
    <xf numFmtId="49" fontId="59" fillId="0" borderId="65" xfId="0" applyNumberFormat="1" applyFont="1" applyFill="1" applyBorder="1" applyAlignment="1">
      <alignment horizontal="center" vertical="center"/>
    </xf>
    <xf numFmtId="49" fontId="59" fillId="0" borderId="88" xfId="0" applyNumberFormat="1" applyFont="1" applyFill="1" applyBorder="1" applyAlignment="1">
      <alignment horizontal="center" vertical="center"/>
    </xf>
    <xf numFmtId="49" fontId="59" fillId="0" borderId="17" xfId="0" applyNumberFormat="1" applyFont="1" applyFill="1" applyBorder="1" applyAlignment="1">
      <alignment horizontal="center" vertical="center"/>
    </xf>
    <xf numFmtId="49" fontId="59" fillId="0" borderId="70" xfId="0" applyNumberFormat="1" applyFont="1" applyFill="1" applyBorder="1" applyAlignment="1">
      <alignment horizontal="center" vertical="center"/>
    </xf>
    <xf numFmtId="49" fontId="59" fillId="0" borderId="89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45" fillId="0" borderId="42" xfId="0" applyFont="1" applyFill="1" applyBorder="1" applyAlignment="1">
      <alignment horizontal="center" vertical="center" textRotation="255"/>
    </xf>
    <xf numFmtId="0" fontId="46" fillId="0" borderId="53" xfId="0" applyFont="1" applyFill="1" applyBorder="1" applyAlignment="1">
      <alignment horizontal="center" vertical="center" textRotation="255"/>
    </xf>
    <xf numFmtId="0" fontId="46" fillId="0" borderId="14" xfId="0" applyFont="1" applyFill="1" applyBorder="1" applyAlignment="1">
      <alignment horizontal="center" vertical="center" textRotation="255"/>
    </xf>
    <xf numFmtId="0" fontId="17" fillId="0" borderId="42" xfId="0" applyFont="1" applyFill="1" applyBorder="1" applyAlignment="1">
      <alignment horizontal="center" vertical="center" textRotation="90" wrapText="1"/>
    </xf>
    <xf numFmtId="0" fontId="17" fillId="0" borderId="53" xfId="0" applyFont="1" applyFill="1" applyBorder="1" applyAlignment="1">
      <alignment horizontal="center" vertical="center" textRotation="90" wrapText="1"/>
    </xf>
    <xf numFmtId="0" fontId="17" fillId="0" borderId="14" xfId="0" applyFont="1" applyFill="1" applyBorder="1" applyAlignment="1">
      <alignment horizontal="center" vertical="center" textRotation="90" wrapText="1"/>
    </xf>
    <xf numFmtId="164" fontId="17" fillId="0" borderId="42" xfId="0" applyNumberFormat="1" applyFont="1" applyFill="1" applyBorder="1" applyAlignment="1">
      <alignment horizontal="center" vertical="center" textRotation="90" wrapText="1"/>
    </xf>
    <xf numFmtId="164" fontId="17" fillId="0" borderId="53" xfId="0" applyNumberFormat="1" applyFont="1" applyFill="1" applyBorder="1" applyAlignment="1">
      <alignment horizontal="center" vertical="center" textRotation="90" wrapText="1"/>
    </xf>
    <xf numFmtId="164" fontId="17" fillId="0" borderId="14" xfId="0" applyNumberFormat="1" applyFont="1" applyFill="1" applyBorder="1" applyAlignment="1">
      <alignment horizontal="center" vertical="center" textRotation="90" wrapText="1"/>
    </xf>
    <xf numFmtId="0" fontId="9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58" fillId="0" borderId="4" xfId="0" applyFont="1" applyFill="1" applyBorder="1" applyAlignment="1">
      <alignment horizontal="left" vertical="center" wrapText="1"/>
    </xf>
    <xf numFmtId="14" fontId="58" fillId="0" borderId="108" xfId="0" applyNumberFormat="1" applyFont="1" applyFill="1" applyBorder="1" applyAlignment="1">
      <alignment horizontal="left" vertical="center" wrapText="1"/>
    </xf>
    <xf numFmtId="0" fontId="59" fillId="0" borderId="81" xfId="0" applyFont="1" applyFill="1" applyBorder="1" applyAlignment="1">
      <alignment horizontal="left" vertical="center" wrapText="1"/>
    </xf>
    <xf numFmtId="0" fontId="59" fillId="0" borderId="0" xfId="0" applyFont="1" applyFill="1" applyBorder="1" applyAlignment="1">
      <alignment horizontal="left" vertical="center" wrapText="1"/>
    </xf>
    <xf numFmtId="0" fontId="17" fillId="0" borderId="42" xfId="0" applyFont="1" applyFill="1" applyBorder="1" applyAlignment="1">
      <alignment horizontal="center" vertical="center" textRotation="90"/>
    </xf>
    <xf numFmtId="0" fontId="17" fillId="0" borderId="53" xfId="0" applyFont="1" applyFill="1" applyBorder="1" applyAlignment="1">
      <alignment horizontal="center" vertical="center" textRotation="90"/>
    </xf>
    <xf numFmtId="0" fontId="17" fillId="0" borderId="14" xfId="0" applyFont="1" applyFill="1" applyBorder="1" applyAlignment="1">
      <alignment horizontal="center" vertical="center" textRotation="90"/>
    </xf>
    <xf numFmtId="49" fontId="58" fillId="0" borderId="70" xfId="0" applyNumberFormat="1" applyFont="1" applyFill="1" applyBorder="1" applyAlignment="1">
      <alignment horizontal="center" vertical="center"/>
    </xf>
    <xf numFmtId="49" fontId="58" fillId="0" borderId="65" xfId="0" applyNumberFormat="1" applyFont="1" applyFill="1" applyBorder="1" applyAlignment="1">
      <alignment horizontal="center" vertical="center"/>
    </xf>
    <xf numFmtId="49" fontId="58" fillId="0" borderId="88" xfId="0" applyNumberFormat="1" applyFont="1" applyFill="1" applyBorder="1" applyAlignment="1">
      <alignment horizontal="center" vertical="center"/>
    </xf>
    <xf numFmtId="49" fontId="58" fillId="0" borderId="17" xfId="0" applyNumberFormat="1" applyFont="1" applyFill="1" applyBorder="1" applyAlignment="1">
      <alignment horizontal="center" vertical="center"/>
    </xf>
    <xf numFmtId="49" fontId="58" fillId="0" borderId="89" xfId="0" applyNumberFormat="1" applyFont="1" applyFill="1" applyBorder="1" applyAlignment="1">
      <alignment horizontal="center" vertical="center"/>
    </xf>
    <xf numFmtId="0" fontId="59" fillId="0" borderId="4" xfId="0" applyFont="1" applyFill="1" applyBorder="1" applyAlignment="1">
      <alignment horizontal="center"/>
    </xf>
    <xf numFmtId="0" fontId="58" fillId="0" borderId="67" xfId="0" applyFont="1" applyFill="1" applyBorder="1" applyAlignment="1">
      <alignment horizontal="center"/>
    </xf>
    <xf numFmtId="0" fontId="58" fillId="0" borderId="69" xfId="0" applyFont="1" applyFill="1" applyBorder="1" applyAlignment="1">
      <alignment horizontal="center"/>
    </xf>
    <xf numFmtId="0" fontId="58" fillId="0" borderId="66" xfId="0" applyFont="1" applyFill="1" applyBorder="1" applyAlignment="1">
      <alignment horizontal="center"/>
    </xf>
    <xf numFmtId="0" fontId="58" fillId="0" borderId="77" xfId="0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left"/>
    </xf>
    <xf numFmtId="1" fontId="60" fillId="2" borderId="33" xfId="0" applyNumberFormat="1" applyFont="1" applyFill="1" applyBorder="1" applyAlignment="1">
      <alignment horizontal="center" vertical="center"/>
    </xf>
    <xf numFmtId="1" fontId="60" fillId="2" borderId="37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/>
    </xf>
    <xf numFmtId="1" fontId="2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" fontId="58" fillId="0" borderId="80" xfId="0" applyNumberFormat="1" applyFont="1" applyFill="1" applyBorder="1" applyAlignment="1">
      <alignment horizontal="center" vertical="center"/>
    </xf>
    <xf numFmtId="1" fontId="58" fillId="0" borderId="47" xfId="0" applyNumberFormat="1" applyFont="1" applyFill="1" applyBorder="1" applyAlignment="1">
      <alignment horizontal="center" vertical="center"/>
    </xf>
    <xf numFmtId="0" fontId="58" fillId="0" borderId="45" xfId="0" applyFont="1" applyFill="1" applyBorder="1" applyAlignment="1">
      <alignment horizontal="center" vertical="center"/>
    </xf>
    <xf numFmtId="1" fontId="57" fillId="2" borderId="34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/>
    </xf>
    <xf numFmtId="0" fontId="41" fillId="0" borderId="0" xfId="0" applyFont="1" applyFill="1" applyAlignment="1">
      <alignment horizontal="left" vertical="top" wrapText="1"/>
    </xf>
    <xf numFmtId="0" fontId="41" fillId="0" borderId="0" xfId="0" applyFont="1" applyFill="1" applyBorder="1" applyAlignment="1">
      <alignment horizontal="left" vertical="top" wrapText="1"/>
    </xf>
    <xf numFmtId="0" fontId="57" fillId="0" borderId="8" xfId="0" applyFont="1" applyFill="1" applyBorder="1" applyAlignment="1">
      <alignment horizontal="center" vertical="center" wrapText="1"/>
    </xf>
    <xf numFmtId="0" fontId="57" fillId="0" borderId="37" xfId="0" applyFont="1" applyFill="1" applyBorder="1" applyAlignment="1">
      <alignment horizontal="center" vertical="center" wrapText="1"/>
    </xf>
    <xf numFmtId="0" fontId="57" fillId="0" borderId="35" xfId="0" applyFont="1" applyFill="1" applyBorder="1" applyAlignment="1">
      <alignment horizontal="center" vertical="center"/>
    </xf>
    <xf numFmtId="0" fontId="57" fillId="0" borderId="33" xfId="0" applyFont="1" applyFill="1" applyBorder="1" applyAlignment="1">
      <alignment horizontal="center" vertical="center"/>
    </xf>
    <xf numFmtId="0" fontId="57" fillId="0" borderId="37" xfId="0" applyFont="1" applyFill="1" applyBorder="1" applyAlignment="1">
      <alignment horizontal="center" vertical="center"/>
    </xf>
    <xf numFmtId="0" fontId="57" fillId="0" borderId="9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60" fillId="0" borderId="33" xfId="0" applyFont="1" applyFill="1" applyBorder="1" applyAlignment="1">
      <alignment horizontal="center" vertical="center" wrapText="1"/>
    </xf>
    <xf numFmtId="0" fontId="59" fillId="0" borderId="98" xfId="0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59" fillId="0" borderId="32" xfId="0" applyFont="1" applyFill="1" applyBorder="1" applyAlignment="1">
      <alignment horizontal="center" vertical="center" wrapText="1"/>
    </xf>
    <xf numFmtId="1" fontId="60" fillId="2" borderId="8" xfId="0" applyNumberFormat="1" applyFont="1" applyFill="1" applyBorder="1" applyAlignment="1">
      <alignment horizontal="center" vertical="center"/>
    </xf>
    <xf numFmtId="0" fontId="58" fillId="0" borderId="4" xfId="0" applyFont="1" applyFill="1" applyBorder="1" applyAlignment="1">
      <alignment horizontal="left" vertical="center"/>
    </xf>
    <xf numFmtId="0" fontId="58" fillId="0" borderId="2" xfId="0" applyFont="1" applyFill="1" applyBorder="1" applyAlignment="1">
      <alignment horizontal="left" vertical="center"/>
    </xf>
    <xf numFmtId="0" fontId="58" fillId="0" borderId="5" xfId="0" applyFont="1" applyFill="1" applyBorder="1" applyAlignment="1">
      <alignment horizontal="left" vertical="center"/>
    </xf>
    <xf numFmtId="14" fontId="60" fillId="2" borderId="35" xfId="0" applyNumberFormat="1" applyFont="1" applyFill="1" applyBorder="1" applyAlignment="1">
      <alignment horizontal="left" vertical="center" wrapText="1"/>
    </xf>
    <xf numFmtId="14" fontId="60" fillId="2" borderId="33" xfId="0" applyNumberFormat="1" applyFont="1" applyFill="1" applyBorder="1" applyAlignment="1">
      <alignment horizontal="left" vertical="center" wrapText="1"/>
    </xf>
    <xf numFmtId="14" fontId="60" fillId="2" borderId="72" xfId="0" applyNumberFormat="1" applyFont="1" applyFill="1" applyBorder="1" applyAlignment="1">
      <alignment horizontal="left" vertical="center" wrapText="1"/>
    </xf>
    <xf numFmtId="49" fontId="59" fillId="0" borderId="74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</cellXfs>
  <cellStyles count="2">
    <cellStyle name="мой стиль" xfId="1"/>
    <cellStyle name="Обычный" xfId="0" builtinId="0"/>
  </cellStyles>
  <dxfs count="6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259"/>
  <sheetViews>
    <sheetView showZeros="0" tabSelected="1" view="pageBreakPreview" topLeftCell="A124" zoomScale="20" zoomScaleNormal="25" zoomScaleSheetLayoutView="20" zoomScalePageLayoutView="46" workbookViewId="0">
      <selection activeCell="A136" sqref="A136:XFD136"/>
    </sheetView>
  </sheetViews>
  <sheetFormatPr defaultColWidth="4.7109375" defaultRowHeight="20.25" x14ac:dyDescent="0.3"/>
  <cols>
    <col min="1" max="1" width="29.7109375" style="5" customWidth="1"/>
    <col min="2" max="13" width="18.7109375" style="5" customWidth="1"/>
    <col min="14" max="14" width="23" style="5" customWidth="1"/>
    <col min="15" max="15" width="26.5703125" style="92" customWidth="1"/>
    <col min="16" max="27" width="18.7109375" style="5" customWidth="1"/>
    <col min="28" max="28" width="27.28515625" style="5" customWidth="1"/>
    <col min="29" max="29" width="18.7109375" style="5" customWidth="1"/>
    <col min="30" max="30" width="18.7109375" style="84" customWidth="1"/>
    <col min="31" max="31" width="25.85546875" style="5" customWidth="1"/>
    <col min="32" max="32" width="18.7109375" style="5" customWidth="1"/>
    <col min="33" max="33" width="18.7109375" style="84" customWidth="1"/>
    <col min="34" max="34" width="27.28515625" style="5" customWidth="1"/>
    <col min="35" max="35" width="25.85546875" style="5" customWidth="1"/>
    <col min="36" max="36" width="25.85546875" style="84" customWidth="1"/>
    <col min="37" max="38" width="18.7109375" style="5" customWidth="1"/>
    <col min="39" max="39" width="18.7109375" style="84" customWidth="1"/>
    <col min="40" max="40" width="18.7109375" style="5" customWidth="1"/>
    <col min="41" max="41" width="26.5703125" style="104" customWidth="1"/>
    <col min="42" max="42" width="18.7109375" style="114" customWidth="1"/>
    <col min="43" max="43" width="18.7109375" style="104" customWidth="1"/>
    <col min="44" max="44" width="18.7109375" style="5" customWidth="1"/>
    <col min="45" max="45" width="18.7109375" style="84" customWidth="1"/>
    <col min="46" max="46" width="18.7109375" style="5" customWidth="1"/>
    <col min="47" max="47" width="25.140625" style="5" customWidth="1"/>
    <col min="48" max="48" width="18.7109375" style="84" customWidth="1"/>
    <col min="49" max="52" width="18.7109375" style="5" customWidth="1"/>
    <col min="53" max="53" width="25.85546875" style="5" customWidth="1"/>
    <col min="54" max="54" width="24.5703125" style="5" customWidth="1"/>
    <col min="55" max="55" width="20.140625" style="5" customWidth="1"/>
    <col min="56" max="56" width="16.7109375" style="5" customWidth="1"/>
    <col min="57" max="57" width="21.85546875" style="84" customWidth="1"/>
    <col min="58" max="58" width="20.7109375" style="84" customWidth="1"/>
    <col min="59" max="59" width="18.7109375" style="93" customWidth="1"/>
    <col min="60" max="60" width="16.7109375" style="93" customWidth="1"/>
    <col min="61" max="61" width="21.7109375" style="90" customWidth="1"/>
    <col min="62" max="65" width="4.7109375" style="7"/>
    <col min="66" max="66" width="13" style="5" customWidth="1"/>
    <col min="67" max="16384" width="4.7109375" style="5"/>
  </cols>
  <sheetData>
    <row r="1" spans="1:66" s="54" customFormat="1" ht="72" x14ac:dyDescent="1">
      <c r="B1" s="54" t="s">
        <v>288</v>
      </c>
      <c r="G1" s="55"/>
      <c r="H1" s="55"/>
      <c r="I1" s="55"/>
      <c r="J1" s="55"/>
      <c r="K1" s="55"/>
      <c r="L1" s="55"/>
      <c r="M1" s="55"/>
      <c r="N1" s="55"/>
      <c r="O1" s="55"/>
      <c r="P1" s="55"/>
      <c r="Q1" s="1143" t="s">
        <v>52</v>
      </c>
      <c r="R1" s="1143"/>
      <c r="S1" s="1143"/>
      <c r="T1" s="1143"/>
      <c r="U1" s="1143"/>
      <c r="V1" s="1143"/>
      <c r="W1" s="1143"/>
      <c r="X1" s="1143"/>
      <c r="Y1" s="1143"/>
      <c r="Z1" s="1143"/>
      <c r="AA1" s="1143"/>
      <c r="AB1" s="1143"/>
      <c r="AC1" s="1143"/>
      <c r="AD1" s="1143"/>
      <c r="AE1" s="1143"/>
      <c r="AF1" s="1143"/>
      <c r="AG1" s="1143"/>
      <c r="AH1" s="1143"/>
      <c r="AI1" s="1143"/>
      <c r="AJ1" s="1143"/>
      <c r="AK1" s="1143"/>
      <c r="AL1" s="1143"/>
      <c r="AM1" s="1143"/>
      <c r="AN1" s="1143"/>
      <c r="AO1" s="1143"/>
      <c r="AP1" s="1143"/>
      <c r="AQ1" s="1143"/>
      <c r="AR1" s="1143"/>
      <c r="AS1" s="1143"/>
      <c r="AT1" s="1143"/>
      <c r="AU1" s="1143"/>
      <c r="AV1" s="1143"/>
      <c r="AW1" s="1143"/>
      <c r="AX1" s="1143"/>
      <c r="AY1" s="1143"/>
      <c r="AZ1" s="55"/>
      <c r="BA1" s="55"/>
      <c r="BB1" s="55"/>
      <c r="BC1" s="55"/>
      <c r="BD1" s="55"/>
      <c r="BE1" s="58"/>
      <c r="BF1" s="58"/>
      <c r="BG1" s="59"/>
      <c r="BH1" s="59"/>
      <c r="BI1" s="56"/>
      <c r="BJ1" s="56"/>
      <c r="BK1" s="56"/>
      <c r="BL1" s="56"/>
      <c r="BM1" s="56"/>
    </row>
    <row r="2" spans="1:66" s="54" customFormat="1" ht="72" x14ac:dyDescent="1">
      <c r="B2" s="54" t="s">
        <v>119</v>
      </c>
      <c r="O2" s="176"/>
      <c r="AD2" s="58"/>
      <c r="AG2" s="58"/>
      <c r="AJ2" s="58"/>
      <c r="AM2" s="58"/>
      <c r="AO2" s="105"/>
      <c r="AP2" s="106"/>
      <c r="AQ2" s="105"/>
      <c r="AS2" s="58"/>
      <c r="AT2" s="55"/>
      <c r="AU2" s="55"/>
      <c r="AX2" s="55"/>
      <c r="AY2" s="55"/>
      <c r="AZ2" s="55"/>
      <c r="BA2" s="55"/>
      <c r="BB2" s="55"/>
      <c r="BC2" s="55"/>
      <c r="BD2" s="55"/>
      <c r="BE2" s="60"/>
      <c r="BF2" s="60"/>
      <c r="BG2" s="55"/>
      <c r="BH2" s="55"/>
      <c r="BI2" s="57"/>
      <c r="BJ2" s="57"/>
      <c r="BK2" s="57"/>
      <c r="BL2" s="57"/>
      <c r="BM2" s="57"/>
      <c r="BN2" s="55"/>
    </row>
    <row r="3" spans="1:66" s="54" customFormat="1" ht="72" x14ac:dyDescent="1">
      <c r="B3" s="54" t="s">
        <v>120</v>
      </c>
      <c r="L3" s="183"/>
      <c r="M3" s="183"/>
      <c r="N3" s="183"/>
      <c r="O3" s="183"/>
      <c r="P3" s="183"/>
      <c r="Q3" s="1205" t="s">
        <v>53</v>
      </c>
      <c r="R3" s="1205"/>
      <c r="S3" s="1205"/>
      <c r="T3" s="1205"/>
      <c r="U3" s="1205"/>
      <c r="V3" s="1205"/>
      <c r="W3" s="1205"/>
      <c r="X3" s="1205"/>
      <c r="Y3" s="1205"/>
      <c r="Z3" s="1205"/>
      <c r="AA3" s="1205"/>
      <c r="AB3" s="1205"/>
      <c r="AC3" s="1205"/>
      <c r="AD3" s="1205"/>
      <c r="AE3" s="1205"/>
      <c r="AF3" s="1205"/>
      <c r="AG3" s="1205"/>
      <c r="AH3" s="1205"/>
      <c r="AI3" s="1205"/>
      <c r="AJ3" s="1205"/>
      <c r="AK3" s="1205"/>
      <c r="AL3" s="1205"/>
      <c r="AM3" s="1205"/>
      <c r="AN3" s="1205"/>
      <c r="AO3" s="1205"/>
      <c r="AP3" s="1205"/>
      <c r="AQ3" s="1205"/>
      <c r="AR3" s="1205"/>
      <c r="AS3" s="1205"/>
      <c r="AT3" s="1205"/>
      <c r="AU3" s="1205"/>
      <c r="AV3" s="1205"/>
      <c r="AW3" s="1205"/>
      <c r="AX3" s="1205"/>
      <c r="AY3" s="1205"/>
      <c r="AZ3" s="184"/>
      <c r="BE3" s="58"/>
      <c r="BF3" s="58"/>
      <c r="BG3" s="59"/>
      <c r="BH3" s="59"/>
      <c r="BI3" s="56"/>
      <c r="BJ3" s="56"/>
      <c r="BK3" s="56"/>
      <c r="BL3" s="56"/>
      <c r="BM3" s="56"/>
    </row>
    <row r="4" spans="1:66" s="54" customFormat="1" ht="72" x14ac:dyDescent="1">
      <c r="B4" s="54" t="s">
        <v>121</v>
      </c>
      <c r="O4" s="176"/>
      <c r="AD4" s="58"/>
      <c r="AG4" s="58"/>
      <c r="AJ4" s="58"/>
      <c r="AM4" s="58"/>
      <c r="AO4" s="105"/>
      <c r="AP4" s="106"/>
      <c r="AQ4" s="105"/>
      <c r="AS4" s="58"/>
      <c r="AV4" s="59"/>
      <c r="AX4" s="59"/>
      <c r="AY4" s="59"/>
      <c r="AZ4" s="59"/>
      <c r="BA4" s="59"/>
      <c r="BB4" s="59" t="s">
        <v>389</v>
      </c>
      <c r="BE4" s="58"/>
      <c r="BF4" s="58"/>
      <c r="BG4" s="59"/>
      <c r="BH4" s="59"/>
      <c r="BI4" s="56"/>
      <c r="BJ4" s="56"/>
      <c r="BK4" s="56"/>
      <c r="BL4" s="56"/>
      <c r="BM4" s="56"/>
    </row>
    <row r="5" spans="1:66" s="54" customFormat="1" ht="72" x14ac:dyDescent="1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61"/>
      <c r="P5" s="61"/>
      <c r="Q5" s="62"/>
      <c r="R5" s="62"/>
      <c r="S5" s="62"/>
      <c r="T5" s="62"/>
      <c r="U5" s="62"/>
      <c r="V5" s="62"/>
      <c r="W5" s="55"/>
      <c r="X5" s="62"/>
      <c r="Y5" s="62"/>
      <c r="Z5" s="62"/>
      <c r="AA5" s="55"/>
      <c r="AB5" s="62"/>
      <c r="AC5" s="62"/>
      <c r="AD5" s="62"/>
      <c r="AE5" s="62"/>
      <c r="AF5" s="62"/>
      <c r="AG5" s="62"/>
      <c r="AH5" s="62"/>
      <c r="AI5" s="62"/>
      <c r="AJ5" s="62"/>
      <c r="AM5" s="58"/>
      <c r="AO5" s="107"/>
      <c r="AP5" s="108"/>
      <c r="AQ5" s="107"/>
      <c r="AR5" s="59"/>
      <c r="AS5" s="63"/>
      <c r="AT5" s="55"/>
      <c r="AV5" s="62"/>
      <c r="BB5" s="55" t="s">
        <v>231</v>
      </c>
      <c r="BC5" s="59"/>
      <c r="BD5" s="59"/>
      <c r="BE5" s="63"/>
      <c r="BF5" s="63"/>
      <c r="BG5" s="59"/>
      <c r="BH5" s="59"/>
      <c r="BI5" s="56"/>
      <c r="BJ5" s="56"/>
      <c r="BK5" s="56"/>
      <c r="BL5" s="56"/>
      <c r="BM5" s="56"/>
    </row>
    <row r="6" spans="1:66" s="54" customFormat="1" ht="72" x14ac:dyDescent="1">
      <c r="B6" s="55" t="s">
        <v>392</v>
      </c>
      <c r="C6" s="55"/>
      <c r="D6" s="55"/>
      <c r="E6" s="55"/>
      <c r="F6" s="55"/>
      <c r="G6" s="55" t="s">
        <v>122</v>
      </c>
      <c r="H6" s="55"/>
      <c r="I6" s="55"/>
      <c r="L6" s="55"/>
      <c r="M6" s="55"/>
      <c r="N6" s="55"/>
      <c r="O6" s="61"/>
      <c r="P6" s="61"/>
      <c r="Q6" s="1143" t="s">
        <v>391</v>
      </c>
      <c r="R6" s="1143"/>
      <c r="S6" s="1143"/>
      <c r="T6" s="1143"/>
      <c r="U6" s="1143"/>
      <c r="V6" s="1143"/>
      <c r="W6" s="1143"/>
      <c r="X6" s="1143"/>
      <c r="Y6" s="1143"/>
      <c r="Z6" s="1143"/>
      <c r="AA6" s="1143"/>
      <c r="AB6" s="1143"/>
      <c r="AC6" s="1143"/>
      <c r="AD6" s="1143"/>
      <c r="AE6" s="1143"/>
      <c r="AF6" s="1143"/>
      <c r="AG6" s="1143"/>
      <c r="AH6" s="1143"/>
      <c r="AI6" s="1143"/>
      <c r="AJ6" s="1143"/>
      <c r="AK6" s="1143"/>
      <c r="AL6" s="1143"/>
      <c r="AM6" s="1143"/>
      <c r="AN6" s="1143"/>
      <c r="AO6" s="1143"/>
      <c r="AP6" s="1143"/>
      <c r="AQ6" s="1143"/>
      <c r="AR6" s="1143"/>
      <c r="AS6" s="1143"/>
      <c r="AT6" s="1143"/>
      <c r="AU6" s="1143"/>
      <c r="AV6" s="1143"/>
      <c r="AW6" s="1143"/>
      <c r="AX6" s="1143"/>
      <c r="AY6" s="1143"/>
      <c r="BB6" s="64"/>
      <c r="BE6" s="58"/>
      <c r="BF6" s="58"/>
      <c r="BG6" s="59"/>
      <c r="BH6" s="59"/>
      <c r="BI6" s="56"/>
      <c r="BJ6" s="56"/>
      <c r="BK6" s="56"/>
      <c r="BL6" s="56"/>
      <c r="BM6" s="56"/>
    </row>
    <row r="7" spans="1:66" s="54" customFormat="1" ht="72" x14ac:dyDescent="1">
      <c r="B7" s="55" t="s">
        <v>392</v>
      </c>
      <c r="C7" s="55"/>
      <c r="D7" s="55"/>
      <c r="E7" s="55"/>
      <c r="F7" s="55"/>
      <c r="G7" s="1154">
        <v>2021</v>
      </c>
      <c r="H7" s="1154"/>
      <c r="O7" s="176"/>
      <c r="R7" s="55"/>
      <c r="S7" s="55"/>
      <c r="T7" s="55"/>
      <c r="U7" s="1068"/>
      <c r="V7" s="1068"/>
      <c r="W7" s="1068"/>
      <c r="X7" s="1068"/>
      <c r="Y7" s="1068"/>
      <c r="Z7" s="1068"/>
      <c r="AA7" s="1068"/>
      <c r="AB7" s="1068"/>
      <c r="AC7" s="1068"/>
      <c r="AD7" s="1068"/>
      <c r="AE7" s="1068"/>
      <c r="AF7" s="1068"/>
      <c r="AG7" s="1068"/>
      <c r="AH7" s="1068"/>
      <c r="AI7" s="1068"/>
      <c r="AJ7" s="1068"/>
      <c r="AK7" s="1068"/>
      <c r="AL7" s="1068"/>
      <c r="AM7" s="1068"/>
      <c r="AN7" s="1068"/>
      <c r="AO7" s="1068"/>
      <c r="AP7" s="1068"/>
      <c r="AQ7" s="185"/>
      <c r="AR7" s="62"/>
      <c r="AS7" s="62"/>
      <c r="AW7" s="52"/>
      <c r="AX7" s="65"/>
      <c r="AY7" s="65"/>
      <c r="AZ7" s="65"/>
      <c r="BA7" s="65"/>
      <c r="BB7" s="54" t="s">
        <v>390</v>
      </c>
      <c r="BE7" s="58"/>
      <c r="BF7" s="58"/>
      <c r="BG7" s="59"/>
      <c r="BH7" s="59"/>
      <c r="BI7" s="56"/>
      <c r="BJ7" s="56"/>
      <c r="BK7" s="56"/>
      <c r="BL7" s="56"/>
      <c r="BM7" s="56"/>
    </row>
    <row r="8" spans="1:66" s="52" customFormat="1" ht="72" x14ac:dyDescent="1">
      <c r="B8" s="52" t="s">
        <v>54</v>
      </c>
      <c r="O8" s="66"/>
      <c r="Q8" s="1143" t="s">
        <v>431</v>
      </c>
      <c r="R8" s="1143"/>
      <c r="S8" s="1143"/>
      <c r="T8" s="1143"/>
      <c r="U8" s="1143"/>
      <c r="V8" s="1143"/>
      <c r="W8" s="1143"/>
      <c r="X8" s="1143"/>
      <c r="Y8" s="1143"/>
      <c r="Z8" s="1143"/>
      <c r="AA8" s="1143"/>
      <c r="AB8" s="1143"/>
      <c r="AC8" s="1143"/>
      <c r="AD8" s="1143"/>
      <c r="AE8" s="1143"/>
      <c r="AF8" s="1143"/>
      <c r="AG8" s="1143"/>
      <c r="AH8" s="1143"/>
      <c r="AI8" s="1143"/>
      <c r="AJ8" s="1143"/>
      <c r="AK8" s="1143"/>
      <c r="AL8" s="1143"/>
      <c r="AM8" s="1143"/>
      <c r="AN8" s="1143"/>
      <c r="AO8" s="1143"/>
      <c r="AP8" s="1143"/>
      <c r="AQ8" s="1143"/>
      <c r="AR8" s="1143"/>
      <c r="AS8" s="1143"/>
      <c r="AT8" s="1143"/>
      <c r="AU8" s="1143"/>
      <c r="AV8" s="1143"/>
      <c r="AW8" s="1143"/>
      <c r="AX8" s="1143"/>
      <c r="AY8" s="1143"/>
      <c r="AZ8" s="65"/>
      <c r="BA8" s="65"/>
      <c r="BB8" s="65"/>
      <c r="BC8" s="65"/>
      <c r="BD8" s="65"/>
      <c r="BE8" s="65"/>
      <c r="BF8" s="65"/>
      <c r="BG8" s="65"/>
      <c r="BH8" s="65"/>
      <c r="BI8" s="53"/>
      <c r="BJ8" s="53"/>
      <c r="BK8" s="53"/>
      <c r="BL8" s="53"/>
      <c r="BM8" s="53"/>
    </row>
    <row r="9" spans="1:66" s="24" customFormat="1" ht="13.15" customHeight="1" x14ac:dyDescent="0.85">
      <c r="O9" s="175"/>
      <c r="S9" s="1096"/>
      <c r="T9" s="1096"/>
      <c r="U9" s="1096"/>
      <c r="V9" s="1096"/>
      <c r="W9" s="1096"/>
      <c r="X9" s="1096"/>
      <c r="Y9" s="1096"/>
      <c r="Z9" s="1096"/>
      <c r="AA9" s="1096"/>
      <c r="AB9" s="1096"/>
      <c r="AC9" s="1096"/>
      <c r="AD9" s="1096"/>
      <c r="AE9" s="1096"/>
      <c r="AF9" s="1096"/>
      <c r="AG9" s="1096"/>
      <c r="AH9" s="1096"/>
      <c r="AI9" s="1096"/>
      <c r="AJ9" s="1096"/>
      <c r="AK9" s="1096"/>
      <c r="AL9" s="1096"/>
      <c r="AM9" s="1096"/>
      <c r="AN9" s="1096"/>
      <c r="AO9" s="1096"/>
      <c r="AP9" s="1096"/>
      <c r="AQ9" s="1096"/>
      <c r="AR9" s="1096"/>
      <c r="AS9" s="67"/>
      <c r="AV9" s="67"/>
      <c r="BE9" s="67"/>
      <c r="BF9" s="67"/>
      <c r="BG9" s="68"/>
      <c r="BH9" s="68"/>
      <c r="BI9" s="25"/>
      <c r="BJ9" s="25"/>
      <c r="BK9" s="25"/>
      <c r="BL9" s="25"/>
      <c r="BM9" s="25"/>
    </row>
    <row r="10" spans="1:66" s="24" customFormat="1" ht="255.6" customHeight="1" x14ac:dyDescent="0.95">
      <c r="E10" s="181" t="s">
        <v>67</v>
      </c>
      <c r="O10" s="175"/>
      <c r="AD10" s="67"/>
      <c r="AG10" s="67"/>
      <c r="AJ10" s="67"/>
      <c r="AM10" s="67"/>
      <c r="AN10" s="69"/>
      <c r="AO10" s="109"/>
      <c r="AP10" s="109"/>
      <c r="AQ10" s="109"/>
      <c r="AR10" s="69"/>
      <c r="AS10" s="69"/>
      <c r="AT10" s="69"/>
      <c r="AU10" s="69"/>
      <c r="AV10" s="69"/>
      <c r="AW10" s="70"/>
      <c r="AX10" s="70"/>
      <c r="AY10" s="70"/>
      <c r="AZ10" s="70"/>
      <c r="BA10" s="70"/>
      <c r="BB10" s="803" t="s">
        <v>55</v>
      </c>
      <c r="BC10" s="803"/>
      <c r="BD10" s="803"/>
      <c r="BE10" s="803"/>
      <c r="BF10" s="803"/>
      <c r="BG10" s="803"/>
      <c r="BH10" s="803"/>
      <c r="BI10" s="803"/>
      <c r="BJ10" s="25"/>
      <c r="BK10" s="25"/>
      <c r="BL10" s="25"/>
      <c r="BM10" s="25"/>
    </row>
    <row r="11" spans="1:66" s="27" customFormat="1" ht="59.25" customHeight="1" x14ac:dyDescent="0.2">
      <c r="A11" s="1144" t="s">
        <v>130</v>
      </c>
      <c r="B11" s="1081" t="s">
        <v>56</v>
      </c>
      <c r="C11" s="1081"/>
      <c r="D11" s="1081"/>
      <c r="E11" s="1081"/>
      <c r="F11" s="1103" t="s">
        <v>57</v>
      </c>
      <c r="G11" s="1104"/>
      <c r="H11" s="1104"/>
      <c r="I11" s="1104"/>
      <c r="J11" s="1105"/>
      <c r="K11" s="1081" t="s">
        <v>58</v>
      </c>
      <c r="L11" s="1081"/>
      <c r="M11" s="1081"/>
      <c r="N11" s="1081"/>
      <c r="O11" s="1081" t="s">
        <v>59</v>
      </c>
      <c r="P11" s="1081"/>
      <c r="Q11" s="1081"/>
      <c r="R11" s="1081"/>
      <c r="S11" s="1081"/>
      <c r="T11" s="1081" t="s">
        <v>60</v>
      </c>
      <c r="U11" s="1081"/>
      <c r="V11" s="1081"/>
      <c r="W11" s="1081"/>
      <c r="X11" s="1081" t="s">
        <v>61</v>
      </c>
      <c r="Y11" s="1081"/>
      <c r="Z11" s="1081"/>
      <c r="AA11" s="1081" t="s">
        <v>62</v>
      </c>
      <c r="AB11" s="1081"/>
      <c r="AC11" s="1081"/>
      <c r="AD11" s="1081"/>
      <c r="AE11" s="1081"/>
      <c r="AF11" s="1081" t="s">
        <v>63</v>
      </c>
      <c r="AG11" s="1081"/>
      <c r="AH11" s="1081"/>
      <c r="AI11" s="1081"/>
      <c r="AJ11" s="1081"/>
      <c r="AK11" s="1095" t="s">
        <v>11</v>
      </c>
      <c r="AL11" s="1095"/>
      <c r="AM11" s="1095"/>
      <c r="AN11" s="1095"/>
      <c r="AO11" s="1081" t="s">
        <v>64</v>
      </c>
      <c r="AP11" s="1081"/>
      <c r="AQ11" s="1081"/>
      <c r="AR11" s="1081"/>
      <c r="AS11" s="1081"/>
      <c r="AT11" s="1095" t="s">
        <v>65</v>
      </c>
      <c r="AU11" s="1095"/>
      <c r="AV11" s="1095"/>
      <c r="AW11" s="1095"/>
      <c r="AX11" s="1081" t="s">
        <v>66</v>
      </c>
      <c r="AY11" s="1081"/>
      <c r="AZ11" s="1081"/>
      <c r="BA11" s="1081"/>
      <c r="BB11" s="1147" t="s">
        <v>112</v>
      </c>
      <c r="BC11" s="1150" t="s">
        <v>290</v>
      </c>
      <c r="BD11" s="1150" t="s">
        <v>113</v>
      </c>
      <c r="BE11" s="1150" t="s">
        <v>114</v>
      </c>
      <c r="BF11" s="1147" t="s">
        <v>115</v>
      </c>
      <c r="BG11" s="1147" t="s">
        <v>116</v>
      </c>
      <c r="BH11" s="1159" t="s">
        <v>117</v>
      </c>
      <c r="BI11" s="1159" t="s">
        <v>71</v>
      </c>
      <c r="BJ11" s="26"/>
      <c r="BK11" s="26"/>
      <c r="BL11" s="26"/>
      <c r="BM11" s="26"/>
      <c r="BN11" s="26"/>
    </row>
    <row r="12" spans="1:66" s="24" customFormat="1" ht="214.5" customHeight="1" x14ac:dyDescent="0.85">
      <c r="A12" s="1145"/>
      <c r="B12" s="207">
        <v>1</v>
      </c>
      <c r="C12" s="207">
        <v>8</v>
      </c>
      <c r="D12" s="207">
        <v>15</v>
      </c>
      <c r="E12" s="207">
        <v>22</v>
      </c>
      <c r="F12" s="208" t="s">
        <v>406</v>
      </c>
      <c r="G12" s="207">
        <v>6</v>
      </c>
      <c r="H12" s="207">
        <v>13</v>
      </c>
      <c r="I12" s="207">
        <v>20</v>
      </c>
      <c r="J12" s="208" t="s">
        <v>407</v>
      </c>
      <c r="K12" s="207">
        <v>3</v>
      </c>
      <c r="L12" s="207">
        <v>10</v>
      </c>
      <c r="M12" s="207">
        <v>17</v>
      </c>
      <c r="N12" s="207">
        <v>24</v>
      </c>
      <c r="O12" s="207">
        <v>1</v>
      </c>
      <c r="P12" s="207">
        <v>8</v>
      </c>
      <c r="Q12" s="207">
        <v>15</v>
      </c>
      <c r="R12" s="207">
        <v>22</v>
      </c>
      <c r="S12" s="208" t="s">
        <v>408</v>
      </c>
      <c r="T12" s="207">
        <v>5</v>
      </c>
      <c r="U12" s="207">
        <v>12</v>
      </c>
      <c r="V12" s="207">
        <v>19</v>
      </c>
      <c r="W12" s="208" t="s">
        <v>409</v>
      </c>
      <c r="X12" s="207">
        <v>2</v>
      </c>
      <c r="Y12" s="207">
        <v>9</v>
      </c>
      <c r="Z12" s="207">
        <v>16</v>
      </c>
      <c r="AA12" s="208" t="s">
        <v>410</v>
      </c>
      <c r="AB12" s="207">
        <v>2</v>
      </c>
      <c r="AC12" s="207">
        <v>9</v>
      </c>
      <c r="AD12" s="207">
        <v>16</v>
      </c>
      <c r="AE12" s="207">
        <v>23</v>
      </c>
      <c r="AF12" s="208" t="s">
        <v>411</v>
      </c>
      <c r="AG12" s="207">
        <v>6</v>
      </c>
      <c r="AH12" s="207">
        <v>13</v>
      </c>
      <c r="AI12" s="207">
        <v>20</v>
      </c>
      <c r="AJ12" s="208" t="s">
        <v>412</v>
      </c>
      <c r="AK12" s="207">
        <v>4</v>
      </c>
      <c r="AL12" s="207">
        <v>11</v>
      </c>
      <c r="AM12" s="207">
        <v>18</v>
      </c>
      <c r="AN12" s="209">
        <v>25</v>
      </c>
      <c r="AO12" s="209">
        <v>1</v>
      </c>
      <c r="AP12" s="209">
        <v>8</v>
      </c>
      <c r="AQ12" s="209">
        <v>15</v>
      </c>
      <c r="AR12" s="207">
        <v>22</v>
      </c>
      <c r="AS12" s="208" t="s">
        <v>413</v>
      </c>
      <c r="AT12" s="207">
        <v>6</v>
      </c>
      <c r="AU12" s="207">
        <v>13</v>
      </c>
      <c r="AV12" s="207">
        <v>20</v>
      </c>
      <c r="AW12" s="210" t="s">
        <v>414</v>
      </c>
      <c r="AX12" s="207">
        <v>3</v>
      </c>
      <c r="AY12" s="207">
        <v>10</v>
      </c>
      <c r="AZ12" s="207">
        <v>17</v>
      </c>
      <c r="BA12" s="207">
        <v>24</v>
      </c>
      <c r="BB12" s="1148"/>
      <c r="BC12" s="1151"/>
      <c r="BD12" s="1151"/>
      <c r="BE12" s="1151"/>
      <c r="BF12" s="1148"/>
      <c r="BG12" s="1148"/>
      <c r="BH12" s="1160"/>
      <c r="BI12" s="1160"/>
      <c r="BJ12" s="25"/>
      <c r="BK12" s="25"/>
      <c r="BL12" s="25"/>
      <c r="BM12" s="25"/>
      <c r="BN12" s="25"/>
    </row>
    <row r="13" spans="1:66" s="24" customFormat="1" ht="205.5" customHeight="1" x14ac:dyDescent="0.85">
      <c r="A13" s="1146"/>
      <c r="B13" s="208">
        <v>7</v>
      </c>
      <c r="C13" s="208">
        <v>14</v>
      </c>
      <c r="D13" s="208">
        <v>21</v>
      </c>
      <c r="E13" s="208">
        <v>28</v>
      </c>
      <c r="F13" s="211" t="s">
        <v>415</v>
      </c>
      <c r="G13" s="208">
        <v>12</v>
      </c>
      <c r="H13" s="208">
        <v>19</v>
      </c>
      <c r="I13" s="208">
        <v>26</v>
      </c>
      <c r="J13" s="208" t="s">
        <v>43</v>
      </c>
      <c r="K13" s="208">
        <v>9</v>
      </c>
      <c r="L13" s="208">
        <v>16</v>
      </c>
      <c r="M13" s="208">
        <v>23</v>
      </c>
      <c r="N13" s="208">
        <v>30</v>
      </c>
      <c r="O13" s="208">
        <v>7</v>
      </c>
      <c r="P13" s="208">
        <v>14</v>
      </c>
      <c r="Q13" s="208">
        <v>21</v>
      </c>
      <c r="R13" s="208">
        <v>28</v>
      </c>
      <c r="S13" s="208" t="s">
        <v>44</v>
      </c>
      <c r="T13" s="208">
        <v>11</v>
      </c>
      <c r="U13" s="208">
        <v>18</v>
      </c>
      <c r="V13" s="208">
        <v>25</v>
      </c>
      <c r="W13" s="208" t="s">
        <v>45</v>
      </c>
      <c r="X13" s="208">
        <v>8</v>
      </c>
      <c r="Y13" s="208">
        <v>15</v>
      </c>
      <c r="Z13" s="208">
        <v>22</v>
      </c>
      <c r="AA13" s="208" t="s">
        <v>46</v>
      </c>
      <c r="AB13" s="208">
        <v>8</v>
      </c>
      <c r="AC13" s="208">
        <v>15</v>
      </c>
      <c r="AD13" s="208">
        <v>22</v>
      </c>
      <c r="AE13" s="208">
        <v>29</v>
      </c>
      <c r="AF13" s="208" t="s">
        <v>47</v>
      </c>
      <c r="AG13" s="208">
        <v>12</v>
      </c>
      <c r="AH13" s="212">
        <v>19</v>
      </c>
      <c r="AI13" s="208">
        <v>26</v>
      </c>
      <c r="AJ13" s="212" t="s">
        <v>48</v>
      </c>
      <c r="AK13" s="212">
        <v>10</v>
      </c>
      <c r="AL13" s="212">
        <v>17</v>
      </c>
      <c r="AM13" s="212">
        <v>24</v>
      </c>
      <c r="AN13" s="212">
        <v>31</v>
      </c>
      <c r="AO13" s="213">
        <v>7</v>
      </c>
      <c r="AP13" s="213">
        <v>14</v>
      </c>
      <c r="AQ13" s="213">
        <v>21</v>
      </c>
      <c r="AR13" s="212">
        <v>28</v>
      </c>
      <c r="AS13" s="212" t="s">
        <v>49</v>
      </c>
      <c r="AT13" s="212">
        <v>12</v>
      </c>
      <c r="AU13" s="212">
        <v>19</v>
      </c>
      <c r="AV13" s="212">
        <v>26</v>
      </c>
      <c r="AW13" s="212" t="s">
        <v>50</v>
      </c>
      <c r="AX13" s="212">
        <v>9</v>
      </c>
      <c r="AY13" s="212">
        <v>16</v>
      </c>
      <c r="AZ13" s="212">
        <v>23</v>
      </c>
      <c r="BA13" s="212">
        <v>31</v>
      </c>
      <c r="BB13" s="1149"/>
      <c r="BC13" s="1152"/>
      <c r="BD13" s="1152"/>
      <c r="BE13" s="1152"/>
      <c r="BF13" s="1149"/>
      <c r="BG13" s="1149"/>
      <c r="BH13" s="1161"/>
      <c r="BI13" s="1161"/>
      <c r="BJ13" s="25"/>
      <c r="BK13" s="25"/>
      <c r="BL13" s="25"/>
      <c r="BM13" s="25"/>
      <c r="BN13" s="25"/>
    </row>
    <row r="14" spans="1:66" s="29" customFormat="1" ht="75" customHeight="1" x14ac:dyDescent="0.9">
      <c r="A14" s="214" t="s">
        <v>5</v>
      </c>
      <c r="B14" s="215"/>
      <c r="C14" s="215"/>
      <c r="D14" s="215"/>
      <c r="E14" s="215"/>
      <c r="F14" s="215"/>
      <c r="G14" s="215"/>
      <c r="H14" s="216">
        <v>17</v>
      </c>
      <c r="I14" s="215"/>
      <c r="J14" s="215"/>
      <c r="K14" s="215"/>
      <c r="L14" s="215"/>
      <c r="M14" s="215"/>
      <c r="N14" s="215"/>
      <c r="O14" s="215"/>
      <c r="P14" s="215"/>
      <c r="Q14" s="215"/>
      <c r="R14" s="217"/>
      <c r="S14" s="218" t="s">
        <v>0</v>
      </c>
      <c r="T14" s="218" t="s">
        <v>0</v>
      </c>
      <c r="U14" s="218" t="s">
        <v>0</v>
      </c>
      <c r="V14" s="218" t="s">
        <v>0</v>
      </c>
      <c r="W14" s="219" t="s">
        <v>8</v>
      </c>
      <c r="X14" s="219" t="s">
        <v>8</v>
      </c>
      <c r="Y14" s="220"/>
      <c r="Z14" s="207"/>
      <c r="AA14" s="207"/>
      <c r="AB14" s="207"/>
      <c r="AC14" s="207"/>
      <c r="AD14" s="207">
        <v>17</v>
      </c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9"/>
      <c r="AP14" s="221" t="s">
        <v>0</v>
      </c>
      <c r="AQ14" s="221" t="s">
        <v>0</v>
      </c>
      <c r="AR14" s="218" t="s">
        <v>0</v>
      </c>
      <c r="AS14" s="218" t="s">
        <v>0</v>
      </c>
      <c r="AT14" s="218" t="s">
        <v>51</v>
      </c>
      <c r="AU14" s="218" t="s">
        <v>51</v>
      </c>
      <c r="AV14" s="222" t="s">
        <v>8</v>
      </c>
      <c r="AW14" s="222" t="s">
        <v>8</v>
      </c>
      <c r="AX14" s="222" t="s">
        <v>8</v>
      </c>
      <c r="AY14" s="222" t="s">
        <v>8</v>
      </c>
      <c r="AZ14" s="222" t="s">
        <v>8</v>
      </c>
      <c r="BA14" s="222" t="s">
        <v>8</v>
      </c>
      <c r="BB14" s="207">
        <v>34</v>
      </c>
      <c r="BC14" s="223">
        <v>8</v>
      </c>
      <c r="BD14" s="223">
        <v>2</v>
      </c>
      <c r="BE14" s="223"/>
      <c r="BF14" s="223"/>
      <c r="BG14" s="223"/>
      <c r="BH14" s="223">
        <v>8</v>
      </c>
      <c r="BI14" s="207">
        <v>52</v>
      </c>
      <c r="BJ14" s="28"/>
      <c r="BK14" s="28"/>
      <c r="BL14" s="28"/>
      <c r="BM14" s="28"/>
      <c r="BN14" s="28"/>
    </row>
    <row r="15" spans="1:66" s="29" customFormat="1" ht="75" customHeight="1" x14ac:dyDescent="0.9">
      <c r="A15" s="214" t="s">
        <v>6</v>
      </c>
      <c r="B15" s="215"/>
      <c r="C15" s="215"/>
      <c r="D15" s="215"/>
      <c r="E15" s="215"/>
      <c r="F15" s="215"/>
      <c r="G15" s="215"/>
      <c r="H15" s="224">
        <v>17</v>
      </c>
      <c r="I15" s="215"/>
      <c r="J15" s="215"/>
      <c r="K15" s="215"/>
      <c r="L15" s="215"/>
      <c r="M15" s="215"/>
      <c r="N15" s="215"/>
      <c r="O15" s="215"/>
      <c r="P15" s="215"/>
      <c r="Q15" s="215"/>
      <c r="R15" s="217"/>
      <c r="S15" s="218" t="s">
        <v>0</v>
      </c>
      <c r="T15" s="218" t="s">
        <v>0</v>
      </c>
      <c r="U15" s="218" t="s">
        <v>0</v>
      </c>
      <c r="V15" s="218" t="s">
        <v>0</v>
      </c>
      <c r="W15" s="219" t="s">
        <v>8</v>
      </c>
      <c r="X15" s="219" t="s">
        <v>8</v>
      </c>
      <c r="Y15" s="220"/>
      <c r="Z15" s="207"/>
      <c r="AA15" s="207"/>
      <c r="AB15" s="207"/>
      <c r="AC15" s="207"/>
      <c r="AD15" s="207">
        <v>17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9"/>
      <c r="AP15" s="221" t="s">
        <v>0</v>
      </c>
      <c r="AQ15" s="221" t="s">
        <v>0</v>
      </c>
      <c r="AR15" s="218" t="s">
        <v>0</v>
      </c>
      <c r="AS15" s="218" t="s">
        <v>0</v>
      </c>
      <c r="AT15" s="218" t="s">
        <v>51</v>
      </c>
      <c r="AU15" s="218" t="s">
        <v>51</v>
      </c>
      <c r="AV15" s="222" t="s">
        <v>8</v>
      </c>
      <c r="AW15" s="222" t="s">
        <v>8</v>
      </c>
      <c r="AX15" s="222" t="s">
        <v>8</v>
      </c>
      <c r="AY15" s="222" t="s">
        <v>8</v>
      </c>
      <c r="AZ15" s="222" t="s">
        <v>8</v>
      </c>
      <c r="BA15" s="222" t="s">
        <v>8</v>
      </c>
      <c r="BB15" s="207">
        <v>34</v>
      </c>
      <c r="BC15" s="223">
        <v>8</v>
      </c>
      <c r="BD15" s="223">
        <v>2</v>
      </c>
      <c r="BE15" s="223"/>
      <c r="BF15" s="223"/>
      <c r="BG15" s="223"/>
      <c r="BH15" s="223">
        <v>8</v>
      </c>
      <c r="BI15" s="207">
        <v>52</v>
      </c>
      <c r="BJ15" s="28"/>
      <c r="BK15" s="28"/>
      <c r="BL15" s="28"/>
      <c r="BM15" s="28"/>
      <c r="BN15" s="28"/>
    </row>
    <row r="16" spans="1:66" s="29" customFormat="1" ht="75" customHeight="1" x14ac:dyDescent="0.9">
      <c r="A16" s="214" t="s">
        <v>7</v>
      </c>
      <c r="B16" s="215"/>
      <c r="C16" s="215"/>
      <c r="D16" s="215"/>
      <c r="E16" s="215"/>
      <c r="F16" s="215"/>
      <c r="G16" s="215"/>
      <c r="H16" s="224">
        <v>17</v>
      </c>
      <c r="I16" s="215"/>
      <c r="J16" s="215"/>
      <c r="K16" s="215"/>
      <c r="L16" s="215"/>
      <c r="M16" s="215"/>
      <c r="N16" s="215"/>
      <c r="O16" s="215"/>
      <c r="P16" s="215"/>
      <c r="Q16" s="215"/>
      <c r="R16" s="217"/>
      <c r="S16" s="218" t="s">
        <v>0</v>
      </c>
      <c r="T16" s="218" t="s">
        <v>0</v>
      </c>
      <c r="U16" s="218" t="s">
        <v>0</v>
      </c>
      <c r="V16" s="218" t="s">
        <v>0</v>
      </c>
      <c r="W16" s="219" t="s">
        <v>8</v>
      </c>
      <c r="X16" s="219" t="s">
        <v>8</v>
      </c>
      <c r="Y16" s="220"/>
      <c r="Z16" s="207"/>
      <c r="AA16" s="207"/>
      <c r="AB16" s="207"/>
      <c r="AC16" s="207"/>
      <c r="AD16" s="207">
        <v>14</v>
      </c>
      <c r="AE16" s="207"/>
      <c r="AF16" s="207"/>
      <c r="AG16" s="207"/>
      <c r="AH16" s="207"/>
      <c r="AI16" s="207"/>
      <c r="AJ16" s="207"/>
      <c r="AK16" s="207"/>
      <c r="AL16" s="207"/>
      <c r="AM16" s="218" t="s">
        <v>0</v>
      </c>
      <c r="AN16" s="218" t="s">
        <v>0</v>
      </c>
      <c r="AO16" s="221" t="s">
        <v>0</v>
      </c>
      <c r="AP16" s="221" t="s">
        <v>9</v>
      </c>
      <c r="AQ16" s="221" t="s">
        <v>9</v>
      </c>
      <c r="AR16" s="218" t="s">
        <v>9</v>
      </c>
      <c r="AS16" s="218" t="s">
        <v>9</v>
      </c>
      <c r="AT16" s="218" t="s">
        <v>9</v>
      </c>
      <c r="AU16" s="218" t="s">
        <v>9</v>
      </c>
      <c r="AV16" s="222" t="s">
        <v>8</v>
      </c>
      <c r="AW16" s="222" t="s">
        <v>8</v>
      </c>
      <c r="AX16" s="222" t="s">
        <v>8</v>
      </c>
      <c r="AY16" s="222" t="s">
        <v>8</v>
      </c>
      <c r="AZ16" s="222" t="s">
        <v>8</v>
      </c>
      <c r="BA16" s="222" t="s">
        <v>8</v>
      </c>
      <c r="BB16" s="207">
        <v>31</v>
      </c>
      <c r="BC16" s="223">
        <v>7</v>
      </c>
      <c r="BD16" s="223"/>
      <c r="BE16" s="223">
        <v>6</v>
      </c>
      <c r="BF16" s="223"/>
      <c r="BG16" s="223"/>
      <c r="BH16" s="223">
        <v>8</v>
      </c>
      <c r="BI16" s="207">
        <v>52</v>
      </c>
      <c r="BJ16" s="28"/>
      <c r="BK16" s="28"/>
      <c r="BL16" s="28"/>
      <c r="BM16" s="28"/>
      <c r="BN16" s="28"/>
    </row>
    <row r="17" spans="1:106" s="29" customFormat="1" ht="75" customHeight="1" x14ac:dyDescent="0.9">
      <c r="A17" s="207" t="s">
        <v>16</v>
      </c>
      <c r="B17" s="222"/>
      <c r="C17" s="222"/>
      <c r="D17" s="215"/>
      <c r="E17" s="215"/>
      <c r="F17" s="215"/>
      <c r="G17" s="215"/>
      <c r="H17" s="224">
        <v>18</v>
      </c>
      <c r="I17" s="215"/>
      <c r="J17" s="215"/>
      <c r="K17" s="215"/>
      <c r="L17" s="215"/>
      <c r="M17" s="215"/>
      <c r="N17" s="215"/>
      <c r="O17" s="215"/>
      <c r="P17" s="215"/>
      <c r="Q17" s="215"/>
      <c r="R17" s="217"/>
      <c r="S17" s="222"/>
      <c r="T17" s="218" t="s">
        <v>0</v>
      </c>
      <c r="U17" s="218" t="s">
        <v>0</v>
      </c>
      <c r="V17" s="218" t="s">
        <v>0</v>
      </c>
      <c r="W17" s="219" t="s">
        <v>8</v>
      </c>
      <c r="X17" s="219" t="s">
        <v>8</v>
      </c>
      <c r="Y17" s="220"/>
      <c r="Z17" s="207"/>
      <c r="AA17" s="207"/>
      <c r="AB17" s="207"/>
      <c r="AC17" s="207"/>
      <c r="AD17" s="207">
        <v>14</v>
      </c>
      <c r="AE17" s="207"/>
      <c r="AF17" s="207"/>
      <c r="AG17" s="207"/>
      <c r="AH17" s="207"/>
      <c r="AI17" s="207"/>
      <c r="AJ17" s="207"/>
      <c r="AK17" s="207"/>
      <c r="AL17" s="207"/>
      <c r="AM17" s="218" t="s">
        <v>0</v>
      </c>
      <c r="AN17" s="218" t="s">
        <v>0</v>
      </c>
      <c r="AO17" s="221" t="s">
        <v>0</v>
      </c>
      <c r="AP17" s="221" t="s">
        <v>9</v>
      </c>
      <c r="AQ17" s="221" t="s">
        <v>9</v>
      </c>
      <c r="AR17" s="218" t="s">
        <v>9</v>
      </c>
      <c r="AS17" s="218" t="s">
        <v>9</v>
      </c>
      <c r="AT17" s="218" t="s">
        <v>9</v>
      </c>
      <c r="AU17" s="218" t="s">
        <v>9</v>
      </c>
      <c r="AV17" s="218" t="s">
        <v>9</v>
      </c>
      <c r="AW17" s="218" t="s">
        <v>9</v>
      </c>
      <c r="AX17" s="219" t="s">
        <v>8</v>
      </c>
      <c r="AY17" s="219" t="s">
        <v>8</v>
      </c>
      <c r="AZ17" s="222" t="s">
        <v>8</v>
      </c>
      <c r="BA17" s="222" t="s">
        <v>8</v>
      </c>
      <c r="BB17" s="207">
        <v>32</v>
      </c>
      <c r="BC17" s="223">
        <v>6</v>
      </c>
      <c r="BD17" s="223"/>
      <c r="BE17" s="223">
        <v>8</v>
      </c>
      <c r="BF17" s="223"/>
      <c r="BG17" s="223"/>
      <c r="BH17" s="223">
        <v>6</v>
      </c>
      <c r="BI17" s="207">
        <v>52</v>
      </c>
      <c r="BJ17" s="28"/>
      <c r="BK17" s="28"/>
      <c r="BL17" s="28"/>
      <c r="BM17" s="28"/>
      <c r="BN17" s="28"/>
    </row>
    <row r="18" spans="1:106" s="29" customFormat="1" ht="75" customHeight="1" x14ac:dyDescent="0.9">
      <c r="A18" s="207" t="s">
        <v>111</v>
      </c>
      <c r="B18" s="219"/>
      <c r="C18" s="219"/>
      <c r="D18" s="215"/>
      <c r="E18" s="215"/>
      <c r="F18" s="215"/>
      <c r="G18" s="215"/>
      <c r="H18" s="224">
        <v>18</v>
      </c>
      <c r="I18" s="215"/>
      <c r="J18" s="215"/>
      <c r="K18" s="215"/>
      <c r="L18" s="215"/>
      <c r="M18" s="215"/>
      <c r="N18" s="215"/>
      <c r="O18" s="215"/>
      <c r="P18" s="215"/>
      <c r="Q18" s="215"/>
      <c r="R18" s="217"/>
      <c r="S18" s="222"/>
      <c r="T18" s="218" t="s">
        <v>0</v>
      </c>
      <c r="U18" s="218" t="s">
        <v>0</v>
      </c>
      <c r="V18" s="218" t="s">
        <v>0</v>
      </c>
      <c r="W18" s="219" t="s">
        <v>8</v>
      </c>
      <c r="X18" s="219" t="s">
        <v>8</v>
      </c>
      <c r="Y18" s="207" t="s">
        <v>9</v>
      </c>
      <c r="Z18" s="207" t="s">
        <v>9</v>
      </c>
      <c r="AA18" s="220" t="s">
        <v>10</v>
      </c>
      <c r="AB18" s="220" t="s">
        <v>10</v>
      </c>
      <c r="AC18" s="222" t="s">
        <v>20</v>
      </c>
      <c r="AD18" s="222" t="s">
        <v>20</v>
      </c>
      <c r="AE18" s="207" t="s">
        <v>20</v>
      </c>
      <c r="AF18" s="207" t="s">
        <v>20</v>
      </c>
      <c r="AG18" s="207" t="s">
        <v>20</v>
      </c>
      <c r="AH18" s="207" t="s">
        <v>20</v>
      </c>
      <c r="AI18" s="207" t="s">
        <v>20</v>
      </c>
      <c r="AJ18" s="207" t="s">
        <v>20</v>
      </c>
      <c r="AK18" s="207" t="s">
        <v>20</v>
      </c>
      <c r="AL18" s="207" t="s">
        <v>20</v>
      </c>
      <c r="AM18" s="207" t="s">
        <v>20</v>
      </c>
      <c r="AN18" s="207" t="s">
        <v>20</v>
      </c>
      <c r="AO18" s="209" t="s">
        <v>20</v>
      </c>
      <c r="AP18" s="209" t="s">
        <v>20</v>
      </c>
      <c r="AQ18" s="209" t="s">
        <v>10</v>
      </c>
      <c r="AR18" s="222" t="s">
        <v>10</v>
      </c>
      <c r="AS18" s="220"/>
      <c r="AT18" s="225"/>
      <c r="AU18" s="220"/>
      <c r="AV18" s="220"/>
      <c r="AW18" s="225"/>
      <c r="AX18" s="220"/>
      <c r="AY18" s="220"/>
      <c r="AZ18" s="225"/>
      <c r="BA18" s="226"/>
      <c r="BB18" s="207">
        <v>18</v>
      </c>
      <c r="BC18" s="223">
        <v>3</v>
      </c>
      <c r="BD18" s="223"/>
      <c r="BE18" s="223">
        <v>2</v>
      </c>
      <c r="BF18" s="223">
        <v>14</v>
      </c>
      <c r="BG18" s="223">
        <v>4</v>
      </c>
      <c r="BH18" s="223">
        <v>2</v>
      </c>
      <c r="BI18" s="207">
        <v>43</v>
      </c>
      <c r="BJ18" s="28"/>
      <c r="BK18" s="28"/>
      <c r="BL18" s="28"/>
      <c r="BM18" s="28"/>
      <c r="BN18" s="28"/>
    </row>
    <row r="19" spans="1:106" s="29" customFormat="1" ht="75" customHeight="1" x14ac:dyDescent="0.85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86"/>
      <c r="S19" s="186"/>
      <c r="T19" s="187"/>
      <c r="U19" s="187"/>
      <c r="V19" s="187"/>
      <c r="W19" s="187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88"/>
      <c r="AI19" s="128"/>
      <c r="AJ19" s="189"/>
      <c r="AK19" s="188"/>
      <c r="AL19" s="189"/>
      <c r="AM19" s="189"/>
      <c r="AN19" s="188"/>
      <c r="AO19" s="190"/>
      <c r="AP19" s="190"/>
      <c r="AQ19" s="191"/>
      <c r="AR19" s="189"/>
      <c r="AS19" s="189"/>
      <c r="AT19" s="188"/>
      <c r="AU19" s="189"/>
      <c r="AV19" s="189"/>
      <c r="AW19" s="188"/>
      <c r="AX19" s="189"/>
      <c r="AY19" s="189"/>
      <c r="AZ19" s="188"/>
      <c r="BA19" s="189"/>
      <c r="BB19" s="207">
        <v>149</v>
      </c>
      <c r="BC19" s="223">
        <v>32</v>
      </c>
      <c r="BD19" s="223">
        <v>4</v>
      </c>
      <c r="BE19" s="223">
        <v>16</v>
      </c>
      <c r="BF19" s="223">
        <v>14</v>
      </c>
      <c r="BG19" s="223">
        <v>4</v>
      </c>
      <c r="BH19" s="223">
        <v>32</v>
      </c>
      <c r="BI19" s="223">
        <v>251</v>
      </c>
      <c r="BJ19" s="28"/>
      <c r="BK19" s="28"/>
      <c r="BL19" s="28"/>
      <c r="BM19" s="28"/>
      <c r="BN19" s="28"/>
    </row>
    <row r="20" spans="1:106" s="29" customFormat="1" ht="59.25" x14ac:dyDescent="0.85">
      <c r="A20" s="30"/>
      <c r="B20" s="30" t="s">
        <v>68</v>
      </c>
      <c r="D20" s="30"/>
      <c r="E20" s="30"/>
      <c r="F20" s="30"/>
      <c r="H20" s="72"/>
      <c r="I20" s="73" t="s">
        <v>12</v>
      </c>
      <c r="J20" s="30" t="s">
        <v>85</v>
      </c>
      <c r="N20" s="30"/>
      <c r="O20" s="30"/>
      <c r="P20" s="30"/>
      <c r="Q20" s="30"/>
      <c r="R20" s="74"/>
      <c r="S20" s="75"/>
      <c r="T20" s="76"/>
      <c r="U20" s="77"/>
      <c r="V20" s="192" t="s">
        <v>51</v>
      </c>
      <c r="W20" s="1093" t="s">
        <v>87</v>
      </c>
      <c r="X20" s="1107"/>
      <c r="Y20" s="1107"/>
      <c r="Z20" s="1107"/>
      <c r="AA20" s="1107"/>
      <c r="AB20" s="1107"/>
      <c r="AC20" s="1107"/>
      <c r="AD20" s="1107"/>
      <c r="AE20" s="1107"/>
      <c r="AF20" s="1107"/>
      <c r="AG20" s="78"/>
      <c r="AI20" s="193" t="s">
        <v>20</v>
      </c>
      <c r="AJ20" s="73" t="s">
        <v>12</v>
      </c>
      <c r="AK20" s="30" t="s">
        <v>89</v>
      </c>
      <c r="AL20" s="79"/>
      <c r="AM20" s="30"/>
      <c r="AO20" s="110"/>
      <c r="AP20" s="111"/>
      <c r="AQ20" s="111"/>
      <c r="AR20" s="79"/>
      <c r="AT20" s="79"/>
      <c r="AV20" s="71" t="s">
        <v>8</v>
      </c>
      <c r="AW20" s="73" t="s">
        <v>12</v>
      </c>
      <c r="AX20" s="79" t="s">
        <v>84</v>
      </c>
      <c r="BC20" s="79"/>
      <c r="BD20" s="79"/>
      <c r="BE20" s="79"/>
      <c r="BF20" s="80"/>
      <c r="BG20" s="80"/>
      <c r="BH20" s="80"/>
      <c r="BI20" s="80"/>
      <c r="BJ20" s="28"/>
      <c r="BK20" s="28"/>
      <c r="BL20" s="28"/>
      <c r="BM20" s="28"/>
      <c r="BN20" s="28"/>
    </row>
    <row r="21" spans="1:106" s="29" customFormat="1" ht="12.2" customHeight="1" x14ac:dyDescent="0.8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74"/>
      <c r="S21" s="74"/>
      <c r="T21" s="77"/>
      <c r="U21" s="77"/>
      <c r="V21" s="74"/>
      <c r="W21" s="79"/>
      <c r="X21" s="75"/>
      <c r="Y21" s="73"/>
      <c r="Z21" s="30"/>
      <c r="AB21" s="30"/>
      <c r="AC21" s="30"/>
      <c r="AD21" s="30"/>
      <c r="AE21" s="30"/>
      <c r="AF21" s="30"/>
      <c r="AG21" s="30"/>
      <c r="AH21" s="79"/>
      <c r="AI21" s="30"/>
      <c r="AK21" s="79"/>
      <c r="AN21" s="79"/>
      <c r="AO21" s="111"/>
      <c r="AP21" s="111"/>
      <c r="AQ21" s="110"/>
      <c r="AT21" s="79"/>
      <c r="AW21" s="79"/>
      <c r="AZ21" s="79"/>
      <c r="BC21" s="79"/>
      <c r="BD21" s="79"/>
      <c r="BE21" s="79"/>
      <c r="BF21" s="80"/>
      <c r="BG21" s="80"/>
      <c r="BH21" s="80"/>
      <c r="BI21" s="80"/>
      <c r="BJ21" s="28"/>
      <c r="BK21" s="28"/>
      <c r="BL21" s="28"/>
      <c r="BM21" s="28"/>
      <c r="BN21" s="28"/>
    </row>
    <row r="22" spans="1:106" s="29" customFormat="1" ht="60" customHeight="1" x14ac:dyDescent="0.85">
      <c r="A22" s="30"/>
      <c r="B22" s="30"/>
      <c r="C22" s="30"/>
      <c r="D22" s="30"/>
      <c r="E22" s="30"/>
      <c r="F22" s="30"/>
      <c r="G22" s="30"/>
      <c r="H22" s="174" t="s">
        <v>0</v>
      </c>
      <c r="I22" s="73" t="s">
        <v>12</v>
      </c>
      <c r="J22" s="30" t="s">
        <v>86</v>
      </c>
      <c r="N22" s="30"/>
      <c r="O22" s="30"/>
      <c r="P22" s="30"/>
      <c r="Q22" s="30"/>
      <c r="R22" s="74"/>
      <c r="S22" s="74"/>
      <c r="T22" s="76"/>
      <c r="U22" s="77"/>
      <c r="V22" s="173" t="s">
        <v>9</v>
      </c>
      <c r="W22" s="1093" t="s">
        <v>88</v>
      </c>
      <c r="X22" s="1094"/>
      <c r="Y22" s="1094"/>
      <c r="Z22" s="1094"/>
      <c r="AA22" s="1094"/>
      <c r="AB22" s="1094"/>
      <c r="AC22" s="1094"/>
      <c r="AD22" s="1094"/>
      <c r="AE22" s="1094"/>
      <c r="AF22" s="1094"/>
      <c r="AG22" s="1094"/>
      <c r="AI22" s="71" t="s">
        <v>10</v>
      </c>
      <c r="AJ22" s="73" t="s">
        <v>12</v>
      </c>
      <c r="AK22" s="30" t="s">
        <v>90</v>
      </c>
      <c r="AL22" s="79"/>
      <c r="AM22" s="30"/>
      <c r="AO22" s="110"/>
      <c r="AP22" s="111"/>
      <c r="AQ22" s="110"/>
      <c r="AT22" s="79"/>
      <c r="AW22" s="79"/>
      <c r="AZ22" s="79"/>
      <c r="BA22" s="75"/>
      <c r="BB22" s="73"/>
      <c r="BC22" s="30"/>
      <c r="BE22" s="30"/>
      <c r="BF22" s="30"/>
      <c r="BG22" s="30"/>
      <c r="BH22" s="30"/>
      <c r="BI22" s="30"/>
      <c r="BJ22" s="30"/>
      <c r="BK22" s="30"/>
      <c r="BL22" s="28"/>
      <c r="BM22" s="28"/>
      <c r="BN22" s="28"/>
    </row>
    <row r="23" spans="1:106" s="23" customFormat="1" ht="120.75" customHeight="1" x14ac:dyDescent="0.9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2"/>
      <c r="P23" s="83"/>
      <c r="Q23" s="83"/>
      <c r="R23" s="83"/>
      <c r="S23" s="84"/>
      <c r="T23" s="74"/>
      <c r="U23" s="73"/>
      <c r="V23" s="30"/>
      <c r="W23" s="29"/>
      <c r="X23" s="30"/>
      <c r="Y23" s="30"/>
      <c r="Z23" s="30"/>
      <c r="AA23" s="227"/>
      <c r="AB23" s="205"/>
      <c r="AC23" s="205"/>
      <c r="AD23" s="202"/>
      <c r="AE23" s="205"/>
      <c r="AF23" s="201" t="s">
        <v>124</v>
      </c>
      <c r="AG23" s="202"/>
      <c r="AH23" s="203"/>
      <c r="AI23" s="203"/>
      <c r="AJ23" s="202"/>
      <c r="AK23" s="203"/>
      <c r="AL23" s="203"/>
      <c r="AM23" s="202"/>
      <c r="AN23" s="203"/>
      <c r="AO23" s="204"/>
      <c r="AP23" s="113"/>
      <c r="AQ23" s="112"/>
      <c r="AS23" s="85"/>
      <c r="AV23" s="85"/>
      <c r="AW23" s="86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22"/>
      <c r="BL23" s="22"/>
      <c r="BM23" s="22"/>
    </row>
    <row r="24" spans="1:106" ht="18" customHeight="1" thickBot="1" x14ac:dyDescent="0.9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8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E24" s="87"/>
      <c r="AW24" s="74"/>
      <c r="AX24" s="73"/>
      <c r="AY24" s="73"/>
      <c r="AZ24" s="73"/>
      <c r="BA24" s="73"/>
      <c r="BB24" s="73"/>
      <c r="BC24" s="73"/>
      <c r="BD24" s="73"/>
      <c r="BE24" s="30"/>
      <c r="BF24" s="29"/>
      <c r="BG24" s="30"/>
      <c r="BH24" s="30"/>
      <c r="BI24" s="30"/>
      <c r="BJ24" s="30"/>
    </row>
    <row r="25" spans="1:106" s="24" customFormat="1" ht="123.75" customHeight="1" x14ac:dyDescent="0.85">
      <c r="A25" s="979" t="s">
        <v>13</v>
      </c>
      <c r="B25" s="1082" t="s">
        <v>381</v>
      </c>
      <c r="C25" s="1083"/>
      <c r="D25" s="1083"/>
      <c r="E25" s="1083"/>
      <c r="F25" s="1083"/>
      <c r="G25" s="1083"/>
      <c r="H25" s="1083"/>
      <c r="I25" s="1083"/>
      <c r="J25" s="1083"/>
      <c r="K25" s="1083"/>
      <c r="L25" s="1083"/>
      <c r="M25" s="1083"/>
      <c r="N25" s="1108" t="s">
        <v>1</v>
      </c>
      <c r="O25" s="1111" t="s">
        <v>70</v>
      </c>
      <c r="P25" s="1090" t="s">
        <v>69</v>
      </c>
      <c r="Q25" s="1091"/>
      <c r="R25" s="1091"/>
      <c r="S25" s="1091"/>
      <c r="T25" s="1091"/>
      <c r="U25" s="1091"/>
      <c r="V25" s="1091"/>
      <c r="W25" s="1091"/>
      <c r="X25" s="1091"/>
      <c r="Y25" s="1091"/>
      <c r="Z25" s="1091"/>
      <c r="AA25" s="1091"/>
      <c r="AB25" s="939" t="s">
        <v>77</v>
      </c>
      <c r="AC25" s="940"/>
      <c r="AD25" s="940"/>
      <c r="AE25" s="940"/>
      <c r="AF25" s="940"/>
      <c r="AG25" s="940"/>
      <c r="AH25" s="940"/>
      <c r="AI25" s="940"/>
      <c r="AJ25" s="940"/>
      <c r="AK25" s="940"/>
      <c r="AL25" s="940"/>
      <c r="AM25" s="940"/>
      <c r="AN25" s="940"/>
      <c r="AO25" s="940"/>
      <c r="AP25" s="940"/>
      <c r="AQ25" s="940"/>
      <c r="AR25" s="940"/>
      <c r="AS25" s="940"/>
      <c r="AT25" s="940"/>
      <c r="AU25" s="940"/>
      <c r="AV25" s="940"/>
      <c r="AW25" s="940"/>
      <c r="AX25" s="940"/>
      <c r="AY25" s="940"/>
      <c r="AZ25" s="940"/>
      <c r="BA25" s="940"/>
      <c r="BB25" s="940"/>
      <c r="BC25" s="940"/>
      <c r="BD25" s="940"/>
      <c r="BE25" s="940"/>
      <c r="BF25" s="941"/>
      <c r="BG25" s="887" t="s">
        <v>118</v>
      </c>
      <c r="BH25" s="806" t="s">
        <v>83</v>
      </c>
      <c r="BI25" s="807"/>
      <c r="BJ25" s="25"/>
      <c r="BK25" s="25"/>
      <c r="BL25" s="25"/>
      <c r="BM25" s="25"/>
    </row>
    <row r="26" spans="1:106" s="24" customFormat="1" ht="123.75" customHeight="1" x14ac:dyDescent="0.85">
      <c r="A26" s="980"/>
      <c r="B26" s="1084"/>
      <c r="C26" s="1085"/>
      <c r="D26" s="1085"/>
      <c r="E26" s="1085"/>
      <c r="F26" s="1085"/>
      <c r="G26" s="1085"/>
      <c r="H26" s="1085"/>
      <c r="I26" s="1085"/>
      <c r="J26" s="1085"/>
      <c r="K26" s="1085"/>
      <c r="L26" s="1085"/>
      <c r="M26" s="1085"/>
      <c r="N26" s="1109"/>
      <c r="O26" s="1112"/>
      <c r="P26" s="866" t="s">
        <v>71</v>
      </c>
      <c r="Q26" s="1074"/>
      <c r="R26" s="865" t="s">
        <v>72</v>
      </c>
      <c r="S26" s="866"/>
      <c r="T26" s="879" t="s">
        <v>78</v>
      </c>
      <c r="U26" s="1092"/>
      <c r="V26" s="1092"/>
      <c r="W26" s="1092"/>
      <c r="X26" s="1092"/>
      <c r="Y26" s="1092"/>
      <c r="Z26" s="1092"/>
      <c r="AA26" s="1092"/>
      <c r="AB26" s="881" t="s">
        <v>2</v>
      </c>
      <c r="AC26" s="881"/>
      <c r="AD26" s="881"/>
      <c r="AE26" s="881"/>
      <c r="AF26" s="881"/>
      <c r="AG26" s="881"/>
      <c r="AH26" s="871" t="s">
        <v>3</v>
      </c>
      <c r="AI26" s="872"/>
      <c r="AJ26" s="872"/>
      <c r="AK26" s="872"/>
      <c r="AL26" s="872"/>
      <c r="AM26" s="872"/>
      <c r="AN26" s="873"/>
      <c r="AO26" s="849" t="s">
        <v>4</v>
      </c>
      <c r="AP26" s="850"/>
      <c r="AQ26" s="850"/>
      <c r="AR26" s="850"/>
      <c r="AS26" s="850"/>
      <c r="AT26" s="851"/>
      <c r="AU26" s="849" t="s">
        <v>15</v>
      </c>
      <c r="AV26" s="850"/>
      <c r="AW26" s="850"/>
      <c r="AX26" s="850"/>
      <c r="AY26" s="850"/>
      <c r="AZ26" s="851"/>
      <c r="BA26" s="849" t="s">
        <v>109</v>
      </c>
      <c r="BB26" s="850"/>
      <c r="BC26" s="850"/>
      <c r="BD26" s="850"/>
      <c r="BE26" s="850"/>
      <c r="BF26" s="851"/>
      <c r="BG26" s="888"/>
      <c r="BH26" s="808"/>
      <c r="BI26" s="809"/>
      <c r="BJ26" s="25"/>
      <c r="BK26" s="25"/>
      <c r="BL26" s="25"/>
      <c r="BM26" s="25"/>
    </row>
    <row r="27" spans="1:106" s="24" customFormat="1" ht="123.75" customHeight="1" x14ac:dyDescent="0.95">
      <c r="A27" s="980"/>
      <c r="B27" s="1084"/>
      <c r="C27" s="1085"/>
      <c r="D27" s="1085"/>
      <c r="E27" s="1085"/>
      <c r="F27" s="1085"/>
      <c r="G27" s="1085"/>
      <c r="H27" s="1085"/>
      <c r="I27" s="1085"/>
      <c r="J27" s="1085"/>
      <c r="K27" s="1085"/>
      <c r="L27" s="1085"/>
      <c r="M27" s="1085"/>
      <c r="N27" s="1109"/>
      <c r="O27" s="1112"/>
      <c r="P27" s="866"/>
      <c r="Q27" s="1074"/>
      <c r="R27" s="865"/>
      <c r="S27" s="866"/>
      <c r="T27" s="1073" t="s">
        <v>73</v>
      </c>
      <c r="U27" s="1074"/>
      <c r="V27" s="1073" t="s">
        <v>74</v>
      </c>
      <c r="W27" s="1074"/>
      <c r="X27" s="1073" t="s">
        <v>75</v>
      </c>
      <c r="Y27" s="1074"/>
      <c r="Z27" s="865" t="s">
        <v>76</v>
      </c>
      <c r="AA27" s="866"/>
      <c r="AB27" s="852" t="s">
        <v>289</v>
      </c>
      <c r="AC27" s="853"/>
      <c r="AD27" s="854"/>
      <c r="AE27" s="855" t="s">
        <v>308</v>
      </c>
      <c r="AF27" s="853"/>
      <c r="AG27" s="856"/>
      <c r="AH27" s="852" t="s">
        <v>309</v>
      </c>
      <c r="AI27" s="853"/>
      <c r="AJ27" s="854"/>
      <c r="AK27" s="857" t="s">
        <v>310</v>
      </c>
      <c r="AL27" s="858"/>
      <c r="AM27" s="858"/>
      <c r="AN27" s="859"/>
      <c r="AO27" s="860" t="s">
        <v>311</v>
      </c>
      <c r="AP27" s="860"/>
      <c r="AQ27" s="842"/>
      <c r="AR27" s="874" t="s">
        <v>312</v>
      </c>
      <c r="AS27" s="858"/>
      <c r="AT27" s="859"/>
      <c r="AU27" s="1097" t="s">
        <v>313</v>
      </c>
      <c r="AV27" s="858"/>
      <c r="AW27" s="1098"/>
      <c r="AX27" s="858" t="s">
        <v>314</v>
      </c>
      <c r="AY27" s="858"/>
      <c r="AZ27" s="859"/>
      <c r="BA27" s="1097" t="s">
        <v>315</v>
      </c>
      <c r="BB27" s="858"/>
      <c r="BC27" s="1098"/>
      <c r="BD27" s="890" t="s">
        <v>110</v>
      </c>
      <c r="BE27" s="891"/>
      <c r="BF27" s="892"/>
      <c r="BG27" s="888"/>
      <c r="BH27" s="808"/>
      <c r="BI27" s="809"/>
      <c r="BJ27" s="25"/>
      <c r="BK27" s="25"/>
      <c r="BL27" s="25"/>
      <c r="BM27" s="25"/>
    </row>
    <row r="28" spans="1:106" s="24" customFormat="1" ht="348.75" customHeight="1" thickBot="1" x14ac:dyDescent="0.9">
      <c r="A28" s="981"/>
      <c r="B28" s="1086"/>
      <c r="C28" s="1087"/>
      <c r="D28" s="1087"/>
      <c r="E28" s="1087"/>
      <c r="F28" s="1087"/>
      <c r="G28" s="1087"/>
      <c r="H28" s="1087"/>
      <c r="I28" s="1087"/>
      <c r="J28" s="1087"/>
      <c r="K28" s="1087"/>
      <c r="L28" s="1087"/>
      <c r="M28" s="1087"/>
      <c r="N28" s="1110"/>
      <c r="O28" s="1113"/>
      <c r="P28" s="868"/>
      <c r="Q28" s="1075"/>
      <c r="R28" s="867"/>
      <c r="S28" s="868"/>
      <c r="T28" s="867"/>
      <c r="U28" s="1075"/>
      <c r="V28" s="867"/>
      <c r="W28" s="1075"/>
      <c r="X28" s="867"/>
      <c r="Y28" s="1075"/>
      <c r="Z28" s="867"/>
      <c r="AA28" s="868"/>
      <c r="AB28" s="264" t="s">
        <v>80</v>
      </c>
      <c r="AC28" s="265" t="s">
        <v>81</v>
      </c>
      <c r="AD28" s="266" t="s">
        <v>82</v>
      </c>
      <c r="AE28" s="267" t="s">
        <v>80</v>
      </c>
      <c r="AF28" s="265" t="s">
        <v>81</v>
      </c>
      <c r="AG28" s="268" t="s">
        <v>82</v>
      </c>
      <c r="AH28" s="264" t="s">
        <v>80</v>
      </c>
      <c r="AI28" s="265" t="s">
        <v>81</v>
      </c>
      <c r="AJ28" s="266" t="s">
        <v>82</v>
      </c>
      <c r="AK28" s="1101" t="s">
        <v>80</v>
      </c>
      <c r="AL28" s="1102"/>
      <c r="AM28" s="269" t="s">
        <v>81</v>
      </c>
      <c r="AN28" s="270" t="s">
        <v>82</v>
      </c>
      <c r="AO28" s="271" t="s">
        <v>80</v>
      </c>
      <c r="AP28" s="272" t="s">
        <v>81</v>
      </c>
      <c r="AQ28" s="273" t="s">
        <v>82</v>
      </c>
      <c r="AR28" s="274" t="s">
        <v>80</v>
      </c>
      <c r="AS28" s="265" t="s">
        <v>81</v>
      </c>
      <c r="AT28" s="275" t="s">
        <v>82</v>
      </c>
      <c r="AU28" s="264" t="s">
        <v>80</v>
      </c>
      <c r="AV28" s="265" t="s">
        <v>81</v>
      </c>
      <c r="AW28" s="275" t="s">
        <v>82</v>
      </c>
      <c r="AX28" s="274" t="s">
        <v>80</v>
      </c>
      <c r="AY28" s="265" t="s">
        <v>81</v>
      </c>
      <c r="AZ28" s="275" t="s">
        <v>82</v>
      </c>
      <c r="BA28" s="264" t="s">
        <v>80</v>
      </c>
      <c r="BB28" s="265" t="s">
        <v>81</v>
      </c>
      <c r="BC28" s="275" t="s">
        <v>82</v>
      </c>
      <c r="BD28" s="274" t="s">
        <v>80</v>
      </c>
      <c r="BE28" s="265" t="s">
        <v>81</v>
      </c>
      <c r="BF28" s="268" t="s">
        <v>82</v>
      </c>
      <c r="BG28" s="889"/>
      <c r="BH28" s="810"/>
      <c r="BI28" s="811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</row>
    <row r="29" spans="1:106" s="24" customFormat="1" ht="69" thickBot="1" x14ac:dyDescent="0.9">
      <c r="A29" s="276">
        <v>1</v>
      </c>
      <c r="B29" s="946" t="s">
        <v>79</v>
      </c>
      <c r="C29" s="947"/>
      <c r="D29" s="947"/>
      <c r="E29" s="947"/>
      <c r="F29" s="947"/>
      <c r="G29" s="947"/>
      <c r="H29" s="947"/>
      <c r="I29" s="947"/>
      <c r="J29" s="947"/>
      <c r="K29" s="947"/>
      <c r="L29" s="947"/>
      <c r="M29" s="947"/>
      <c r="N29" s="277"/>
      <c r="O29" s="278"/>
      <c r="P29" s="1114">
        <f>SUM(P30,P35,P39,P42,P44,P57,P61,P66)</f>
        <v>4640</v>
      </c>
      <c r="Q29" s="827"/>
      <c r="R29" s="826">
        <f>SUM(R30,R35,R39,R42,R44,R57,R61,R66)</f>
        <v>2170</v>
      </c>
      <c r="S29" s="827"/>
      <c r="T29" s="826">
        <f>SUM(T30,T35,T39,T42,T44,T57,T61,T66)</f>
        <v>1000</v>
      </c>
      <c r="U29" s="827"/>
      <c r="V29" s="826">
        <f>SUM(V30,V35,V39,V42,V44,V57,V61,V66)</f>
        <v>250</v>
      </c>
      <c r="W29" s="827"/>
      <c r="X29" s="826">
        <f>SUM(X30,X35,X39,X42,X44,X57,X61,X66)</f>
        <v>826</v>
      </c>
      <c r="Y29" s="827"/>
      <c r="Z29" s="826">
        <f>SUM(Z30,Z35,Z39,Z42,Z44,Z57,Z61,Z66)</f>
        <v>94</v>
      </c>
      <c r="AA29" s="827"/>
      <c r="AB29" s="279">
        <f t="shared" ref="AB29:AK29" si="0">SUM(AB30,AB35,AB39,AB42,AB44,AB57,AB61,AB66)</f>
        <v>950</v>
      </c>
      <c r="AC29" s="280">
        <f t="shared" si="0"/>
        <v>434</v>
      </c>
      <c r="AD29" s="281">
        <f t="shared" si="0"/>
        <v>27</v>
      </c>
      <c r="AE29" s="279">
        <f t="shared" si="0"/>
        <v>868</v>
      </c>
      <c r="AF29" s="280">
        <f t="shared" si="0"/>
        <v>416</v>
      </c>
      <c r="AG29" s="281">
        <f t="shared" si="0"/>
        <v>23</v>
      </c>
      <c r="AH29" s="279">
        <f t="shared" si="0"/>
        <v>1072</v>
      </c>
      <c r="AI29" s="280">
        <f t="shared" si="0"/>
        <v>482</v>
      </c>
      <c r="AJ29" s="281">
        <f t="shared" si="0"/>
        <v>30</v>
      </c>
      <c r="AK29" s="912">
        <f t="shared" si="0"/>
        <v>840</v>
      </c>
      <c r="AL29" s="912"/>
      <c r="AM29" s="280">
        <f t="shared" ref="AM29:BG29" si="1">SUM(AM30,AM35,AM39,AM42,AM44,AM57,AM61,AM66)</f>
        <v>394</v>
      </c>
      <c r="AN29" s="280">
        <f t="shared" si="1"/>
        <v>22</v>
      </c>
      <c r="AO29" s="282">
        <f t="shared" si="1"/>
        <v>440</v>
      </c>
      <c r="AP29" s="283">
        <f t="shared" si="1"/>
        <v>210</v>
      </c>
      <c r="AQ29" s="284">
        <f t="shared" si="1"/>
        <v>12</v>
      </c>
      <c r="AR29" s="279">
        <f t="shared" si="1"/>
        <v>0</v>
      </c>
      <c r="AS29" s="280">
        <f t="shared" si="1"/>
        <v>0</v>
      </c>
      <c r="AT29" s="281">
        <f t="shared" si="1"/>
        <v>0</v>
      </c>
      <c r="AU29" s="279">
        <f t="shared" si="1"/>
        <v>110</v>
      </c>
      <c r="AV29" s="280">
        <f t="shared" si="1"/>
        <v>54</v>
      </c>
      <c r="AW29" s="281">
        <f t="shared" si="1"/>
        <v>3</v>
      </c>
      <c r="AX29" s="279">
        <f t="shared" si="1"/>
        <v>0</v>
      </c>
      <c r="AY29" s="280">
        <f t="shared" si="1"/>
        <v>0</v>
      </c>
      <c r="AZ29" s="281">
        <f t="shared" si="1"/>
        <v>0</v>
      </c>
      <c r="BA29" s="279">
        <f t="shared" si="1"/>
        <v>360</v>
      </c>
      <c r="BB29" s="280">
        <f t="shared" si="1"/>
        <v>180</v>
      </c>
      <c r="BC29" s="281">
        <f t="shared" si="1"/>
        <v>12</v>
      </c>
      <c r="BD29" s="279">
        <f t="shared" si="1"/>
        <v>0</v>
      </c>
      <c r="BE29" s="280">
        <f t="shared" si="1"/>
        <v>0</v>
      </c>
      <c r="BF29" s="281">
        <f t="shared" si="1"/>
        <v>0</v>
      </c>
      <c r="BG29" s="285">
        <f t="shared" si="1"/>
        <v>129</v>
      </c>
      <c r="BH29" s="286"/>
      <c r="BI29" s="287"/>
      <c r="BJ29" s="228"/>
      <c r="BK29" s="25"/>
      <c r="BL29" s="25"/>
      <c r="BM29" s="25"/>
      <c r="BN29" s="1176">
        <f>AB29+AE29+AH29+AK29+AO29+AR29+AU29+AX29+BA29+BD29</f>
        <v>4640</v>
      </c>
      <c r="BO29" s="1176"/>
      <c r="BP29" s="1176"/>
      <c r="BQ29" s="1176"/>
      <c r="BR29" s="1176"/>
      <c r="BS29" s="1176"/>
      <c r="BT29" s="1176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</row>
    <row r="30" spans="1:106" s="230" customFormat="1" ht="68.25" thickBot="1" x14ac:dyDescent="0.85">
      <c r="A30" s="288" t="s">
        <v>292</v>
      </c>
      <c r="B30" s="942" t="s">
        <v>134</v>
      </c>
      <c r="C30" s="943"/>
      <c r="D30" s="943"/>
      <c r="E30" s="943"/>
      <c r="F30" s="943"/>
      <c r="G30" s="943"/>
      <c r="H30" s="943"/>
      <c r="I30" s="943"/>
      <c r="J30" s="943"/>
      <c r="K30" s="943"/>
      <c r="L30" s="943"/>
      <c r="M30" s="943"/>
      <c r="N30" s="289"/>
      <c r="O30" s="290"/>
      <c r="P30" s="692">
        <f>SUM(P31:Q34)</f>
        <v>432</v>
      </c>
      <c r="Q30" s="693"/>
      <c r="R30" s="692">
        <f t="shared" ref="R30" si="2">SUM(R31:S34)</f>
        <v>204</v>
      </c>
      <c r="S30" s="693"/>
      <c r="T30" s="692">
        <f t="shared" ref="T30" si="3">SUM(T31:U34)</f>
        <v>110</v>
      </c>
      <c r="U30" s="693"/>
      <c r="V30" s="692">
        <f t="shared" ref="V30" si="4">SUM(V31:W34)</f>
        <v>0</v>
      </c>
      <c r="W30" s="693"/>
      <c r="X30" s="692">
        <f t="shared" ref="X30" si="5">SUM(X31:Y34)</f>
        <v>0</v>
      </c>
      <c r="Y30" s="693"/>
      <c r="Z30" s="692">
        <f t="shared" ref="Z30" si="6">SUM(Z31:AA34)</f>
        <v>94</v>
      </c>
      <c r="AA30" s="693"/>
      <c r="AB30" s="291">
        <f t="shared" ref="AB30:AJ30" si="7">SUM(AB32:AB34)</f>
        <v>0</v>
      </c>
      <c r="AC30" s="292">
        <f t="shared" si="7"/>
        <v>0</v>
      </c>
      <c r="AD30" s="293">
        <f t="shared" si="7"/>
        <v>0</v>
      </c>
      <c r="AE30" s="291">
        <f>SUM(AE31:AE34)</f>
        <v>72</v>
      </c>
      <c r="AF30" s="292">
        <f t="shared" ref="AF30:AG30" si="8">SUM(AF31:AF34)</f>
        <v>34</v>
      </c>
      <c r="AG30" s="293">
        <f t="shared" si="8"/>
        <v>2</v>
      </c>
      <c r="AH30" s="291">
        <f t="shared" si="7"/>
        <v>216</v>
      </c>
      <c r="AI30" s="292">
        <f t="shared" si="7"/>
        <v>94</v>
      </c>
      <c r="AJ30" s="293">
        <f t="shared" si="7"/>
        <v>6</v>
      </c>
      <c r="AK30" s="692">
        <f>SUM(AK32:AL34)</f>
        <v>144</v>
      </c>
      <c r="AL30" s="692"/>
      <c r="AM30" s="292">
        <f t="shared" ref="AM30:BF30" si="9">SUM(AM32:AM34)</f>
        <v>76</v>
      </c>
      <c r="AN30" s="292">
        <f t="shared" si="9"/>
        <v>4</v>
      </c>
      <c r="AO30" s="294">
        <f t="shared" si="9"/>
        <v>0</v>
      </c>
      <c r="AP30" s="295">
        <f t="shared" si="9"/>
        <v>0</v>
      </c>
      <c r="AQ30" s="296">
        <f t="shared" si="9"/>
        <v>0</v>
      </c>
      <c r="AR30" s="291">
        <f t="shared" si="9"/>
        <v>0</v>
      </c>
      <c r="AS30" s="292">
        <f t="shared" si="9"/>
        <v>0</v>
      </c>
      <c r="AT30" s="293">
        <f t="shared" si="9"/>
        <v>0</v>
      </c>
      <c r="AU30" s="291">
        <f t="shared" si="9"/>
        <v>0</v>
      </c>
      <c r="AV30" s="292">
        <f t="shared" si="9"/>
        <v>0</v>
      </c>
      <c r="AW30" s="293">
        <f t="shared" si="9"/>
        <v>0</v>
      </c>
      <c r="AX30" s="291">
        <f t="shared" si="9"/>
        <v>0</v>
      </c>
      <c r="AY30" s="292">
        <f t="shared" si="9"/>
        <v>0</v>
      </c>
      <c r="AZ30" s="293">
        <f t="shared" si="9"/>
        <v>0</v>
      </c>
      <c r="BA30" s="291">
        <f t="shared" si="9"/>
        <v>0</v>
      </c>
      <c r="BB30" s="292">
        <f t="shared" si="9"/>
        <v>0</v>
      </c>
      <c r="BC30" s="293">
        <f t="shared" si="9"/>
        <v>0</v>
      </c>
      <c r="BD30" s="291">
        <f t="shared" si="9"/>
        <v>0</v>
      </c>
      <c r="BE30" s="292">
        <f t="shared" si="9"/>
        <v>0</v>
      </c>
      <c r="BF30" s="293">
        <f t="shared" si="9"/>
        <v>0</v>
      </c>
      <c r="BG30" s="297">
        <f>SUM(BG31:BG34)</f>
        <v>12</v>
      </c>
      <c r="BH30" s="298"/>
      <c r="BI30" s="299"/>
      <c r="BJ30" s="229"/>
      <c r="BK30" s="172"/>
      <c r="BL30" s="172"/>
      <c r="BM30" s="172"/>
      <c r="BN30" s="1177">
        <f>AC29+AF29+AI29+AP29+AS29+AV29+AY29+BB29+BE29+AM29</f>
        <v>2170</v>
      </c>
      <c r="BO30" s="1177"/>
      <c r="BP30" s="1177"/>
      <c r="BQ30" s="1177"/>
      <c r="BR30" s="1177"/>
      <c r="BS30" s="1177"/>
      <c r="BT30" s="1177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  <c r="CH30" s="172"/>
      <c r="CI30" s="172"/>
      <c r="CJ30" s="172"/>
      <c r="CK30" s="172"/>
      <c r="CL30" s="172"/>
      <c r="CM30" s="172"/>
      <c r="CN30" s="172"/>
      <c r="CO30" s="172"/>
      <c r="CP30" s="172"/>
      <c r="CQ30" s="172"/>
      <c r="CR30" s="172"/>
      <c r="CS30" s="172"/>
      <c r="CT30" s="172"/>
      <c r="CU30" s="172"/>
      <c r="CV30" s="172"/>
      <c r="CW30" s="172"/>
      <c r="CX30" s="172"/>
      <c r="CY30" s="172"/>
      <c r="CZ30" s="172"/>
      <c r="DA30" s="172"/>
      <c r="DB30" s="172"/>
    </row>
    <row r="31" spans="1:106" s="231" customFormat="1" ht="75" customHeight="1" x14ac:dyDescent="0.85">
      <c r="A31" s="300" t="s">
        <v>19</v>
      </c>
      <c r="B31" s="990" t="s">
        <v>138</v>
      </c>
      <c r="C31" s="990"/>
      <c r="D31" s="990"/>
      <c r="E31" s="990"/>
      <c r="F31" s="990"/>
      <c r="G31" s="990"/>
      <c r="H31" s="990"/>
      <c r="I31" s="990"/>
      <c r="J31" s="990"/>
      <c r="K31" s="990"/>
      <c r="L31" s="990"/>
      <c r="M31" s="990"/>
      <c r="N31" s="301"/>
      <c r="O31" s="302">
        <v>2</v>
      </c>
      <c r="P31" s="996">
        <f t="shared" ref="P31" si="10">AB31+AE31+AH31+AO31+AR31+AU31+AX31+BA31+BD31+AK31</f>
        <v>72</v>
      </c>
      <c r="Q31" s="945"/>
      <c r="R31" s="996">
        <f>AC31+AF31+AI31+AM31+AP31+AS31+AV31+AY31+BB31+BE31</f>
        <v>34</v>
      </c>
      <c r="S31" s="945"/>
      <c r="T31" s="945">
        <v>18</v>
      </c>
      <c r="U31" s="945"/>
      <c r="V31" s="945"/>
      <c r="W31" s="945"/>
      <c r="X31" s="945"/>
      <c r="Y31" s="945"/>
      <c r="Z31" s="945">
        <v>16</v>
      </c>
      <c r="AA31" s="989"/>
      <c r="AB31" s="303"/>
      <c r="AC31" s="302"/>
      <c r="AD31" s="304"/>
      <c r="AE31" s="305">
        <v>72</v>
      </c>
      <c r="AF31" s="306">
        <v>34</v>
      </c>
      <c r="AG31" s="307">
        <v>2</v>
      </c>
      <c r="AH31" s="303"/>
      <c r="AI31" s="302"/>
      <c r="AJ31" s="304"/>
      <c r="AK31" s="1181"/>
      <c r="AL31" s="983"/>
      <c r="AM31" s="302"/>
      <c r="AN31" s="307"/>
      <c r="AO31" s="308"/>
      <c r="AP31" s="309"/>
      <c r="AQ31" s="310"/>
      <c r="AR31" s="311"/>
      <c r="AS31" s="306"/>
      <c r="AT31" s="312"/>
      <c r="AU31" s="305"/>
      <c r="AV31" s="306"/>
      <c r="AW31" s="312"/>
      <c r="AX31" s="305"/>
      <c r="AY31" s="306"/>
      <c r="AZ31" s="313"/>
      <c r="BA31" s="314"/>
      <c r="BB31" s="304"/>
      <c r="BC31" s="312"/>
      <c r="BD31" s="305"/>
      <c r="BE31" s="304"/>
      <c r="BF31" s="313"/>
      <c r="BG31" s="315">
        <f>SUM(BF31,BC31,AZ31,AW31,AT31,AQ31,AN31,AJ31,AG31,AD31)</f>
        <v>2</v>
      </c>
      <c r="BH31" s="774" t="s">
        <v>398</v>
      </c>
      <c r="BI31" s="775"/>
      <c r="BJ31" s="228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</row>
    <row r="32" spans="1:106" s="232" customFormat="1" ht="75" customHeight="1" x14ac:dyDescent="0.85">
      <c r="A32" s="316" t="s">
        <v>14</v>
      </c>
      <c r="B32" s="985" t="s">
        <v>135</v>
      </c>
      <c r="C32" s="985"/>
      <c r="D32" s="985"/>
      <c r="E32" s="985"/>
      <c r="F32" s="985"/>
      <c r="G32" s="985"/>
      <c r="H32" s="985"/>
      <c r="I32" s="985"/>
      <c r="J32" s="985"/>
      <c r="K32" s="985"/>
      <c r="L32" s="985"/>
      <c r="M32" s="985"/>
      <c r="N32" s="317"/>
      <c r="O32" s="318">
        <v>3</v>
      </c>
      <c r="P32" s="734">
        <f>AB32+AE32+AH32+AO32+AR32+AU32+AX32+BA32+BD32</f>
        <v>72</v>
      </c>
      <c r="Q32" s="735"/>
      <c r="R32" s="734">
        <f>AC32+AF32+AI32+AM32+AP32+AS32+AV32+AY32+BB32+BE32</f>
        <v>34</v>
      </c>
      <c r="S32" s="735"/>
      <c r="T32" s="735">
        <v>18</v>
      </c>
      <c r="U32" s="735"/>
      <c r="V32" s="735"/>
      <c r="W32" s="735"/>
      <c r="X32" s="735"/>
      <c r="Y32" s="735"/>
      <c r="Z32" s="735">
        <v>16</v>
      </c>
      <c r="AA32" s="879"/>
      <c r="AB32" s="319"/>
      <c r="AC32" s="320"/>
      <c r="AD32" s="321"/>
      <c r="AE32" s="322"/>
      <c r="AF32" s="318"/>
      <c r="AG32" s="323"/>
      <c r="AH32" s="322">
        <v>72</v>
      </c>
      <c r="AI32" s="318">
        <v>34</v>
      </c>
      <c r="AJ32" s="321">
        <v>2</v>
      </c>
      <c r="AK32" s="1099"/>
      <c r="AL32" s="1100"/>
      <c r="AM32" s="320"/>
      <c r="AN32" s="323"/>
      <c r="AO32" s="324"/>
      <c r="AP32" s="325"/>
      <c r="AQ32" s="326"/>
      <c r="AR32" s="327"/>
      <c r="AS32" s="320"/>
      <c r="AT32" s="328"/>
      <c r="AU32" s="319"/>
      <c r="AV32" s="320"/>
      <c r="AW32" s="328"/>
      <c r="AX32" s="319"/>
      <c r="AY32" s="320"/>
      <c r="AZ32" s="329"/>
      <c r="BA32" s="330"/>
      <c r="BB32" s="321"/>
      <c r="BC32" s="328"/>
      <c r="BD32" s="319"/>
      <c r="BE32" s="321"/>
      <c r="BF32" s="329"/>
      <c r="BG32" s="331">
        <f>SUM(BF32,BC32,AZ32,AW32,AT32,AQ32,AN32,AJ32,AG32,AD32)</f>
        <v>2</v>
      </c>
      <c r="BH32" s="802" t="s">
        <v>42</v>
      </c>
      <c r="BI32" s="795"/>
      <c r="BJ32" s="228"/>
      <c r="BK32" s="25"/>
      <c r="BL32" s="25"/>
      <c r="BM32" s="25"/>
      <c r="BN32" s="1176">
        <f>AD29+AG29+AJ29+AN29+AQ29+AT29+AW29+AZ29+BC29+BF29</f>
        <v>129</v>
      </c>
      <c r="BO32" s="1176"/>
      <c r="BP32" s="1176"/>
      <c r="BQ32" s="1176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</row>
    <row r="33" spans="1:106" s="231" customFormat="1" ht="75" customHeight="1" x14ac:dyDescent="0.85">
      <c r="A33" s="316" t="s">
        <v>18</v>
      </c>
      <c r="B33" s="944" t="s">
        <v>136</v>
      </c>
      <c r="C33" s="944"/>
      <c r="D33" s="944"/>
      <c r="E33" s="944"/>
      <c r="F33" s="944"/>
      <c r="G33" s="944"/>
      <c r="H33" s="944"/>
      <c r="I33" s="944"/>
      <c r="J33" s="944"/>
      <c r="K33" s="944"/>
      <c r="L33" s="944"/>
      <c r="M33" s="944"/>
      <c r="N33" s="332">
        <v>3</v>
      </c>
      <c r="O33" s="333"/>
      <c r="P33" s="734">
        <f>AB33+AE33+AH33+AO33+AR33+AU33+AX33+BA33+BD33+AK33</f>
        <v>144</v>
      </c>
      <c r="Q33" s="735"/>
      <c r="R33" s="734">
        <f t="shared" ref="R33" si="11">AC33+AF33+AI33+AM33+AP33+AS33+AV33+AY33+BB33+BE33</f>
        <v>60</v>
      </c>
      <c r="S33" s="735"/>
      <c r="T33" s="875">
        <v>34</v>
      </c>
      <c r="U33" s="875"/>
      <c r="V33" s="875"/>
      <c r="W33" s="875"/>
      <c r="X33" s="875"/>
      <c r="Y33" s="875"/>
      <c r="Z33" s="875">
        <v>26</v>
      </c>
      <c r="AA33" s="1106"/>
      <c r="AB33" s="334"/>
      <c r="AC33" s="333"/>
      <c r="AD33" s="335"/>
      <c r="AE33" s="336"/>
      <c r="AF33" s="337"/>
      <c r="AG33" s="338"/>
      <c r="AH33" s="322">
        <v>144</v>
      </c>
      <c r="AI33" s="318">
        <v>60</v>
      </c>
      <c r="AJ33" s="321">
        <v>4</v>
      </c>
      <c r="AK33" s="1179"/>
      <c r="AL33" s="1180"/>
      <c r="AM33" s="320"/>
      <c r="AN33" s="323"/>
      <c r="AO33" s="339"/>
      <c r="AP33" s="340"/>
      <c r="AQ33" s="341"/>
      <c r="AR33" s="342"/>
      <c r="AS33" s="337"/>
      <c r="AT33" s="343"/>
      <c r="AU33" s="336"/>
      <c r="AV33" s="337"/>
      <c r="AW33" s="343"/>
      <c r="AX33" s="336"/>
      <c r="AY33" s="337"/>
      <c r="AZ33" s="344"/>
      <c r="BA33" s="345"/>
      <c r="BB33" s="335"/>
      <c r="BC33" s="343"/>
      <c r="BD33" s="336"/>
      <c r="BE33" s="335"/>
      <c r="BF33" s="344"/>
      <c r="BG33" s="331">
        <f t="shared" ref="BG33:BG46" si="12">SUM(BF33,BC33,AZ33,AW33,AT33,AQ33,AN33,AJ33,AG33,AD33)</f>
        <v>4</v>
      </c>
      <c r="BH33" s="823" t="s">
        <v>424</v>
      </c>
      <c r="BI33" s="812"/>
      <c r="BJ33" s="228"/>
      <c r="BK33" s="25"/>
      <c r="BL33" s="25"/>
      <c r="BM33" s="25"/>
      <c r="BN33" s="1178">
        <f>T29+V29+X29+Z29</f>
        <v>2170</v>
      </c>
      <c r="BO33" s="1178"/>
      <c r="BP33" s="1178"/>
      <c r="BQ33" s="1178"/>
      <c r="BR33" s="1178"/>
      <c r="BS33" s="1178"/>
      <c r="BT33" s="1178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</row>
    <row r="34" spans="1:106" s="231" customFormat="1" ht="75" customHeight="1" thickBot="1" x14ac:dyDescent="0.9">
      <c r="A34" s="346" t="s">
        <v>40</v>
      </c>
      <c r="B34" s="944" t="s">
        <v>137</v>
      </c>
      <c r="C34" s="944"/>
      <c r="D34" s="944"/>
      <c r="E34" s="944"/>
      <c r="F34" s="944"/>
      <c r="G34" s="944"/>
      <c r="H34" s="944"/>
      <c r="I34" s="944"/>
      <c r="J34" s="944"/>
      <c r="K34" s="944"/>
      <c r="L34" s="944"/>
      <c r="M34" s="944"/>
      <c r="N34" s="332">
        <v>4</v>
      </c>
      <c r="O34" s="333"/>
      <c r="P34" s="734">
        <f>AB34+AE34+AH34+AO34+AR34+AU34+AX34+BA34+BD34+AK34</f>
        <v>144</v>
      </c>
      <c r="Q34" s="735"/>
      <c r="R34" s="734">
        <f>AC34+AF34+AI34+AM34+AP34+AS34+AV34+AY34+BB34+BE34</f>
        <v>76</v>
      </c>
      <c r="S34" s="735"/>
      <c r="T34" s="875">
        <v>40</v>
      </c>
      <c r="U34" s="875"/>
      <c r="V34" s="875"/>
      <c r="W34" s="875"/>
      <c r="X34" s="875"/>
      <c r="Y34" s="875"/>
      <c r="Z34" s="875">
        <v>36</v>
      </c>
      <c r="AA34" s="1106"/>
      <c r="AB34" s="336"/>
      <c r="AC34" s="337"/>
      <c r="AD34" s="335"/>
      <c r="AE34" s="334"/>
      <c r="AF34" s="333"/>
      <c r="AG34" s="338"/>
      <c r="AH34" s="334"/>
      <c r="AI34" s="333"/>
      <c r="AJ34" s="335"/>
      <c r="AK34" s="1116">
        <v>144</v>
      </c>
      <c r="AL34" s="1003"/>
      <c r="AM34" s="337">
        <v>76</v>
      </c>
      <c r="AN34" s="338">
        <v>4</v>
      </c>
      <c r="AO34" s="339"/>
      <c r="AP34" s="340"/>
      <c r="AQ34" s="341"/>
      <c r="AR34" s="342"/>
      <c r="AS34" s="337"/>
      <c r="AT34" s="343"/>
      <c r="AU34" s="336"/>
      <c r="AV34" s="337"/>
      <c r="AW34" s="343"/>
      <c r="AX34" s="336"/>
      <c r="AY34" s="337"/>
      <c r="AZ34" s="344"/>
      <c r="BA34" s="345"/>
      <c r="BB34" s="335"/>
      <c r="BC34" s="343"/>
      <c r="BD34" s="336"/>
      <c r="BE34" s="335"/>
      <c r="BF34" s="344"/>
      <c r="BG34" s="331">
        <f>SUM(BF34,BC34,AZ34,AW34,AT34,AQ34,AN34,AJ34,AG34,AD34)</f>
        <v>4</v>
      </c>
      <c r="BH34" s="823" t="s">
        <v>41</v>
      </c>
      <c r="BI34" s="812"/>
      <c r="BJ34" s="228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</row>
    <row r="35" spans="1:106" s="230" customFormat="1" ht="68.25" thickBot="1" x14ac:dyDescent="0.85">
      <c r="A35" s="347" t="s">
        <v>294</v>
      </c>
      <c r="B35" s="942" t="s">
        <v>361</v>
      </c>
      <c r="C35" s="943"/>
      <c r="D35" s="943"/>
      <c r="E35" s="943"/>
      <c r="F35" s="943"/>
      <c r="G35" s="943"/>
      <c r="H35" s="943"/>
      <c r="I35" s="943"/>
      <c r="J35" s="943"/>
      <c r="K35" s="943"/>
      <c r="L35" s="943"/>
      <c r="M35" s="943"/>
      <c r="N35" s="289"/>
      <c r="O35" s="348"/>
      <c r="P35" s="893">
        <f>SUM(P36:Q38)</f>
        <v>1408</v>
      </c>
      <c r="Q35" s="782"/>
      <c r="R35" s="781">
        <f t="shared" ref="R35" si="13">SUM(R36:S38)</f>
        <v>632</v>
      </c>
      <c r="S35" s="782"/>
      <c r="T35" s="781">
        <f>SUM(T36:U38)</f>
        <v>294</v>
      </c>
      <c r="U35" s="782"/>
      <c r="V35" s="781">
        <f t="shared" ref="V35" si="14">SUM(V36:W38)</f>
        <v>66</v>
      </c>
      <c r="W35" s="782"/>
      <c r="X35" s="781">
        <f t="shared" ref="X35" si="15">SUM(X36:Y38)</f>
        <v>272</v>
      </c>
      <c r="Y35" s="782"/>
      <c r="Z35" s="781">
        <f t="shared" ref="Z35" si="16">SUM(Z36:AA38)</f>
        <v>0</v>
      </c>
      <c r="AA35" s="782"/>
      <c r="AB35" s="291">
        <f>SUM(AB36:AB38)</f>
        <v>400</v>
      </c>
      <c r="AC35" s="292">
        <f t="shared" ref="AC35:AG35" si="17">SUM(AC36:AC38)</f>
        <v>170</v>
      </c>
      <c r="AD35" s="293">
        <f t="shared" si="17"/>
        <v>12</v>
      </c>
      <c r="AE35" s="291">
        <f t="shared" si="17"/>
        <v>336</v>
      </c>
      <c r="AF35" s="292">
        <f t="shared" si="17"/>
        <v>154</v>
      </c>
      <c r="AG35" s="293">
        <f t="shared" si="17"/>
        <v>9</v>
      </c>
      <c r="AH35" s="291">
        <f>SUM(AH36:AH38)</f>
        <v>336</v>
      </c>
      <c r="AI35" s="292">
        <f>SUM(AI36:AI38)</f>
        <v>154</v>
      </c>
      <c r="AJ35" s="293">
        <f>SUM(AJ36:AJ38)</f>
        <v>9</v>
      </c>
      <c r="AK35" s="692">
        <f>SUM(AK36:AL38)</f>
        <v>336</v>
      </c>
      <c r="AL35" s="692"/>
      <c r="AM35" s="292">
        <f>SUM(AM36:AM38)</f>
        <v>154</v>
      </c>
      <c r="AN35" s="292">
        <f t="shared" ref="AN35:BF35" si="18">SUM(AN36:AN38)</f>
        <v>9</v>
      </c>
      <c r="AO35" s="294">
        <f t="shared" si="18"/>
        <v>0</v>
      </c>
      <c r="AP35" s="295">
        <f t="shared" si="18"/>
        <v>0</v>
      </c>
      <c r="AQ35" s="296">
        <f t="shared" si="18"/>
        <v>0</v>
      </c>
      <c r="AR35" s="291">
        <f t="shared" si="18"/>
        <v>0</v>
      </c>
      <c r="AS35" s="292">
        <f t="shared" si="18"/>
        <v>0</v>
      </c>
      <c r="AT35" s="293">
        <f t="shared" si="18"/>
        <v>0</v>
      </c>
      <c r="AU35" s="291">
        <f t="shared" si="18"/>
        <v>0</v>
      </c>
      <c r="AV35" s="292">
        <f t="shared" si="18"/>
        <v>0</v>
      </c>
      <c r="AW35" s="293">
        <f t="shared" si="18"/>
        <v>0</v>
      </c>
      <c r="AX35" s="291">
        <f t="shared" si="18"/>
        <v>0</v>
      </c>
      <c r="AY35" s="292">
        <f t="shared" si="18"/>
        <v>0</v>
      </c>
      <c r="AZ35" s="293">
        <f t="shared" si="18"/>
        <v>0</v>
      </c>
      <c r="BA35" s="291">
        <f t="shared" si="18"/>
        <v>0</v>
      </c>
      <c r="BB35" s="292">
        <f t="shared" si="18"/>
        <v>0</v>
      </c>
      <c r="BC35" s="293">
        <f t="shared" si="18"/>
        <v>0</v>
      </c>
      <c r="BD35" s="291">
        <f t="shared" si="18"/>
        <v>0</v>
      </c>
      <c r="BE35" s="292">
        <f t="shared" si="18"/>
        <v>0</v>
      </c>
      <c r="BF35" s="293">
        <f t="shared" si="18"/>
        <v>0</v>
      </c>
      <c r="BG35" s="297">
        <f>SUM(BG36:BG38)</f>
        <v>39</v>
      </c>
      <c r="BH35" s="764" t="s">
        <v>24</v>
      </c>
      <c r="BI35" s="766"/>
      <c r="BJ35" s="229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  <c r="CH35" s="172"/>
      <c r="CI35" s="172"/>
      <c r="CJ35" s="172"/>
      <c r="CK35" s="172"/>
      <c r="CL35" s="172"/>
      <c r="CM35" s="172"/>
      <c r="CN35" s="172"/>
      <c r="CO35" s="172"/>
      <c r="CP35" s="172"/>
      <c r="CQ35" s="172"/>
      <c r="CR35" s="172"/>
      <c r="CS35" s="172"/>
      <c r="CT35" s="172"/>
      <c r="CU35" s="172"/>
      <c r="CV35" s="172"/>
      <c r="CW35" s="172"/>
      <c r="CX35" s="172"/>
      <c r="CY35" s="172"/>
      <c r="CZ35" s="172"/>
      <c r="DA35" s="172"/>
      <c r="DB35" s="172"/>
    </row>
    <row r="36" spans="1:106" s="24" customFormat="1" ht="75" customHeight="1" x14ac:dyDescent="0.85">
      <c r="A36" s="349" t="s">
        <v>139</v>
      </c>
      <c r="B36" s="984" t="s">
        <v>142</v>
      </c>
      <c r="C36" s="985"/>
      <c r="D36" s="985"/>
      <c r="E36" s="985"/>
      <c r="F36" s="985"/>
      <c r="G36" s="985"/>
      <c r="H36" s="985"/>
      <c r="I36" s="985"/>
      <c r="J36" s="985"/>
      <c r="K36" s="985"/>
      <c r="L36" s="985"/>
      <c r="M36" s="985"/>
      <c r="N36" s="350" t="s">
        <v>232</v>
      </c>
      <c r="O36" s="351">
        <v>4</v>
      </c>
      <c r="P36" s="734">
        <f t="shared" ref="P36" si="19">AB36+AE36+AH36+AO36+AR36+AU36+AX36+BA36+BD36+AK36</f>
        <v>800</v>
      </c>
      <c r="Q36" s="735"/>
      <c r="R36" s="734">
        <f t="shared" ref="R36" si="20">AC36+AF36+AI36+AM36+AP36+AS36+AV36+AY36+BB36+BE36</f>
        <v>344</v>
      </c>
      <c r="S36" s="735"/>
      <c r="T36" s="982">
        <v>140</v>
      </c>
      <c r="U36" s="983"/>
      <c r="V36" s="982"/>
      <c r="W36" s="983"/>
      <c r="X36" s="982">
        <v>204</v>
      </c>
      <c r="Y36" s="983"/>
      <c r="Z36" s="925"/>
      <c r="AA36" s="926"/>
      <c r="AB36" s="352">
        <v>200</v>
      </c>
      <c r="AC36" s="351">
        <v>86</v>
      </c>
      <c r="AD36" s="325">
        <v>6</v>
      </c>
      <c r="AE36" s="353">
        <v>200</v>
      </c>
      <c r="AF36" s="351">
        <v>86</v>
      </c>
      <c r="AG36" s="354">
        <v>6</v>
      </c>
      <c r="AH36" s="352">
        <v>200</v>
      </c>
      <c r="AI36" s="351">
        <v>86</v>
      </c>
      <c r="AJ36" s="355">
        <v>6</v>
      </c>
      <c r="AK36" s="930">
        <v>200</v>
      </c>
      <c r="AL36" s="931"/>
      <c r="AM36" s="351">
        <v>86</v>
      </c>
      <c r="AN36" s="354">
        <v>6</v>
      </c>
      <c r="AO36" s="356"/>
      <c r="AP36" s="351"/>
      <c r="AQ36" s="326"/>
      <c r="AR36" s="353"/>
      <c r="AS36" s="351"/>
      <c r="AT36" s="357"/>
      <c r="AU36" s="352"/>
      <c r="AV36" s="351"/>
      <c r="AW36" s="326"/>
      <c r="AX36" s="353"/>
      <c r="AY36" s="351"/>
      <c r="AZ36" s="358"/>
      <c r="BA36" s="359"/>
      <c r="BB36" s="360"/>
      <c r="BC36" s="326"/>
      <c r="BD36" s="361"/>
      <c r="BE36" s="360"/>
      <c r="BF36" s="329"/>
      <c r="BG36" s="331">
        <f t="shared" si="12"/>
        <v>24</v>
      </c>
      <c r="BH36" s="802"/>
      <c r="BI36" s="79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</row>
    <row r="37" spans="1:106" s="24" customFormat="1" ht="75" customHeight="1" x14ac:dyDescent="0.85">
      <c r="A37" s="316" t="s">
        <v>140</v>
      </c>
      <c r="B37" s="1155" t="s">
        <v>143</v>
      </c>
      <c r="C37" s="944"/>
      <c r="D37" s="944"/>
      <c r="E37" s="944"/>
      <c r="F37" s="944"/>
      <c r="G37" s="944"/>
      <c r="H37" s="944"/>
      <c r="I37" s="944"/>
      <c r="J37" s="944"/>
      <c r="K37" s="944"/>
      <c r="L37" s="944"/>
      <c r="M37" s="944"/>
      <c r="N37" s="362" t="s">
        <v>204</v>
      </c>
      <c r="O37" s="363"/>
      <c r="P37" s="734">
        <f t="shared" ref="P37:P38" si="21">AB37+AE37+AH37+AO37+AR37+AU37+AX37+BA37+BD37+AK37</f>
        <v>408</v>
      </c>
      <c r="Q37" s="735"/>
      <c r="R37" s="734">
        <f t="shared" ref="R37:R38" si="22">AC37+AF37+AI37+AM37+AP37+AS37+AV37+AY37+BB37+BE37</f>
        <v>204</v>
      </c>
      <c r="S37" s="735"/>
      <c r="T37" s="737">
        <v>102</v>
      </c>
      <c r="U37" s="738"/>
      <c r="V37" s="737">
        <v>50</v>
      </c>
      <c r="W37" s="738"/>
      <c r="X37" s="737">
        <v>52</v>
      </c>
      <c r="Y37" s="738"/>
      <c r="Z37" s="737"/>
      <c r="AA37" s="880"/>
      <c r="AB37" s="364"/>
      <c r="AC37" s="363"/>
      <c r="AD37" s="365"/>
      <c r="AE37" s="366">
        <v>136</v>
      </c>
      <c r="AF37" s="363">
        <v>68</v>
      </c>
      <c r="AG37" s="367">
        <v>3</v>
      </c>
      <c r="AH37" s="366">
        <v>136</v>
      </c>
      <c r="AI37" s="363">
        <v>68</v>
      </c>
      <c r="AJ37" s="367">
        <v>3</v>
      </c>
      <c r="AK37" s="823">
        <v>136</v>
      </c>
      <c r="AL37" s="738"/>
      <c r="AM37" s="363">
        <v>68</v>
      </c>
      <c r="AN37" s="367">
        <v>3</v>
      </c>
      <c r="AO37" s="368"/>
      <c r="AP37" s="363"/>
      <c r="AQ37" s="341"/>
      <c r="AR37" s="366"/>
      <c r="AS37" s="363"/>
      <c r="AT37" s="369"/>
      <c r="AU37" s="364"/>
      <c r="AV37" s="363"/>
      <c r="AW37" s="341"/>
      <c r="AX37" s="366"/>
      <c r="AY37" s="363"/>
      <c r="AZ37" s="370"/>
      <c r="BA37" s="371"/>
      <c r="BB37" s="372"/>
      <c r="BC37" s="341"/>
      <c r="BD37" s="373"/>
      <c r="BE37" s="372"/>
      <c r="BF37" s="344"/>
      <c r="BG37" s="331">
        <f t="shared" si="12"/>
        <v>9</v>
      </c>
      <c r="BH37" s="802"/>
      <c r="BI37" s="79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</row>
    <row r="38" spans="1:106" s="24" customFormat="1" ht="75" customHeight="1" thickBot="1" x14ac:dyDescent="0.9">
      <c r="A38" s="374" t="s">
        <v>141</v>
      </c>
      <c r="B38" s="1088" t="s">
        <v>144</v>
      </c>
      <c r="C38" s="1089"/>
      <c r="D38" s="1089"/>
      <c r="E38" s="1089"/>
      <c r="F38" s="1089"/>
      <c r="G38" s="1089"/>
      <c r="H38" s="1089"/>
      <c r="I38" s="1089"/>
      <c r="J38" s="1089"/>
      <c r="K38" s="1089"/>
      <c r="L38" s="1089"/>
      <c r="M38" s="1089"/>
      <c r="N38" s="375" t="s">
        <v>145</v>
      </c>
      <c r="O38" s="376"/>
      <c r="P38" s="734">
        <f t="shared" si="21"/>
        <v>200</v>
      </c>
      <c r="Q38" s="735"/>
      <c r="R38" s="734">
        <f t="shared" si="22"/>
        <v>84</v>
      </c>
      <c r="S38" s="735"/>
      <c r="T38" s="697">
        <v>52</v>
      </c>
      <c r="U38" s="698"/>
      <c r="V38" s="697">
        <v>16</v>
      </c>
      <c r="W38" s="698"/>
      <c r="X38" s="697">
        <v>16</v>
      </c>
      <c r="Y38" s="698"/>
      <c r="Z38" s="697"/>
      <c r="AA38" s="924"/>
      <c r="AB38" s="377">
        <v>200</v>
      </c>
      <c r="AC38" s="376">
        <v>84</v>
      </c>
      <c r="AD38" s="378">
        <v>6</v>
      </c>
      <c r="AE38" s="379"/>
      <c r="AF38" s="376"/>
      <c r="AG38" s="380"/>
      <c r="AH38" s="377"/>
      <c r="AI38" s="376"/>
      <c r="AJ38" s="381"/>
      <c r="AK38" s="930"/>
      <c r="AL38" s="931"/>
      <c r="AM38" s="376"/>
      <c r="AN38" s="380"/>
      <c r="AO38" s="382"/>
      <c r="AP38" s="376"/>
      <c r="AQ38" s="383"/>
      <c r="AR38" s="379"/>
      <c r="AS38" s="376"/>
      <c r="AT38" s="384"/>
      <c r="AU38" s="377"/>
      <c r="AV38" s="376"/>
      <c r="AW38" s="383"/>
      <c r="AX38" s="379"/>
      <c r="AY38" s="376"/>
      <c r="AZ38" s="385"/>
      <c r="BA38" s="386"/>
      <c r="BB38" s="387"/>
      <c r="BC38" s="383"/>
      <c r="BD38" s="388"/>
      <c r="BE38" s="387"/>
      <c r="BF38" s="389"/>
      <c r="BG38" s="331">
        <f t="shared" si="12"/>
        <v>6</v>
      </c>
      <c r="BH38" s="802"/>
      <c r="BI38" s="79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</row>
    <row r="39" spans="1:106" s="233" customFormat="1" ht="153.75" customHeight="1" thickBot="1" x14ac:dyDescent="0.85">
      <c r="A39" s="347" t="s">
        <v>293</v>
      </c>
      <c r="B39" s="942" t="s">
        <v>362</v>
      </c>
      <c r="C39" s="943"/>
      <c r="D39" s="943"/>
      <c r="E39" s="943"/>
      <c r="F39" s="943"/>
      <c r="G39" s="943"/>
      <c r="H39" s="943"/>
      <c r="I39" s="943"/>
      <c r="J39" s="943"/>
      <c r="K39" s="943"/>
      <c r="L39" s="943"/>
      <c r="M39" s="943"/>
      <c r="N39" s="289"/>
      <c r="O39" s="348"/>
      <c r="P39" s="893">
        <f>SUM(P40:Q41)</f>
        <v>680</v>
      </c>
      <c r="Q39" s="782"/>
      <c r="R39" s="781">
        <f>SUM(R40:S41)</f>
        <v>346</v>
      </c>
      <c r="S39" s="782"/>
      <c r="T39" s="781">
        <f>SUM(T40:U41)</f>
        <v>86</v>
      </c>
      <c r="U39" s="782"/>
      <c r="V39" s="781">
        <f>SUM(V40:W41)</f>
        <v>0</v>
      </c>
      <c r="W39" s="782"/>
      <c r="X39" s="781">
        <f>SUM(X40:Y41)</f>
        <v>260</v>
      </c>
      <c r="Y39" s="782"/>
      <c r="Z39" s="781">
        <f>SUM(Z40:AA41)</f>
        <v>0</v>
      </c>
      <c r="AA39" s="782"/>
      <c r="AB39" s="291">
        <f t="shared" ref="AB39:AJ39" si="23">SUM(AB40:AB41)</f>
        <v>200</v>
      </c>
      <c r="AC39" s="292">
        <f t="shared" si="23"/>
        <v>84</v>
      </c>
      <c r="AD39" s="293">
        <f t="shared" si="23"/>
        <v>6</v>
      </c>
      <c r="AE39" s="291">
        <f t="shared" si="23"/>
        <v>120</v>
      </c>
      <c r="AF39" s="292">
        <f t="shared" si="23"/>
        <v>64</v>
      </c>
      <c r="AG39" s="293">
        <f t="shared" si="23"/>
        <v>3</v>
      </c>
      <c r="AH39" s="291">
        <f t="shared" si="23"/>
        <v>230</v>
      </c>
      <c r="AI39" s="292">
        <f t="shared" si="23"/>
        <v>116</v>
      </c>
      <c r="AJ39" s="293">
        <f t="shared" si="23"/>
        <v>6</v>
      </c>
      <c r="AK39" s="692">
        <f>SUM(AK40:AL41)</f>
        <v>130</v>
      </c>
      <c r="AL39" s="692"/>
      <c r="AM39" s="292">
        <f t="shared" ref="AM39:BG39" si="24">SUM(AM40:AM41)</f>
        <v>82</v>
      </c>
      <c r="AN39" s="292">
        <f t="shared" si="24"/>
        <v>3</v>
      </c>
      <c r="AO39" s="294">
        <f t="shared" si="24"/>
        <v>0</v>
      </c>
      <c r="AP39" s="295">
        <f t="shared" si="24"/>
        <v>0</v>
      </c>
      <c r="AQ39" s="296">
        <f t="shared" si="24"/>
        <v>0</v>
      </c>
      <c r="AR39" s="291">
        <f t="shared" si="24"/>
        <v>0</v>
      </c>
      <c r="AS39" s="292">
        <f t="shared" si="24"/>
        <v>0</v>
      </c>
      <c r="AT39" s="293">
        <f t="shared" si="24"/>
        <v>0</v>
      </c>
      <c r="AU39" s="291">
        <f t="shared" si="24"/>
        <v>0</v>
      </c>
      <c r="AV39" s="292">
        <f t="shared" si="24"/>
        <v>0</v>
      </c>
      <c r="AW39" s="293">
        <f t="shared" si="24"/>
        <v>0</v>
      </c>
      <c r="AX39" s="291">
        <f t="shared" si="24"/>
        <v>0</v>
      </c>
      <c r="AY39" s="292">
        <f t="shared" si="24"/>
        <v>0</v>
      </c>
      <c r="AZ39" s="293">
        <f t="shared" si="24"/>
        <v>0</v>
      </c>
      <c r="BA39" s="291">
        <f t="shared" si="24"/>
        <v>0</v>
      </c>
      <c r="BB39" s="292">
        <f t="shared" si="24"/>
        <v>0</v>
      </c>
      <c r="BC39" s="293">
        <f t="shared" si="24"/>
        <v>0</v>
      </c>
      <c r="BD39" s="291">
        <f t="shared" si="24"/>
        <v>0</v>
      </c>
      <c r="BE39" s="292">
        <f t="shared" si="24"/>
        <v>0</v>
      </c>
      <c r="BF39" s="293">
        <f t="shared" si="24"/>
        <v>0</v>
      </c>
      <c r="BG39" s="297">
        <f t="shared" si="24"/>
        <v>18</v>
      </c>
      <c r="BH39" s="764" t="s">
        <v>22</v>
      </c>
      <c r="BI39" s="766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  <c r="CH39" s="172"/>
      <c r="CI39" s="172"/>
      <c r="CJ39" s="172"/>
      <c r="CK39" s="172"/>
      <c r="CL39" s="172"/>
      <c r="CM39" s="172"/>
      <c r="CN39" s="172"/>
      <c r="CO39" s="172"/>
      <c r="CP39" s="172"/>
      <c r="CQ39" s="172"/>
      <c r="CR39" s="172"/>
      <c r="CS39" s="172"/>
      <c r="CT39" s="172"/>
      <c r="CU39" s="172"/>
      <c r="CV39" s="172"/>
      <c r="CW39" s="172"/>
      <c r="CX39" s="172"/>
      <c r="CY39" s="172"/>
      <c r="CZ39" s="172"/>
      <c r="DA39" s="172"/>
      <c r="DB39" s="172"/>
    </row>
    <row r="40" spans="1:106" s="24" customFormat="1" ht="97.5" customHeight="1" x14ac:dyDescent="0.95">
      <c r="A40" s="349" t="s">
        <v>150</v>
      </c>
      <c r="B40" s="984" t="s">
        <v>151</v>
      </c>
      <c r="C40" s="985"/>
      <c r="D40" s="985"/>
      <c r="E40" s="985"/>
      <c r="F40" s="985"/>
      <c r="G40" s="985"/>
      <c r="H40" s="985"/>
      <c r="I40" s="985"/>
      <c r="J40" s="985"/>
      <c r="K40" s="985"/>
      <c r="L40" s="985"/>
      <c r="M40" s="985"/>
      <c r="N40" s="317">
        <v>1</v>
      </c>
      <c r="O40" s="351" t="s">
        <v>425</v>
      </c>
      <c r="P40" s="734">
        <f t="shared" ref="P40" si="25">AB40+AE40+AH40+AO40+AR40+AU40+AX40+BA40+BD40+AK40</f>
        <v>440</v>
      </c>
      <c r="Q40" s="735"/>
      <c r="R40" s="734">
        <f>AC40+AF40+AI40+AM40+AP40+AS40+AV40+AY40+BB40+BE40</f>
        <v>212</v>
      </c>
      <c r="S40" s="735"/>
      <c r="T40" s="925">
        <v>36</v>
      </c>
      <c r="U40" s="908"/>
      <c r="V40" s="925"/>
      <c r="W40" s="908"/>
      <c r="X40" s="925">
        <v>176</v>
      </c>
      <c r="Y40" s="908"/>
      <c r="Z40" s="925"/>
      <c r="AA40" s="926"/>
      <c r="AB40" s="352">
        <v>200</v>
      </c>
      <c r="AC40" s="351">
        <v>84</v>
      </c>
      <c r="AD40" s="355">
        <v>6</v>
      </c>
      <c r="AE40" s="353">
        <v>120</v>
      </c>
      <c r="AF40" s="351">
        <v>64</v>
      </c>
      <c r="AG40" s="354">
        <v>3</v>
      </c>
      <c r="AH40" s="352">
        <v>120</v>
      </c>
      <c r="AI40" s="351">
        <v>64</v>
      </c>
      <c r="AJ40" s="390">
        <v>3</v>
      </c>
      <c r="AK40" s="705"/>
      <c r="AL40" s="706"/>
      <c r="AM40" s="391"/>
      <c r="AN40" s="392"/>
      <c r="AO40" s="356"/>
      <c r="AP40" s="351"/>
      <c r="AQ40" s="326"/>
      <c r="AR40" s="353"/>
      <c r="AS40" s="351"/>
      <c r="AT40" s="357"/>
      <c r="AU40" s="352"/>
      <c r="AV40" s="351"/>
      <c r="AW40" s="357"/>
      <c r="AX40" s="393"/>
      <c r="AY40" s="351"/>
      <c r="AZ40" s="358"/>
      <c r="BA40" s="359"/>
      <c r="BB40" s="360"/>
      <c r="BC40" s="357"/>
      <c r="BD40" s="393"/>
      <c r="BE40" s="360"/>
      <c r="BF40" s="329"/>
      <c r="BG40" s="331">
        <f t="shared" si="12"/>
        <v>12</v>
      </c>
      <c r="BH40" s="802" t="s">
        <v>25</v>
      </c>
      <c r="BI40" s="795"/>
      <c r="BJ40" s="25"/>
      <c r="BK40" s="25"/>
      <c r="BL40" s="25"/>
      <c r="BM40" s="25"/>
      <c r="BN40" s="25"/>
      <c r="BO40" s="25"/>
      <c r="BP40" s="25"/>
      <c r="BQ40" s="25"/>
      <c r="BR40" s="234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</row>
    <row r="41" spans="1:106" s="24" customFormat="1" ht="75" customHeight="1" thickBot="1" x14ac:dyDescent="0.9">
      <c r="A41" s="316" t="s">
        <v>152</v>
      </c>
      <c r="B41" s="1155" t="s">
        <v>153</v>
      </c>
      <c r="C41" s="944"/>
      <c r="D41" s="944"/>
      <c r="E41" s="944"/>
      <c r="F41" s="944"/>
      <c r="G41" s="944"/>
      <c r="H41" s="944"/>
      <c r="I41" s="944"/>
      <c r="J41" s="944"/>
      <c r="K41" s="944"/>
      <c r="L41" s="944"/>
      <c r="M41" s="944"/>
      <c r="N41" s="394">
        <v>4</v>
      </c>
      <c r="O41" s="363">
        <v>3</v>
      </c>
      <c r="P41" s="734">
        <f t="shared" ref="P41" si="26">AB41+AE41+AH41+AO41+AR41+AU41+AX41+BA41+BD41+AK41</f>
        <v>240</v>
      </c>
      <c r="Q41" s="735"/>
      <c r="R41" s="734">
        <f t="shared" ref="R41" si="27">AC41+AF41+AI41+AM41+AP41+AS41+AV41+AY41+BB41+BE41</f>
        <v>134</v>
      </c>
      <c r="S41" s="735"/>
      <c r="T41" s="737">
        <v>50</v>
      </c>
      <c r="U41" s="738"/>
      <c r="V41" s="737"/>
      <c r="W41" s="738"/>
      <c r="X41" s="737">
        <v>84</v>
      </c>
      <c r="Y41" s="738"/>
      <c r="Z41" s="737"/>
      <c r="AA41" s="880"/>
      <c r="AB41" s="364"/>
      <c r="AC41" s="363"/>
      <c r="AD41" s="365"/>
      <c r="AE41" s="366"/>
      <c r="AF41" s="363"/>
      <c r="AG41" s="367"/>
      <c r="AH41" s="364">
        <v>110</v>
      </c>
      <c r="AI41" s="363">
        <v>52</v>
      </c>
      <c r="AJ41" s="395">
        <v>3</v>
      </c>
      <c r="AK41" s="1115">
        <v>130</v>
      </c>
      <c r="AL41" s="927"/>
      <c r="AM41" s="376">
        <v>82</v>
      </c>
      <c r="AN41" s="380">
        <v>3</v>
      </c>
      <c r="AO41" s="368"/>
      <c r="AP41" s="363"/>
      <c r="AQ41" s="341"/>
      <c r="AR41" s="366"/>
      <c r="AS41" s="363"/>
      <c r="AT41" s="369"/>
      <c r="AU41" s="364"/>
      <c r="AV41" s="363"/>
      <c r="AW41" s="369"/>
      <c r="AX41" s="364"/>
      <c r="AY41" s="363"/>
      <c r="AZ41" s="370"/>
      <c r="BA41" s="371"/>
      <c r="BB41" s="372"/>
      <c r="BC41" s="369"/>
      <c r="BD41" s="364"/>
      <c r="BE41" s="372"/>
      <c r="BF41" s="344"/>
      <c r="BG41" s="331">
        <f t="shared" ref="BG41" si="28">SUM(BF41,BC41,AZ41,AW41,AT41,AQ41,AN41,AJ41,AG41,AD41)</f>
        <v>6</v>
      </c>
      <c r="BH41" s="823" t="s">
        <v>27</v>
      </c>
      <c r="BI41" s="812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</row>
    <row r="42" spans="1:106" s="233" customFormat="1" ht="96" customHeight="1" thickBot="1" x14ac:dyDescent="0.85">
      <c r="A42" s="347" t="s">
        <v>228</v>
      </c>
      <c r="B42" s="942" t="s">
        <v>363</v>
      </c>
      <c r="C42" s="943"/>
      <c r="D42" s="943"/>
      <c r="E42" s="943"/>
      <c r="F42" s="943"/>
      <c r="G42" s="943"/>
      <c r="H42" s="943"/>
      <c r="I42" s="943"/>
      <c r="J42" s="943"/>
      <c r="K42" s="943"/>
      <c r="L42" s="943"/>
      <c r="M42" s="943"/>
      <c r="N42" s="289"/>
      <c r="O42" s="348"/>
      <c r="P42" s="893">
        <f>SUM(P43:Q43)</f>
        <v>330</v>
      </c>
      <c r="Q42" s="782"/>
      <c r="R42" s="893">
        <f>SUM(R43:S43)</f>
        <v>162</v>
      </c>
      <c r="S42" s="782"/>
      <c r="T42" s="893">
        <f>SUM(T43:U43)</f>
        <v>0</v>
      </c>
      <c r="U42" s="782"/>
      <c r="V42" s="893">
        <f>SUM(V43:W43)</f>
        <v>0</v>
      </c>
      <c r="W42" s="782"/>
      <c r="X42" s="893">
        <f>SUM(X43:Y43)</f>
        <v>162</v>
      </c>
      <c r="Y42" s="782"/>
      <c r="Z42" s="893">
        <f>SUM(Z43:AA43)</f>
        <v>0</v>
      </c>
      <c r="AA42" s="782"/>
      <c r="AB42" s="291">
        <f t="shared" ref="AB42:AJ42" si="29">SUM(AB43:AB43)</f>
        <v>120</v>
      </c>
      <c r="AC42" s="292">
        <f t="shared" si="29"/>
        <v>64</v>
      </c>
      <c r="AD42" s="293">
        <f t="shared" si="29"/>
        <v>3</v>
      </c>
      <c r="AE42" s="291">
        <f t="shared" si="29"/>
        <v>120</v>
      </c>
      <c r="AF42" s="292">
        <f t="shared" si="29"/>
        <v>64</v>
      </c>
      <c r="AG42" s="293">
        <f t="shared" si="29"/>
        <v>3</v>
      </c>
      <c r="AH42" s="291">
        <f t="shared" si="29"/>
        <v>90</v>
      </c>
      <c r="AI42" s="292">
        <f t="shared" si="29"/>
        <v>34</v>
      </c>
      <c r="AJ42" s="293">
        <f t="shared" si="29"/>
        <v>3</v>
      </c>
      <c r="AK42" s="692">
        <f>SUM(AK43:AL43)</f>
        <v>0</v>
      </c>
      <c r="AL42" s="692"/>
      <c r="AM42" s="292">
        <f t="shared" ref="AM42:BF42" si="30">SUM(AM43:AM43)</f>
        <v>0</v>
      </c>
      <c r="AN42" s="292">
        <f t="shared" si="30"/>
        <v>0</v>
      </c>
      <c r="AO42" s="294">
        <f t="shared" si="30"/>
        <v>0</v>
      </c>
      <c r="AP42" s="295">
        <f t="shared" si="30"/>
        <v>0</v>
      </c>
      <c r="AQ42" s="296">
        <f t="shared" si="30"/>
        <v>0</v>
      </c>
      <c r="AR42" s="291">
        <f t="shared" si="30"/>
        <v>0</v>
      </c>
      <c r="AS42" s="292">
        <f t="shared" si="30"/>
        <v>0</v>
      </c>
      <c r="AT42" s="293">
        <f t="shared" si="30"/>
        <v>0</v>
      </c>
      <c r="AU42" s="291">
        <f t="shared" si="30"/>
        <v>0</v>
      </c>
      <c r="AV42" s="292">
        <f t="shared" si="30"/>
        <v>0</v>
      </c>
      <c r="AW42" s="293">
        <f t="shared" si="30"/>
        <v>0</v>
      </c>
      <c r="AX42" s="291">
        <f t="shared" si="30"/>
        <v>0</v>
      </c>
      <c r="AY42" s="292">
        <f t="shared" si="30"/>
        <v>0</v>
      </c>
      <c r="AZ42" s="293">
        <f t="shared" si="30"/>
        <v>0</v>
      </c>
      <c r="BA42" s="291">
        <f t="shared" si="30"/>
        <v>0</v>
      </c>
      <c r="BB42" s="292">
        <f t="shared" si="30"/>
        <v>0</v>
      </c>
      <c r="BC42" s="293">
        <f t="shared" si="30"/>
        <v>0</v>
      </c>
      <c r="BD42" s="291">
        <f t="shared" si="30"/>
        <v>0</v>
      </c>
      <c r="BE42" s="292">
        <f t="shared" si="30"/>
        <v>0</v>
      </c>
      <c r="BF42" s="293">
        <f t="shared" si="30"/>
        <v>0</v>
      </c>
      <c r="BG42" s="297">
        <f>SUM(BG43)</f>
        <v>9</v>
      </c>
      <c r="BH42" s="817" t="s">
        <v>23</v>
      </c>
      <c r="BI42" s="818"/>
      <c r="BJ42" s="172"/>
      <c r="BK42" s="172"/>
      <c r="BL42" s="172"/>
      <c r="BM42" s="172"/>
    </row>
    <row r="43" spans="1:106" s="24" customFormat="1" ht="86.25" customHeight="1" thickBot="1" x14ac:dyDescent="0.9">
      <c r="A43" s="396" t="s">
        <v>154</v>
      </c>
      <c r="B43" s="1157" t="s">
        <v>155</v>
      </c>
      <c r="C43" s="1158"/>
      <c r="D43" s="1158"/>
      <c r="E43" s="1158"/>
      <c r="F43" s="1158"/>
      <c r="G43" s="1158"/>
      <c r="H43" s="1158"/>
      <c r="I43" s="1158"/>
      <c r="J43" s="1158"/>
      <c r="K43" s="1158"/>
      <c r="L43" s="1158"/>
      <c r="M43" s="1158"/>
      <c r="N43" s="397">
        <v>3</v>
      </c>
      <c r="O43" s="398" t="s">
        <v>395</v>
      </c>
      <c r="P43" s="1000">
        <f t="shared" ref="P43:P44" si="31">AB43+AE43+AH43+AO43+AR43+AU43+AX43+BA43+BD43+AK43</f>
        <v>330</v>
      </c>
      <c r="Q43" s="1001"/>
      <c r="R43" s="1000">
        <f t="shared" ref="R43" si="32">AC43+AF43+AI43+AM43+AP43+AS43+AV43+AY43+BB43+BE43</f>
        <v>162</v>
      </c>
      <c r="S43" s="1001"/>
      <c r="T43" s="828"/>
      <c r="U43" s="931"/>
      <c r="V43" s="828"/>
      <c r="W43" s="931"/>
      <c r="X43" s="828">
        <v>162</v>
      </c>
      <c r="Y43" s="931"/>
      <c r="Z43" s="828"/>
      <c r="AA43" s="829"/>
      <c r="AB43" s="399">
        <v>120</v>
      </c>
      <c r="AC43" s="400">
        <v>64</v>
      </c>
      <c r="AD43" s="401">
        <v>3</v>
      </c>
      <c r="AE43" s="402">
        <v>120</v>
      </c>
      <c r="AF43" s="400">
        <v>64</v>
      </c>
      <c r="AG43" s="403">
        <v>3</v>
      </c>
      <c r="AH43" s="399">
        <v>90</v>
      </c>
      <c r="AI43" s="400">
        <v>34</v>
      </c>
      <c r="AJ43" s="404">
        <v>3</v>
      </c>
      <c r="AK43" s="835"/>
      <c r="AL43" s="744"/>
      <c r="AM43" s="405"/>
      <c r="AN43" s="403"/>
      <c r="AO43" s="406"/>
      <c r="AP43" s="400"/>
      <c r="AQ43" s="407"/>
      <c r="AR43" s="402"/>
      <c r="AS43" s="400"/>
      <c r="AT43" s="408"/>
      <c r="AU43" s="399"/>
      <c r="AV43" s="400"/>
      <c r="AW43" s="407"/>
      <c r="AX43" s="402"/>
      <c r="AY43" s="400"/>
      <c r="AZ43" s="409"/>
      <c r="BA43" s="397"/>
      <c r="BB43" s="410"/>
      <c r="BC43" s="407"/>
      <c r="BD43" s="411"/>
      <c r="BE43" s="410"/>
      <c r="BF43" s="412"/>
      <c r="BG43" s="413">
        <f t="shared" si="12"/>
        <v>9</v>
      </c>
      <c r="BH43" s="882"/>
      <c r="BI43" s="883"/>
      <c r="BJ43" s="25"/>
      <c r="BK43" s="25"/>
      <c r="BL43" s="25"/>
      <c r="BM43" s="25"/>
    </row>
    <row r="44" spans="1:106" s="233" customFormat="1" ht="218.25" customHeight="1" thickBot="1" x14ac:dyDescent="0.85">
      <c r="A44" s="414" t="s">
        <v>295</v>
      </c>
      <c r="B44" s="951" t="s">
        <v>382</v>
      </c>
      <c r="C44" s="952"/>
      <c r="D44" s="952"/>
      <c r="E44" s="952"/>
      <c r="F44" s="952"/>
      <c r="G44" s="952"/>
      <c r="H44" s="952"/>
      <c r="I44" s="952"/>
      <c r="J44" s="952"/>
      <c r="K44" s="952"/>
      <c r="L44" s="952"/>
      <c r="M44" s="952"/>
      <c r="N44" s="415"/>
      <c r="O44" s="348"/>
      <c r="P44" s="692">
        <f t="shared" si="31"/>
        <v>910</v>
      </c>
      <c r="Q44" s="693"/>
      <c r="R44" s="692">
        <f>AC44+AF44+AI44+AM44+AP44+AS44+AV44+AY44+BB44+BE44</f>
        <v>408</v>
      </c>
      <c r="S44" s="693"/>
      <c r="T44" s="893">
        <f>SUM(T45:U56)</f>
        <v>244</v>
      </c>
      <c r="U44" s="894"/>
      <c r="V44" s="893">
        <f>SUM(V45:W56)</f>
        <v>82</v>
      </c>
      <c r="W44" s="894"/>
      <c r="X44" s="893">
        <f>SUM(X45:Y56)</f>
        <v>82</v>
      </c>
      <c r="Y44" s="894"/>
      <c r="Z44" s="893">
        <f>SUM(Z46:AA55)</f>
        <v>0</v>
      </c>
      <c r="AA44" s="894"/>
      <c r="AB44" s="294">
        <f t="shared" ref="AB44:AJ44" si="33">SUM(AB45:AB55)</f>
        <v>230</v>
      </c>
      <c r="AC44" s="295">
        <f t="shared" si="33"/>
        <v>116</v>
      </c>
      <c r="AD44" s="296">
        <f t="shared" si="33"/>
        <v>6</v>
      </c>
      <c r="AE44" s="294">
        <f t="shared" si="33"/>
        <v>220</v>
      </c>
      <c r="AF44" s="295">
        <f t="shared" si="33"/>
        <v>100</v>
      </c>
      <c r="AG44" s="296">
        <f t="shared" si="33"/>
        <v>6</v>
      </c>
      <c r="AH44" s="294">
        <f t="shared" si="33"/>
        <v>200</v>
      </c>
      <c r="AI44" s="295">
        <f t="shared" si="33"/>
        <v>84</v>
      </c>
      <c r="AJ44" s="296">
        <f t="shared" si="33"/>
        <v>6</v>
      </c>
      <c r="AK44" s="900">
        <f>SUM(AK45:AL55)</f>
        <v>40</v>
      </c>
      <c r="AL44" s="780"/>
      <c r="AM44" s="295">
        <f t="shared" ref="AM44:AT44" si="34">SUM(AM45:AM55)</f>
        <v>0</v>
      </c>
      <c r="AN44" s="296">
        <f t="shared" si="34"/>
        <v>1</v>
      </c>
      <c r="AO44" s="294">
        <f t="shared" si="34"/>
        <v>110</v>
      </c>
      <c r="AP44" s="295">
        <f t="shared" si="34"/>
        <v>54</v>
      </c>
      <c r="AQ44" s="296">
        <f t="shared" si="34"/>
        <v>3</v>
      </c>
      <c r="AR44" s="294">
        <f t="shared" si="34"/>
        <v>0</v>
      </c>
      <c r="AS44" s="295">
        <f t="shared" si="34"/>
        <v>0</v>
      </c>
      <c r="AT44" s="296">
        <f t="shared" si="34"/>
        <v>0</v>
      </c>
      <c r="AU44" s="294">
        <f>SUM(AU45:AU56)</f>
        <v>110</v>
      </c>
      <c r="AV44" s="295">
        <f>SUM(AV45:AV56)</f>
        <v>54</v>
      </c>
      <c r="AW44" s="296">
        <f>SUM(AW45:AW56)</f>
        <v>3</v>
      </c>
      <c r="AX44" s="294">
        <f t="shared" ref="AX44:BF44" si="35">SUM(AX45:AX55)</f>
        <v>0</v>
      </c>
      <c r="AY44" s="292">
        <f t="shared" si="35"/>
        <v>0</v>
      </c>
      <c r="AZ44" s="293">
        <f t="shared" si="35"/>
        <v>0</v>
      </c>
      <c r="BA44" s="291">
        <f t="shared" si="35"/>
        <v>0</v>
      </c>
      <c r="BB44" s="292">
        <f t="shared" si="35"/>
        <v>0</v>
      </c>
      <c r="BC44" s="293">
        <f t="shared" si="35"/>
        <v>0</v>
      </c>
      <c r="BD44" s="291">
        <f t="shared" si="35"/>
        <v>0</v>
      </c>
      <c r="BE44" s="292">
        <f t="shared" si="35"/>
        <v>0</v>
      </c>
      <c r="BF44" s="293">
        <f t="shared" si="35"/>
        <v>0</v>
      </c>
      <c r="BG44" s="297">
        <f>SUM(BG45:BG56)</f>
        <v>25</v>
      </c>
      <c r="BH44" s="906" t="s">
        <v>28</v>
      </c>
      <c r="BI44" s="907"/>
      <c r="BJ44" s="172"/>
      <c r="BK44" s="172"/>
      <c r="BL44" s="172"/>
      <c r="BM44" s="172"/>
    </row>
    <row r="45" spans="1:106" s="236" customFormat="1" ht="78.75" customHeight="1" x14ac:dyDescent="0.85">
      <c r="A45" s="416" t="s">
        <v>156</v>
      </c>
      <c r="B45" s="1076" t="s">
        <v>278</v>
      </c>
      <c r="C45" s="1124"/>
      <c r="D45" s="1124"/>
      <c r="E45" s="1124"/>
      <c r="F45" s="1124"/>
      <c r="G45" s="1124"/>
      <c r="H45" s="1124"/>
      <c r="I45" s="1124"/>
      <c r="J45" s="1124"/>
      <c r="K45" s="1124"/>
      <c r="L45" s="1124"/>
      <c r="M45" s="1125"/>
      <c r="N45" s="417">
        <v>1</v>
      </c>
      <c r="O45" s="418"/>
      <c r="P45" s="734">
        <f t="shared" ref="P45" si="36">AB45+AE45+AH45+AO45+AR45+AU45+AX45+BA45+BD45+AK45</f>
        <v>110</v>
      </c>
      <c r="Q45" s="735"/>
      <c r="R45" s="734">
        <f t="shared" ref="R45" si="37">AC45+AF45+AI45+AM45+AP45+AS45+AV45+AY45+BB45+BE45</f>
        <v>50</v>
      </c>
      <c r="S45" s="735"/>
      <c r="T45" s="899">
        <v>34</v>
      </c>
      <c r="U45" s="771"/>
      <c r="V45" s="899">
        <v>16</v>
      </c>
      <c r="W45" s="771"/>
      <c r="X45" s="419"/>
      <c r="Y45" s="308"/>
      <c r="Z45" s="897"/>
      <c r="AA45" s="898"/>
      <c r="AB45" s="420">
        <v>110</v>
      </c>
      <c r="AC45" s="309">
        <v>50</v>
      </c>
      <c r="AD45" s="421">
        <v>3</v>
      </c>
      <c r="AE45" s="422"/>
      <c r="AF45" s="309"/>
      <c r="AG45" s="423"/>
      <c r="AH45" s="308"/>
      <c r="AI45" s="309"/>
      <c r="AJ45" s="419"/>
      <c r="AK45" s="424"/>
      <c r="AL45" s="308"/>
      <c r="AM45" s="309"/>
      <c r="AN45" s="421"/>
      <c r="AO45" s="308"/>
      <c r="AP45" s="309"/>
      <c r="AQ45" s="310"/>
      <c r="AR45" s="422"/>
      <c r="AS45" s="309"/>
      <c r="AT45" s="425"/>
      <c r="AU45" s="420"/>
      <c r="AV45" s="309"/>
      <c r="AW45" s="310"/>
      <c r="AX45" s="422"/>
      <c r="AY45" s="309"/>
      <c r="AZ45" s="425"/>
      <c r="BA45" s="426"/>
      <c r="BB45" s="419"/>
      <c r="BC45" s="310"/>
      <c r="BD45" s="427"/>
      <c r="BE45" s="419"/>
      <c r="BF45" s="425"/>
      <c r="BG45" s="427">
        <f t="shared" si="12"/>
        <v>3</v>
      </c>
      <c r="BH45" s="895"/>
      <c r="BI45" s="896"/>
      <c r="BJ45" s="235"/>
      <c r="BK45" s="235"/>
      <c r="BL45" s="235"/>
      <c r="BM45" s="235"/>
    </row>
    <row r="46" spans="1:106" s="24" customFormat="1" ht="78.75" customHeight="1" x14ac:dyDescent="0.85">
      <c r="A46" s="428" t="s">
        <v>157</v>
      </c>
      <c r="B46" s="993" t="s">
        <v>275</v>
      </c>
      <c r="C46" s="994"/>
      <c r="D46" s="994"/>
      <c r="E46" s="994"/>
      <c r="F46" s="994"/>
      <c r="G46" s="994"/>
      <c r="H46" s="994"/>
      <c r="I46" s="994"/>
      <c r="J46" s="994"/>
      <c r="K46" s="994"/>
      <c r="L46" s="994"/>
      <c r="M46" s="1117"/>
      <c r="N46" s="359"/>
      <c r="O46" s="351">
        <v>1</v>
      </c>
      <c r="P46" s="734">
        <f t="shared" ref="P46:P48" si="38">AB46+AE46+AH46+AO46+AR46+AU46+AX46+BA46+BD46+AK46</f>
        <v>120</v>
      </c>
      <c r="Q46" s="735"/>
      <c r="R46" s="734">
        <f t="shared" ref="R46:R48" si="39">AC46+AF46+AI46+AM46+AP46+AS46+AV46+AY46+BB46+BE46</f>
        <v>66</v>
      </c>
      <c r="S46" s="735"/>
      <c r="T46" s="877">
        <v>34</v>
      </c>
      <c r="U46" s="706"/>
      <c r="V46" s="877"/>
      <c r="W46" s="706"/>
      <c r="X46" s="877">
        <v>32</v>
      </c>
      <c r="Y46" s="706"/>
      <c r="Z46" s="877"/>
      <c r="AA46" s="878"/>
      <c r="AB46" s="429">
        <v>120</v>
      </c>
      <c r="AC46" s="325">
        <v>66</v>
      </c>
      <c r="AD46" s="355">
        <v>3</v>
      </c>
      <c r="AE46" s="430"/>
      <c r="AF46" s="325"/>
      <c r="AG46" s="354"/>
      <c r="AH46" s="324"/>
      <c r="AI46" s="325"/>
      <c r="AJ46" s="390"/>
      <c r="AK46" s="705"/>
      <c r="AL46" s="706"/>
      <c r="AM46" s="325"/>
      <c r="AN46" s="355"/>
      <c r="AO46" s="324"/>
      <c r="AP46" s="325"/>
      <c r="AQ46" s="326"/>
      <c r="AR46" s="430"/>
      <c r="AS46" s="325"/>
      <c r="AT46" s="358"/>
      <c r="AU46" s="324"/>
      <c r="AV46" s="325"/>
      <c r="AW46" s="355"/>
      <c r="AX46" s="430"/>
      <c r="AY46" s="320"/>
      <c r="AZ46" s="329"/>
      <c r="BA46" s="330"/>
      <c r="BB46" s="321"/>
      <c r="BC46" s="431"/>
      <c r="BD46" s="331"/>
      <c r="BE46" s="321"/>
      <c r="BF46" s="329"/>
      <c r="BG46" s="331">
        <f t="shared" si="12"/>
        <v>3</v>
      </c>
      <c r="BH46" s="833"/>
      <c r="BI46" s="834"/>
      <c r="BJ46" s="25"/>
      <c r="BK46" s="25"/>
      <c r="BL46" s="25"/>
      <c r="BM46" s="25"/>
    </row>
    <row r="47" spans="1:106" s="236" customFormat="1" ht="123.75" customHeight="1" x14ac:dyDescent="0.85">
      <c r="A47" s="428" t="s">
        <v>158</v>
      </c>
      <c r="B47" s="993" t="s">
        <v>279</v>
      </c>
      <c r="C47" s="1128"/>
      <c r="D47" s="1128"/>
      <c r="E47" s="1128"/>
      <c r="F47" s="1128"/>
      <c r="G47" s="1128"/>
      <c r="H47" s="1128"/>
      <c r="I47" s="1128"/>
      <c r="J47" s="1128"/>
      <c r="K47" s="1128"/>
      <c r="L47" s="1128"/>
      <c r="M47" s="1129"/>
      <c r="N47" s="359">
        <v>2</v>
      </c>
      <c r="O47" s="351"/>
      <c r="P47" s="734">
        <f>AB47+AE47+AH47+AO47+AR47+AU47+AX47+BA47+BD47+AK47</f>
        <v>110</v>
      </c>
      <c r="Q47" s="735"/>
      <c r="R47" s="734">
        <f>AC47+AF47+AI47+AM47+AP47+AS47+AV47+AY47+BB47+BE47</f>
        <v>50</v>
      </c>
      <c r="S47" s="735"/>
      <c r="T47" s="877">
        <v>34</v>
      </c>
      <c r="U47" s="706"/>
      <c r="V47" s="877">
        <v>16</v>
      </c>
      <c r="W47" s="706"/>
      <c r="X47" s="390"/>
      <c r="Y47" s="324"/>
      <c r="Z47" s="840"/>
      <c r="AA47" s="841"/>
      <c r="AB47" s="429"/>
      <c r="AC47" s="325"/>
      <c r="AD47" s="355"/>
      <c r="AE47" s="430">
        <v>110</v>
      </c>
      <c r="AF47" s="325">
        <v>50</v>
      </c>
      <c r="AG47" s="354">
        <v>3</v>
      </c>
      <c r="AH47" s="324"/>
      <c r="AI47" s="325"/>
      <c r="AJ47" s="390"/>
      <c r="AK47" s="432"/>
      <c r="AL47" s="324"/>
      <c r="AM47" s="325"/>
      <c r="AN47" s="355"/>
      <c r="AO47" s="324"/>
      <c r="AP47" s="325"/>
      <c r="AQ47" s="326"/>
      <c r="AR47" s="430"/>
      <c r="AS47" s="325"/>
      <c r="AT47" s="358"/>
      <c r="AU47" s="429"/>
      <c r="AV47" s="325"/>
      <c r="AW47" s="326"/>
      <c r="AX47" s="430"/>
      <c r="AY47" s="325"/>
      <c r="AZ47" s="358"/>
      <c r="BA47" s="433"/>
      <c r="BB47" s="390"/>
      <c r="BC47" s="326"/>
      <c r="BD47" s="434"/>
      <c r="BE47" s="390"/>
      <c r="BF47" s="358"/>
      <c r="BG47" s="434">
        <f t="shared" ref="BG47" si="40">SUM(BF47,BC47,AZ47,AW47,AT47,AQ47,AN47,AJ47,AG47,AD47)</f>
        <v>3</v>
      </c>
      <c r="BH47" s="668"/>
      <c r="BI47" s="842"/>
      <c r="BJ47" s="235"/>
      <c r="BK47" s="235"/>
      <c r="BL47" s="235"/>
      <c r="BM47" s="235"/>
    </row>
    <row r="48" spans="1:106" s="236" customFormat="1" ht="78.75" customHeight="1" thickBot="1" x14ac:dyDescent="1">
      <c r="A48" s="445" t="s">
        <v>159</v>
      </c>
      <c r="B48" s="723" t="s">
        <v>277</v>
      </c>
      <c r="C48" s="977"/>
      <c r="D48" s="977"/>
      <c r="E48" s="977"/>
      <c r="F48" s="977"/>
      <c r="G48" s="977"/>
      <c r="H48" s="977"/>
      <c r="I48" s="977"/>
      <c r="J48" s="977"/>
      <c r="K48" s="977"/>
      <c r="L48" s="977"/>
      <c r="M48" s="978"/>
      <c r="N48" s="446">
        <v>2</v>
      </c>
      <c r="O48" s="447"/>
      <c r="P48" s="919">
        <f t="shared" si="38"/>
        <v>110</v>
      </c>
      <c r="Q48" s="920"/>
      <c r="R48" s="919">
        <f t="shared" si="39"/>
        <v>50</v>
      </c>
      <c r="S48" s="920"/>
      <c r="T48" s="736">
        <v>34</v>
      </c>
      <c r="U48" s="736"/>
      <c r="V48" s="736">
        <v>16</v>
      </c>
      <c r="W48" s="736"/>
      <c r="X48" s="736"/>
      <c r="Y48" s="736"/>
      <c r="Z48" s="736"/>
      <c r="AA48" s="901"/>
      <c r="AB48" s="448"/>
      <c r="AC48" s="447"/>
      <c r="AD48" s="449"/>
      <c r="AE48" s="450">
        <v>110</v>
      </c>
      <c r="AF48" s="447">
        <v>50</v>
      </c>
      <c r="AG48" s="451">
        <v>3</v>
      </c>
      <c r="AH48" s="448"/>
      <c r="AI48" s="447"/>
      <c r="AJ48" s="449"/>
      <c r="AK48" s="921"/>
      <c r="AL48" s="922"/>
      <c r="AM48" s="447"/>
      <c r="AN48" s="451"/>
      <c r="AO48" s="452"/>
      <c r="AP48" s="447"/>
      <c r="AQ48" s="453"/>
      <c r="AR48" s="452"/>
      <c r="AS48" s="447"/>
      <c r="AT48" s="454"/>
      <c r="AU48" s="448"/>
      <c r="AV48" s="447"/>
      <c r="AW48" s="451"/>
      <c r="AX48" s="452"/>
      <c r="AY48" s="447"/>
      <c r="AZ48" s="454"/>
      <c r="BA48" s="446"/>
      <c r="BB48" s="455"/>
      <c r="BC48" s="453"/>
      <c r="BD48" s="456"/>
      <c r="BE48" s="455"/>
      <c r="BF48" s="454"/>
      <c r="BG48" s="457">
        <f t="shared" ref="BG48" si="41">SUM(BF48,BC48,AZ48,AW48,AT48,AQ48,AN48,AJ48,AG48,AD48)</f>
        <v>3</v>
      </c>
      <c r="BH48" s="721"/>
      <c r="BI48" s="773"/>
      <c r="BJ48" s="235"/>
      <c r="BK48" s="235"/>
      <c r="BL48" s="235"/>
      <c r="BM48" s="235"/>
    </row>
    <row r="49" spans="1:106" s="24" customFormat="1" ht="123.75" customHeight="1" x14ac:dyDescent="0.85">
      <c r="A49" s="979" t="s">
        <v>13</v>
      </c>
      <c r="B49" s="1082" t="s">
        <v>129</v>
      </c>
      <c r="C49" s="1083"/>
      <c r="D49" s="1083"/>
      <c r="E49" s="1083"/>
      <c r="F49" s="1083"/>
      <c r="G49" s="1083"/>
      <c r="H49" s="1083"/>
      <c r="I49" s="1083"/>
      <c r="J49" s="1083"/>
      <c r="K49" s="1083"/>
      <c r="L49" s="1083"/>
      <c r="M49" s="1083"/>
      <c r="N49" s="1108" t="s">
        <v>1</v>
      </c>
      <c r="O49" s="1111" t="s">
        <v>70</v>
      </c>
      <c r="P49" s="1090" t="s">
        <v>69</v>
      </c>
      <c r="Q49" s="1091"/>
      <c r="R49" s="1091"/>
      <c r="S49" s="1091"/>
      <c r="T49" s="1091"/>
      <c r="U49" s="1091"/>
      <c r="V49" s="1091"/>
      <c r="W49" s="1091"/>
      <c r="X49" s="1091"/>
      <c r="Y49" s="1091"/>
      <c r="Z49" s="1091"/>
      <c r="AA49" s="1091"/>
      <c r="AB49" s="939" t="s">
        <v>77</v>
      </c>
      <c r="AC49" s="940"/>
      <c r="AD49" s="940"/>
      <c r="AE49" s="940"/>
      <c r="AF49" s="940"/>
      <c r="AG49" s="940"/>
      <c r="AH49" s="940"/>
      <c r="AI49" s="940"/>
      <c r="AJ49" s="940"/>
      <c r="AK49" s="940"/>
      <c r="AL49" s="940"/>
      <c r="AM49" s="940"/>
      <c r="AN49" s="940"/>
      <c r="AO49" s="940"/>
      <c r="AP49" s="940"/>
      <c r="AQ49" s="940"/>
      <c r="AR49" s="940"/>
      <c r="AS49" s="940"/>
      <c r="AT49" s="940"/>
      <c r="AU49" s="940"/>
      <c r="AV49" s="940"/>
      <c r="AW49" s="940"/>
      <c r="AX49" s="940"/>
      <c r="AY49" s="940"/>
      <c r="AZ49" s="940"/>
      <c r="BA49" s="940"/>
      <c r="BB49" s="940"/>
      <c r="BC49" s="940"/>
      <c r="BD49" s="940"/>
      <c r="BE49" s="940"/>
      <c r="BF49" s="941"/>
      <c r="BG49" s="887" t="s">
        <v>118</v>
      </c>
      <c r="BH49" s="806" t="s">
        <v>83</v>
      </c>
      <c r="BI49" s="807"/>
      <c r="BJ49" s="25"/>
      <c r="BK49" s="25"/>
      <c r="BL49" s="25"/>
      <c r="BM49" s="25"/>
    </row>
    <row r="50" spans="1:106" s="24" customFormat="1" ht="123.75" customHeight="1" x14ac:dyDescent="0.85">
      <c r="A50" s="980"/>
      <c r="B50" s="1084"/>
      <c r="C50" s="1085"/>
      <c r="D50" s="1085"/>
      <c r="E50" s="1085"/>
      <c r="F50" s="1085"/>
      <c r="G50" s="1085"/>
      <c r="H50" s="1085"/>
      <c r="I50" s="1085"/>
      <c r="J50" s="1085"/>
      <c r="K50" s="1085"/>
      <c r="L50" s="1085"/>
      <c r="M50" s="1085"/>
      <c r="N50" s="1109"/>
      <c r="O50" s="1112"/>
      <c r="P50" s="866" t="s">
        <v>71</v>
      </c>
      <c r="Q50" s="1074"/>
      <c r="R50" s="865" t="s">
        <v>72</v>
      </c>
      <c r="S50" s="866"/>
      <c r="T50" s="879" t="s">
        <v>78</v>
      </c>
      <c r="U50" s="1092"/>
      <c r="V50" s="1092"/>
      <c r="W50" s="1092"/>
      <c r="X50" s="1092"/>
      <c r="Y50" s="1092"/>
      <c r="Z50" s="1092"/>
      <c r="AA50" s="1092"/>
      <c r="AB50" s="881" t="s">
        <v>2</v>
      </c>
      <c r="AC50" s="881"/>
      <c r="AD50" s="881"/>
      <c r="AE50" s="881"/>
      <c r="AF50" s="881"/>
      <c r="AG50" s="881"/>
      <c r="AH50" s="871" t="s">
        <v>3</v>
      </c>
      <c r="AI50" s="872"/>
      <c r="AJ50" s="872"/>
      <c r="AK50" s="872"/>
      <c r="AL50" s="872"/>
      <c r="AM50" s="872"/>
      <c r="AN50" s="873"/>
      <c r="AO50" s="849" t="s">
        <v>4</v>
      </c>
      <c r="AP50" s="850"/>
      <c r="AQ50" s="850"/>
      <c r="AR50" s="850"/>
      <c r="AS50" s="850"/>
      <c r="AT50" s="851"/>
      <c r="AU50" s="849" t="s">
        <v>15</v>
      </c>
      <c r="AV50" s="850"/>
      <c r="AW50" s="850"/>
      <c r="AX50" s="850"/>
      <c r="AY50" s="850"/>
      <c r="AZ50" s="851"/>
      <c r="BA50" s="849" t="s">
        <v>109</v>
      </c>
      <c r="BB50" s="850"/>
      <c r="BC50" s="850"/>
      <c r="BD50" s="850"/>
      <c r="BE50" s="850"/>
      <c r="BF50" s="851"/>
      <c r="BG50" s="888"/>
      <c r="BH50" s="808"/>
      <c r="BI50" s="809"/>
      <c r="BJ50" s="25"/>
      <c r="BK50" s="25"/>
      <c r="BL50" s="25"/>
      <c r="BM50" s="25"/>
    </row>
    <row r="51" spans="1:106" s="24" customFormat="1" ht="123.75" customHeight="1" x14ac:dyDescent="0.95">
      <c r="A51" s="980"/>
      <c r="B51" s="1084"/>
      <c r="C51" s="1085"/>
      <c r="D51" s="1085"/>
      <c r="E51" s="1085"/>
      <c r="F51" s="1085"/>
      <c r="G51" s="1085"/>
      <c r="H51" s="1085"/>
      <c r="I51" s="1085"/>
      <c r="J51" s="1085"/>
      <c r="K51" s="1085"/>
      <c r="L51" s="1085"/>
      <c r="M51" s="1085"/>
      <c r="N51" s="1109"/>
      <c r="O51" s="1112"/>
      <c r="P51" s="866"/>
      <c r="Q51" s="1074"/>
      <c r="R51" s="865"/>
      <c r="S51" s="866"/>
      <c r="T51" s="1073" t="s">
        <v>73</v>
      </c>
      <c r="U51" s="1074"/>
      <c r="V51" s="1073" t="s">
        <v>74</v>
      </c>
      <c r="W51" s="1074"/>
      <c r="X51" s="1073" t="s">
        <v>75</v>
      </c>
      <c r="Y51" s="1074"/>
      <c r="Z51" s="865" t="s">
        <v>76</v>
      </c>
      <c r="AA51" s="866"/>
      <c r="AB51" s="852" t="s">
        <v>289</v>
      </c>
      <c r="AC51" s="853"/>
      <c r="AD51" s="854"/>
      <c r="AE51" s="855" t="s">
        <v>308</v>
      </c>
      <c r="AF51" s="853"/>
      <c r="AG51" s="856"/>
      <c r="AH51" s="852" t="s">
        <v>309</v>
      </c>
      <c r="AI51" s="853"/>
      <c r="AJ51" s="854"/>
      <c r="AK51" s="857" t="s">
        <v>310</v>
      </c>
      <c r="AL51" s="858"/>
      <c r="AM51" s="858"/>
      <c r="AN51" s="859"/>
      <c r="AO51" s="860" t="s">
        <v>311</v>
      </c>
      <c r="AP51" s="860"/>
      <c r="AQ51" s="842"/>
      <c r="AR51" s="874" t="s">
        <v>312</v>
      </c>
      <c r="AS51" s="858"/>
      <c r="AT51" s="859"/>
      <c r="AU51" s="1097" t="s">
        <v>313</v>
      </c>
      <c r="AV51" s="858"/>
      <c r="AW51" s="1098"/>
      <c r="AX51" s="858" t="s">
        <v>314</v>
      </c>
      <c r="AY51" s="858"/>
      <c r="AZ51" s="859"/>
      <c r="BA51" s="1097" t="s">
        <v>315</v>
      </c>
      <c r="BB51" s="858"/>
      <c r="BC51" s="1098"/>
      <c r="BD51" s="890" t="s">
        <v>110</v>
      </c>
      <c r="BE51" s="891"/>
      <c r="BF51" s="892"/>
      <c r="BG51" s="888"/>
      <c r="BH51" s="808"/>
      <c r="BI51" s="809"/>
      <c r="BJ51" s="25"/>
      <c r="BK51" s="25"/>
      <c r="BL51" s="25"/>
      <c r="BM51" s="25"/>
    </row>
    <row r="52" spans="1:106" s="24" customFormat="1" ht="348.75" customHeight="1" thickBot="1" x14ac:dyDescent="0.9">
      <c r="A52" s="981"/>
      <c r="B52" s="1086"/>
      <c r="C52" s="1087"/>
      <c r="D52" s="1087"/>
      <c r="E52" s="1087"/>
      <c r="F52" s="1087"/>
      <c r="G52" s="1087"/>
      <c r="H52" s="1087"/>
      <c r="I52" s="1087"/>
      <c r="J52" s="1087"/>
      <c r="K52" s="1087"/>
      <c r="L52" s="1087"/>
      <c r="M52" s="1087"/>
      <c r="N52" s="1110"/>
      <c r="O52" s="1113"/>
      <c r="P52" s="868"/>
      <c r="Q52" s="1075"/>
      <c r="R52" s="867"/>
      <c r="S52" s="868"/>
      <c r="T52" s="867"/>
      <c r="U52" s="1075"/>
      <c r="V52" s="867"/>
      <c r="W52" s="1075"/>
      <c r="X52" s="867"/>
      <c r="Y52" s="1075"/>
      <c r="Z52" s="867"/>
      <c r="AA52" s="868"/>
      <c r="AB52" s="264" t="s">
        <v>80</v>
      </c>
      <c r="AC52" s="265" t="s">
        <v>81</v>
      </c>
      <c r="AD52" s="266" t="s">
        <v>82</v>
      </c>
      <c r="AE52" s="267" t="s">
        <v>80</v>
      </c>
      <c r="AF52" s="265" t="s">
        <v>81</v>
      </c>
      <c r="AG52" s="268" t="s">
        <v>82</v>
      </c>
      <c r="AH52" s="264" t="s">
        <v>80</v>
      </c>
      <c r="AI52" s="265" t="s">
        <v>81</v>
      </c>
      <c r="AJ52" s="266" t="s">
        <v>82</v>
      </c>
      <c r="AK52" s="928" t="s">
        <v>80</v>
      </c>
      <c r="AL52" s="929"/>
      <c r="AM52" s="269" t="s">
        <v>81</v>
      </c>
      <c r="AN52" s="270" t="s">
        <v>82</v>
      </c>
      <c r="AO52" s="271" t="s">
        <v>80</v>
      </c>
      <c r="AP52" s="272" t="s">
        <v>81</v>
      </c>
      <c r="AQ52" s="273" t="s">
        <v>82</v>
      </c>
      <c r="AR52" s="274" t="s">
        <v>80</v>
      </c>
      <c r="AS52" s="265" t="s">
        <v>81</v>
      </c>
      <c r="AT52" s="275" t="s">
        <v>82</v>
      </c>
      <c r="AU52" s="264" t="s">
        <v>80</v>
      </c>
      <c r="AV52" s="265" t="s">
        <v>81</v>
      </c>
      <c r="AW52" s="275" t="s">
        <v>82</v>
      </c>
      <c r="AX52" s="274" t="s">
        <v>80</v>
      </c>
      <c r="AY52" s="265" t="s">
        <v>81</v>
      </c>
      <c r="AZ52" s="275" t="s">
        <v>82</v>
      </c>
      <c r="BA52" s="264" t="s">
        <v>80</v>
      </c>
      <c r="BB52" s="265" t="s">
        <v>81</v>
      </c>
      <c r="BC52" s="275" t="s">
        <v>82</v>
      </c>
      <c r="BD52" s="274" t="s">
        <v>80</v>
      </c>
      <c r="BE52" s="265" t="s">
        <v>81</v>
      </c>
      <c r="BF52" s="268" t="s">
        <v>82</v>
      </c>
      <c r="BG52" s="889"/>
      <c r="BH52" s="810"/>
      <c r="BI52" s="811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</row>
    <row r="53" spans="1:106" s="24" customFormat="1" ht="68.25" x14ac:dyDescent="0.85">
      <c r="A53" s="1162" t="s">
        <v>283</v>
      </c>
      <c r="B53" s="670" t="s">
        <v>160</v>
      </c>
      <c r="C53" s="671"/>
      <c r="D53" s="671"/>
      <c r="E53" s="671"/>
      <c r="F53" s="671"/>
      <c r="G53" s="671"/>
      <c r="H53" s="671"/>
      <c r="I53" s="671"/>
      <c r="J53" s="671"/>
      <c r="K53" s="671"/>
      <c r="L53" s="671"/>
      <c r="M53" s="1021"/>
      <c r="N53" s="359">
        <v>3</v>
      </c>
      <c r="O53" s="351"/>
      <c r="P53" s="734">
        <f>AB53+AE53+AH53+AO53+AR53+AU53+AX53+BA53+BD53+AK53</f>
        <v>200</v>
      </c>
      <c r="Q53" s="735"/>
      <c r="R53" s="734">
        <f>AC53+AF53+AI53+AM53+AP53+AS53+AV53+AY53+BB53+BE53</f>
        <v>84</v>
      </c>
      <c r="S53" s="735"/>
      <c r="T53" s="676">
        <v>36</v>
      </c>
      <c r="U53" s="676"/>
      <c r="V53" s="676">
        <v>16</v>
      </c>
      <c r="W53" s="676"/>
      <c r="X53" s="676">
        <v>32</v>
      </c>
      <c r="Y53" s="676"/>
      <c r="Z53" s="676"/>
      <c r="AA53" s="748"/>
      <c r="AB53" s="352"/>
      <c r="AC53" s="351"/>
      <c r="AD53" s="355"/>
      <c r="AE53" s="356"/>
      <c r="AF53" s="351"/>
      <c r="AG53" s="354"/>
      <c r="AH53" s="356">
        <v>200</v>
      </c>
      <c r="AI53" s="351">
        <v>84</v>
      </c>
      <c r="AJ53" s="390">
        <v>6</v>
      </c>
      <c r="AK53" s="802"/>
      <c r="AL53" s="689"/>
      <c r="AM53" s="390"/>
      <c r="AN53" s="355"/>
      <c r="AO53" s="356"/>
      <c r="AP53" s="351"/>
      <c r="AQ53" s="326"/>
      <c r="AR53" s="356"/>
      <c r="AS53" s="351"/>
      <c r="AT53" s="358"/>
      <c r="AU53" s="352"/>
      <c r="AV53" s="351"/>
      <c r="AW53" s="355"/>
      <c r="AX53" s="356"/>
      <c r="AY53" s="351"/>
      <c r="AZ53" s="358"/>
      <c r="BA53" s="359"/>
      <c r="BB53" s="360"/>
      <c r="BC53" s="326"/>
      <c r="BD53" s="435"/>
      <c r="BE53" s="436"/>
      <c r="BF53" s="329"/>
      <c r="BG53" s="331">
        <f>SUM(BF53,BC53,AZ53,AW53,AT53,AQ53,AN53,AJ53,AG53,AD53)</f>
        <v>6</v>
      </c>
      <c r="BH53" s="833"/>
      <c r="BI53" s="834"/>
      <c r="BJ53" s="25"/>
      <c r="BK53" s="25"/>
      <c r="BL53" s="25"/>
      <c r="BM53" s="25"/>
    </row>
    <row r="54" spans="1:106" s="24" customFormat="1" ht="163.5" customHeight="1" x14ac:dyDescent="0.85">
      <c r="A54" s="1163"/>
      <c r="B54" s="715" t="s">
        <v>281</v>
      </c>
      <c r="C54" s="716"/>
      <c r="D54" s="716"/>
      <c r="E54" s="716"/>
      <c r="F54" s="716"/>
      <c r="G54" s="716"/>
      <c r="H54" s="716"/>
      <c r="I54" s="716"/>
      <c r="J54" s="716"/>
      <c r="K54" s="716"/>
      <c r="L54" s="716"/>
      <c r="M54" s="1080"/>
      <c r="N54" s="386"/>
      <c r="O54" s="400"/>
      <c r="P54" s="1000">
        <f>AB54+AE54+AH54+AO54+AR54+AU54+AX54+BA54+BD54+AK54</f>
        <v>40</v>
      </c>
      <c r="Q54" s="1001"/>
      <c r="R54" s="1000">
        <f>AC54+AF54+AI54+AM54+AP54+AS54+AV54+AY54+BB54+BE54</f>
        <v>0</v>
      </c>
      <c r="S54" s="1001"/>
      <c r="T54" s="910"/>
      <c r="U54" s="927"/>
      <c r="V54" s="910"/>
      <c r="W54" s="927"/>
      <c r="X54" s="910"/>
      <c r="Y54" s="927"/>
      <c r="Z54" s="910"/>
      <c r="AA54" s="911"/>
      <c r="AB54" s="377"/>
      <c r="AC54" s="376"/>
      <c r="AD54" s="378"/>
      <c r="AE54" s="382"/>
      <c r="AF54" s="376"/>
      <c r="AG54" s="380"/>
      <c r="AH54" s="405"/>
      <c r="AI54" s="437"/>
      <c r="AJ54" s="404"/>
      <c r="AK54" s="823">
        <v>40</v>
      </c>
      <c r="AL54" s="738"/>
      <c r="AM54" s="381"/>
      <c r="AN54" s="378">
        <v>1</v>
      </c>
      <c r="AO54" s="382"/>
      <c r="AP54" s="376"/>
      <c r="AQ54" s="383"/>
      <c r="AR54" s="382"/>
      <c r="AS54" s="376"/>
      <c r="AT54" s="385"/>
      <c r="AU54" s="405"/>
      <c r="AV54" s="437"/>
      <c r="AW54" s="401"/>
      <c r="AX54" s="382"/>
      <c r="AY54" s="376"/>
      <c r="AZ54" s="385"/>
      <c r="BA54" s="386"/>
      <c r="BB54" s="387"/>
      <c r="BC54" s="383"/>
      <c r="BD54" s="438"/>
      <c r="BE54" s="439"/>
      <c r="BF54" s="389"/>
      <c r="BG54" s="413">
        <v>1</v>
      </c>
      <c r="BH54" s="713" t="s">
        <v>350</v>
      </c>
      <c r="BI54" s="843"/>
      <c r="BJ54" s="25"/>
      <c r="BK54" s="25"/>
      <c r="BL54" s="25"/>
      <c r="BM54" s="25"/>
    </row>
    <row r="55" spans="1:106" s="24" customFormat="1" ht="155.25" customHeight="1" x14ac:dyDescent="0.85">
      <c r="A55" s="316" t="s">
        <v>240</v>
      </c>
      <c r="B55" s="670" t="s">
        <v>241</v>
      </c>
      <c r="C55" s="1126"/>
      <c r="D55" s="1126"/>
      <c r="E55" s="1126"/>
      <c r="F55" s="1126"/>
      <c r="G55" s="1126"/>
      <c r="H55" s="1126"/>
      <c r="I55" s="1126"/>
      <c r="J55" s="1126"/>
      <c r="K55" s="1126"/>
      <c r="L55" s="1126"/>
      <c r="M55" s="1127"/>
      <c r="N55" s="371"/>
      <c r="O55" s="363">
        <v>5</v>
      </c>
      <c r="P55" s="932">
        <f>AB55+AE55+AH55+AO55+AR55+AU55+AX55+BA55+BD55+AK55</f>
        <v>110</v>
      </c>
      <c r="Q55" s="875"/>
      <c r="R55" s="932">
        <f>AC55+AF55+AI55+AM55+AP55+AS55+AV55+AY55+BB55+BE55</f>
        <v>54</v>
      </c>
      <c r="S55" s="875"/>
      <c r="T55" s="679">
        <v>36</v>
      </c>
      <c r="U55" s="679"/>
      <c r="V55" s="679"/>
      <c r="W55" s="679"/>
      <c r="X55" s="679">
        <v>18</v>
      </c>
      <c r="Y55" s="679"/>
      <c r="Z55" s="679"/>
      <c r="AA55" s="836"/>
      <c r="AB55" s="364"/>
      <c r="AC55" s="363"/>
      <c r="AD55" s="365"/>
      <c r="AE55" s="366"/>
      <c r="AF55" s="363"/>
      <c r="AG55" s="367"/>
      <c r="AH55" s="364"/>
      <c r="AI55" s="363"/>
      <c r="AJ55" s="395"/>
      <c r="AK55" s="705"/>
      <c r="AL55" s="706"/>
      <c r="AM55" s="340"/>
      <c r="AN55" s="365"/>
      <c r="AO55" s="339">
        <v>110</v>
      </c>
      <c r="AP55" s="340">
        <v>54</v>
      </c>
      <c r="AQ55" s="365">
        <v>3</v>
      </c>
      <c r="AR55" s="440"/>
      <c r="AS55" s="340"/>
      <c r="AT55" s="369"/>
      <c r="AU55" s="441"/>
      <c r="AV55" s="340"/>
      <c r="AW55" s="365"/>
      <c r="AX55" s="440"/>
      <c r="AY55" s="340"/>
      <c r="AZ55" s="370"/>
      <c r="BA55" s="442"/>
      <c r="BB55" s="395"/>
      <c r="BC55" s="365"/>
      <c r="BD55" s="443"/>
      <c r="BE55" s="395"/>
      <c r="BF55" s="344"/>
      <c r="BG55" s="444">
        <f>SUM(BF55,BC55,AZ55,AW55,AT55,AQ55,AN55,AJ55,AG55,AD55)</f>
        <v>3</v>
      </c>
      <c r="BH55" s="844"/>
      <c r="BI55" s="845"/>
      <c r="BJ55" s="25"/>
      <c r="BK55" s="25"/>
      <c r="BL55" s="25"/>
      <c r="BM55" s="25"/>
    </row>
    <row r="56" spans="1:106" s="236" customFormat="1" ht="86.25" customHeight="1" thickBot="1" x14ac:dyDescent="1">
      <c r="A56" s="445" t="s">
        <v>316</v>
      </c>
      <c r="B56" s="723" t="s">
        <v>291</v>
      </c>
      <c r="C56" s="977"/>
      <c r="D56" s="977"/>
      <c r="E56" s="977"/>
      <c r="F56" s="977"/>
      <c r="G56" s="977"/>
      <c r="H56" s="977"/>
      <c r="I56" s="977"/>
      <c r="J56" s="977"/>
      <c r="K56" s="977"/>
      <c r="L56" s="977"/>
      <c r="M56" s="978"/>
      <c r="N56" s="446">
        <v>7</v>
      </c>
      <c r="O56" s="447"/>
      <c r="P56" s="919">
        <f>AB56+AE56+AH56+AO56+AR56+AU56+AX56+BA56+BD56+AK56</f>
        <v>110</v>
      </c>
      <c r="Q56" s="920"/>
      <c r="R56" s="919">
        <f>AC56+AF56+AI56+AM56+AP56+AS56+AV56+AY56+BB56+BE56</f>
        <v>54</v>
      </c>
      <c r="S56" s="920"/>
      <c r="T56" s="736">
        <v>36</v>
      </c>
      <c r="U56" s="736"/>
      <c r="V56" s="736">
        <v>18</v>
      </c>
      <c r="W56" s="736"/>
      <c r="X56" s="736"/>
      <c r="Y56" s="736"/>
      <c r="Z56" s="736"/>
      <c r="AA56" s="901"/>
      <c r="AB56" s="448"/>
      <c r="AC56" s="447"/>
      <c r="AD56" s="449"/>
      <c r="AE56" s="450"/>
      <c r="AF56" s="447"/>
      <c r="AG56" s="451"/>
      <c r="AH56" s="448"/>
      <c r="AI56" s="447"/>
      <c r="AJ56" s="449"/>
      <c r="AK56" s="921"/>
      <c r="AL56" s="922"/>
      <c r="AM56" s="447"/>
      <c r="AN56" s="451"/>
      <c r="AO56" s="452"/>
      <c r="AP56" s="447"/>
      <c r="AQ56" s="453"/>
      <c r="AR56" s="452"/>
      <c r="AS56" s="447"/>
      <c r="AT56" s="454"/>
      <c r="AU56" s="448">
        <v>110</v>
      </c>
      <c r="AV56" s="447">
        <v>54</v>
      </c>
      <c r="AW56" s="451">
        <v>3</v>
      </c>
      <c r="AX56" s="452"/>
      <c r="AY56" s="447"/>
      <c r="AZ56" s="454"/>
      <c r="BA56" s="446"/>
      <c r="BB56" s="455"/>
      <c r="BC56" s="453"/>
      <c r="BD56" s="456"/>
      <c r="BE56" s="455"/>
      <c r="BF56" s="454"/>
      <c r="BG56" s="457">
        <f t="shared" ref="BG56" si="42">SUM(BF56,BC56,AZ56,AW56,AT56,AQ56,AN56,AJ56,AG56,AD56)</f>
        <v>3</v>
      </c>
      <c r="BH56" s="902"/>
      <c r="BI56" s="903"/>
      <c r="BJ56" s="235"/>
      <c r="BK56" s="235"/>
      <c r="BL56" s="235"/>
      <c r="BM56" s="235"/>
    </row>
    <row r="57" spans="1:106" s="230" customFormat="1" ht="145.5" customHeight="1" thickBot="1" x14ac:dyDescent="0.85">
      <c r="A57" s="347" t="s">
        <v>225</v>
      </c>
      <c r="B57" s="986" t="s">
        <v>364</v>
      </c>
      <c r="C57" s="987"/>
      <c r="D57" s="987"/>
      <c r="E57" s="987"/>
      <c r="F57" s="987"/>
      <c r="G57" s="987"/>
      <c r="H57" s="987"/>
      <c r="I57" s="987"/>
      <c r="J57" s="987"/>
      <c r="K57" s="987"/>
      <c r="L57" s="987"/>
      <c r="M57" s="987"/>
      <c r="N57" s="289"/>
      <c r="O57" s="348"/>
      <c r="P57" s="780">
        <f>SUM(P58:Q60)</f>
        <v>300</v>
      </c>
      <c r="Q57" s="822"/>
      <c r="R57" s="780">
        <f t="shared" ref="R57" si="43">SUM(R58:S60)</f>
        <v>134</v>
      </c>
      <c r="S57" s="822"/>
      <c r="T57" s="780">
        <f t="shared" ref="T57" si="44">SUM(T58:U60)</f>
        <v>86</v>
      </c>
      <c r="U57" s="822"/>
      <c r="V57" s="780">
        <f t="shared" ref="V57" si="45">SUM(V58:W60)</f>
        <v>16</v>
      </c>
      <c r="W57" s="822"/>
      <c r="X57" s="780">
        <f t="shared" ref="X57" si="46">SUM(X58:Y60)</f>
        <v>32</v>
      </c>
      <c r="Y57" s="822"/>
      <c r="Z57" s="780">
        <f t="shared" ref="Z57" si="47">SUM(Z58:AA60)</f>
        <v>0</v>
      </c>
      <c r="AA57" s="822"/>
      <c r="AB57" s="291">
        <f t="shared" ref="AB57:AJ57" si="48">SUM(AB60:AB60)</f>
        <v>0</v>
      </c>
      <c r="AC57" s="292">
        <f t="shared" si="48"/>
        <v>0</v>
      </c>
      <c r="AD57" s="293">
        <f t="shared" si="48"/>
        <v>0</v>
      </c>
      <c r="AE57" s="291">
        <f t="shared" si="48"/>
        <v>0</v>
      </c>
      <c r="AF57" s="292">
        <f t="shared" si="48"/>
        <v>0</v>
      </c>
      <c r="AG57" s="293">
        <f t="shared" si="48"/>
        <v>0</v>
      </c>
      <c r="AH57" s="291">
        <f t="shared" si="48"/>
        <v>0</v>
      </c>
      <c r="AI57" s="292">
        <f t="shared" si="48"/>
        <v>0</v>
      </c>
      <c r="AJ57" s="293">
        <f t="shared" si="48"/>
        <v>0</v>
      </c>
      <c r="AK57" s="692">
        <f>SUM(AK58:AL60)</f>
        <v>190</v>
      </c>
      <c r="AL57" s="692"/>
      <c r="AM57" s="292">
        <f>SUM(AM58:AM60)</f>
        <v>82</v>
      </c>
      <c r="AN57" s="458">
        <f t="shared" ref="AN57:AQ57" si="49">SUM(AN58:AN60)</f>
        <v>5</v>
      </c>
      <c r="AO57" s="459">
        <f t="shared" si="49"/>
        <v>110</v>
      </c>
      <c r="AP57" s="292">
        <f t="shared" si="49"/>
        <v>52</v>
      </c>
      <c r="AQ57" s="460">
        <f t="shared" si="49"/>
        <v>3</v>
      </c>
      <c r="AR57" s="461">
        <f t="shared" ref="AR57:BF57" si="50">SUM(AR60:AR60)</f>
        <v>0</v>
      </c>
      <c r="AS57" s="292">
        <f t="shared" si="50"/>
        <v>0</v>
      </c>
      <c r="AT57" s="293">
        <f t="shared" si="50"/>
        <v>0</v>
      </c>
      <c r="AU57" s="291">
        <f t="shared" si="50"/>
        <v>0</v>
      </c>
      <c r="AV57" s="292">
        <f t="shared" si="50"/>
        <v>0</v>
      </c>
      <c r="AW57" s="293">
        <f t="shared" si="50"/>
        <v>0</v>
      </c>
      <c r="AX57" s="291">
        <f t="shared" si="50"/>
        <v>0</v>
      </c>
      <c r="AY57" s="292">
        <f t="shared" si="50"/>
        <v>0</v>
      </c>
      <c r="AZ57" s="293">
        <f t="shared" si="50"/>
        <v>0</v>
      </c>
      <c r="BA57" s="291">
        <f t="shared" si="50"/>
        <v>0</v>
      </c>
      <c r="BB57" s="292">
        <f t="shared" si="50"/>
        <v>0</v>
      </c>
      <c r="BC57" s="293">
        <f t="shared" si="50"/>
        <v>0</v>
      </c>
      <c r="BD57" s="291">
        <f t="shared" si="50"/>
        <v>0</v>
      </c>
      <c r="BE57" s="292">
        <f t="shared" si="50"/>
        <v>0</v>
      </c>
      <c r="BF57" s="293">
        <f t="shared" si="50"/>
        <v>0</v>
      </c>
      <c r="BG57" s="297">
        <f>SUM(BG58:BG60)</f>
        <v>8</v>
      </c>
      <c r="BH57" s="764" t="s">
        <v>29</v>
      </c>
      <c r="BI57" s="766"/>
      <c r="BJ57" s="229"/>
      <c r="BK57" s="172"/>
      <c r="BL57" s="172"/>
      <c r="BM57" s="172"/>
    </row>
    <row r="58" spans="1:106" s="24" customFormat="1" ht="68.25" x14ac:dyDescent="0.85">
      <c r="A58" s="1164" t="s">
        <v>161</v>
      </c>
      <c r="B58" s="791" t="s">
        <v>164</v>
      </c>
      <c r="C58" s="792"/>
      <c r="D58" s="792"/>
      <c r="E58" s="792"/>
      <c r="F58" s="792"/>
      <c r="G58" s="792"/>
      <c r="H58" s="792"/>
      <c r="I58" s="792"/>
      <c r="J58" s="792"/>
      <c r="K58" s="792"/>
      <c r="L58" s="792"/>
      <c r="M58" s="792"/>
      <c r="N58" s="417">
        <v>4</v>
      </c>
      <c r="O58" s="418"/>
      <c r="P58" s="996">
        <f t="shared" ref="P58:P59" si="51">AB58+AE58+AH58+AO58+AR58+AU58+AX58+BA58+BD58+AK58</f>
        <v>130</v>
      </c>
      <c r="Q58" s="945"/>
      <c r="R58" s="996">
        <f t="shared" ref="R58:R59" si="52">AC58+AF58+AI58+AM58+AP58+AS58+AV58+AY58+BB58+BE58</f>
        <v>82</v>
      </c>
      <c r="S58" s="945"/>
      <c r="T58" s="909">
        <v>50</v>
      </c>
      <c r="U58" s="909"/>
      <c r="V58" s="909"/>
      <c r="W58" s="909"/>
      <c r="X58" s="909">
        <v>32</v>
      </c>
      <c r="Y58" s="909"/>
      <c r="Z58" s="909"/>
      <c r="AA58" s="923"/>
      <c r="AB58" s="393"/>
      <c r="AC58" s="418"/>
      <c r="AD58" s="421"/>
      <c r="AE58" s="462"/>
      <c r="AF58" s="418"/>
      <c r="AG58" s="423"/>
      <c r="AH58" s="393"/>
      <c r="AI58" s="418"/>
      <c r="AJ58" s="419"/>
      <c r="AK58" s="774">
        <v>130</v>
      </c>
      <c r="AL58" s="908"/>
      <c r="AM58" s="418">
        <v>82</v>
      </c>
      <c r="AN58" s="423">
        <v>3</v>
      </c>
      <c r="AO58" s="463"/>
      <c r="AP58" s="418"/>
      <c r="AQ58" s="310"/>
      <c r="AR58" s="462"/>
      <c r="AS58" s="418"/>
      <c r="AT58" s="464"/>
      <c r="AU58" s="393"/>
      <c r="AV58" s="418"/>
      <c r="AW58" s="421"/>
      <c r="AX58" s="463"/>
      <c r="AY58" s="418"/>
      <c r="AZ58" s="425"/>
      <c r="BA58" s="417"/>
      <c r="BB58" s="465"/>
      <c r="BC58" s="421"/>
      <c r="BD58" s="466"/>
      <c r="BE58" s="465"/>
      <c r="BF58" s="425"/>
      <c r="BG58" s="315">
        <f>SUM(BF58,BC58,AZ58,AW58,AT58,AQ58,AN58,AJ58,AG58,AD58)</f>
        <v>3</v>
      </c>
      <c r="BH58" s="815"/>
      <c r="BI58" s="816"/>
      <c r="BJ58" s="25"/>
      <c r="BK58" s="25"/>
      <c r="BL58" s="25"/>
      <c r="BM58" s="25"/>
    </row>
    <row r="59" spans="1:106" s="24" customFormat="1" ht="127.5" customHeight="1" x14ac:dyDescent="0.85">
      <c r="A59" s="1165"/>
      <c r="B59" s="670" t="s">
        <v>234</v>
      </c>
      <c r="C59" s="671"/>
      <c r="D59" s="671"/>
      <c r="E59" s="671"/>
      <c r="F59" s="671"/>
      <c r="G59" s="671"/>
      <c r="H59" s="671"/>
      <c r="I59" s="671"/>
      <c r="J59" s="671"/>
      <c r="K59" s="671"/>
      <c r="L59" s="671"/>
      <c r="M59" s="671"/>
      <c r="N59" s="371"/>
      <c r="O59" s="363"/>
      <c r="P59" s="734">
        <f t="shared" si="51"/>
        <v>60</v>
      </c>
      <c r="Q59" s="735"/>
      <c r="R59" s="734">
        <f t="shared" si="52"/>
        <v>0</v>
      </c>
      <c r="S59" s="735"/>
      <c r="T59" s="737"/>
      <c r="U59" s="738"/>
      <c r="V59" s="737"/>
      <c r="W59" s="738"/>
      <c r="X59" s="737"/>
      <c r="Y59" s="738"/>
      <c r="Z59" s="737"/>
      <c r="AA59" s="880"/>
      <c r="AB59" s="364"/>
      <c r="AC59" s="363"/>
      <c r="AD59" s="365"/>
      <c r="AE59" s="366"/>
      <c r="AF59" s="363"/>
      <c r="AG59" s="367"/>
      <c r="AH59" s="364"/>
      <c r="AI59" s="363"/>
      <c r="AJ59" s="395"/>
      <c r="AK59" s="823">
        <v>60</v>
      </c>
      <c r="AL59" s="738"/>
      <c r="AM59" s="467"/>
      <c r="AN59" s="367">
        <v>2</v>
      </c>
      <c r="AO59" s="368"/>
      <c r="AP59" s="363"/>
      <c r="AQ59" s="365"/>
      <c r="AR59" s="366"/>
      <c r="AS59" s="363"/>
      <c r="AT59" s="369"/>
      <c r="AU59" s="364"/>
      <c r="AV59" s="363"/>
      <c r="AW59" s="365"/>
      <c r="AX59" s="366"/>
      <c r="AY59" s="363"/>
      <c r="AZ59" s="370"/>
      <c r="BA59" s="371"/>
      <c r="BB59" s="372"/>
      <c r="BC59" s="365"/>
      <c r="BD59" s="373"/>
      <c r="BE59" s="372"/>
      <c r="BF59" s="370"/>
      <c r="BG59" s="331">
        <f>SUM(BF59,BC59,AZ59,AW59,AT59,AQ59,AN59,AJ59,AG59,AD59)</f>
        <v>2</v>
      </c>
      <c r="BH59" s="707" t="s">
        <v>351</v>
      </c>
      <c r="BI59" s="708"/>
      <c r="BJ59" s="25"/>
      <c r="BK59" s="25"/>
      <c r="BL59" s="25"/>
      <c r="BM59" s="25"/>
    </row>
    <row r="60" spans="1:106" s="24" customFormat="1" ht="78.599999999999994" customHeight="1" thickBot="1" x14ac:dyDescent="0.9">
      <c r="A60" s="346" t="s">
        <v>162</v>
      </c>
      <c r="B60" s="723" t="s">
        <v>163</v>
      </c>
      <c r="C60" s="724"/>
      <c r="D60" s="724"/>
      <c r="E60" s="724"/>
      <c r="F60" s="724"/>
      <c r="G60" s="724"/>
      <c r="H60" s="724"/>
      <c r="I60" s="724"/>
      <c r="J60" s="724"/>
      <c r="K60" s="724"/>
      <c r="L60" s="724"/>
      <c r="M60" s="724"/>
      <c r="N60" s="446">
        <v>5</v>
      </c>
      <c r="O60" s="447"/>
      <c r="P60" s="919">
        <f>AB60+AE60+AH60+AO60+AR60+AU60+AX60+BA60+BD60+AK60</f>
        <v>110</v>
      </c>
      <c r="Q60" s="920"/>
      <c r="R60" s="919">
        <f>AC60+AF60+AI60+AM60+AP60+AS60+AV60+AY60+BB60+BE60</f>
        <v>52</v>
      </c>
      <c r="S60" s="920"/>
      <c r="T60" s="736">
        <v>36</v>
      </c>
      <c r="U60" s="736"/>
      <c r="V60" s="736">
        <v>16</v>
      </c>
      <c r="W60" s="736"/>
      <c r="X60" s="736"/>
      <c r="Y60" s="736"/>
      <c r="Z60" s="736"/>
      <c r="AA60" s="901"/>
      <c r="AB60" s="448"/>
      <c r="AC60" s="447"/>
      <c r="AD60" s="451"/>
      <c r="AE60" s="450"/>
      <c r="AF60" s="447"/>
      <c r="AG60" s="468"/>
      <c r="AH60" s="448"/>
      <c r="AI60" s="447"/>
      <c r="AJ60" s="449"/>
      <c r="AK60" s="824"/>
      <c r="AL60" s="698"/>
      <c r="AM60" s="469"/>
      <c r="AN60" s="468"/>
      <c r="AO60" s="470">
        <v>110</v>
      </c>
      <c r="AP60" s="471">
        <v>52</v>
      </c>
      <c r="AQ60" s="451">
        <v>3</v>
      </c>
      <c r="AR60" s="450"/>
      <c r="AS60" s="447"/>
      <c r="AT60" s="472"/>
      <c r="AU60" s="448"/>
      <c r="AV60" s="447"/>
      <c r="AW60" s="451"/>
      <c r="AX60" s="452"/>
      <c r="AY60" s="447"/>
      <c r="AZ60" s="454"/>
      <c r="BA60" s="446"/>
      <c r="BB60" s="455"/>
      <c r="BC60" s="451"/>
      <c r="BD60" s="456"/>
      <c r="BE60" s="455"/>
      <c r="BF60" s="454"/>
      <c r="BG60" s="473">
        <f>SUM(BF60,BC60,AZ60,AW60,AT60,AQ60,AN60,AJ60,AG60,AD60)</f>
        <v>3</v>
      </c>
      <c r="BH60" s="902"/>
      <c r="BI60" s="903"/>
      <c r="BJ60" s="25"/>
      <c r="BK60" s="25"/>
      <c r="BL60" s="25"/>
      <c r="BM60" s="25"/>
    </row>
    <row r="61" spans="1:106" s="233" customFormat="1" ht="77.25" customHeight="1" thickBot="1" x14ac:dyDescent="0.85">
      <c r="A61" s="347" t="s">
        <v>296</v>
      </c>
      <c r="B61" s="986" t="s">
        <v>365</v>
      </c>
      <c r="C61" s="987"/>
      <c r="D61" s="987"/>
      <c r="E61" s="987"/>
      <c r="F61" s="987"/>
      <c r="G61" s="987"/>
      <c r="H61" s="987"/>
      <c r="I61" s="987"/>
      <c r="J61" s="987"/>
      <c r="K61" s="987"/>
      <c r="L61" s="987"/>
      <c r="M61" s="987"/>
      <c r="N61" s="289"/>
      <c r="O61" s="348"/>
      <c r="P61" s="780">
        <f>SUM(P62:Q65)</f>
        <v>400</v>
      </c>
      <c r="Q61" s="822"/>
      <c r="R61" s="780">
        <f>SUM(R62:S65)</f>
        <v>194</v>
      </c>
      <c r="S61" s="822"/>
      <c r="T61" s="780">
        <f>SUM(T62:U65)</f>
        <v>126</v>
      </c>
      <c r="U61" s="822"/>
      <c r="V61" s="780">
        <f>SUM(V62:W65)</f>
        <v>68</v>
      </c>
      <c r="W61" s="822"/>
      <c r="X61" s="780">
        <f>SUM(X62:Y65)</f>
        <v>0</v>
      </c>
      <c r="Y61" s="822"/>
      <c r="Z61" s="780">
        <f>SUM(Z62:AA65)</f>
        <v>0</v>
      </c>
      <c r="AA61" s="822"/>
      <c r="AB61" s="291">
        <f t="shared" ref="AB61:AJ61" si="53">SUM(AB64:AB67)</f>
        <v>0</v>
      </c>
      <c r="AC61" s="292">
        <f t="shared" si="53"/>
        <v>0</v>
      </c>
      <c r="AD61" s="293">
        <f t="shared" si="53"/>
        <v>0</v>
      </c>
      <c r="AE61" s="291">
        <f t="shared" si="53"/>
        <v>0</v>
      </c>
      <c r="AF61" s="292">
        <f t="shared" si="53"/>
        <v>0</v>
      </c>
      <c r="AG61" s="293">
        <f t="shared" si="53"/>
        <v>0</v>
      </c>
      <c r="AH61" s="291">
        <f t="shared" si="53"/>
        <v>0</v>
      </c>
      <c r="AI61" s="292">
        <f t="shared" si="53"/>
        <v>0</v>
      </c>
      <c r="AJ61" s="293">
        <f t="shared" si="53"/>
        <v>0</v>
      </c>
      <c r="AK61" s="692">
        <f>SUM(AK64:AL67)</f>
        <v>0</v>
      </c>
      <c r="AL61" s="692"/>
      <c r="AM61" s="292">
        <f>SUM(AM64:AM67)</f>
        <v>0</v>
      </c>
      <c r="AN61" s="292">
        <f>SUM(AN64:AN67)</f>
        <v>0</v>
      </c>
      <c r="AO61" s="291">
        <f>SUM(AO62:AO65)</f>
        <v>220</v>
      </c>
      <c r="AP61" s="292">
        <f>SUM(AP62:AP65)</f>
        <v>104</v>
      </c>
      <c r="AQ61" s="293">
        <f>SUM(AQ62:AQ65)</f>
        <v>6</v>
      </c>
      <c r="AR61" s="291">
        <f t="shared" ref="AR61:AZ61" si="54">SUM(AR62:AR67)</f>
        <v>0</v>
      </c>
      <c r="AS61" s="292">
        <f t="shared" si="54"/>
        <v>0</v>
      </c>
      <c r="AT61" s="293">
        <f t="shared" si="54"/>
        <v>0</v>
      </c>
      <c r="AU61" s="291">
        <f t="shared" si="54"/>
        <v>0</v>
      </c>
      <c r="AV61" s="292">
        <f t="shared" si="54"/>
        <v>0</v>
      </c>
      <c r="AW61" s="293">
        <f t="shared" si="54"/>
        <v>0</v>
      </c>
      <c r="AX61" s="291">
        <f t="shared" si="54"/>
        <v>0</v>
      </c>
      <c r="AY61" s="292">
        <f t="shared" si="54"/>
        <v>0</v>
      </c>
      <c r="AZ61" s="293">
        <f t="shared" si="54"/>
        <v>0</v>
      </c>
      <c r="BA61" s="291">
        <f>SUM(BA62:BA65)</f>
        <v>180</v>
      </c>
      <c r="BB61" s="292">
        <f>SUM(BB62:BB65)</f>
        <v>90</v>
      </c>
      <c r="BC61" s="293">
        <f>SUM(BC62:BC65)</f>
        <v>6</v>
      </c>
      <c r="BD61" s="291">
        <f>SUM(BD64:BD67)</f>
        <v>0</v>
      </c>
      <c r="BE61" s="292">
        <f>SUM(BE64:BE67)</f>
        <v>0</v>
      </c>
      <c r="BF61" s="460">
        <f>SUM(BF64:BF67)</f>
        <v>0</v>
      </c>
      <c r="BG61" s="297">
        <f>SUM(BG62:BG65)</f>
        <v>12</v>
      </c>
      <c r="BH61" s="764" t="s">
        <v>30</v>
      </c>
      <c r="BI61" s="766"/>
      <c r="BJ61" s="172"/>
      <c r="BK61" s="172"/>
      <c r="BL61" s="172"/>
      <c r="BM61" s="172"/>
    </row>
    <row r="62" spans="1:106" s="24" customFormat="1" ht="129.75" customHeight="1" x14ac:dyDescent="0.95">
      <c r="A62" s="316" t="s">
        <v>167</v>
      </c>
      <c r="B62" s="670" t="s">
        <v>223</v>
      </c>
      <c r="C62" s="671"/>
      <c r="D62" s="671"/>
      <c r="E62" s="671"/>
      <c r="F62" s="671"/>
      <c r="G62" s="671"/>
      <c r="H62" s="671"/>
      <c r="I62" s="671"/>
      <c r="J62" s="671"/>
      <c r="K62" s="671"/>
      <c r="L62" s="671"/>
      <c r="M62" s="671"/>
      <c r="N62" s="371"/>
      <c r="O62" s="363">
        <v>5</v>
      </c>
      <c r="P62" s="734">
        <f>AB62+AE62+AH62+AO62+AR62+AU62+AX62+BA62+BD62+AK62</f>
        <v>110</v>
      </c>
      <c r="Q62" s="735"/>
      <c r="R62" s="734">
        <f>AC62+AF62+AI62+AM62+AP62+AS62+AV62+AY62+BB62+BE62</f>
        <v>52</v>
      </c>
      <c r="S62" s="735"/>
      <c r="T62" s="679">
        <v>36</v>
      </c>
      <c r="U62" s="679"/>
      <c r="V62" s="679">
        <v>16</v>
      </c>
      <c r="W62" s="679"/>
      <c r="X62" s="679"/>
      <c r="Y62" s="679"/>
      <c r="Z62" s="676"/>
      <c r="AA62" s="748"/>
      <c r="AB62" s="364"/>
      <c r="AC62" s="363"/>
      <c r="AD62" s="365"/>
      <c r="AE62" s="366"/>
      <c r="AF62" s="363"/>
      <c r="AG62" s="367"/>
      <c r="AH62" s="364"/>
      <c r="AI62" s="363"/>
      <c r="AJ62" s="365"/>
      <c r="AK62" s="917"/>
      <c r="AL62" s="784"/>
      <c r="AM62" s="474"/>
      <c r="AN62" s="475"/>
      <c r="AO62" s="364">
        <v>110</v>
      </c>
      <c r="AP62" s="363">
        <v>52</v>
      </c>
      <c r="AQ62" s="365">
        <v>3</v>
      </c>
      <c r="AR62" s="368"/>
      <c r="AS62" s="363"/>
      <c r="AT62" s="370"/>
      <c r="AU62" s="364"/>
      <c r="AV62" s="363"/>
      <c r="AW62" s="395"/>
      <c r="AX62" s="462"/>
      <c r="AY62" s="363"/>
      <c r="AZ62" s="370"/>
      <c r="BA62" s="371"/>
      <c r="BB62" s="372"/>
      <c r="BC62" s="365"/>
      <c r="BD62" s="373"/>
      <c r="BE62" s="372"/>
      <c r="BF62" s="344"/>
      <c r="BG62" s="331">
        <f t="shared" ref="BG62" si="55">SUM(BF62,BC62,AZ62,AW62,AT62,AQ62,AN62,AJ62,AG62,AD62)</f>
        <v>3</v>
      </c>
      <c r="BH62" s="895"/>
      <c r="BI62" s="896"/>
      <c r="BJ62" s="25"/>
      <c r="BK62" s="25"/>
      <c r="BL62" s="25"/>
      <c r="BM62" s="25"/>
    </row>
    <row r="63" spans="1:106" s="24" customFormat="1" ht="132" customHeight="1" x14ac:dyDescent="0.95">
      <c r="A63" s="349" t="s">
        <v>165</v>
      </c>
      <c r="B63" s="974" t="s">
        <v>219</v>
      </c>
      <c r="C63" s="975"/>
      <c r="D63" s="975"/>
      <c r="E63" s="975"/>
      <c r="F63" s="975"/>
      <c r="G63" s="975"/>
      <c r="H63" s="975"/>
      <c r="I63" s="975"/>
      <c r="J63" s="975"/>
      <c r="K63" s="975"/>
      <c r="L63" s="975"/>
      <c r="M63" s="976"/>
      <c r="N63" s="476">
        <v>5</v>
      </c>
      <c r="O63" s="351"/>
      <c r="P63" s="734">
        <f t="shared" ref="P63" si="56">AB63+AE63+AH63+AO63+AR63+AU63+AX63+BA63+BD63+AK63</f>
        <v>110</v>
      </c>
      <c r="Q63" s="735"/>
      <c r="R63" s="734">
        <f>AC63+AF63+AI63+AM63+AP63+AS63+AV63+AY63+BB63+BE63</f>
        <v>52</v>
      </c>
      <c r="S63" s="735"/>
      <c r="T63" s="687">
        <v>36</v>
      </c>
      <c r="U63" s="689"/>
      <c r="V63" s="687">
        <v>16</v>
      </c>
      <c r="W63" s="689"/>
      <c r="X63" s="687"/>
      <c r="Y63" s="689"/>
      <c r="Z63" s="687"/>
      <c r="AA63" s="876"/>
      <c r="AB63" s="352"/>
      <c r="AC63" s="351"/>
      <c r="AD63" s="355"/>
      <c r="AE63" s="353"/>
      <c r="AF63" s="351"/>
      <c r="AG63" s="354"/>
      <c r="AH63" s="352"/>
      <c r="AI63" s="351"/>
      <c r="AJ63" s="355"/>
      <c r="AK63" s="778"/>
      <c r="AL63" s="779"/>
      <c r="AM63" s="391"/>
      <c r="AN63" s="392"/>
      <c r="AO63" s="352">
        <v>110</v>
      </c>
      <c r="AP63" s="351">
        <v>52</v>
      </c>
      <c r="AQ63" s="355">
        <v>3</v>
      </c>
      <c r="AR63" s="356"/>
      <c r="AS63" s="351"/>
      <c r="AT63" s="358"/>
      <c r="AU63" s="352"/>
      <c r="AV63" s="351"/>
      <c r="AW63" s="326"/>
      <c r="AX63" s="356"/>
      <c r="AY63" s="351"/>
      <c r="AZ63" s="358"/>
      <c r="BA63" s="359"/>
      <c r="BB63" s="360"/>
      <c r="BC63" s="355"/>
      <c r="BD63" s="361"/>
      <c r="BE63" s="360"/>
      <c r="BF63" s="329"/>
      <c r="BG63" s="331">
        <f>SUM(BF63,BC63,AZ63,AW63,AT63,AQ63,AN63,AJ63,AG63,AD63)</f>
        <v>3</v>
      </c>
      <c r="BH63" s="804"/>
      <c r="BI63" s="805"/>
      <c r="BJ63" s="25"/>
      <c r="BK63" s="25"/>
      <c r="BL63" s="25"/>
      <c r="BM63" s="25"/>
    </row>
    <row r="64" spans="1:106" s="24" customFormat="1" ht="76.5" customHeight="1" x14ac:dyDescent="0.95">
      <c r="A64" s="316" t="s">
        <v>166</v>
      </c>
      <c r="B64" s="974" t="s">
        <v>192</v>
      </c>
      <c r="C64" s="975"/>
      <c r="D64" s="975"/>
      <c r="E64" s="975"/>
      <c r="F64" s="975"/>
      <c r="G64" s="975"/>
      <c r="H64" s="975"/>
      <c r="I64" s="975"/>
      <c r="J64" s="975"/>
      <c r="K64" s="975"/>
      <c r="L64" s="975"/>
      <c r="M64" s="976"/>
      <c r="N64" s="477"/>
      <c r="O64" s="351">
        <v>9</v>
      </c>
      <c r="P64" s="734">
        <f t="shared" ref="P64" si="57">AB64+AE64+AH64+AO64+AR64+AU64+AX64+BA64+BD64+AK64</f>
        <v>90</v>
      </c>
      <c r="Q64" s="735"/>
      <c r="R64" s="734">
        <f t="shared" ref="R64" si="58">AC64+AF64+AI64+AM64+AP64+AS64+AV64+AY64+BB64+BE64</f>
        <v>36</v>
      </c>
      <c r="S64" s="735"/>
      <c r="T64" s="687">
        <v>18</v>
      </c>
      <c r="U64" s="689"/>
      <c r="V64" s="687">
        <v>18</v>
      </c>
      <c r="W64" s="689"/>
      <c r="X64" s="687"/>
      <c r="Y64" s="689"/>
      <c r="Z64" s="687"/>
      <c r="AA64" s="876"/>
      <c r="AB64" s="352"/>
      <c r="AC64" s="351"/>
      <c r="AD64" s="355"/>
      <c r="AE64" s="353"/>
      <c r="AF64" s="351"/>
      <c r="AG64" s="354"/>
      <c r="AH64" s="352"/>
      <c r="AI64" s="351"/>
      <c r="AJ64" s="355"/>
      <c r="AK64" s="778"/>
      <c r="AL64" s="779"/>
      <c r="AM64" s="391"/>
      <c r="AN64" s="392"/>
      <c r="AO64" s="352"/>
      <c r="AP64" s="351"/>
      <c r="AQ64" s="355"/>
      <c r="AR64" s="356"/>
      <c r="AS64" s="351"/>
      <c r="AT64" s="358"/>
      <c r="AU64" s="356"/>
      <c r="AV64" s="351"/>
      <c r="AW64" s="390"/>
      <c r="AX64" s="353"/>
      <c r="AY64" s="351"/>
      <c r="AZ64" s="358"/>
      <c r="BA64" s="359">
        <v>90</v>
      </c>
      <c r="BB64" s="360">
        <v>36</v>
      </c>
      <c r="BC64" s="355">
        <v>3</v>
      </c>
      <c r="BD64" s="361"/>
      <c r="BE64" s="360"/>
      <c r="BF64" s="329"/>
      <c r="BG64" s="331">
        <f>SUM(BF64,BC64,AZ64,AW64,AT64,AQ64,AN64,AJ64,AG64,AD64)</f>
        <v>3</v>
      </c>
      <c r="BH64" s="833"/>
      <c r="BI64" s="834"/>
      <c r="BJ64" s="25"/>
      <c r="BK64" s="25"/>
      <c r="BL64" s="25"/>
      <c r="BM64" s="25"/>
    </row>
    <row r="65" spans="1:83" s="24" customFormat="1" ht="77.25" customHeight="1" thickBot="1" x14ac:dyDescent="1">
      <c r="A65" s="346" t="s">
        <v>217</v>
      </c>
      <c r="B65" s="1010" t="s">
        <v>221</v>
      </c>
      <c r="C65" s="1011"/>
      <c r="D65" s="1011"/>
      <c r="E65" s="1011"/>
      <c r="F65" s="1011"/>
      <c r="G65" s="1011"/>
      <c r="H65" s="1011"/>
      <c r="I65" s="1011"/>
      <c r="J65" s="1011"/>
      <c r="K65" s="1011"/>
      <c r="L65" s="1011"/>
      <c r="M65" s="1156"/>
      <c r="N65" s="478">
        <v>9</v>
      </c>
      <c r="O65" s="447"/>
      <c r="P65" s="734">
        <f t="shared" ref="P65" si="59">AB65+AE65+AH65+AO65+AR65+AU65+AX65+BA65+BD65+AK65</f>
        <v>90</v>
      </c>
      <c r="Q65" s="735"/>
      <c r="R65" s="734">
        <f t="shared" ref="R65" si="60">AC65+AF65+AI65+AM65+AP65+AS65+AV65+AY65+BB65+BE65</f>
        <v>54</v>
      </c>
      <c r="S65" s="735"/>
      <c r="T65" s="697">
        <v>36</v>
      </c>
      <c r="U65" s="698"/>
      <c r="V65" s="697">
        <v>18</v>
      </c>
      <c r="W65" s="698"/>
      <c r="X65" s="697"/>
      <c r="Y65" s="698"/>
      <c r="Z65" s="697"/>
      <c r="AA65" s="924"/>
      <c r="AB65" s="448"/>
      <c r="AC65" s="447"/>
      <c r="AD65" s="451"/>
      <c r="AE65" s="450"/>
      <c r="AF65" s="447"/>
      <c r="AG65" s="468"/>
      <c r="AH65" s="448"/>
      <c r="AI65" s="447"/>
      <c r="AJ65" s="451"/>
      <c r="AK65" s="921"/>
      <c r="AL65" s="922"/>
      <c r="AM65" s="479"/>
      <c r="AN65" s="480"/>
      <c r="AO65" s="448"/>
      <c r="AP65" s="447"/>
      <c r="AQ65" s="453"/>
      <c r="AR65" s="452"/>
      <c r="AS65" s="447"/>
      <c r="AT65" s="454"/>
      <c r="AU65" s="448"/>
      <c r="AV65" s="447"/>
      <c r="AW65" s="453"/>
      <c r="AX65" s="452"/>
      <c r="AY65" s="447"/>
      <c r="AZ65" s="454"/>
      <c r="BA65" s="446">
        <v>90</v>
      </c>
      <c r="BB65" s="455">
        <v>54</v>
      </c>
      <c r="BC65" s="451">
        <v>3</v>
      </c>
      <c r="BD65" s="456"/>
      <c r="BE65" s="455"/>
      <c r="BF65" s="481"/>
      <c r="BG65" s="473">
        <f t="shared" ref="BG65" si="61">SUM(BF65,BC65,AZ65,AW65,AT65,AQ65,AN65,AJ65,AG65,AD65)</f>
        <v>3</v>
      </c>
      <c r="BH65" s="902"/>
      <c r="BI65" s="903"/>
      <c r="BJ65" s="25"/>
      <c r="BK65" s="25"/>
      <c r="BL65" s="25"/>
      <c r="BM65" s="25"/>
    </row>
    <row r="66" spans="1:83" s="233" customFormat="1" ht="141" customHeight="1" thickBot="1" x14ac:dyDescent="0.85">
      <c r="A66" s="347" t="s">
        <v>297</v>
      </c>
      <c r="B66" s="986" t="s">
        <v>402</v>
      </c>
      <c r="C66" s="987"/>
      <c r="D66" s="987"/>
      <c r="E66" s="987"/>
      <c r="F66" s="987"/>
      <c r="G66" s="987"/>
      <c r="H66" s="987"/>
      <c r="I66" s="987"/>
      <c r="J66" s="987"/>
      <c r="K66" s="987"/>
      <c r="L66" s="987"/>
      <c r="M66" s="988"/>
      <c r="N66" s="289"/>
      <c r="O66" s="348"/>
      <c r="P66" s="893">
        <f>SUM(P67:Q68)</f>
        <v>180</v>
      </c>
      <c r="Q66" s="894"/>
      <c r="R66" s="893">
        <f t="shared" ref="R66" si="62">SUM(R67:S68)</f>
        <v>90</v>
      </c>
      <c r="S66" s="894"/>
      <c r="T66" s="893">
        <f t="shared" ref="T66" si="63">SUM(T67:U68)</f>
        <v>54</v>
      </c>
      <c r="U66" s="894"/>
      <c r="V66" s="893">
        <f t="shared" ref="V66" si="64">SUM(V67:W68)</f>
        <v>18</v>
      </c>
      <c r="W66" s="894"/>
      <c r="X66" s="893">
        <f t="shared" ref="X66" si="65">SUM(X67:Y68)</f>
        <v>18</v>
      </c>
      <c r="Y66" s="894"/>
      <c r="Z66" s="893">
        <f t="shared" ref="Z66" si="66">SUM(Z67:AA68)</f>
        <v>0</v>
      </c>
      <c r="AA66" s="894"/>
      <c r="AB66" s="482">
        <f>SUM(AB67:AB68)</f>
        <v>0</v>
      </c>
      <c r="AC66" s="348">
        <f t="shared" ref="AC66:AJ66" si="67">SUM(AC63:AC65)</f>
        <v>0</v>
      </c>
      <c r="AD66" s="483">
        <f t="shared" si="67"/>
        <v>0</v>
      </c>
      <c r="AE66" s="484">
        <f t="shared" si="67"/>
        <v>0</v>
      </c>
      <c r="AF66" s="348">
        <f t="shared" si="67"/>
        <v>0</v>
      </c>
      <c r="AG66" s="296">
        <f t="shared" si="67"/>
        <v>0</v>
      </c>
      <c r="AH66" s="482">
        <f t="shared" si="67"/>
        <v>0</v>
      </c>
      <c r="AI66" s="348">
        <f t="shared" si="67"/>
        <v>0</v>
      </c>
      <c r="AJ66" s="483">
        <f t="shared" si="67"/>
        <v>0</v>
      </c>
      <c r="AK66" s="764">
        <f>SUM(AK63:AL65)</f>
        <v>0</v>
      </c>
      <c r="AL66" s="782"/>
      <c r="AM66" s="485">
        <f>SUM(AM63:AM65)</f>
        <v>0</v>
      </c>
      <c r="AN66" s="486">
        <f>SUM(AN63:AN65)</f>
        <v>0</v>
      </c>
      <c r="AO66" s="482">
        <f>SUM(AO67:AO68)</f>
        <v>0</v>
      </c>
      <c r="AP66" s="348">
        <f t="shared" ref="AP66:AQ66" si="68">SUM(AP67:AP68)</f>
        <v>0</v>
      </c>
      <c r="AQ66" s="487">
        <f t="shared" si="68"/>
        <v>0</v>
      </c>
      <c r="AR66" s="484">
        <f t="shared" ref="AR66:AZ66" si="69">SUM(AR63:AR65)</f>
        <v>0</v>
      </c>
      <c r="AS66" s="348">
        <f t="shared" si="69"/>
        <v>0</v>
      </c>
      <c r="AT66" s="483">
        <f t="shared" si="69"/>
        <v>0</v>
      </c>
      <c r="AU66" s="488">
        <f t="shared" si="69"/>
        <v>0</v>
      </c>
      <c r="AV66" s="348">
        <f t="shared" si="69"/>
        <v>0</v>
      </c>
      <c r="AW66" s="483">
        <f t="shared" si="69"/>
        <v>0</v>
      </c>
      <c r="AX66" s="488">
        <f t="shared" si="69"/>
        <v>0</v>
      </c>
      <c r="AY66" s="348">
        <f t="shared" si="69"/>
        <v>0</v>
      </c>
      <c r="AZ66" s="296">
        <f t="shared" si="69"/>
        <v>0</v>
      </c>
      <c r="BA66" s="482">
        <f>SUM(BA67:BA68)</f>
        <v>180</v>
      </c>
      <c r="BB66" s="348">
        <f t="shared" ref="BB66:BC66" si="70">SUM(BB67:BB68)</f>
        <v>90</v>
      </c>
      <c r="BC66" s="489">
        <f t="shared" si="70"/>
        <v>6</v>
      </c>
      <c r="BD66" s="490">
        <f>SUM(BD63:BD65)</f>
        <v>0</v>
      </c>
      <c r="BE66" s="487">
        <f>SUM(BE63:BE65)</f>
        <v>0</v>
      </c>
      <c r="BF66" s="460">
        <f>SUM(BF63:BF65)</f>
        <v>0</v>
      </c>
      <c r="BG66" s="297">
        <f>SUM(BG67:BG68)</f>
        <v>6</v>
      </c>
      <c r="BH66" s="764" t="s">
        <v>128</v>
      </c>
      <c r="BI66" s="766"/>
      <c r="BJ66" s="172"/>
      <c r="BK66" s="172"/>
      <c r="BL66" s="172"/>
      <c r="BM66" s="172"/>
    </row>
    <row r="67" spans="1:83" s="24" customFormat="1" ht="68.25" x14ac:dyDescent="0.95">
      <c r="A67" s="316" t="s">
        <v>218</v>
      </c>
      <c r="B67" s="991" t="s">
        <v>169</v>
      </c>
      <c r="C67" s="992"/>
      <c r="D67" s="992"/>
      <c r="E67" s="992"/>
      <c r="F67" s="992"/>
      <c r="G67" s="992"/>
      <c r="H67" s="992"/>
      <c r="I67" s="992"/>
      <c r="J67" s="992"/>
      <c r="K67" s="992"/>
      <c r="L67" s="992"/>
      <c r="M67" s="992"/>
      <c r="N67" s="332"/>
      <c r="O67" s="363">
        <v>9</v>
      </c>
      <c r="P67" s="734">
        <f>AB67+AE67+AH67+AO67+AR67+AU67+AX67+BA67+BD67+AK67</f>
        <v>90</v>
      </c>
      <c r="Q67" s="735"/>
      <c r="R67" s="734">
        <f>AC67+AF67+AI67+AM67+AP67+AS67+AV67+AY67+BB67+BE67</f>
        <v>36</v>
      </c>
      <c r="S67" s="735"/>
      <c r="T67" s="679">
        <v>18</v>
      </c>
      <c r="U67" s="679"/>
      <c r="V67" s="679"/>
      <c r="W67" s="679"/>
      <c r="X67" s="679">
        <v>18</v>
      </c>
      <c r="Y67" s="679"/>
      <c r="Z67" s="676"/>
      <c r="AA67" s="748"/>
      <c r="AB67" s="364"/>
      <c r="AC67" s="363"/>
      <c r="AD67" s="365"/>
      <c r="AE67" s="366"/>
      <c r="AF67" s="363"/>
      <c r="AG67" s="367"/>
      <c r="AH67" s="364"/>
      <c r="AI67" s="363"/>
      <c r="AJ67" s="365"/>
      <c r="AK67" s="917"/>
      <c r="AL67" s="784"/>
      <c r="AM67" s="474"/>
      <c r="AN67" s="475"/>
      <c r="AO67" s="364"/>
      <c r="AP67" s="363"/>
      <c r="AQ67" s="365"/>
      <c r="AR67" s="368"/>
      <c r="AS67" s="363"/>
      <c r="AT67" s="370"/>
      <c r="AU67" s="364"/>
      <c r="AV67" s="363"/>
      <c r="AW67" s="395"/>
      <c r="AX67" s="366"/>
      <c r="AY67" s="363"/>
      <c r="AZ67" s="370"/>
      <c r="BA67" s="371">
        <v>90</v>
      </c>
      <c r="BB67" s="372">
        <v>36</v>
      </c>
      <c r="BC67" s="365">
        <v>3</v>
      </c>
      <c r="BD67" s="373"/>
      <c r="BE67" s="372"/>
      <c r="BF67" s="344"/>
      <c r="BG67" s="331">
        <f>SUM(BF67,BC67,AZ67,AW67,AT67,AQ67,AN67,AJ67,AG67,AD67)</f>
        <v>3</v>
      </c>
      <c r="BH67" s="804"/>
      <c r="BI67" s="805"/>
      <c r="BJ67" s="25"/>
      <c r="BK67" s="25"/>
      <c r="BL67" s="25"/>
      <c r="BM67" s="25"/>
    </row>
    <row r="68" spans="1:83" s="24" customFormat="1" ht="69" thickBot="1" x14ac:dyDescent="1">
      <c r="A68" s="349" t="s">
        <v>220</v>
      </c>
      <c r="B68" s="997" t="s">
        <v>168</v>
      </c>
      <c r="C68" s="998"/>
      <c r="D68" s="998"/>
      <c r="E68" s="998"/>
      <c r="F68" s="998"/>
      <c r="G68" s="998"/>
      <c r="H68" s="998"/>
      <c r="I68" s="998"/>
      <c r="J68" s="998"/>
      <c r="K68" s="998"/>
      <c r="L68" s="998"/>
      <c r="M68" s="999"/>
      <c r="N68" s="491" t="s">
        <v>282</v>
      </c>
      <c r="O68" s="351"/>
      <c r="P68" s="734">
        <f t="shared" ref="P68" si="71">AB68+AE68+AH68+AO68+AR68+AU68+AX68+BA68+BD68+AK68</f>
        <v>90</v>
      </c>
      <c r="Q68" s="735"/>
      <c r="R68" s="734">
        <f t="shared" ref="R68" si="72">AC68+AF68+AI68+AM68+AP68+AS68+AV68+AY68+BB68+BE68</f>
        <v>54</v>
      </c>
      <c r="S68" s="735"/>
      <c r="T68" s="687">
        <v>36</v>
      </c>
      <c r="U68" s="689"/>
      <c r="V68" s="687">
        <v>18</v>
      </c>
      <c r="W68" s="689"/>
      <c r="X68" s="687"/>
      <c r="Y68" s="689"/>
      <c r="Z68" s="687"/>
      <c r="AA68" s="876"/>
      <c r="AB68" s="352"/>
      <c r="AC68" s="351"/>
      <c r="AD68" s="355"/>
      <c r="AE68" s="353"/>
      <c r="AF68" s="351"/>
      <c r="AG68" s="354"/>
      <c r="AH68" s="352"/>
      <c r="AI68" s="351"/>
      <c r="AJ68" s="355"/>
      <c r="AK68" s="778"/>
      <c r="AL68" s="779"/>
      <c r="AM68" s="391"/>
      <c r="AN68" s="392"/>
      <c r="AO68" s="352"/>
      <c r="AP68" s="351"/>
      <c r="AQ68" s="355"/>
      <c r="AR68" s="356"/>
      <c r="AS68" s="351"/>
      <c r="AT68" s="358"/>
      <c r="AU68" s="352"/>
      <c r="AV68" s="351"/>
      <c r="AW68" s="390"/>
      <c r="AX68" s="353"/>
      <c r="AY68" s="351"/>
      <c r="AZ68" s="358"/>
      <c r="BA68" s="359">
        <v>90</v>
      </c>
      <c r="BB68" s="360">
        <v>54</v>
      </c>
      <c r="BC68" s="355">
        <v>3</v>
      </c>
      <c r="BD68" s="361"/>
      <c r="BE68" s="360"/>
      <c r="BF68" s="329"/>
      <c r="BG68" s="331">
        <f>SUM(BF68,BC68,AZ68,AW68,AT68,AQ68,AN68,AJ68,AG68,AD68)</f>
        <v>3</v>
      </c>
      <c r="BH68" s="804"/>
      <c r="BI68" s="805"/>
      <c r="BJ68" s="25"/>
      <c r="BK68" s="25"/>
      <c r="BL68" s="25"/>
      <c r="BM68" s="25"/>
    </row>
    <row r="69" spans="1:83" s="24" customFormat="1" ht="137.25" customHeight="1" thickBot="1" x14ac:dyDescent="0.9">
      <c r="A69" s="276">
        <v>2</v>
      </c>
      <c r="B69" s="946" t="s">
        <v>125</v>
      </c>
      <c r="C69" s="947"/>
      <c r="D69" s="947"/>
      <c r="E69" s="947"/>
      <c r="F69" s="947"/>
      <c r="G69" s="947"/>
      <c r="H69" s="947"/>
      <c r="I69" s="947"/>
      <c r="J69" s="947"/>
      <c r="K69" s="947"/>
      <c r="L69" s="947"/>
      <c r="M69" s="947"/>
      <c r="N69" s="492"/>
      <c r="O69" s="493"/>
      <c r="P69" s="912">
        <f>SUM(P70,P73,P80,P95,P100,P107,P108,P115,P118,P125,P76)</f>
        <v>4480</v>
      </c>
      <c r="Q69" s="913"/>
      <c r="R69" s="912">
        <f>SUM(R70,R73,R80,R95,R100,R107,R108,R115,R118,R125,R76)</f>
        <v>1954</v>
      </c>
      <c r="S69" s="913"/>
      <c r="T69" s="912">
        <f>SUM(T70,T73,T80,T95,T100,T107,T108,T115,T118,T125,T76)</f>
        <v>1056</v>
      </c>
      <c r="U69" s="913"/>
      <c r="V69" s="912">
        <f>SUM(V70,V73,V80,V95,V100,V107,V108,V115,V118,V125,V76)</f>
        <v>262</v>
      </c>
      <c r="W69" s="913"/>
      <c r="X69" s="912">
        <f>SUM(X70,X73,X80,X95,X100,X107,X108,X115,X118,X125,X76)</f>
        <v>604</v>
      </c>
      <c r="Y69" s="913"/>
      <c r="Z69" s="912">
        <f>SUM(Z70,Z73,Z80,Z95,Z100,Z107,Z108,Z115,Z118,Z125,Z76)</f>
        <v>32</v>
      </c>
      <c r="AA69" s="913"/>
      <c r="AB69" s="279">
        <f t="shared" ref="AB69:AJ69" si="73">SUM(AB70,AB73,AB80,AB95,AB100,AB107,AB108,AB115,AB118,AB125,AB76)</f>
        <v>110</v>
      </c>
      <c r="AC69" s="280">
        <f t="shared" si="73"/>
        <v>52</v>
      </c>
      <c r="AD69" s="281">
        <f t="shared" si="73"/>
        <v>3</v>
      </c>
      <c r="AE69" s="279">
        <f t="shared" si="73"/>
        <v>160</v>
      </c>
      <c r="AF69" s="280">
        <f t="shared" si="73"/>
        <v>66</v>
      </c>
      <c r="AG69" s="281">
        <f t="shared" si="73"/>
        <v>4</v>
      </c>
      <c r="AH69" s="279">
        <f t="shared" si="73"/>
        <v>0</v>
      </c>
      <c r="AI69" s="280">
        <f t="shared" si="73"/>
        <v>0</v>
      </c>
      <c r="AJ69" s="281">
        <f t="shared" si="73"/>
        <v>0</v>
      </c>
      <c r="AK69" s="1182">
        <f>SUM(AK70,AK73,AK80,AK95,AK100,AK107,AK108,AK115,AK118,AK125)</f>
        <v>192</v>
      </c>
      <c r="AL69" s="912"/>
      <c r="AM69" s="280">
        <f t="shared" ref="AM69:BF69" si="74">SUM(AM70,AM73,AM80,AM95,AM100,AM107,AM108,AM115,AM118,AM125,AM76)</f>
        <v>84</v>
      </c>
      <c r="AN69" s="281">
        <f t="shared" si="74"/>
        <v>5</v>
      </c>
      <c r="AO69" s="279">
        <f t="shared" si="74"/>
        <v>632</v>
      </c>
      <c r="AP69" s="280">
        <f t="shared" si="74"/>
        <v>258</v>
      </c>
      <c r="AQ69" s="281">
        <f t="shared" si="74"/>
        <v>18</v>
      </c>
      <c r="AR69" s="279">
        <f t="shared" si="74"/>
        <v>830</v>
      </c>
      <c r="AS69" s="280">
        <f t="shared" si="74"/>
        <v>382</v>
      </c>
      <c r="AT69" s="281">
        <f t="shared" si="74"/>
        <v>21</v>
      </c>
      <c r="AU69" s="279">
        <f t="shared" si="74"/>
        <v>980</v>
      </c>
      <c r="AV69" s="280">
        <f t="shared" si="74"/>
        <v>432</v>
      </c>
      <c r="AW69" s="281">
        <f t="shared" si="74"/>
        <v>27</v>
      </c>
      <c r="AX69" s="279">
        <f t="shared" si="74"/>
        <v>810</v>
      </c>
      <c r="AY69" s="280">
        <f t="shared" si="74"/>
        <v>374</v>
      </c>
      <c r="AZ69" s="281">
        <f t="shared" si="74"/>
        <v>18</v>
      </c>
      <c r="BA69" s="279">
        <f t="shared" si="74"/>
        <v>766</v>
      </c>
      <c r="BB69" s="280">
        <f t="shared" si="74"/>
        <v>306</v>
      </c>
      <c r="BC69" s="281">
        <f t="shared" si="74"/>
        <v>24</v>
      </c>
      <c r="BD69" s="280">
        <f t="shared" si="74"/>
        <v>0</v>
      </c>
      <c r="BE69" s="280">
        <f t="shared" si="74"/>
        <v>0</v>
      </c>
      <c r="BF69" s="280">
        <f t="shared" si="74"/>
        <v>0</v>
      </c>
      <c r="BG69" s="494">
        <f>SUM(BG70,BG73,BG80,BG95,BG100,BG107,BG108,BG76,BG115,BG118,BG125)</f>
        <v>120</v>
      </c>
      <c r="BH69" s="914"/>
      <c r="BI69" s="915"/>
      <c r="BJ69" s="25"/>
      <c r="BK69" s="25"/>
      <c r="BL69" s="25"/>
      <c r="BM69" s="25"/>
      <c r="BN69" s="1173">
        <f>AB69+AE69+AH69+AK69+AO69+AR69+AU69+AX69+BA69+BD69</f>
        <v>4480</v>
      </c>
      <c r="BO69" s="1173"/>
      <c r="BP69" s="1173"/>
      <c r="BQ69" s="1173"/>
      <c r="BR69" s="1173"/>
      <c r="BS69" s="1173"/>
      <c r="BT69" s="1173"/>
      <c r="BU69" s="1173"/>
      <c r="BV69" s="1173"/>
      <c r="BW69" s="1173"/>
      <c r="BX69" s="1173"/>
      <c r="BY69" s="1173"/>
      <c r="BZ69" s="1173"/>
      <c r="CA69" s="1173"/>
      <c r="CB69" s="1173"/>
      <c r="CC69" s="1173"/>
      <c r="CD69" s="1173"/>
      <c r="CE69" s="1173"/>
    </row>
    <row r="70" spans="1:83" s="233" customFormat="1" ht="68.25" thickBot="1" x14ac:dyDescent="0.9">
      <c r="A70" s="347" t="s">
        <v>146</v>
      </c>
      <c r="B70" s="942" t="s">
        <v>147</v>
      </c>
      <c r="C70" s="943"/>
      <c r="D70" s="943"/>
      <c r="E70" s="943"/>
      <c r="F70" s="943"/>
      <c r="G70" s="943"/>
      <c r="H70" s="943"/>
      <c r="I70" s="943"/>
      <c r="J70" s="943"/>
      <c r="K70" s="943"/>
      <c r="L70" s="943"/>
      <c r="M70" s="943"/>
      <c r="N70" s="289"/>
      <c r="O70" s="290"/>
      <c r="P70" s="692">
        <f>SUM(P71:Q72)</f>
        <v>144</v>
      </c>
      <c r="Q70" s="693"/>
      <c r="R70" s="692">
        <f t="shared" ref="R70" si="75">SUM(R71:S72)</f>
        <v>68</v>
      </c>
      <c r="S70" s="693"/>
      <c r="T70" s="692">
        <f t="shared" ref="T70" si="76">SUM(T71:U72)</f>
        <v>36</v>
      </c>
      <c r="U70" s="693"/>
      <c r="V70" s="692">
        <f t="shared" ref="V70" si="77">SUM(V71:W72)</f>
        <v>0</v>
      </c>
      <c r="W70" s="693"/>
      <c r="X70" s="692">
        <f t="shared" ref="X70" si="78">SUM(X71:Y72)</f>
        <v>0</v>
      </c>
      <c r="Y70" s="693"/>
      <c r="Z70" s="692">
        <f t="shared" ref="Z70" si="79">SUM(Z71:AA72)</f>
        <v>32</v>
      </c>
      <c r="AA70" s="693"/>
      <c r="AB70" s="291">
        <f>SUM(AB71:AB72)</f>
        <v>0</v>
      </c>
      <c r="AC70" s="292">
        <f t="shared" ref="AC70:AE70" si="80">SUM(AC71:AC72)</f>
        <v>0</v>
      </c>
      <c r="AD70" s="293">
        <f t="shared" si="80"/>
        <v>0</v>
      </c>
      <c r="AE70" s="291">
        <f t="shared" si="80"/>
        <v>0</v>
      </c>
      <c r="AF70" s="292">
        <f t="shared" ref="AF70" si="81">SUM(AF71:AF72)</f>
        <v>0</v>
      </c>
      <c r="AG70" s="293">
        <f t="shared" ref="AG70:AH70" si="82">SUM(AG71:AG72)</f>
        <v>0</v>
      </c>
      <c r="AH70" s="291">
        <f t="shared" si="82"/>
        <v>0</v>
      </c>
      <c r="AI70" s="292">
        <f t="shared" ref="AI70" si="83">SUM(AI71:AI72)</f>
        <v>0</v>
      </c>
      <c r="AJ70" s="293">
        <f t="shared" ref="AJ70" si="84">SUM(AJ71:AJ72)</f>
        <v>0</v>
      </c>
      <c r="AK70" s="918">
        <f>SUM(AK71:AL72)</f>
        <v>72</v>
      </c>
      <c r="AL70" s="692"/>
      <c r="AM70" s="292">
        <f>SUM(AM71:AM72)</f>
        <v>34</v>
      </c>
      <c r="AN70" s="293">
        <f t="shared" ref="AN70:BF70" si="85">SUM(AN71:AN72)</f>
        <v>2</v>
      </c>
      <c r="AO70" s="294">
        <f t="shared" si="85"/>
        <v>72</v>
      </c>
      <c r="AP70" s="295">
        <f t="shared" si="85"/>
        <v>34</v>
      </c>
      <c r="AQ70" s="296">
        <f t="shared" si="85"/>
        <v>2</v>
      </c>
      <c r="AR70" s="291">
        <f t="shared" si="85"/>
        <v>0</v>
      </c>
      <c r="AS70" s="292">
        <f t="shared" si="85"/>
        <v>0</v>
      </c>
      <c r="AT70" s="293">
        <f t="shared" si="85"/>
        <v>0</v>
      </c>
      <c r="AU70" s="291">
        <f t="shared" si="85"/>
        <v>0</v>
      </c>
      <c r="AV70" s="292">
        <f t="shared" si="85"/>
        <v>0</v>
      </c>
      <c r="AW70" s="293">
        <f t="shared" si="85"/>
        <v>0</v>
      </c>
      <c r="AX70" s="291">
        <f t="shared" si="85"/>
        <v>0</v>
      </c>
      <c r="AY70" s="292">
        <f t="shared" si="85"/>
        <v>0</v>
      </c>
      <c r="AZ70" s="293">
        <f t="shared" si="85"/>
        <v>0</v>
      </c>
      <c r="BA70" s="291">
        <f t="shared" si="85"/>
        <v>0</v>
      </c>
      <c r="BB70" s="292">
        <f t="shared" si="85"/>
        <v>0</v>
      </c>
      <c r="BC70" s="293">
        <f t="shared" si="85"/>
        <v>0</v>
      </c>
      <c r="BD70" s="291">
        <f t="shared" si="85"/>
        <v>0</v>
      </c>
      <c r="BE70" s="292">
        <f t="shared" si="85"/>
        <v>0</v>
      </c>
      <c r="BF70" s="293">
        <f t="shared" si="85"/>
        <v>0</v>
      </c>
      <c r="BG70" s="297">
        <f>SUM(BG71:BG72)</f>
        <v>4</v>
      </c>
      <c r="BH70" s="916"/>
      <c r="BI70" s="907"/>
      <c r="BJ70" s="172"/>
      <c r="BK70" s="172"/>
      <c r="BL70" s="172"/>
      <c r="BM70" s="172"/>
      <c r="BN70" s="1172">
        <f>AC69+AF69+AM69+AI69+AP69+AS69+AV69+AY69+BB69+BE69</f>
        <v>1954</v>
      </c>
      <c r="BO70" s="1172"/>
      <c r="BP70" s="1172"/>
      <c r="BQ70" s="1172"/>
    </row>
    <row r="71" spans="1:83" s="24" customFormat="1" ht="153.75" customHeight="1" x14ac:dyDescent="0.85">
      <c r="A71" s="349" t="s">
        <v>148</v>
      </c>
      <c r="B71" s="993" t="s">
        <v>383</v>
      </c>
      <c r="C71" s="994"/>
      <c r="D71" s="994"/>
      <c r="E71" s="994"/>
      <c r="F71" s="994"/>
      <c r="G71" s="994"/>
      <c r="H71" s="994"/>
      <c r="I71" s="994"/>
      <c r="J71" s="994"/>
      <c r="K71" s="994"/>
      <c r="L71" s="994"/>
      <c r="M71" s="994"/>
      <c r="N71" s="317"/>
      <c r="O71" s="318">
        <v>4</v>
      </c>
      <c r="P71" s="734">
        <f t="shared" ref="P71" si="86">AB71+AE71+AH71+AO71+AR71+AU71+AX71+BA71+BD71+AK71</f>
        <v>72</v>
      </c>
      <c r="Q71" s="735"/>
      <c r="R71" s="734">
        <f t="shared" ref="R71:R72" si="87">AC71+AF71+AI71+AM71+AP71+AS71+AV71+AY71+BB71+BE71</f>
        <v>34</v>
      </c>
      <c r="S71" s="735"/>
      <c r="T71" s="694">
        <v>18</v>
      </c>
      <c r="U71" s="694"/>
      <c r="V71" s="694"/>
      <c r="W71" s="694"/>
      <c r="X71" s="694"/>
      <c r="Y71" s="694"/>
      <c r="Z71" s="694">
        <v>16</v>
      </c>
      <c r="AA71" s="861"/>
      <c r="AB71" s="429"/>
      <c r="AC71" s="325"/>
      <c r="AD71" s="355"/>
      <c r="AE71" s="429"/>
      <c r="AF71" s="325"/>
      <c r="AG71" s="390"/>
      <c r="AH71" s="420"/>
      <c r="AI71" s="325"/>
      <c r="AJ71" s="326"/>
      <c r="AK71" s="886">
        <v>72</v>
      </c>
      <c r="AL71" s="706"/>
      <c r="AM71" s="325">
        <v>34</v>
      </c>
      <c r="AN71" s="390">
        <v>2</v>
      </c>
      <c r="AO71" s="429"/>
      <c r="AP71" s="325"/>
      <c r="AQ71" s="355"/>
      <c r="AR71" s="430"/>
      <c r="AS71" s="325"/>
      <c r="AT71" s="358"/>
      <c r="AU71" s="429"/>
      <c r="AV71" s="320"/>
      <c r="AW71" s="431"/>
      <c r="AX71" s="327"/>
      <c r="AY71" s="320"/>
      <c r="AZ71" s="323"/>
      <c r="BA71" s="330"/>
      <c r="BB71" s="321"/>
      <c r="BC71" s="431"/>
      <c r="BD71" s="331"/>
      <c r="BE71" s="321"/>
      <c r="BF71" s="329"/>
      <c r="BG71" s="331">
        <f>SUM(BF71,BC71,AZ71,AW71,AT71,AQ71,AN71,AJ71,AG71,AD71)</f>
        <v>2</v>
      </c>
      <c r="BH71" s="904" t="s">
        <v>385</v>
      </c>
      <c r="BI71" s="905"/>
      <c r="BJ71" s="25"/>
      <c r="BK71" s="25"/>
      <c r="BL71" s="25"/>
      <c r="BM71" s="25"/>
      <c r="BN71" s="1172">
        <f>AD69+AG69+AN69+AQ69+AT69+AW69+AZ69+BC69+BF69</f>
        <v>120</v>
      </c>
      <c r="BO71" s="1172"/>
      <c r="BP71" s="1172"/>
    </row>
    <row r="72" spans="1:83" s="24" customFormat="1" ht="141" customHeight="1" thickBot="1" x14ac:dyDescent="0.9">
      <c r="A72" s="374" t="s">
        <v>149</v>
      </c>
      <c r="B72" s="1122" t="s">
        <v>384</v>
      </c>
      <c r="C72" s="1123"/>
      <c r="D72" s="1123"/>
      <c r="E72" s="1123"/>
      <c r="F72" s="1123"/>
      <c r="G72" s="1123"/>
      <c r="H72" s="1123"/>
      <c r="I72" s="1123"/>
      <c r="J72" s="1123"/>
      <c r="K72" s="1123"/>
      <c r="L72" s="1123"/>
      <c r="M72" s="1123"/>
      <c r="N72" s="495"/>
      <c r="O72" s="496">
        <v>5</v>
      </c>
      <c r="P72" s="734">
        <f t="shared" ref="P72" si="88">AB72+AE72+AH72+AO72+AR72+AU72+AX72+BA72+BD72+AK72</f>
        <v>72</v>
      </c>
      <c r="Q72" s="735"/>
      <c r="R72" s="734">
        <f t="shared" si="87"/>
        <v>34</v>
      </c>
      <c r="S72" s="735"/>
      <c r="T72" s="862">
        <v>18</v>
      </c>
      <c r="U72" s="862"/>
      <c r="V72" s="862"/>
      <c r="W72" s="862"/>
      <c r="X72" s="862"/>
      <c r="Y72" s="862"/>
      <c r="Z72" s="862">
        <v>16</v>
      </c>
      <c r="AA72" s="870"/>
      <c r="AB72" s="497"/>
      <c r="AC72" s="498"/>
      <c r="AD72" s="381"/>
      <c r="AE72" s="499"/>
      <c r="AF72" s="471"/>
      <c r="AG72" s="468"/>
      <c r="AH72" s="500"/>
      <c r="AI72" s="498"/>
      <c r="AJ72" s="407"/>
      <c r="AK72" s="743"/>
      <c r="AL72" s="744"/>
      <c r="AM72" s="498"/>
      <c r="AN72" s="384"/>
      <c r="AO72" s="497">
        <v>72</v>
      </c>
      <c r="AP72" s="498">
        <v>34</v>
      </c>
      <c r="AQ72" s="381">
        <v>2</v>
      </c>
      <c r="AR72" s="501"/>
      <c r="AS72" s="498"/>
      <c r="AT72" s="385"/>
      <c r="AU72" s="497"/>
      <c r="AV72" s="502"/>
      <c r="AW72" s="503"/>
      <c r="AX72" s="504"/>
      <c r="AY72" s="502"/>
      <c r="AZ72" s="505"/>
      <c r="BA72" s="506"/>
      <c r="BB72" s="507"/>
      <c r="BC72" s="503"/>
      <c r="BD72" s="508"/>
      <c r="BE72" s="507"/>
      <c r="BF72" s="389"/>
      <c r="BG72" s="331">
        <f>SUM(BF72,BC72,AZ72,AW72,AT72,AQ72,AN72,AJ72,AG72,AD72)</f>
        <v>2</v>
      </c>
      <c r="BH72" s="666" t="s">
        <v>386</v>
      </c>
      <c r="BI72" s="667"/>
      <c r="BJ72" s="25"/>
      <c r="BK72" s="25"/>
      <c r="BL72" s="25"/>
      <c r="BM72" s="25"/>
      <c r="BN72" s="1172">
        <f>T69+V69+X69+Z69</f>
        <v>1954</v>
      </c>
      <c r="BO72" s="1172"/>
      <c r="BP72" s="1172"/>
      <c r="BQ72" s="1172"/>
    </row>
    <row r="73" spans="1:83" s="230" customFormat="1" ht="151.5" customHeight="1" thickBot="1" x14ac:dyDescent="0.9">
      <c r="A73" s="347" t="s">
        <v>250</v>
      </c>
      <c r="B73" s="986" t="s">
        <v>366</v>
      </c>
      <c r="C73" s="995"/>
      <c r="D73" s="995"/>
      <c r="E73" s="995"/>
      <c r="F73" s="995"/>
      <c r="G73" s="995"/>
      <c r="H73" s="995"/>
      <c r="I73" s="995"/>
      <c r="J73" s="995"/>
      <c r="K73" s="995"/>
      <c r="L73" s="995"/>
      <c r="M73" s="995"/>
      <c r="N73" s="289"/>
      <c r="O73" s="290"/>
      <c r="P73" s="693">
        <f>SUM(P74:Q75)</f>
        <v>270</v>
      </c>
      <c r="Q73" s="693"/>
      <c r="R73" s="693">
        <f t="shared" ref="R73" si="89">SUM(R74:S75)</f>
        <v>118</v>
      </c>
      <c r="S73" s="693"/>
      <c r="T73" s="693">
        <f t="shared" ref="T73" si="90">SUM(T74:U75)</f>
        <v>54</v>
      </c>
      <c r="U73" s="693"/>
      <c r="V73" s="693">
        <f t="shared" ref="V73" si="91">SUM(V74:W75)</f>
        <v>48</v>
      </c>
      <c r="W73" s="693"/>
      <c r="X73" s="693">
        <f t="shared" ref="X73" si="92">SUM(X74:Y75)</f>
        <v>16</v>
      </c>
      <c r="Y73" s="693"/>
      <c r="Z73" s="693">
        <f t="shared" ref="Z73" si="93">SUM(Z74:AA75)</f>
        <v>0</v>
      </c>
      <c r="AA73" s="693"/>
      <c r="AB73" s="291">
        <f>SUM(AB74:AB75)</f>
        <v>110</v>
      </c>
      <c r="AC73" s="292">
        <f t="shared" ref="AC73:AJ73" si="94">SUM(AC74:AC75)</f>
        <v>52</v>
      </c>
      <c r="AD73" s="293">
        <f t="shared" si="94"/>
        <v>3</v>
      </c>
      <c r="AE73" s="291">
        <f>SUM(AE74:AE75)</f>
        <v>160</v>
      </c>
      <c r="AF73" s="292">
        <f t="shared" si="94"/>
        <v>66</v>
      </c>
      <c r="AG73" s="293">
        <f t="shared" si="94"/>
        <v>4</v>
      </c>
      <c r="AH73" s="291">
        <f t="shared" si="94"/>
        <v>0</v>
      </c>
      <c r="AI73" s="292">
        <f t="shared" si="94"/>
        <v>0</v>
      </c>
      <c r="AJ73" s="458">
        <f t="shared" si="94"/>
        <v>0</v>
      </c>
      <c r="AK73" s="747">
        <f>SUM(AK74:AL79)</f>
        <v>0</v>
      </c>
      <c r="AL73" s="692"/>
      <c r="AM73" s="292">
        <f t="shared" ref="AM73:AR73" si="95">SUM(AM74:AM79)</f>
        <v>0</v>
      </c>
      <c r="AN73" s="460">
        <f t="shared" si="95"/>
        <v>0</v>
      </c>
      <c r="AO73" s="509">
        <f t="shared" si="95"/>
        <v>0</v>
      </c>
      <c r="AP73" s="295">
        <f t="shared" si="95"/>
        <v>0</v>
      </c>
      <c r="AQ73" s="296">
        <f t="shared" si="95"/>
        <v>0</v>
      </c>
      <c r="AR73" s="291">
        <f t="shared" si="95"/>
        <v>0</v>
      </c>
      <c r="AS73" s="292">
        <f>SUM(AS74:AS78)</f>
        <v>0</v>
      </c>
      <c r="AT73" s="293">
        <f>SUM(AT74:AT78)</f>
        <v>0</v>
      </c>
      <c r="AU73" s="291">
        <f>SUM(AU74:AU75)</f>
        <v>0</v>
      </c>
      <c r="AV73" s="292">
        <f t="shared" ref="AV73:BG73" si="96">SUM(AV74:AV75)</f>
        <v>0</v>
      </c>
      <c r="AW73" s="293">
        <f t="shared" si="96"/>
        <v>0</v>
      </c>
      <c r="AX73" s="291">
        <f t="shared" si="96"/>
        <v>0</v>
      </c>
      <c r="AY73" s="292">
        <f t="shared" si="96"/>
        <v>0</v>
      </c>
      <c r="AZ73" s="293">
        <f t="shared" si="96"/>
        <v>0</v>
      </c>
      <c r="BA73" s="291">
        <f t="shared" si="96"/>
        <v>0</v>
      </c>
      <c r="BB73" s="292">
        <f t="shared" si="96"/>
        <v>0</v>
      </c>
      <c r="BC73" s="293">
        <f t="shared" si="96"/>
        <v>0</v>
      </c>
      <c r="BD73" s="291">
        <f t="shared" si="96"/>
        <v>0</v>
      </c>
      <c r="BE73" s="292">
        <f t="shared" si="96"/>
        <v>0</v>
      </c>
      <c r="BF73" s="293">
        <f t="shared" si="96"/>
        <v>0</v>
      </c>
      <c r="BG73" s="297">
        <f t="shared" si="96"/>
        <v>7</v>
      </c>
      <c r="BH73" s="764" t="s">
        <v>22</v>
      </c>
      <c r="BI73" s="766"/>
      <c r="BJ73" s="229"/>
      <c r="BK73" s="172"/>
      <c r="BL73" s="172"/>
      <c r="BM73" s="172"/>
      <c r="BN73" s="199"/>
    </row>
    <row r="74" spans="1:83" s="24" customFormat="1" ht="68.25" x14ac:dyDescent="0.85">
      <c r="A74" s="1164" t="s">
        <v>170</v>
      </c>
      <c r="B74" s="974" t="s">
        <v>171</v>
      </c>
      <c r="C74" s="975"/>
      <c r="D74" s="975"/>
      <c r="E74" s="975"/>
      <c r="F74" s="975"/>
      <c r="G74" s="975"/>
      <c r="H74" s="975"/>
      <c r="I74" s="975"/>
      <c r="J74" s="975"/>
      <c r="K74" s="975"/>
      <c r="L74" s="975"/>
      <c r="M74" s="975"/>
      <c r="N74" s="317">
        <v>2</v>
      </c>
      <c r="O74" s="318">
        <v>1</v>
      </c>
      <c r="P74" s="734">
        <f t="shared" ref="P74:P75" si="97">AB74+AE74+AH74+AO74+AR74+AU74+AX74+BA74+BD74+AK74</f>
        <v>230</v>
      </c>
      <c r="Q74" s="735"/>
      <c r="R74" s="734">
        <f>AC74+AF74+AI74+AM74+AP74+AS74+AV74+AY74+BB74+BE74</f>
        <v>118</v>
      </c>
      <c r="S74" s="735"/>
      <c r="T74" s="676">
        <v>54</v>
      </c>
      <c r="U74" s="676"/>
      <c r="V74" s="676">
        <v>48</v>
      </c>
      <c r="W74" s="676"/>
      <c r="X74" s="676">
        <v>16</v>
      </c>
      <c r="Y74" s="676"/>
      <c r="Z74" s="676"/>
      <c r="AA74" s="748"/>
      <c r="AB74" s="352">
        <v>110</v>
      </c>
      <c r="AC74" s="351">
        <v>52</v>
      </c>
      <c r="AD74" s="355">
        <v>3</v>
      </c>
      <c r="AE74" s="353">
        <v>120</v>
      </c>
      <c r="AF74" s="351">
        <v>66</v>
      </c>
      <c r="AG74" s="354">
        <v>3</v>
      </c>
      <c r="AH74" s="356"/>
      <c r="AI74" s="351"/>
      <c r="AJ74" s="357"/>
      <c r="AK74" s="770"/>
      <c r="AL74" s="771"/>
      <c r="AM74" s="351"/>
      <c r="AN74" s="326"/>
      <c r="AO74" s="356"/>
      <c r="AP74" s="351"/>
      <c r="AQ74" s="355"/>
      <c r="AR74" s="353"/>
      <c r="AS74" s="351"/>
      <c r="AT74" s="358"/>
      <c r="AU74" s="352"/>
      <c r="AV74" s="318"/>
      <c r="AW74" s="431"/>
      <c r="AX74" s="510"/>
      <c r="AY74" s="318"/>
      <c r="AZ74" s="323"/>
      <c r="BA74" s="317"/>
      <c r="BB74" s="436"/>
      <c r="BC74" s="431"/>
      <c r="BD74" s="435"/>
      <c r="BE74" s="436"/>
      <c r="BF74" s="329"/>
      <c r="BG74" s="331">
        <f t="shared" ref="BG74:BG83" si="98">SUM(BF74,BC74,AZ74,AW74,AT74,AQ74,AN74,AJ74,AG74,AD74)</f>
        <v>6</v>
      </c>
      <c r="BH74" s="844"/>
      <c r="BI74" s="845"/>
      <c r="BJ74" s="25"/>
      <c r="BK74" s="25"/>
      <c r="BL74" s="25"/>
      <c r="BM74" s="25"/>
      <c r="BN74" s="199"/>
    </row>
    <row r="75" spans="1:83" s="24" customFormat="1" ht="63.6" customHeight="1" thickBot="1" x14ac:dyDescent="0.9">
      <c r="A75" s="1166"/>
      <c r="B75" s="1130" t="s">
        <v>235</v>
      </c>
      <c r="C75" s="1131"/>
      <c r="D75" s="1131"/>
      <c r="E75" s="1131"/>
      <c r="F75" s="1131"/>
      <c r="G75" s="1131"/>
      <c r="H75" s="1131"/>
      <c r="I75" s="1131"/>
      <c r="J75" s="1131"/>
      <c r="K75" s="1131"/>
      <c r="L75" s="1131"/>
      <c r="M75" s="1131"/>
      <c r="N75" s="495"/>
      <c r="O75" s="496"/>
      <c r="P75" s="1000">
        <f t="shared" si="97"/>
        <v>40</v>
      </c>
      <c r="Q75" s="1001"/>
      <c r="R75" s="1000">
        <f t="shared" ref="R75" si="99">AC75+AF75+AI75+AM75+AP75+AS75+AV75+AY75+BB75+BE75</f>
        <v>0</v>
      </c>
      <c r="S75" s="1001"/>
      <c r="T75" s="821"/>
      <c r="U75" s="821"/>
      <c r="V75" s="821"/>
      <c r="W75" s="821"/>
      <c r="X75" s="821"/>
      <c r="Y75" s="821"/>
      <c r="Z75" s="821"/>
      <c r="AA75" s="1118"/>
      <c r="AB75" s="377"/>
      <c r="AC75" s="376"/>
      <c r="AD75" s="378"/>
      <c r="AE75" s="379">
        <v>40</v>
      </c>
      <c r="AF75" s="376"/>
      <c r="AG75" s="380">
        <v>1</v>
      </c>
      <c r="AH75" s="379"/>
      <c r="AI75" s="376"/>
      <c r="AJ75" s="381"/>
      <c r="AK75" s="835"/>
      <c r="AL75" s="744"/>
      <c r="AM75" s="376"/>
      <c r="AN75" s="383"/>
      <c r="AO75" s="382"/>
      <c r="AP75" s="376"/>
      <c r="AQ75" s="378"/>
      <c r="AR75" s="379"/>
      <c r="AS75" s="376"/>
      <c r="AT75" s="385"/>
      <c r="AU75" s="377"/>
      <c r="AV75" s="376"/>
      <c r="AW75" s="383"/>
      <c r="AX75" s="379"/>
      <c r="AY75" s="376"/>
      <c r="AZ75" s="380"/>
      <c r="BA75" s="386"/>
      <c r="BB75" s="387"/>
      <c r="BC75" s="383"/>
      <c r="BD75" s="438"/>
      <c r="BE75" s="439"/>
      <c r="BF75" s="389"/>
      <c r="BG75" s="413">
        <f t="shared" si="98"/>
        <v>1</v>
      </c>
      <c r="BH75" s="801" t="s">
        <v>350</v>
      </c>
      <c r="BI75" s="794"/>
      <c r="BJ75" s="25"/>
      <c r="BK75" s="25"/>
      <c r="BL75" s="25"/>
      <c r="BM75" s="25"/>
    </row>
    <row r="76" spans="1:83" s="24" customFormat="1" ht="137.25" customHeight="1" thickBot="1" x14ac:dyDescent="0.9">
      <c r="A76" s="347" t="s">
        <v>298</v>
      </c>
      <c r="B76" s="986" t="s">
        <v>368</v>
      </c>
      <c r="C76" s="995"/>
      <c r="D76" s="995"/>
      <c r="E76" s="995"/>
      <c r="F76" s="995"/>
      <c r="G76" s="995"/>
      <c r="H76" s="995"/>
      <c r="I76" s="995"/>
      <c r="J76" s="995"/>
      <c r="K76" s="995"/>
      <c r="L76" s="995"/>
      <c r="M76" s="995"/>
      <c r="N76" s="511"/>
      <c r="O76" s="512"/>
      <c r="P76" s="692">
        <f>SUM(P77:Q79)</f>
        <v>426</v>
      </c>
      <c r="Q76" s="693"/>
      <c r="R76" s="692">
        <f t="shared" ref="R76" si="100">SUM(R77:S79)</f>
        <v>194</v>
      </c>
      <c r="S76" s="693"/>
      <c r="T76" s="692">
        <f t="shared" ref="T76" si="101">SUM(T77:U79)</f>
        <v>92</v>
      </c>
      <c r="U76" s="693"/>
      <c r="V76" s="692">
        <f t="shared" ref="V76" si="102">SUM(V77:W79)</f>
        <v>102</v>
      </c>
      <c r="W76" s="693"/>
      <c r="X76" s="692">
        <f t="shared" ref="X76" si="103">SUM(X77:Y79)</f>
        <v>0</v>
      </c>
      <c r="Y76" s="693"/>
      <c r="Z76" s="692">
        <f t="shared" ref="Z76" si="104">SUM(Z77:AA79)</f>
        <v>0</v>
      </c>
      <c r="AA76" s="693"/>
      <c r="AB76" s="291">
        <f t="shared" ref="AB76:AJ76" si="105">SUM(AB77:AB78)</f>
        <v>0</v>
      </c>
      <c r="AC76" s="292">
        <f t="shared" si="105"/>
        <v>0</v>
      </c>
      <c r="AD76" s="293">
        <f t="shared" si="105"/>
        <v>0</v>
      </c>
      <c r="AE76" s="291">
        <f t="shared" si="105"/>
        <v>0</v>
      </c>
      <c r="AF76" s="292">
        <f t="shared" si="105"/>
        <v>0</v>
      </c>
      <c r="AG76" s="293">
        <f t="shared" si="105"/>
        <v>0</v>
      </c>
      <c r="AH76" s="291">
        <f t="shared" si="105"/>
        <v>0</v>
      </c>
      <c r="AI76" s="292">
        <f t="shared" si="105"/>
        <v>0</v>
      </c>
      <c r="AJ76" s="458">
        <f t="shared" si="105"/>
        <v>0</v>
      </c>
      <c r="AK76" s="747">
        <f>SUM(AK77:AL80)</f>
        <v>0</v>
      </c>
      <c r="AL76" s="692"/>
      <c r="AM76" s="292">
        <f t="shared" ref="AM76:AW76" si="106">SUM(AM77:AM78)</f>
        <v>0</v>
      </c>
      <c r="AN76" s="460">
        <f t="shared" si="106"/>
        <v>0</v>
      </c>
      <c r="AO76" s="509">
        <f t="shared" si="106"/>
        <v>0</v>
      </c>
      <c r="AP76" s="295">
        <f t="shared" si="106"/>
        <v>0</v>
      </c>
      <c r="AQ76" s="296">
        <f t="shared" si="106"/>
        <v>0</v>
      </c>
      <c r="AR76" s="291">
        <f t="shared" si="106"/>
        <v>0</v>
      </c>
      <c r="AS76" s="292">
        <f t="shared" si="106"/>
        <v>0</v>
      </c>
      <c r="AT76" s="293">
        <f t="shared" si="106"/>
        <v>0</v>
      </c>
      <c r="AU76" s="291">
        <f t="shared" si="106"/>
        <v>110</v>
      </c>
      <c r="AV76" s="292">
        <f t="shared" si="106"/>
        <v>54</v>
      </c>
      <c r="AW76" s="293">
        <f t="shared" si="106"/>
        <v>3</v>
      </c>
      <c r="AX76" s="291">
        <f>SUM(AX77:AX79)</f>
        <v>316</v>
      </c>
      <c r="AY76" s="292">
        <f t="shared" ref="AY76:AZ76" si="107">SUM(AY77:AY79)</f>
        <v>140</v>
      </c>
      <c r="AZ76" s="460">
        <f t="shared" si="107"/>
        <v>7</v>
      </c>
      <c r="BA76" s="459">
        <f t="shared" ref="BA76:BF76" si="108">SUM(BA77:BA78)</f>
        <v>0</v>
      </c>
      <c r="BB76" s="292">
        <f t="shared" si="108"/>
        <v>0</v>
      </c>
      <c r="BC76" s="460">
        <f t="shared" si="108"/>
        <v>0</v>
      </c>
      <c r="BD76" s="461">
        <f t="shared" si="108"/>
        <v>0</v>
      </c>
      <c r="BE76" s="292">
        <f t="shared" si="108"/>
        <v>0</v>
      </c>
      <c r="BF76" s="293">
        <f t="shared" si="108"/>
        <v>0</v>
      </c>
      <c r="BG76" s="297">
        <f>SUM(BG77:BG79)</f>
        <v>10</v>
      </c>
      <c r="BH76" s="764" t="s">
        <v>37</v>
      </c>
      <c r="BI76" s="766"/>
      <c r="BJ76" s="25"/>
      <c r="BK76" s="25"/>
      <c r="BL76" s="25"/>
      <c r="BM76" s="25"/>
    </row>
    <row r="77" spans="1:83" s="24" customFormat="1" ht="68.25" x14ac:dyDescent="0.95">
      <c r="A77" s="1162" t="s">
        <v>317</v>
      </c>
      <c r="B77" s="670" t="s">
        <v>245</v>
      </c>
      <c r="C77" s="671"/>
      <c r="D77" s="671"/>
      <c r="E77" s="671"/>
      <c r="F77" s="671"/>
      <c r="G77" s="671"/>
      <c r="H77" s="671"/>
      <c r="I77" s="671"/>
      <c r="J77" s="671"/>
      <c r="K77" s="671"/>
      <c r="L77" s="671"/>
      <c r="M77" s="1021"/>
      <c r="N77" s="394"/>
      <c r="O77" s="363" t="s">
        <v>396</v>
      </c>
      <c r="P77" s="734">
        <f t="shared" ref="P77:P78" si="109">AB77+AE77+AH77+AO77+AR77+AU77+AX77+BA77+BD77+AK77</f>
        <v>248</v>
      </c>
      <c r="Q77" s="735"/>
      <c r="R77" s="734">
        <f t="shared" ref="R77:R78" si="110">AC77+AF77+AI77+AM77+AP77+AS77+AV77+AY77+BB77+BE77</f>
        <v>124</v>
      </c>
      <c r="S77" s="735"/>
      <c r="T77" s="737">
        <v>64</v>
      </c>
      <c r="U77" s="738"/>
      <c r="V77" s="737">
        <v>60</v>
      </c>
      <c r="W77" s="738"/>
      <c r="X77" s="737"/>
      <c r="Y77" s="738"/>
      <c r="Z77" s="737"/>
      <c r="AA77" s="880"/>
      <c r="AB77" s="364"/>
      <c r="AC77" s="363"/>
      <c r="AD77" s="365"/>
      <c r="AE77" s="366"/>
      <c r="AF77" s="363"/>
      <c r="AG77" s="367"/>
      <c r="AH77" s="364"/>
      <c r="AI77" s="363"/>
      <c r="AJ77" s="369"/>
      <c r="AK77" s="783"/>
      <c r="AL77" s="784"/>
      <c r="AM77" s="474"/>
      <c r="AN77" s="513"/>
      <c r="AO77" s="368"/>
      <c r="AP77" s="363"/>
      <c r="AQ77" s="365"/>
      <c r="AR77" s="366"/>
      <c r="AS77" s="363"/>
      <c r="AT77" s="370"/>
      <c r="AU77" s="363">
        <v>110</v>
      </c>
      <c r="AV77" s="363">
        <v>54</v>
      </c>
      <c r="AW77" s="365">
        <v>3</v>
      </c>
      <c r="AX77" s="371">
        <v>138</v>
      </c>
      <c r="AY77" s="363">
        <v>70</v>
      </c>
      <c r="AZ77" s="395">
        <v>3</v>
      </c>
      <c r="BA77" s="366"/>
      <c r="BB77" s="474"/>
      <c r="BC77" s="514"/>
      <c r="BD77" s="373"/>
      <c r="BE77" s="372"/>
      <c r="BF77" s="344"/>
      <c r="BG77" s="331">
        <f>SUM(BF77,AZ77,AW77,BC77,AT77,AQ77,AN77,AJ77,AG77,AD77)</f>
        <v>6</v>
      </c>
      <c r="BH77" s="844"/>
      <c r="BI77" s="845"/>
      <c r="BJ77" s="25"/>
      <c r="BK77" s="25"/>
      <c r="BL77" s="25"/>
      <c r="BM77" s="25"/>
    </row>
    <row r="78" spans="1:83" s="24" customFormat="1" ht="129.75" customHeight="1" x14ac:dyDescent="0.95">
      <c r="A78" s="1163"/>
      <c r="B78" s="991" t="s">
        <v>340</v>
      </c>
      <c r="C78" s="992"/>
      <c r="D78" s="992"/>
      <c r="E78" s="992"/>
      <c r="F78" s="992"/>
      <c r="G78" s="992"/>
      <c r="H78" s="992"/>
      <c r="I78" s="992"/>
      <c r="J78" s="992"/>
      <c r="K78" s="992"/>
      <c r="L78" s="992"/>
      <c r="M78" s="1119"/>
      <c r="N78" s="332"/>
      <c r="O78" s="363"/>
      <c r="P78" s="734">
        <f t="shared" si="109"/>
        <v>40</v>
      </c>
      <c r="Q78" s="735"/>
      <c r="R78" s="734">
        <f t="shared" si="110"/>
        <v>0</v>
      </c>
      <c r="S78" s="735"/>
      <c r="T78" s="737"/>
      <c r="U78" s="738"/>
      <c r="V78" s="737"/>
      <c r="W78" s="738"/>
      <c r="X78" s="737"/>
      <c r="Y78" s="738"/>
      <c r="Z78" s="737"/>
      <c r="AA78" s="880"/>
      <c r="AB78" s="364"/>
      <c r="AC78" s="363"/>
      <c r="AD78" s="365"/>
      <c r="AE78" s="366"/>
      <c r="AF78" s="363"/>
      <c r="AG78" s="367"/>
      <c r="AH78" s="364"/>
      <c r="AI78" s="363"/>
      <c r="AJ78" s="369"/>
      <c r="AK78" s="783"/>
      <c r="AL78" s="784"/>
      <c r="AM78" s="474"/>
      <c r="AN78" s="513"/>
      <c r="AO78" s="368"/>
      <c r="AP78" s="363"/>
      <c r="AQ78" s="365"/>
      <c r="AR78" s="366"/>
      <c r="AS78" s="363"/>
      <c r="AT78" s="370"/>
      <c r="AU78" s="364"/>
      <c r="AV78" s="363"/>
      <c r="AW78" s="365"/>
      <c r="AX78" s="371">
        <v>40</v>
      </c>
      <c r="AY78" s="372"/>
      <c r="AZ78" s="395">
        <v>1</v>
      </c>
      <c r="BA78" s="366"/>
      <c r="BB78" s="363"/>
      <c r="BC78" s="365"/>
      <c r="BD78" s="373"/>
      <c r="BE78" s="372"/>
      <c r="BF78" s="344"/>
      <c r="BG78" s="331">
        <f>SUM(BF78,AZ78,BC78,AW78,AT78,AQ78,AN78,AJ78,AG78,AD78)</f>
        <v>1</v>
      </c>
      <c r="BH78" s="668" t="s">
        <v>430</v>
      </c>
      <c r="BI78" s="812"/>
      <c r="BJ78" s="25"/>
      <c r="BK78" s="25"/>
      <c r="BL78" s="25"/>
      <c r="BM78" s="25"/>
    </row>
    <row r="79" spans="1:83" s="237" customFormat="1" ht="147.75" customHeight="1" thickBot="1" x14ac:dyDescent="1">
      <c r="A79" s="445" t="s">
        <v>318</v>
      </c>
      <c r="B79" s="997" t="s">
        <v>172</v>
      </c>
      <c r="C79" s="998"/>
      <c r="D79" s="998"/>
      <c r="E79" s="998"/>
      <c r="F79" s="998"/>
      <c r="G79" s="998"/>
      <c r="H79" s="998"/>
      <c r="I79" s="998"/>
      <c r="J79" s="998"/>
      <c r="K79" s="998"/>
      <c r="L79" s="998"/>
      <c r="M79" s="998"/>
      <c r="N79" s="359"/>
      <c r="O79" s="351">
        <v>8</v>
      </c>
      <c r="P79" s="734">
        <f>AB79+AE79+AH79+AO79+AR79+AU79+AX79+BA79+BD79+AK79</f>
        <v>138</v>
      </c>
      <c r="Q79" s="735"/>
      <c r="R79" s="734">
        <f>AC79+AF79+AI79+AM79+AP79+AS79+AV79+AY79+BB79+BE79</f>
        <v>70</v>
      </c>
      <c r="S79" s="735"/>
      <c r="T79" s="676">
        <v>28</v>
      </c>
      <c r="U79" s="676"/>
      <c r="V79" s="676">
        <v>42</v>
      </c>
      <c r="W79" s="676"/>
      <c r="X79" s="676"/>
      <c r="Y79" s="676"/>
      <c r="Z79" s="676"/>
      <c r="AA79" s="748"/>
      <c r="AB79" s="352"/>
      <c r="AC79" s="351"/>
      <c r="AD79" s="355"/>
      <c r="AE79" s="353"/>
      <c r="AF79" s="351"/>
      <c r="AG79" s="354"/>
      <c r="AH79" s="356"/>
      <c r="AI79" s="351"/>
      <c r="AJ79" s="357"/>
      <c r="AK79" s="705"/>
      <c r="AL79" s="706"/>
      <c r="AM79" s="391"/>
      <c r="AN79" s="515"/>
      <c r="AO79" s="356"/>
      <c r="AP79" s="351"/>
      <c r="AQ79" s="355"/>
      <c r="AR79" s="353"/>
      <c r="AS79" s="351"/>
      <c r="AT79" s="358"/>
      <c r="AU79" s="402"/>
      <c r="AV79" s="351"/>
      <c r="AW79" s="354"/>
      <c r="AX79" s="352">
        <v>138</v>
      </c>
      <c r="AY79" s="400">
        <v>70</v>
      </c>
      <c r="AZ79" s="404">
        <v>3</v>
      </c>
      <c r="BA79" s="516"/>
      <c r="BB79" s="517"/>
      <c r="BC79" s="518"/>
      <c r="BD79" s="361"/>
      <c r="BE79" s="360"/>
      <c r="BF79" s="358"/>
      <c r="BG79" s="519">
        <f>SUM(BF79,BC79,AW79,AZ79,AT79,AQ79,AN79,AJ79,AG79,AD79)</f>
        <v>3</v>
      </c>
      <c r="BH79" s="837"/>
      <c r="BI79" s="838"/>
      <c r="BJ79" s="234"/>
      <c r="BK79" s="234"/>
      <c r="BL79" s="234"/>
      <c r="BM79" s="234"/>
    </row>
    <row r="80" spans="1:83" s="233" customFormat="1" ht="147" customHeight="1" thickBot="1" x14ac:dyDescent="0.85">
      <c r="A80" s="347" t="s">
        <v>251</v>
      </c>
      <c r="B80" s="986" t="s">
        <v>367</v>
      </c>
      <c r="C80" s="987"/>
      <c r="D80" s="987"/>
      <c r="E80" s="987"/>
      <c r="F80" s="987"/>
      <c r="G80" s="987"/>
      <c r="H80" s="987"/>
      <c r="I80" s="987"/>
      <c r="J80" s="987"/>
      <c r="K80" s="987"/>
      <c r="L80" s="987"/>
      <c r="M80" s="987"/>
      <c r="N80" s="289"/>
      <c r="O80" s="290"/>
      <c r="P80" s="780">
        <f>SUM(P81:Q83)</f>
        <v>240</v>
      </c>
      <c r="Q80" s="822"/>
      <c r="R80" s="780">
        <f>SUM(R81:S83)</f>
        <v>108</v>
      </c>
      <c r="S80" s="822"/>
      <c r="T80" s="780">
        <f>SUM(T81:U83)</f>
        <v>72</v>
      </c>
      <c r="U80" s="822"/>
      <c r="V80" s="780">
        <f>SUM(V81:W83)</f>
        <v>0</v>
      </c>
      <c r="W80" s="822"/>
      <c r="X80" s="780">
        <f>SUM(X81:Y83)</f>
        <v>36</v>
      </c>
      <c r="Y80" s="822"/>
      <c r="Z80" s="780">
        <f>SUM(Z81:AA83)</f>
        <v>0</v>
      </c>
      <c r="AA80" s="822"/>
      <c r="AB80" s="291">
        <f t="shared" ref="AB80:AJ80" si="111">SUM(AB81:AB83)</f>
        <v>0</v>
      </c>
      <c r="AC80" s="292">
        <f t="shared" si="111"/>
        <v>0</v>
      </c>
      <c r="AD80" s="293">
        <f t="shared" si="111"/>
        <v>0</v>
      </c>
      <c r="AE80" s="294">
        <f t="shared" si="111"/>
        <v>0</v>
      </c>
      <c r="AF80" s="295">
        <f t="shared" si="111"/>
        <v>0</v>
      </c>
      <c r="AG80" s="296">
        <f t="shared" si="111"/>
        <v>0</v>
      </c>
      <c r="AH80" s="294">
        <f t="shared" si="111"/>
        <v>0</v>
      </c>
      <c r="AI80" s="295">
        <f t="shared" si="111"/>
        <v>0</v>
      </c>
      <c r="AJ80" s="664">
        <f t="shared" si="111"/>
        <v>0</v>
      </c>
      <c r="AK80" s="846">
        <f>SUM(AK81:AL83)</f>
        <v>0</v>
      </c>
      <c r="AL80" s="780"/>
      <c r="AM80" s="295">
        <f t="shared" ref="AM80:BF80" si="112">SUM(AM81:AM83)</f>
        <v>0</v>
      </c>
      <c r="AN80" s="483">
        <f t="shared" si="112"/>
        <v>0</v>
      </c>
      <c r="AO80" s="509">
        <f t="shared" si="112"/>
        <v>0</v>
      </c>
      <c r="AP80" s="295">
        <f t="shared" si="112"/>
        <v>0</v>
      </c>
      <c r="AQ80" s="296">
        <f t="shared" si="112"/>
        <v>0</v>
      </c>
      <c r="AR80" s="294">
        <f t="shared" si="112"/>
        <v>0</v>
      </c>
      <c r="AS80" s="295">
        <f t="shared" si="112"/>
        <v>0</v>
      </c>
      <c r="AT80" s="520">
        <f t="shared" si="112"/>
        <v>0</v>
      </c>
      <c r="AU80" s="521">
        <f t="shared" si="112"/>
        <v>110</v>
      </c>
      <c r="AV80" s="295">
        <f t="shared" si="112"/>
        <v>54</v>
      </c>
      <c r="AW80" s="483">
        <f t="shared" si="112"/>
        <v>3</v>
      </c>
      <c r="AX80" s="509">
        <f t="shared" si="112"/>
        <v>0</v>
      </c>
      <c r="AY80" s="295">
        <f t="shared" si="112"/>
        <v>0</v>
      </c>
      <c r="AZ80" s="520">
        <f t="shared" si="112"/>
        <v>0</v>
      </c>
      <c r="BA80" s="521">
        <f t="shared" si="112"/>
        <v>130</v>
      </c>
      <c r="BB80" s="295">
        <f t="shared" si="112"/>
        <v>54</v>
      </c>
      <c r="BC80" s="483">
        <f t="shared" si="112"/>
        <v>4</v>
      </c>
      <c r="BD80" s="461">
        <f t="shared" si="112"/>
        <v>0</v>
      </c>
      <c r="BE80" s="292">
        <f t="shared" si="112"/>
        <v>0</v>
      </c>
      <c r="BF80" s="458">
        <f t="shared" si="112"/>
        <v>0</v>
      </c>
      <c r="BG80" s="522">
        <f>SUM(BG81:BG83)</f>
        <v>7</v>
      </c>
      <c r="BH80" s="817" t="s">
        <v>335</v>
      </c>
      <c r="BI80" s="818"/>
      <c r="BJ80" s="172"/>
      <c r="BK80" s="172"/>
      <c r="BL80" s="172"/>
      <c r="BM80" s="172"/>
    </row>
    <row r="81" spans="1:106" s="24" customFormat="1" ht="68.25" x14ac:dyDescent="0.85">
      <c r="A81" s="349" t="s">
        <v>175</v>
      </c>
      <c r="B81" s="974" t="s">
        <v>173</v>
      </c>
      <c r="C81" s="975"/>
      <c r="D81" s="975"/>
      <c r="E81" s="975"/>
      <c r="F81" s="975"/>
      <c r="G81" s="975"/>
      <c r="H81" s="975"/>
      <c r="I81" s="975"/>
      <c r="J81" s="975"/>
      <c r="K81" s="975"/>
      <c r="L81" s="975"/>
      <c r="M81" s="975"/>
      <c r="N81" s="317"/>
      <c r="O81" s="351">
        <v>7</v>
      </c>
      <c r="P81" s="734">
        <f t="shared" ref="P81" si="113">AB81+AE81+AH81+AO81+AR81+AU81+AX81+BA81+BD81+AK81</f>
        <v>110</v>
      </c>
      <c r="Q81" s="735"/>
      <c r="R81" s="734">
        <f t="shared" ref="R81:R83" si="114">AC81+AF81+AI81+AM81+AP81+AS81+AV81+AY81+BB81+BE81</f>
        <v>54</v>
      </c>
      <c r="S81" s="735"/>
      <c r="T81" s="877">
        <v>36</v>
      </c>
      <c r="U81" s="706"/>
      <c r="V81" s="877"/>
      <c r="W81" s="706"/>
      <c r="X81" s="694">
        <v>18</v>
      </c>
      <c r="Y81" s="676"/>
      <c r="Z81" s="676"/>
      <c r="AA81" s="748"/>
      <c r="AB81" s="352"/>
      <c r="AC81" s="351"/>
      <c r="AD81" s="355"/>
      <c r="AE81" s="353"/>
      <c r="AF81" s="351"/>
      <c r="AG81" s="354"/>
      <c r="AH81" s="356"/>
      <c r="AI81" s="351"/>
      <c r="AJ81" s="357"/>
      <c r="AK81" s="705"/>
      <c r="AL81" s="706"/>
      <c r="AM81" s="360"/>
      <c r="AN81" s="326"/>
      <c r="AO81" s="356"/>
      <c r="AP81" s="351"/>
      <c r="AQ81" s="355"/>
      <c r="AR81" s="353"/>
      <c r="AS81" s="351"/>
      <c r="AT81" s="357"/>
      <c r="AU81" s="353">
        <v>110</v>
      </c>
      <c r="AV81" s="351">
        <v>54</v>
      </c>
      <c r="AW81" s="355">
        <v>3</v>
      </c>
      <c r="AX81" s="356"/>
      <c r="AY81" s="351"/>
      <c r="AZ81" s="390"/>
      <c r="BA81" s="523"/>
      <c r="BB81" s="360"/>
      <c r="BC81" s="355"/>
      <c r="BD81" s="435"/>
      <c r="BE81" s="436"/>
      <c r="BF81" s="329"/>
      <c r="BG81" s="331">
        <f t="shared" si="98"/>
        <v>3</v>
      </c>
      <c r="BH81" s="707"/>
      <c r="BI81" s="708"/>
      <c r="BJ81" s="25"/>
      <c r="BK81" s="25"/>
      <c r="BL81" s="25"/>
      <c r="BM81" s="25"/>
    </row>
    <row r="82" spans="1:106" s="240" customFormat="1" ht="144" customHeight="1" x14ac:dyDescent="0.85">
      <c r="A82" s="1162" t="s">
        <v>177</v>
      </c>
      <c r="B82" s="991" t="s">
        <v>174</v>
      </c>
      <c r="C82" s="992"/>
      <c r="D82" s="992"/>
      <c r="E82" s="992"/>
      <c r="F82" s="992"/>
      <c r="G82" s="992"/>
      <c r="H82" s="992"/>
      <c r="I82" s="992"/>
      <c r="J82" s="992"/>
      <c r="K82" s="992"/>
      <c r="L82" s="992"/>
      <c r="M82" s="992"/>
      <c r="N82" s="332">
        <v>9</v>
      </c>
      <c r="O82" s="333"/>
      <c r="P82" s="932">
        <f t="shared" ref="P82:P83" si="115">AB82+AE82+AH82+AO82+AR82+AU82+AX82+BA82+BD82+AK82</f>
        <v>90</v>
      </c>
      <c r="Q82" s="875"/>
      <c r="R82" s="932">
        <f t="shared" si="114"/>
        <v>54</v>
      </c>
      <c r="S82" s="875"/>
      <c r="T82" s="679">
        <v>36</v>
      </c>
      <c r="U82" s="679"/>
      <c r="V82" s="679"/>
      <c r="W82" s="679"/>
      <c r="X82" s="679">
        <v>18</v>
      </c>
      <c r="Y82" s="679"/>
      <c r="Z82" s="679"/>
      <c r="AA82" s="836"/>
      <c r="AB82" s="364"/>
      <c r="AC82" s="363"/>
      <c r="AD82" s="365"/>
      <c r="AE82" s="366"/>
      <c r="AF82" s="363"/>
      <c r="AG82" s="367"/>
      <c r="AH82" s="368"/>
      <c r="AI82" s="363"/>
      <c r="AJ82" s="369"/>
      <c r="AK82" s="742"/>
      <c r="AL82" s="772"/>
      <c r="AM82" s="363"/>
      <c r="AN82" s="341"/>
      <c r="AO82" s="368"/>
      <c r="AP82" s="363"/>
      <c r="AQ82" s="365"/>
      <c r="AR82" s="366"/>
      <c r="AS82" s="363"/>
      <c r="AT82" s="369"/>
      <c r="AU82" s="366"/>
      <c r="AV82" s="363"/>
      <c r="AW82" s="365"/>
      <c r="AX82" s="373"/>
      <c r="AY82" s="372"/>
      <c r="AZ82" s="395"/>
      <c r="BA82" s="524">
        <v>90</v>
      </c>
      <c r="BB82" s="372">
        <v>54</v>
      </c>
      <c r="BC82" s="365">
        <v>3</v>
      </c>
      <c r="BD82" s="525"/>
      <c r="BE82" s="526"/>
      <c r="BF82" s="344"/>
      <c r="BG82" s="444">
        <f t="shared" si="98"/>
        <v>3</v>
      </c>
      <c r="BH82" s="833"/>
      <c r="BI82" s="834"/>
      <c r="BJ82" s="238"/>
      <c r="BK82" s="239"/>
      <c r="BL82" s="239"/>
      <c r="BM82" s="239"/>
    </row>
    <row r="83" spans="1:106" s="239" customFormat="1" ht="215.25" customHeight="1" thickBot="1" x14ac:dyDescent="0.9">
      <c r="A83" s="1166"/>
      <c r="B83" s="1010" t="s">
        <v>236</v>
      </c>
      <c r="C83" s="1011"/>
      <c r="D83" s="1011"/>
      <c r="E83" s="1011"/>
      <c r="F83" s="1011"/>
      <c r="G83" s="1011"/>
      <c r="H83" s="1011"/>
      <c r="I83" s="1011"/>
      <c r="J83" s="1011"/>
      <c r="K83" s="1011"/>
      <c r="L83" s="1011"/>
      <c r="M83" s="1011"/>
      <c r="N83" s="550"/>
      <c r="O83" s="551"/>
      <c r="P83" s="955">
        <f t="shared" si="115"/>
        <v>40</v>
      </c>
      <c r="Q83" s="956"/>
      <c r="R83" s="955">
        <f t="shared" si="114"/>
        <v>0</v>
      </c>
      <c r="S83" s="956"/>
      <c r="T83" s="736"/>
      <c r="U83" s="736"/>
      <c r="V83" s="736"/>
      <c r="W83" s="736"/>
      <c r="X83" s="736"/>
      <c r="Y83" s="736"/>
      <c r="Z83" s="736"/>
      <c r="AA83" s="901"/>
      <c r="AB83" s="448"/>
      <c r="AC83" s="447"/>
      <c r="AD83" s="451"/>
      <c r="AE83" s="450"/>
      <c r="AF83" s="447"/>
      <c r="AG83" s="468"/>
      <c r="AH83" s="452"/>
      <c r="AI83" s="447"/>
      <c r="AJ83" s="472"/>
      <c r="AK83" s="745"/>
      <c r="AL83" s="746"/>
      <c r="AM83" s="447"/>
      <c r="AN83" s="453"/>
      <c r="AO83" s="452"/>
      <c r="AP83" s="447"/>
      <c r="AQ83" s="451"/>
      <c r="AR83" s="450"/>
      <c r="AS83" s="447"/>
      <c r="AT83" s="472"/>
      <c r="AU83" s="450"/>
      <c r="AV83" s="447"/>
      <c r="AW83" s="451"/>
      <c r="AX83" s="452"/>
      <c r="AY83" s="455"/>
      <c r="AZ83" s="449"/>
      <c r="BA83" s="553">
        <v>40</v>
      </c>
      <c r="BB83" s="455"/>
      <c r="BC83" s="451">
        <v>1</v>
      </c>
      <c r="BD83" s="456"/>
      <c r="BE83" s="455"/>
      <c r="BF83" s="454"/>
      <c r="BG83" s="554">
        <f t="shared" si="98"/>
        <v>1</v>
      </c>
      <c r="BH83" s="884" t="s">
        <v>350</v>
      </c>
      <c r="BI83" s="885"/>
      <c r="BJ83" s="238"/>
    </row>
    <row r="84" spans="1:106" ht="132" customHeight="1" x14ac:dyDescent="0.75">
      <c r="A84" s="126"/>
      <c r="B84" s="197"/>
      <c r="C84" s="197"/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127"/>
      <c r="AE84" s="89"/>
      <c r="AF84" s="89"/>
      <c r="AG84" s="127"/>
      <c r="AH84" s="89"/>
      <c r="AI84" s="89"/>
      <c r="AJ84" s="102"/>
      <c r="AK84" s="96"/>
      <c r="AL84" s="96"/>
      <c r="AM84" s="97"/>
      <c r="AN84" s="103"/>
      <c r="AO84" s="89"/>
      <c r="AP84" s="89"/>
      <c r="AQ84" s="127"/>
      <c r="AR84" s="89"/>
      <c r="AS84" s="89"/>
      <c r="AT84" s="127"/>
      <c r="AU84" s="89"/>
      <c r="AV84" s="89"/>
      <c r="AW84" s="127"/>
      <c r="AX84" s="89"/>
      <c r="AY84" s="89"/>
      <c r="AZ84" s="127"/>
      <c r="BA84" s="89"/>
      <c r="BB84" s="89"/>
      <c r="BC84" s="127"/>
      <c r="BD84" s="89"/>
      <c r="BE84" s="89"/>
      <c r="BF84" s="102"/>
      <c r="BG84" s="127"/>
      <c r="BH84" s="89"/>
      <c r="BI84" s="89"/>
    </row>
    <row r="85" spans="1:106" ht="61.5" x14ac:dyDescent="0.85">
      <c r="A85" s="256" t="s">
        <v>91</v>
      </c>
      <c r="B85" s="257"/>
      <c r="C85" s="258"/>
      <c r="D85" s="258"/>
      <c r="E85" s="257"/>
      <c r="F85" s="258"/>
      <c r="G85" s="258"/>
      <c r="H85" s="257"/>
      <c r="I85" s="258"/>
      <c r="J85" s="258"/>
      <c r="K85" s="257"/>
      <c r="L85" s="258"/>
      <c r="M85" s="258"/>
      <c r="N85" s="257"/>
      <c r="O85" s="258"/>
      <c r="P85" s="258"/>
      <c r="Q85" s="257"/>
      <c r="R85" s="258"/>
      <c r="S85" s="258"/>
      <c r="T85" s="258"/>
      <c r="U85" s="258"/>
      <c r="V85" s="258"/>
      <c r="W85" s="258"/>
      <c r="X85" s="258"/>
      <c r="Y85" s="258"/>
      <c r="Z85" s="257"/>
      <c r="AA85" s="257"/>
      <c r="AB85" s="125"/>
      <c r="AC85" s="125"/>
      <c r="AD85" s="256" t="s">
        <v>91</v>
      </c>
      <c r="AE85" s="125"/>
      <c r="AF85" s="125"/>
      <c r="AG85" s="171"/>
      <c r="AH85" s="125"/>
      <c r="AI85" s="125"/>
      <c r="AJ85" s="171"/>
      <c r="AK85" s="259"/>
      <c r="AL85" s="259"/>
      <c r="AM85" s="234"/>
      <c r="AN85" s="260"/>
      <c r="AO85" s="125"/>
      <c r="AP85" s="125"/>
      <c r="AQ85" s="171"/>
      <c r="AR85" s="125"/>
      <c r="AS85" s="125"/>
      <c r="AT85" s="171"/>
      <c r="AU85" s="125"/>
      <c r="AV85" s="125"/>
      <c r="AW85" s="171"/>
      <c r="AX85" s="125"/>
      <c r="AY85" s="125"/>
      <c r="AZ85" s="171"/>
      <c r="BA85" s="125"/>
      <c r="BB85" s="125"/>
      <c r="BC85" s="171"/>
      <c r="BD85" s="125"/>
      <c r="BE85" s="125"/>
      <c r="BF85" s="171"/>
      <c r="BG85" s="171"/>
      <c r="BH85" s="89"/>
      <c r="BI85" s="89"/>
    </row>
    <row r="86" spans="1:106" ht="124.5" customHeight="1" x14ac:dyDescent="0.85">
      <c r="A86" s="1137" t="s">
        <v>305</v>
      </c>
      <c r="B86" s="1137"/>
      <c r="C86" s="1137"/>
      <c r="D86" s="1137"/>
      <c r="E86" s="1137"/>
      <c r="F86" s="1137"/>
      <c r="G86" s="1137"/>
      <c r="H86" s="1137"/>
      <c r="I86" s="1137"/>
      <c r="J86" s="1137"/>
      <c r="K86" s="1137"/>
      <c r="L86" s="1137"/>
      <c r="M86" s="1137"/>
      <c r="N86" s="1137"/>
      <c r="O86" s="1137"/>
      <c r="P86" s="1137"/>
      <c r="Q86" s="1137"/>
      <c r="R86" s="1137"/>
      <c r="S86" s="1137"/>
      <c r="T86" s="1137"/>
      <c r="U86" s="1137"/>
      <c r="V86" s="1137"/>
      <c r="W86" s="1137"/>
      <c r="X86" s="1137"/>
      <c r="Y86" s="258"/>
      <c r="Z86" s="257"/>
      <c r="AA86" s="257"/>
      <c r="AB86" s="125"/>
      <c r="AC86" s="125"/>
      <c r="AD86" s="1132" t="s">
        <v>400</v>
      </c>
      <c r="AE86" s="1132"/>
      <c r="AF86" s="1132"/>
      <c r="AG86" s="1132"/>
      <c r="AH86" s="1132"/>
      <c r="AI86" s="1132"/>
      <c r="AJ86" s="1132"/>
      <c r="AK86" s="1132"/>
      <c r="AL86" s="1132"/>
      <c r="AM86" s="1132"/>
      <c r="AN86" s="1132"/>
      <c r="AO86" s="1132"/>
      <c r="AP86" s="1132"/>
      <c r="AQ86" s="1132"/>
      <c r="AR86" s="1132"/>
      <c r="AS86" s="1132"/>
      <c r="AT86" s="1132"/>
      <c r="AU86" s="1132"/>
      <c r="AV86" s="1132"/>
      <c r="AW86" s="1132"/>
      <c r="AX86" s="1132"/>
      <c r="AY86" s="1132"/>
      <c r="AZ86" s="1132"/>
      <c r="BA86" s="1132"/>
      <c r="BB86" s="1132"/>
      <c r="BC86" s="1132"/>
      <c r="BD86" s="1132"/>
      <c r="BE86" s="125"/>
      <c r="BF86" s="171"/>
      <c r="BG86" s="171"/>
      <c r="BH86" s="89"/>
      <c r="BI86" s="89"/>
    </row>
    <row r="87" spans="1:106" ht="132.75" customHeight="1" x14ac:dyDescent="0.85">
      <c r="A87" s="869"/>
      <c r="B87" s="869"/>
      <c r="C87" s="869"/>
      <c r="D87" s="869"/>
      <c r="E87" s="869"/>
      <c r="F87" s="869"/>
      <c r="G87" s="262" t="s">
        <v>132</v>
      </c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125"/>
      <c r="AC87" s="125"/>
      <c r="AD87" s="869"/>
      <c r="AE87" s="869"/>
      <c r="AF87" s="869"/>
      <c r="AG87" s="869"/>
      <c r="AH87" s="869"/>
      <c r="AI87" s="869"/>
      <c r="AJ87" s="262" t="s">
        <v>133</v>
      </c>
      <c r="AK87" s="262"/>
      <c r="AL87" s="262"/>
      <c r="AM87" s="262"/>
      <c r="AN87" s="262"/>
      <c r="AO87" s="262"/>
      <c r="AP87" s="262"/>
      <c r="AQ87" s="262"/>
      <c r="AR87" s="262"/>
      <c r="AS87" s="262"/>
      <c r="AT87" s="262"/>
      <c r="AU87" s="262"/>
      <c r="AV87" s="262"/>
      <c r="AW87" s="262"/>
      <c r="AX87" s="262"/>
      <c r="AY87" s="262"/>
      <c r="AZ87" s="262"/>
      <c r="BA87" s="262"/>
      <c r="BB87" s="262"/>
      <c r="BC87" s="262"/>
      <c r="BD87" s="263"/>
      <c r="BE87" s="125"/>
      <c r="BF87" s="171"/>
      <c r="BG87" s="171"/>
      <c r="BH87" s="89"/>
      <c r="BI87" s="89"/>
    </row>
    <row r="88" spans="1:106" s="23" customFormat="1" ht="114" customHeight="1" x14ac:dyDescent="0.85">
      <c r="A88" s="869"/>
      <c r="B88" s="869"/>
      <c r="C88" s="869"/>
      <c r="D88" s="869"/>
      <c r="E88" s="869"/>
      <c r="F88" s="869"/>
      <c r="G88" s="1153">
        <v>2021</v>
      </c>
      <c r="H88" s="1153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869"/>
      <c r="AE88" s="869"/>
      <c r="AF88" s="869"/>
      <c r="AG88" s="869"/>
      <c r="AH88" s="869"/>
      <c r="AI88" s="869"/>
      <c r="AJ88" s="1153">
        <v>2021</v>
      </c>
      <c r="AK88" s="1153"/>
      <c r="AL88" s="182"/>
      <c r="AM88" s="182"/>
      <c r="AN88" s="182"/>
      <c r="AO88" s="182"/>
      <c r="AP88" s="182"/>
      <c r="AQ88" s="182"/>
      <c r="AR88" s="182"/>
      <c r="AS88" s="182"/>
      <c r="AT88" s="182"/>
      <c r="AU88" s="182"/>
      <c r="AV88" s="182"/>
      <c r="AW88" s="182"/>
      <c r="AX88" s="182"/>
      <c r="AY88" s="182"/>
      <c r="AZ88" s="182"/>
      <c r="BA88" s="182"/>
      <c r="BB88" s="182"/>
      <c r="BC88" s="182"/>
      <c r="BD88" s="182"/>
      <c r="BE88" s="182"/>
      <c r="BF88" s="182"/>
      <c r="BG88" s="182"/>
      <c r="BH88" s="182"/>
      <c r="BI88" s="97"/>
      <c r="BJ88" s="22"/>
      <c r="BK88" s="22"/>
      <c r="BL88" s="22"/>
      <c r="BM88" s="22"/>
    </row>
    <row r="89" spans="1:106" ht="30.75" customHeight="1" x14ac:dyDescent="0.75">
      <c r="A89" s="126"/>
      <c r="B89" s="197"/>
      <c r="C89" s="197"/>
      <c r="D89" s="197"/>
      <c r="E89" s="197"/>
      <c r="F89" s="197"/>
      <c r="G89" s="197"/>
      <c r="H89" s="197"/>
      <c r="I89" s="197"/>
      <c r="J89" s="197"/>
      <c r="K89" s="197"/>
      <c r="L89" s="197"/>
      <c r="M89" s="197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127"/>
      <c r="AE89" s="89"/>
      <c r="AF89" s="89"/>
      <c r="AG89" s="127"/>
      <c r="AH89" s="89"/>
      <c r="AI89" s="89"/>
      <c r="AJ89" s="102"/>
      <c r="AK89" s="96"/>
      <c r="AL89" s="96"/>
      <c r="AM89" s="97"/>
      <c r="AN89" s="103"/>
      <c r="AO89" s="89"/>
      <c r="AP89" s="89"/>
      <c r="AQ89" s="127"/>
      <c r="AR89" s="89"/>
      <c r="AS89" s="89"/>
      <c r="AT89" s="127"/>
      <c r="AU89" s="89"/>
      <c r="AV89" s="89"/>
      <c r="AW89" s="127"/>
      <c r="AX89" s="89"/>
      <c r="AY89" s="89"/>
      <c r="AZ89" s="127"/>
      <c r="BA89" s="89"/>
      <c r="BB89" s="89"/>
      <c r="BC89" s="127"/>
      <c r="BD89" s="89"/>
      <c r="BE89" s="89"/>
      <c r="BF89" s="102"/>
      <c r="BG89" s="127"/>
      <c r="BH89" s="89"/>
      <c r="BI89" s="89"/>
    </row>
    <row r="90" spans="1:106" s="23" customFormat="1" ht="76.5" customHeight="1" thickBot="1" x14ac:dyDescent="0.8">
      <c r="A90" s="665" t="s">
        <v>432</v>
      </c>
      <c r="B90" s="665"/>
      <c r="C90" s="665"/>
      <c r="D90" s="665"/>
      <c r="E90" s="665"/>
      <c r="F90" s="665"/>
      <c r="G90" s="665"/>
      <c r="H90" s="665"/>
      <c r="I90" s="665"/>
      <c r="J90" s="665"/>
      <c r="K90" s="665"/>
      <c r="L90" s="665"/>
      <c r="M90" s="665"/>
      <c r="N90" s="665"/>
      <c r="O90" s="665"/>
      <c r="P90" s="665"/>
      <c r="Q90" s="665"/>
      <c r="R90" s="665"/>
      <c r="S90" s="665"/>
      <c r="T90" s="665"/>
      <c r="U90" s="665"/>
      <c r="V90" s="665"/>
      <c r="W90" s="665"/>
      <c r="X90" s="665"/>
      <c r="Y90" s="665"/>
      <c r="Z90" s="665"/>
      <c r="AA90" s="665"/>
      <c r="AB90" s="665"/>
      <c r="AC90" s="665"/>
      <c r="AD90" s="665"/>
      <c r="AE90" s="665"/>
      <c r="AF90" s="665"/>
      <c r="AG90" s="665"/>
      <c r="AH90" s="665"/>
      <c r="AI90" s="665"/>
      <c r="AJ90" s="665"/>
      <c r="AK90" s="665"/>
      <c r="AL90" s="665"/>
      <c r="AM90" s="665"/>
      <c r="AN90" s="665"/>
      <c r="AO90" s="665"/>
      <c r="AP90" s="665"/>
      <c r="AQ90" s="665"/>
      <c r="AR90" s="665"/>
      <c r="AS90" s="665"/>
      <c r="AT90" s="665"/>
      <c r="AU90" s="665"/>
      <c r="AV90" s="665"/>
      <c r="AW90" s="665"/>
      <c r="AX90" s="665"/>
      <c r="AY90" s="665"/>
      <c r="AZ90" s="665"/>
      <c r="BA90" s="665"/>
      <c r="BB90" s="665"/>
      <c r="BC90" s="665"/>
      <c r="BD90" s="665"/>
      <c r="BE90" s="665"/>
      <c r="BF90" s="665"/>
      <c r="BG90" s="665"/>
      <c r="BH90" s="665"/>
      <c r="BI90" s="97"/>
      <c r="BJ90" s="22"/>
      <c r="BK90" s="22"/>
      <c r="BL90" s="22"/>
      <c r="BM90" s="22"/>
    </row>
    <row r="91" spans="1:106" s="24" customFormat="1" ht="123.75" customHeight="1" x14ac:dyDescent="0.85">
      <c r="A91" s="979" t="s">
        <v>13</v>
      </c>
      <c r="B91" s="1082" t="s">
        <v>129</v>
      </c>
      <c r="C91" s="1083"/>
      <c r="D91" s="1083"/>
      <c r="E91" s="1083"/>
      <c r="F91" s="1083"/>
      <c r="G91" s="1083"/>
      <c r="H91" s="1083"/>
      <c r="I91" s="1083"/>
      <c r="J91" s="1083"/>
      <c r="K91" s="1083"/>
      <c r="L91" s="1083"/>
      <c r="M91" s="1083"/>
      <c r="N91" s="1108" t="s">
        <v>1</v>
      </c>
      <c r="O91" s="1111" t="s">
        <v>70</v>
      </c>
      <c r="P91" s="1090" t="s">
        <v>69</v>
      </c>
      <c r="Q91" s="1091"/>
      <c r="R91" s="1091"/>
      <c r="S91" s="1091"/>
      <c r="T91" s="1091"/>
      <c r="U91" s="1091"/>
      <c r="V91" s="1091"/>
      <c r="W91" s="1091"/>
      <c r="X91" s="1091"/>
      <c r="Y91" s="1091"/>
      <c r="Z91" s="1091"/>
      <c r="AA91" s="1091"/>
      <c r="AB91" s="939" t="s">
        <v>77</v>
      </c>
      <c r="AC91" s="940"/>
      <c r="AD91" s="940"/>
      <c r="AE91" s="940"/>
      <c r="AF91" s="940"/>
      <c r="AG91" s="940"/>
      <c r="AH91" s="940"/>
      <c r="AI91" s="940"/>
      <c r="AJ91" s="940"/>
      <c r="AK91" s="940"/>
      <c r="AL91" s="940"/>
      <c r="AM91" s="940"/>
      <c r="AN91" s="940"/>
      <c r="AO91" s="940"/>
      <c r="AP91" s="940"/>
      <c r="AQ91" s="940"/>
      <c r="AR91" s="940"/>
      <c r="AS91" s="940"/>
      <c r="AT91" s="940"/>
      <c r="AU91" s="940"/>
      <c r="AV91" s="940"/>
      <c r="AW91" s="940"/>
      <c r="AX91" s="940"/>
      <c r="AY91" s="940"/>
      <c r="AZ91" s="940"/>
      <c r="BA91" s="940"/>
      <c r="BB91" s="940"/>
      <c r="BC91" s="940"/>
      <c r="BD91" s="940"/>
      <c r="BE91" s="940"/>
      <c r="BF91" s="941"/>
      <c r="BG91" s="887" t="s">
        <v>118</v>
      </c>
      <c r="BH91" s="806" t="s">
        <v>83</v>
      </c>
      <c r="BI91" s="807"/>
      <c r="BJ91" s="25"/>
      <c r="BK91" s="25"/>
      <c r="BL91" s="25"/>
      <c r="BM91" s="25"/>
    </row>
    <row r="92" spans="1:106" s="24" customFormat="1" ht="123.75" customHeight="1" x14ac:dyDescent="0.85">
      <c r="A92" s="980"/>
      <c r="B92" s="1084"/>
      <c r="C92" s="1085"/>
      <c r="D92" s="1085"/>
      <c r="E92" s="1085"/>
      <c r="F92" s="1085"/>
      <c r="G92" s="1085"/>
      <c r="H92" s="1085"/>
      <c r="I92" s="1085"/>
      <c r="J92" s="1085"/>
      <c r="K92" s="1085"/>
      <c r="L92" s="1085"/>
      <c r="M92" s="1085"/>
      <c r="N92" s="1109"/>
      <c r="O92" s="1112"/>
      <c r="P92" s="866" t="s">
        <v>71</v>
      </c>
      <c r="Q92" s="1074"/>
      <c r="R92" s="865" t="s">
        <v>72</v>
      </c>
      <c r="S92" s="866"/>
      <c r="T92" s="879" t="s">
        <v>78</v>
      </c>
      <c r="U92" s="1092"/>
      <c r="V92" s="1092"/>
      <c r="W92" s="1092"/>
      <c r="X92" s="1092"/>
      <c r="Y92" s="1092"/>
      <c r="Z92" s="1092"/>
      <c r="AA92" s="1092"/>
      <c r="AB92" s="881" t="s">
        <v>2</v>
      </c>
      <c r="AC92" s="881"/>
      <c r="AD92" s="881"/>
      <c r="AE92" s="881"/>
      <c r="AF92" s="881"/>
      <c r="AG92" s="881"/>
      <c r="AH92" s="871" t="s">
        <v>3</v>
      </c>
      <c r="AI92" s="872"/>
      <c r="AJ92" s="872"/>
      <c r="AK92" s="872"/>
      <c r="AL92" s="872"/>
      <c r="AM92" s="872"/>
      <c r="AN92" s="873"/>
      <c r="AO92" s="849" t="s">
        <v>4</v>
      </c>
      <c r="AP92" s="850"/>
      <c r="AQ92" s="850"/>
      <c r="AR92" s="850"/>
      <c r="AS92" s="850"/>
      <c r="AT92" s="851"/>
      <c r="AU92" s="849" t="s">
        <v>15</v>
      </c>
      <c r="AV92" s="850"/>
      <c r="AW92" s="850"/>
      <c r="AX92" s="850"/>
      <c r="AY92" s="850"/>
      <c r="AZ92" s="851"/>
      <c r="BA92" s="849" t="s">
        <v>109</v>
      </c>
      <c r="BB92" s="850"/>
      <c r="BC92" s="850"/>
      <c r="BD92" s="850"/>
      <c r="BE92" s="850"/>
      <c r="BF92" s="851"/>
      <c r="BG92" s="888"/>
      <c r="BH92" s="808"/>
      <c r="BI92" s="809"/>
      <c r="BJ92" s="25"/>
      <c r="BK92" s="25"/>
      <c r="BL92" s="25"/>
      <c r="BM92" s="25"/>
    </row>
    <row r="93" spans="1:106" s="24" customFormat="1" ht="123.75" customHeight="1" x14ac:dyDescent="0.95">
      <c r="A93" s="980"/>
      <c r="B93" s="1084"/>
      <c r="C93" s="1085"/>
      <c r="D93" s="1085"/>
      <c r="E93" s="1085"/>
      <c r="F93" s="1085"/>
      <c r="G93" s="1085"/>
      <c r="H93" s="1085"/>
      <c r="I93" s="1085"/>
      <c r="J93" s="1085"/>
      <c r="K93" s="1085"/>
      <c r="L93" s="1085"/>
      <c r="M93" s="1085"/>
      <c r="N93" s="1109"/>
      <c r="O93" s="1112"/>
      <c r="P93" s="866"/>
      <c r="Q93" s="1074"/>
      <c r="R93" s="865"/>
      <c r="S93" s="866"/>
      <c r="T93" s="1073" t="s">
        <v>73</v>
      </c>
      <c r="U93" s="1074"/>
      <c r="V93" s="1073" t="s">
        <v>74</v>
      </c>
      <c r="W93" s="1074"/>
      <c r="X93" s="1073" t="s">
        <v>75</v>
      </c>
      <c r="Y93" s="1074"/>
      <c r="Z93" s="865" t="s">
        <v>76</v>
      </c>
      <c r="AA93" s="866"/>
      <c r="AB93" s="852" t="s">
        <v>289</v>
      </c>
      <c r="AC93" s="853"/>
      <c r="AD93" s="854"/>
      <c r="AE93" s="855" t="s">
        <v>308</v>
      </c>
      <c r="AF93" s="853"/>
      <c r="AG93" s="856"/>
      <c r="AH93" s="852" t="s">
        <v>309</v>
      </c>
      <c r="AI93" s="853"/>
      <c r="AJ93" s="854"/>
      <c r="AK93" s="857" t="s">
        <v>310</v>
      </c>
      <c r="AL93" s="858"/>
      <c r="AM93" s="858"/>
      <c r="AN93" s="859"/>
      <c r="AO93" s="860" t="s">
        <v>311</v>
      </c>
      <c r="AP93" s="860"/>
      <c r="AQ93" s="842"/>
      <c r="AR93" s="874" t="s">
        <v>312</v>
      </c>
      <c r="AS93" s="858"/>
      <c r="AT93" s="859"/>
      <c r="AU93" s="1097" t="s">
        <v>313</v>
      </c>
      <c r="AV93" s="858"/>
      <c r="AW93" s="1098"/>
      <c r="AX93" s="858" t="s">
        <v>314</v>
      </c>
      <c r="AY93" s="858"/>
      <c r="AZ93" s="859"/>
      <c r="BA93" s="1097" t="s">
        <v>315</v>
      </c>
      <c r="BB93" s="858"/>
      <c r="BC93" s="1098"/>
      <c r="BD93" s="890" t="s">
        <v>110</v>
      </c>
      <c r="BE93" s="891"/>
      <c r="BF93" s="892"/>
      <c r="BG93" s="888"/>
      <c r="BH93" s="808"/>
      <c r="BI93" s="809"/>
      <c r="BJ93" s="25"/>
      <c r="BK93" s="25"/>
      <c r="BL93" s="25"/>
      <c r="BM93" s="25"/>
    </row>
    <row r="94" spans="1:106" s="24" customFormat="1" ht="348.75" customHeight="1" thickBot="1" x14ac:dyDescent="0.9">
      <c r="A94" s="981"/>
      <c r="B94" s="1086"/>
      <c r="C94" s="1087"/>
      <c r="D94" s="1087"/>
      <c r="E94" s="1087"/>
      <c r="F94" s="1087"/>
      <c r="G94" s="1087"/>
      <c r="H94" s="1087"/>
      <c r="I94" s="1087"/>
      <c r="J94" s="1087"/>
      <c r="K94" s="1087"/>
      <c r="L94" s="1087"/>
      <c r="M94" s="1087"/>
      <c r="N94" s="1110"/>
      <c r="O94" s="1113"/>
      <c r="P94" s="868"/>
      <c r="Q94" s="1075"/>
      <c r="R94" s="867"/>
      <c r="S94" s="868"/>
      <c r="T94" s="867"/>
      <c r="U94" s="1075"/>
      <c r="V94" s="867"/>
      <c r="W94" s="1075"/>
      <c r="X94" s="867"/>
      <c r="Y94" s="1075"/>
      <c r="Z94" s="867"/>
      <c r="AA94" s="868"/>
      <c r="AB94" s="264" t="s">
        <v>80</v>
      </c>
      <c r="AC94" s="265" t="s">
        <v>81</v>
      </c>
      <c r="AD94" s="266" t="s">
        <v>82</v>
      </c>
      <c r="AE94" s="267" t="s">
        <v>80</v>
      </c>
      <c r="AF94" s="265" t="s">
        <v>81</v>
      </c>
      <c r="AG94" s="268" t="s">
        <v>82</v>
      </c>
      <c r="AH94" s="264" t="s">
        <v>80</v>
      </c>
      <c r="AI94" s="265" t="s">
        <v>81</v>
      </c>
      <c r="AJ94" s="266" t="s">
        <v>82</v>
      </c>
      <c r="AK94" s="928" t="s">
        <v>80</v>
      </c>
      <c r="AL94" s="929"/>
      <c r="AM94" s="269" t="s">
        <v>81</v>
      </c>
      <c r="AN94" s="270" t="s">
        <v>82</v>
      </c>
      <c r="AO94" s="271" t="s">
        <v>80</v>
      </c>
      <c r="AP94" s="272" t="s">
        <v>81</v>
      </c>
      <c r="AQ94" s="273" t="s">
        <v>82</v>
      </c>
      <c r="AR94" s="274" t="s">
        <v>80</v>
      </c>
      <c r="AS94" s="265" t="s">
        <v>81</v>
      </c>
      <c r="AT94" s="275" t="s">
        <v>82</v>
      </c>
      <c r="AU94" s="264" t="s">
        <v>80</v>
      </c>
      <c r="AV94" s="265" t="s">
        <v>81</v>
      </c>
      <c r="AW94" s="275" t="s">
        <v>82</v>
      </c>
      <c r="AX94" s="274" t="s">
        <v>80</v>
      </c>
      <c r="AY94" s="265" t="s">
        <v>81</v>
      </c>
      <c r="AZ94" s="275" t="s">
        <v>82</v>
      </c>
      <c r="BA94" s="264" t="s">
        <v>80</v>
      </c>
      <c r="BB94" s="265" t="s">
        <v>81</v>
      </c>
      <c r="BC94" s="275" t="s">
        <v>82</v>
      </c>
      <c r="BD94" s="274" t="s">
        <v>80</v>
      </c>
      <c r="BE94" s="265" t="s">
        <v>81</v>
      </c>
      <c r="BF94" s="268" t="s">
        <v>82</v>
      </c>
      <c r="BG94" s="889"/>
      <c r="BH94" s="810"/>
      <c r="BI94" s="811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</row>
    <row r="95" spans="1:106" s="233" customFormat="1" ht="129" customHeight="1" thickBot="1" x14ac:dyDescent="0.85">
      <c r="A95" s="347" t="s">
        <v>227</v>
      </c>
      <c r="B95" s="986" t="s">
        <v>369</v>
      </c>
      <c r="C95" s="987"/>
      <c r="D95" s="987"/>
      <c r="E95" s="987"/>
      <c r="F95" s="987"/>
      <c r="G95" s="987"/>
      <c r="H95" s="987"/>
      <c r="I95" s="987"/>
      <c r="J95" s="987"/>
      <c r="K95" s="987"/>
      <c r="L95" s="987"/>
      <c r="M95" s="987"/>
      <c r="N95" s="289"/>
      <c r="O95" s="290"/>
      <c r="P95" s="692">
        <f>SUM(P96:Q99)</f>
        <v>588</v>
      </c>
      <c r="Q95" s="693"/>
      <c r="R95" s="692">
        <f t="shared" ref="R95" si="116">SUM(R96:S99)</f>
        <v>248</v>
      </c>
      <c r="S95" s="693"/>
      <c r="T95" s="692">
        <f t="shared" ref="T95" si="117">SUM(T96:U99)</f>
        <v>128</v>
      </c>
      <c r="U95" s="693"/>
      <c r="V95" s="692">
        <f t="shared" ref="V95" si="118">SUM(V96:W99)</f>
        <v>46</v>
      </c>
      <c r="W95" s="693"/>
      <c r="X95" s="692">
        <f t="shared" ref="X95" si="119">SUM(X96:Y99)</f>
        <v>74</v>
      </c>
      <c r="Y95" s="693"/>
      <c r="Z95" s="692">
        <f t="shared" ref="Z95" si="120">SUM(Z96:AA99)</f>
        <v>0</v>
      </c>
      <c r="AA95" s="693"/>
      <c r="AB95" s="291">
        <f t="shared" ref="AB95:AJ95" si="121">SUM(AB98:AB99)</f>
        <v>0</v>
      </c>
      <c r="AC95" s="292">
        <f t="shared" si="121"/>
        <v>0</v>
      </c>
      <c r="AD95" s="293">
        <f t="shared" si="121"/>
        <v>0</v>
      </c>
      <c r="AE95" s="291">
        <f t="shared" si="121"/>
        <v>0</v>
      </c>
      <c r="AF95" s="292">
        <f t="shared" si="121"/>
        <v>0</v>
      </c>
      <c r="AG95" s="293">
        <f t="shared" si="121"/>
        <v>0</v>
      </c>
      <c r="AH95" s="291">
        <f t="shared" si="121"/>
        <v>0</v>
      </c>
      <c r="AI95" s="292">
        <f t="shared" si="121"/>
        <v>0</v>
      </c>
      <c r="AJ95" s="458">
        <f t="shared" si="121"/>
        <v>0</v>
      </c>
      <c r="AK95" s="747">
        <f>SUM(AK98:AL99)</f>
        <v>0</v>
      </c>
      <c r="AL95" s="692"/>
      <c r="AM95" s="292">
        <f>SUM(AM98:AM99)</f>
        <v>0</v>
      </c>
      <c r="AN95" s="460">
        <f>SUM(AN98:AN99)</f>
        <v>0</v>
      </c>
      <c r="AO95" s="509">
        <f>SUM(AO98:AO99)</f>
        <v>0</v>
      </c>
      <c r="AP95" s="295">
        <f>SUM(AP98:AP99)</f>
        <v>0</v>
      </c>
      <c r="AQ95" s="296">
        <f>SUM(AQ98:AQ99)</f>
        <v>0</v>
      </c>
      <c r="AR95" s="291">
        <f>SUM(AR96:AR99)</f>
        <v>130</v>
      </c>
      <c r="AS95" s="292">
        <f t="shared" ref="AS95:AZ95" si="122">SUM(AS96:AS99)</f>
        <v>70</v>
      </c>
      <c r="AT95" s="458">
        <f t="shared" si="122"/>
        <v>3</v>
      </c>
      <c r="AU95" s="459">
        <f t="shared" si="122"/>
        <v>280</v>
      </c>
      <c r="AV95" s="292">
        <f t="shared" si="122"/>
        <v>108</v>
      </c>
      <c r="AW95" s="460">
        <f t="shared" si="122"/>
        <v>8</v>
      </c>
      <c r="AX95" s="461">
        <f>SUM(AX96:AX99)</f>
        <v>178</v>
      </c>
      <c r="AY95" s="292">
        <f t="shared" si="122"/>
        <v>70</v>
      </c>
      <c r="AZ95" s="458">
        <f t="shared" si="122"/>
        <v>4</v>
      </c>
      <c r="BA95" s="459">
        <f t="shared" ref="BA95:BF95" si="123">SUM(BA98:BA99)</f>
        <v>0</v>
      </c>
      <c r="BB95" s="292">
        <f t="shared" si="123"/>
        <v>0</v>
      </c>
      <c r="BC95" s="460">
        <f t="shared" si="123"/>
        <v>0</v>
      </c>
      <c r="BD95" s="461">
        <f t="shared" si="123"/>
        <v>0</v>
      </c>
      <c r="BE95" s="292">
        <f t="shared" si="123"/>
        <v>0</v>
      </c>
      <c r="BF95" s="293">
        <f t="shared" si="123"/>
        <v>0</v>
      </c>
      <c r="BG95" s="297">
        <f>SUM(BG96:BG99)</f>
        <v>15</v>
      </c>
      <c r="BH95" s="764" t="s">
        <v>337</v>
      </c>
      <c r="BI95" s="766"/>
      <c r="BJ95" s="172"/>
      <c r="BK95" s="172"/>
      <c r="BL95" s="172"/>
      <c r="BM95" s="172"/>
    </row>
    <row r="96" spans="1:106" s="24" customFormat="1" ht="68.25" x14ac:dyDescent="0.95">
      <c r="A96" s="1164" t="s">
        <v>179</v>
      </c>
      <c r="B96" s="1120" t="s">
        <v>178</v>
      </c>
      <c r="C96" s="1121"/>
      <c r="D96" s="1121"/>
      <c r="E96" s="1121"/>
      <c r="F96" s="1121"/>
      <c r="G96" s="1121"/>
      <c r="H96" s="1121"/>
      <c r="I96" s="1121"/>
      <c r="J96" s="1121"/>
      <c r="K96" s="1121"/>
      <c r="L96" s="1121"/>
      <c r="M96" s="1121"/>
      <c r="N96" s="301">
        <v>7</v>
      </c>
      <c r="O96" s="527">
        <v>6</v>
      </c>
      <c r="P96" s="996">
        <f>AB96+AE96+AH96+AO96+AR96+AU96+AX96+BA96+BD96+AK96</f>
        <v>240</v>
      </c>
      <c r="Q96" s="945"/>
      <c r="R96" s="996">
        <f t="shared" ref="R96" si="124">AC96+AF96+AI96+AM96+AP96+AS96+AV96+AY96+BB96+BE96</f>
        <v>124</v>
      </c>
      <c r="S96" s="945"/>
      <c r="T96" s="982">
        <v>64</v>
      </c>
      <c r="U96" s="983"/>
      <c r="V96" s="982">
        <v>28</v>
      </c>
      <c r="W96" s="983"/>
      <c r="X96" s="982">
        <v>32</v>
      </c>
      <c r="Y96" s="983"/>
      <c r="Z96" s="982"/>
      <c r="AA96" s="1009"/>
      <c r="AB96" s="303"/>
      <c r="AC96" s="302"/>
      <c r="AD96" s="528"/>
      <c r="AE96" s="529"/>
      <c r="AF96" s="302"/>
      <c r="AG96" s="307"/>
      <c r="AH96" s="530"/>
      <c r="AI96" s="302"/>
      <c r="AJ96" s="312"/>
      <c r="AK96" s="1170"/>
      <c r="AL96" s="1171"/>
      <c r="AM96" s="531"/>
      <c r="AN96" s="532"/>
      <c r="AO96" s="463"/>
      <c r="AP96" s="418"/>
      <c r="AQ96" s="421"/>
      <c r="AR96" s="463">
        <v>130</v>
      </c>
      <c r="AS96" s="418">
        <v>70</v>
      </c>
      <c r="AT96" s="419">
        <v>3</v>
      </c>
      <c r="AU96" s="462">
        <v>110</v>
      </c>
      <c r="AV96" s="418">
        <v>54</v>
      </c>
      <c r="AW96" s="421">
        <v>3</v>
      </c>
      <c r="AX96" s="463"/>
      <c r="AY96" s="418"/>
      <c r="AZ96" s="419"/>
      <c r="BA96" s="533"/>
      <c r="BB96" s="527"/>
      <c r="BC96" s="528"/>
      <c r="BD96" s="534"/>
      <c r="BE96" s="527"/>
      <c r="BF96" s="313"/>
      <c r="BG96" s="315">
        <f>SUM(BF96,BC96,AZ96,AW96,AT96,AQ96,AN96,AJ96,AG96,AD96)</f>
        <v>6</v>
      </c>
      <c r="BH96" s="815"/>
      <c r="BI96" s="816"/>
      <c r="BJ96" s="25"/>
      <c r="BK96" s="25"/>
      <c r="BL96" s="25"/>
      <c r="BM96" s="25"/>
    </row>
    <row r="97" spans="1:65" s="240" customFormat="1" ht="169.5" customHeight="1" x14ac:dyDescent="0.95">
      <c r="A97" s="1165"/>
      <c r="B97" s="974" t="s">
        <v>237</v>
      </c>
      <c r="C97" s="975"/>
      <c r="D97" s="975"/>
      <c r="E97" s="975"/>
      <c r="F97" s="975"/>
      <c r="G97" s="975"/>
      <c r="H97" s="975"/>
      <c r="I97" s="975"/>
      <c r="J97" s="975"/>
      <c r="K97" s="975"/>
      <c r="L97" s="975"/>
      <c r="M97" s="975"/>
      <c r="N97" s="332"/>
      <c r="O97" s="526"/>
      <c r="P97" s="1002">
        <f>AB97+AE97+AH97+AO97+AR97+AU97+AX97+BA97+BD97+AK97</f>
        <v>60</v>
      </c>
      <c r="Q97" s="1003"/>
      <c r="R97" s="677"/>
      <c r="S97" s="679"/>
      <c r="T97" s="1004"/>
      <c r="U97" s="1005"/>
      <c r="V97" s="1004"/>
      <c r="W97" s="1005"/>
      <c r="X97" s="1004"/>
      <c r="Y97" s="1005"/>
      <c r="Z97" s="1004"/>
      <c r="AA97" s="851"/>
      <c r="AB97" s="334"/>
      <c r="AC97" s="333"/>
      <c r="AD97" s="535"/>
      <c r="AE97" s="536"/>
      <c r="AF97" s="333"/>
      <c r="AG97" s="338"/>
      <c r="AH97" s="537"/>
      <c r="AI97" s="333"/>
      <c r="AJ97" s="343"/>
      <c r="AK97" s="813"/>
      <c r="AL97" s="814"/>
      <c r="AM97" s="538"/>
      <c r="AN97" s="539"/>
      <c r="AO97" s="368"/>
      <c r="AP97" s="363"/>
      <c r="AQ97" s="365"/>
      <c r="AR97" s="368"/>
      <c r="AS97" s="363"/>
      <c r="AT97" s="395"/>
      <c r="AU97" s="366">
        <v>60</v>
      </c>
      <c r="AV97" s="363"/>
      <c r="AW97" s="365">
        <v>2</v>
      </c>
      <c r="AX97" s="368"/>
      <c r="AY97" s="363"/>
      <c r="AZ97" s="395"/>
      <c r="BA97" s="540"/>
      <c r="BB97" s="526"/>
      <c r="BC97" s="535"/>
      <c r="BD97" s="541"/>
      <c r="BE97" s="526"/>
      <c r="BF97" s="344"/>
      <c r="BG97" s="331">
        <f>SUM(BF97,BC97,AZ97,AW97,AT97,AQ97,AN97,AJ97,AG97,AD97)</f>
        <v>2</v>
      </c>
      <c r="BH97" s="707" t="s">
        <v>351</v>
      </c>
      <c r="BI97" s="708"/>
      <c r="BJ97" s="238"/>
      <c r="BK97" s="239"/>
      <c r="BL97" s="239"/>
      <c r="BM97" s="239"/>
    </row>
    <row r="98" spans="1:65" s="24" customFormat="1" ht="91.5" customHeight="1" x14ac:dyDescent="0.85">
      <c r="A98" s="1162" t="s">
        <v>180</v>
      </c>
      <c r="B98" s="670" t="s">
        <v>176</v>
      </c>
      <c r="C98" s="671"/>
      <c r="D98" s="671"/>
      <c r="E98" s="671"/>
      <c r="F98" s="671"/>
      <c r="G98" s="671"/>
      <c r="H98" s="671"/>
      <c r="I98" s="671"/>
      <c r="J98" s="671"/>
      <c r="K98" s="671"/>
      <c r="L98" s="671"/>
      <c r="M98" s="671"/>
      <c r="N98" s="371">
        <v>8</v>
      </c>
      <c r="O98" s="363">
        <v>7</v>
      </c>
      <c r="P98" s="932">
        <f t="shared" ref="P98" si="125">AB98+AE98+AH98+AO98+AR98+AU98+AX98+BA98+BD98+AK98</f>
        <v>248</v>
      </c>
      <c r="Q98" s="875"/>
      <c r="R98" s="932">
        <f t="shared" ref="R98" si="126">AC98+AF98+AI98+AM98+AP98+AS98+AV98+AY98+BB98+BE98</f>
        <v>124</v>
      </c>
      <c r="S98" s="875"/>
      <c r="T98" s="679">
        <v>64</v>
      </c>
      <c r="U98" s="679"/>
      <c r="V98" s="679">
        <v>18</v>
      </c>
      <c r="W98" s="679"/>
      <c r="X98" s="679">
        <v>42</v>
      </c>
      <c r="Y98" s="679"/>
      <c r="Z98" s="679"/>
      <c r="AA98" s="836"/>
      <c r="AB98" s="542"/>
      <c r="AC98" s="543"/>
      <c r="AD98" s="544"/>
      <c r="AE98" s="545"/>
      <c r="AF98" s="543"/>
      <c r="AG98" s="546"/>
      <c r="AH98" s="547"/>
      <c r="AI98" s="543"/>
      <c r="AJ98" s="548"/>
      <c r="AK98" s="703"/>
      <c r="AL98" s="704"/>
      <c r="AM98" s="547"/>
      <c r="AN98" s="549"/>
      <c r="AO98" s="368"/>
      <c r="AP98" s="363"/>
      <c r="AQ98" s="365"/>
      <c r="AR98" s="366"/>
      <c r="AS98" s="363"/>
      <c r="AT98" s="369"/>
      <c r="AU98" s="366">
        <v>110</v>
      </c>
      <c r="AV98" s="363">
        <v>54</v>
      </c>
      <c r="AW98" s="365">
        <v>3</v>
      </c>
      <c r="AX98" s="368">
        <v>138</v>
      </c>
      <c r="AY98" s="363">
        <v>70</v>
      </c>
      <c r="AZ98" s="395">
        <v>3</v>
      </c>
      <c r="BA98" s="524"/>
      <c r="BB98" s="372"/>
      <c r="BC98" s="365"/>
      <c r="BD98" s="373"/>
      <c r="BE98" s="372"/>
      <c r="BF98" s="370"/>
      <c r="BG98" s="444">
        <f>SUM(BF98,BC98,AZ98,AW98,AT98,AQ98,AN98,AJ98,AG98,AD98)</f>
        <v>6</v>
      </c>
      <c r="BH98" s="833"/>
      <c r="BI98" s="834"/>
      <c r="BJ98" s="25"/>
      <c r="BK98" s="25"/>
      <c r="BL98" s="25"/>
      <c r="BM98" s="25"/>
    </row>
    <row r="99" spans="1:65" s="240" customFormat="1" ht="171" customHeight="1" thickBot="1" x14ac:dyDescent="1">
      <c r="A99" s="1166"/>
      <c r="B99" s="1010" t="s">
        <v>238</v>
      </c>
      <c r="C99" s="1011"/>
      <c r="D99" s="1011"/>
      <c r="E99" s="1011"/>
      <c r="F99" s="1011"/>
      <c r="G99" s="1011"/>
      <c r="H99" s="1011"/>
      <c r="I99" s="1011"/>
      <c r="J99" s="1011"/>
      <c r="K99" s="1011"/>
      <c r="L99" s="1011"/>
      <c r="M99" s="1011"/>
      <c r="N99" s="550"/>
      <c r="O99" s="551"/>
      <c r="P99" s="955">
        <f t="shared" ref="P99" si="127">AB99+AE99+AH99+AO99+AR99+AU99+AX99+BA99+BD99+AK99</f>
        <v>40</v>
      </c>
      <c r="Q99" s="956"/>
      <c r="R99" s="755"/>
      <c r="S99" s="736"/>
      <c r="T99" s="736"/>
      <c r="U99" s="736"/>
      <c r="V99" s="736"/>
      <c r="W99" s="736"/>
      <c r="X99" s="736"/>
      <c r="Y99" s="736"/>
      <c r="Z99" s="736"/>
      <c r="AA99" s="901"/>
      <c r="AB99" s="448"/>
      <c r="AC99" s="447"/>
      <c r="AD99" s="451"/>
      <c r="AE99" s="450"/>
      <c r="AF99" s="447"/>
      <c r="AG99" s="468"/>
      <c r="AH99" s="452"/>
      <c r="AI99" s="447"/>
      <c r="AJ99" s="472"/>
      <c r="AK99" s="745"/>
      <c r="AL99" s="746"/>
      <c r="AM99" s="479"/>
      <c r="AN99" s="552"/>
      <c r="AO99" s="452"/>
      <c r="AP99" s="447"/>
      <c r="AQ99" s="451"/>
      <c r="AR99" s="450"/>
      <c r="AS99" s="447"/>
      <c r="AT99" s="472"/>
      <c r="AU99" s="450"/>
      <c r="AV99" s="447"/>
      <c r="AW99" s="451"/>
      <c r="AX99" s="452">
        <v>40</v>
      </c>
      <c r="AY99" s="447"/>
      <c r="AZ99" s="449">
        <v>1</v>
      </c>
      <c r="BA99" s="553"/>
      <c r="BB99" s="455"/>
      <c r="BC99" s="451"/>
      <c r="BD99" s="456"/>
      <c r="BE99" s="455"/>
      <c r="BF99" s="454"/>
      <c r="BG99" s="554">
        <f>SUM(BF99,BC99,AZ99,AW99,AT99,AQ99,AN99,AJ99,AG99,AD99)</f>
        <v>1</v>
      </c>
      <c r="BH99" s="884" t="s">
        <v>351</v>
      </c>
      <c r="BI99" s="885"/>
      <c r="BJ99" s="238"/>
      <c r="BK99" s="239"/>
      <c r="BL99" s="239"/>
      <c r="BM99" s="239"/>
    </row>
    <row r="100" spans="1:65" s="233" customFormat="1" ht="71.45" customHeight="1" thickBot="1" x14ac:dyDescent="0.85">
      <c r="A100" s="347" t="s">
        <v>230</v>
      </c>
      <c r="B100" s="986" t="s">
        <v>370</v>
      </c>
      <c r="C100" s="987"/>
      <c r="D100" s="987"/>
      <c r="E100" s="987"/>
      <c r="F100" s="987"/>
      <c r="G100" s="987"/>
      <c r="H100" s="987"/>
      <c r="I100" s="987"/>
      <c r="J100" s="987"/>
      <c r="K100" s="987"/>
      <c r="L100" s="987"/>
      <c r="M100" s="987"/>
      <c r="N100" s="289"/>
      <c r="O100" s="348"/>
      <c r="P100" s="780">
        <f>SUM(P101:Q106)</f>
        <v>850</v>
      </c>
      <c r="Q100" s="822"/>
      <c r="R100" s="780">
        <f>SUM(R101:S106)</f>
        <v>350</v>
      </c>
      <c r="S100" s="822"/>
      <c r="T100" s="780">
        <f>SUM(T101:U106)</f>
        <v>230</v>
      </c>
      <c r="U100" s="822"/>
      <c r="V100" s="780">
        <f>SUM(V101:W106)</f>
        <v>0</v>
      </c>
      <c r="W100" s="822"/>
      <c r="X100" s="780">
        <f>SUM(X101:Y106)</f>
        <v>120</v>
      </c>
      <c r="Y100" s="822"/>
      <c r="Z100" s="822">
        <f>SUM(Z103:AA106)</f>
        <v>0</v>
      </c>
      <c r="AA100" s="822"/>
      <c r="AB100" s="291">
        <f t="shared" ref="AB100:AJ100" si="128">SUM(AB103:AB106)</f>
        <v>0</v>
      </c>
      <c r="AC100" s="292">
        <f t="shared" si="128"/>
        <v>0</v>
      </c>
      <c r="AD100" s="293">
        <f t="shared" si="128"/>
        <v>0</v>
      </c>
      <c r="AE100" s="291">
        <f t="shared" si="128"/>
        <v>0</v>
      </c>
      <c r="AF100" s="292">
        <f t="shared" si="128"/>
        <v>0</v>
      </c>
      <c r="AG100" s="293">
        <f t="shared" si="128"/>
        <v>0</v>
      </c>
      <c r="AH100" s="291">
        <f t="shared" si="128"/>
        <v>0</v>
      </c>
      <c r="AI100" s="292">
        <f t="shared" si="128"/>
        <v>0</v>
      </c>
      <c r="AJ100" s="458">
        <f t="shared" si="128"/>
        <v>0</v>
      </c>
      <c r="AK100" s="747">
        <f>SUM(AK103:AL106)</f>
        <v>0</v>
      </c>
      <c r="AL100" s="692"/>
      <c r="AM100" s="292">
        <f>SUM(AM103:AM106)</f>
        <v>0</v>
      </c>
      <c r="AN100" s="460">
        <f>SUM(AN103:AN106)</f>
        <v>0</v>
      </c>
      <c r="AO100" s="509">
        <f t="shared" ref="AO100:AT100" si="129">SUM(AO101:AO106)</f>
        <v>470</v>
      </c>
      <c r="AP100" s="295">
        <f t="shared" si="129"/>
        <v>190</v>
      </c>
      <c r="AQ100" s="520">
        <f t="shared" si="129"/>
        <v>13</v>
      </c>
      <c r="AR100" s="521">
        <f t="shared" si="129"/>
        <v>380</v>
      </c>
      <c r="AS100" s="295">
        <f t="shared" si="129"/>
        <v>160</v>
      </c>
      <c r="AT100" s="483">
        <f t="shared" si="129"/>
        <v>10</v>
      </c>
      <c r="AU100" s="521">
        <f t="shared" ref="AU100:BF100" si="130">SUM(AU103:AU106)</f>
        <v>0</v>
      </c>
      <c r="AV100" s="295">
        <f t="shared" si="130"/>
        <v>0</v>
      </c>
      <c r="AW100" s="483">
        <f t="shared" si="130"/>
        <v>0</v>
      </c>
      <c r="AX100" s="509">
        <f t="shared" si="130"/>
        <v>0</v>
      </c>
      <c r="AY100" s="295">
        <f t="shared" si="130"/>
        <v>0</v>
      </c>
      <c r="AZ100" s="296">
        <f t="shared" si="130"/>
        <v>0</v>
      </c>
      <c r="BA100" s="291">
        <f t="shared" si="130"/>
        <v>0</v>
      </c>
      <c r="BB100" s="292">
        <f t="shared" si="130"/>
        <v>0</v>
      </c>
      <c r="BC100" s="293">
        <f t="shared" si="130"/>
        <v>0</v>
      </c>
      <c r="BD100" s="291">
        <f t="shared" si="130"/>
        <v>0</v>
      </c>
      <c r="BE100" s="292">
        <f t="shared" si="130"/>
        <v>0</v>
      </c>
      <c r="BF100" s="293">
        <f t="shared" si="130"/>
        <v>0</v>
      </c>
      <c r="BG100" s="555">
        <f>SUM(BG101:BG106)</f>
        <v>23</v>
      </c>
      <c r="BH100" s="817" t="s">
        <v>246</v>
      </c>
      <c r="BI100" s="818"/>
      <c r="BJ100" s="172"/>
      <c r="BK100" s="172"/>
      <c r="BL100" s="172"/>
      <c r="BM100" s="172"/>
    </row>
    <row r="101" spans="1:65" s="24" customFormat="1" ht="166.5" customHeight="1" x14ac:dyDescent="0.95">
      <c r="A101" s="1162" t="s">
        <v>182</v>
      </c>
      <c r="B101" s="1130" t="s">
        <v>388</v>
      </c>
      <c r="C101" s="1131"/>
      <c r="D101" s="1131"/>
      <c r="E101" s="1131"/>
      <c r="F101" s="1131"/>
      <c r="G101" s="1131"/>
      <c r="H101" s="1131"/>
      <c r="I101" s="1131"/>
      <c r="J101" s="1131"/>
      <c r="K101" s="1131"/>
      <c r="L101" s="1131"/>
      <c r="M101" s="1131"/>
      <c r="N101" s="495">
        <v>5</v>
      </c>
      <c r="O101" s="376"/>
      <c r="P101" s="1002">
        <f>AB101+AE101+AH101+AO101+AR101+AU101+AX101+BA101+BD101+AK101</f>
        <v>210</v>
      </c>
      <c r="Q101" s="1003"/>
      <c r="R101" s="734">
        <f>AC101+AF101+AI101+AM101+AP101+AS101+AV101+AY101+BB101+BE101</f>
        <v>86</v>
      </c>
      <c r="S101" s="735"/>
      <c r="T101" s="821">
        <v>54</v>
      </c>
      <c r="U101" s="821"/>
      <c r="V101" s="821"/>
      <c r="W101" s="821"/>
      <c r="X101" s="821">
        <v>32</v>
      </c>
      <c r="Y101" s="821"/>
      <c r="Z101" s="821"/>
      <c r="AA101" s="1118"/>
      <c r="AB101" s="377"/>
      <c r="AC101" s="376"/>
      <c r="AD101" s="378"/>
      <c r="AE101" s="382"/>
      <c r="AF101" s="376"/>
      <c r="AG101" s="380"/>
      <c r="AH101" s="377"/>
      <c r="AI101" s="376"/>
      <c r="AJ101" s="383"/>
      <c r="AK101" s="1168"/>
      <c r="AL101" s="1169"/>
      <c r="AM101" s="376"/>
      <c r="AN101" s="385"/>
      <c r="AO101" s="377">
        <v>210</v>
      </c>
      <c r="AP101" s="376">
        <v>86</v>
      </c>
      <c r="AQ101" s="378">
        <v>6</v>
      </c>
      <c r="AR101" s="382"/>
      <c r="AS101" s="376"/>
      <c r="AT101" s="380"/>
      <c r="AU101" s="377"/>
      <c r="AV101" s="376"/>
      <c r="AW101" s="378"/>
      <c r="AX101" s="382"/>
      <c r="AY101" s="376"/>
      <c r="AZ101" s="380"/>
      <c r="BA101" s="386"/>
      <c r="BB101" s="387"/>
      <c r="BC101" s="378"/>
      <c r="BD101" s="388"/>
      <c r="BE101" s="387"/>
      <c r="BF101" s="385"/>
      <c r="BG101" s="413">
        <f t="shared" ref="BG101:BG107" si="131">SUM(BF101,BC101,AZ101,AW101,AT101,AQ101,AN101,AJ101,AG101,AD101)</f>
        <v>6</v>
      </c>
      <c r="BH101" s="847"/>
      <c r="BI101" s="848"/>
      <c r="BJ101" s="25"/>
      <c r="BK101" s="25"/>
      <c r="BL101" s="25"/>
      <c r="BM101" s="25"/>
    </row>
    <row r="102" spans="1:65" s="24" customFormat="1" ht="216" customHeight="1" x14ac:dyDescent="0.95">
      <c r="A102" s="1165"/>
      <c r="B102" s="1006" t="s">
        <v>387</v>
      </c>
      <c r="C102" s="1007"/>
      <c r="D102" s="1007"/>
      <c r="E102" s="1007"/>
      <c r="F102" s="1007"/>
      <c r="G102" s="1007"/>
      <c r="H102" s="1007"/>
      <c r="I102" s="1007"/>
      <c r="J102" s="1007"/>
      <c r="K102" s="1007"/>
      <c r="L102" s="1007"/>
      <c r="M102" s="1008"/>
      <c r="N102" s="332"/>
      <c r="O102" s="363"/>
      <c r="P102" s="1002">
        <f t="shared" ref="P102" si="132">AB102+AE102+AH102+AO102+AR102+AU102+AX102+BA102+BD102+AK102</f>
        <v>40</v>
      </c>
      <c r="Q102" s="1003"/>
      <c r="R102" s="734">
        <f>AC102+AF102+AI102+AM102+AP102+AS102+AV102+AY102+BB102+BE102</f>
        <v>0</v>
      </c>
      <c r="S102" s="735"/>
      <c r="T102" s="372"/>
      <c r="U102" s="368"/>
      <c r="V102" s="372"/>
      <c r="W102" s="368"/>
      <c r="X102" s="372"/>
      <c r="Y102" s="368"/>
      <c r="Z102" s="372"/>
      <c r="AA102" s="373"/>
      <c r="AB102" s="364"/>
      <c r="AC102" s="363"/>
      <c r="AD102" s="365"/>
      <c r="AE102" s="368"/>
      <c r="AF102" s="363"/>
      <c r="AG102" s="367"/>
      <c r="AH102" s="364"/>
      <c r="AI102" s="363"/>
      <c r="AJ102" s="341"/>
      <c r="AK102" s="556"/>
      <c r="AL102" s="557"/>
      <c r="AM102" s="363"/>
      <c r="AN102" s="369"/>
      <c r="AO102" s="364">
        <v>40</v>
      </c>
      <c r="AP102" s="363"/>
      <c r="AQ102" s="365">
        <v>1</v>
      </c>
      <c r="AR102" s="368"/>
      <c r="AS102" s="363"/>
      <c r="AT102" s="367"/>
      <c r="AU102" s="364"/>
      <c r="AV102" s="363"/>
      <c r="AW102" s="365"/>
      <c r="AX102" s="368"/>
      <c r="AY102" s="363"/>
      <c r="AZ102" s="367"/>
      <c r="BA102" s="371"/>
      <c r="BB102" s="372"/>
      <c r="BC102" s="365"/>
      <c r="BD102" s="373"/>
      <c r="BE102" s="372"/>
      <c r="BF102" s="370"/>
      <c r="BG102" s="558">
        <f t="shared" si="131"/>
        <v>1</v>
      </c>
      <c r="BH102" s="668" t="s">
        <v>351</v>
      </c>
      <c r="BI102" s="842"/>
      <c r="BJ102" s="25"/>
      <c r="BK102" s="25"/>
      <c r="BL102" s="25"/>
      <c r="BM102" s="25"/>
    </row>
    <row r="103" spans="1:65" s="24" customFormat="1" ht="87" customHeight="1" x14ac:dyDescent="0.95">
      <c r="A103" s="1163" t="s">
        <v>319</v>
      </c>
      <c r="B103" s="997" t="s">
        <v>239</v>
      </c>
      <c r="C103" s="1012"/>
      <c r="D103" s="1012"/>
      <c r="E103" s="1012"/>
      <c r="F103" s="1012"/>
      <c r="G103" s="1012"/>
      <c r="H103" s="1012"/>
      <c r="I103" s="1012"/>
      <c r="J103" s="1012"/>
      <c r="K103" s="1012"/>
      <c r="L103" s="1012"/>
      <c r="M103" s="1012"/>
      <c r="N103" s="350" t="s">
        <v>397</v>
      </c>
      <c r="O103" s="351"/>
      <c r="P103" s="1060">
        <f t="shared" ref="P103:P106" si="133">AB103+AE103+AH103+AO103+AR103+AU103+AX103+BA103+BD103+AK103</f>
        <v>240</v>
      </c>
      <c r="Q103" s="1061"/>
      <c r="R103" s="734">
        <f t="shared" ref="R103:R104" si="134">AC103+AF103+AI103+AM103+AP103+AS103+AV103+AY103+BB103+BE103</f>
        <v>132</v>
      </c>
      <c r="S103" s="735"/>
      <c r="T103" s="676">
        <v>88</v>
      </c>
      <c r="U103" s="676"/>
      <c r="V103" s="676"/>
      <c r="W103" s="676"/>
      <c r="X103" s="676">
        <v>44</v>
      </c>
      <c r="Y103" s="676"/>
      <c r="Z103" s="676"/>
      <c r="AA103" s="748"/>
      <c r="AB103" s="352"/>
      <c r="AC103" s="351"/>
      <c r="AD103" s="355"/>
      <c r="AE103" s="356"/>
      <c r="AF103" s="351"/>
      <c r="AG103" s="354"/>
      <c r="AH103" s="352"/>
      <c r="AI103" s="351"/>
      <c r="AJ103" s="326"/>
      <c r="AK103" s="863"/>
      <c r="AL103" s="864"/>
      <c r="AM103" s="351"/>
      <c r="AN103" s="358"/>
      <c r="AO103" s="352">
        <v>110</v>
      </c>
      <c r="AP103" s="351">
        <v>52</v>
      </c>
      <c r="AQ103" s="355">
        <v>3</v>
      </c>
      <c r="AR103" s="356">
        <v>130</v>
      </c>
      <c r="AS103" s="351">
        <v>80</v>
      </c>
      <c r="AT103" s="354">
        <v>3</v>
      </c>
      <c r="AU103" s="352"/>
      <c r="AV103" s="351"/>
      <c r="AW103" s="355"/>
      <c r="AX103" s="356"/>
      <c r="AY103" s="351"/>
      <c r="AZ103" s="354"/>
      <c r="BA103" s="359"/>
      <c r="BB103" s="360"/>
      <c r="BC103" s="355"/>
      <c r="BD103" s="361"/>
      <c r="BE103" s="360"/>
      <c r="BF103" s="358"/>
      <c r="BG103" s="331">
        <f t="shared" si="131"/>
        <v>6</v>
      </c>
      <c r="BH103" s="847"/>
      <c r="BI103" s="848"/>
      <c r="BJ103" s="25"/>
      <c r="BK103" s="25"/>
      <c r="BL103" s="25"/>
      <c r="BM103" s="25"/>
    </row>
    <row r="104" spans="1:65" s="240" customFormat="1" ht="155.25" customHeight="1" x14ac:dyDescent="0.95">
      <c r="A104" s="1165"/>
      <c r="B104" s="997" t="s">
        <v>353</v>
      </c>
      <c r="C104" s="1012"/>
      <c r="D104" s="1012"/>
      <c r="E104" s="1012"/>
      <c r="F104" s="1012"/>
      <c r="G104" s="1012"/>
      <c r="H104" s="1012"/>
      <c r="I104" s="1012"/>
      <c r="J104" s="1012"/>
      <c r="K104" s="1012"/>
      <c r="L104" s="1012"/>
      <c r="M104" s="1012"/>
      <c r="N104" s="332"/>
      <c r="O104" s="363"/>
      <c r="P104" s="1002">
        <f t="shared" si="133"/>
        <v>60</v>
      </c>
      <c r="Q104" s="1003"/>
      <c r="R104" s="734">
        <f t="shared" si="134"/>
        <v>0</v>
      </c>
      <c r="S104" s="735"/>
      <c r="T104" s="679"/>
      <c r="U104" s="679"/>
      <c r="V104" s="679"/>
      <c r="W104" s="679"/>
      <c r="X104" s="679"/>
      <c r="Y104" s="679"/>
      <c r="Z104" s="679"/>
      <c r="AA104" s="836"/>
      <c r="AB104" s="364"/>
      <c r="AC104" s="363"/>
      <c r="AD104" s="365"/>
      <c r="AE104" s="368"/>
      <c r="AF104" s="363"/>
      <c r="AG104" s="367"/>
      <c r="AH104" s="368"/>
      <c r="AI104" s="363"/>
      <c r="AJ104" s="369"/>
      <c r="AK104" s="813"/>
      <c r="AL104" s="814"/>
      <c r="AM104" s="363"/>
      <c r="AN104" s="370"/>
      <c r="AO104" s="364"/>
      <c r="AP104" s="363"/>
      <c r="AQ104" s="365"/>
      <c r="AR104" s="368">
        <v>60</v>
      </c>
      <c r="AS104" s="363"/>
      <c r="AT104" s="367">
        <v>2</v>
      </c>
      <c r="AU104" s="364"/>
      <c r="AV104" s="363"/>
      <c r="AW104" s="365"/>
      <c r="AX104" s="368"/>
      <c r="AY104" s="363"/>
      <c r="AZ104" s="367"/>
      <c r="BA104" s="371"/>
      <c r="BB104" s="372"/>
      <c r="BC104" s="365"/>
      <c r="BD104" s="373"/>
      <c r="BE104" s="372"/>
      <c r="BF104" s="370"/>
      <c r="BG104" s="331">
        <f t="shared" si="131"/>
        <v>2</v>
      </c>
      <c r="BH104" s="668" t="s">
        <v>351</v>
      </c>
      <c r="BI104" s="842"/>
      <c r="BJ104" s="238"/>
      <c r="BK104" s="239"/>
      <c r="BL104" s="239"/>
      <c r="BM104" s="239"/>
    </row>
    <row r="105" spans="1:65" s="24" customFormat="1" ht="83.25" customHeight="1" x14ac:dyDescent="0.95">
      <c r="A105" s="1162" t="s">
        <v>284</v>
      </c>
      <c r="B105" s="670" t="s">
        <v>181</v>
      </c>
      <c r="C105" s="671"/>
      <c r="D105" s="671"/>
      <c r="E105" s="671"/>
      <c r="F105" s="671"/>
      <c r="G105" s="671"/>
      <c r="H105" s="671"/>
      <c r="I105" s="671"/>
      <c r="J105" s="671"/>
      <c r="K105" s="671"/>
      <c r="L105" s="671"/>
      <c r="M105" s="671"/>
      <c r="N105" s="371" t="s">
        <v>397</v>
      </c>
      <c r="O105" s="363"/>
      <c r="P105" s="1002">
        <f t="shared" si="133"/>
        <v>240</v>
      </c>
      <c r="Q105" s="1003"/>
      <c r="R105" s="932">
        <f t="shared" ref="R105:R106" si="135">AC105+AF105+AI105+AM105+AP105+AS105+AV105+AY105+BB105+BE105</f>
        <v>132</v>
      </c>
      <c r="S105" s="875"/>
      <c r="T105" s="679">
        <v>88</v>
      </c>
      <c r="U105" s="679"/>
      <c r="V105" s="679"/>
      <c r="W105" s="679"/>
      <c r="X105" s="679">
        <v>44</v>
      </c>
      <c r="Y105" s="679"/>
      <c r="Z105" s="679"/>
      <c r="AA105" s="836"/>
      <c r="AB105" s="364"/>
      <c r="AC105" s="363"/>
      <c r="AD105" s="365"/>
      <c r="AE105" s="368"/>
      <c r="AF105" s="363"/>
      <c r="AG105" s="367"/>
      <c r="AH105" s="364"/>
      <c r="AI105" s="363"/>
      <c r="AJ105" s="341"/>
      <c r="AK105" s="1167"/>
      <c r="AL105" s="784"/>
      <c r="AM105" s="363"/>
      <c r="AN105" s="370"/>
      <c r="AO105" s="364">
        <v>110</v>
      </c>
      <c r="AP105" s="363">
        <v>52</v>
      </c>
      <c r="AQ105" s="365">
        <v>3</v>
      </c>
      <c r="AR105" s="368">
        <v>130</v>
      </c>
      <c r="AS105" s="363">
        <v>80</v>
      </c>
      <c r="AT105" s="367">
        <v>3</v>
      </c>
      <c r="AU105" s="364"/>
      <c r="AV105" s="363"/>
      <c r="AW105" s="365"/>
      <c r="AX105" s="368"/>
      <c r="AY105" s="363"/>
      <c r="AZ105" s="367"/>
      <c r="BA105" s="371"/>
      <c r="BB105" s="372"/>
      <c r="BC105" s="365"/>
      <c r="BD105" s="373"/>
      <c r="BE105" s="372"/>
      <c r="BF105" s="370"/>
      <c r="BG105" s="443">
        <f t="shared" si="131"/>
        <v>6</v>
      </c>
      <c r="BH105" s="833"/>
      <c r="BI105" s="834"/>
      <c r="BJ105" s="25"/>
      <c r="BK105" s="25"/>
      <c r="BL105" s="25"/>
      <c r="BM105" s="25"/>
    </row>
    <row r="106" spans="1:65" s="24" customFormat="1" ht="146.25" customHeight="1" thickBot="1" x14ac:dyDescent="1">
      <c r="A106" s="1166"/>
      <c r="B106" s="723" t="s">
        <v>352</v>
      </c>
      <c r="C106" s="724"/>
      <c r="D106" s="724"/>
      <c r="E106" s="724"/>
      <c r="F106" s="724"/>
      <c r="G106" s="724"/>
      <c r="H106" s="724"/>
      <c r="I106" s="724"/>
      <c r="J106" s="724"/>
      <c r="K106" s="724"/>
      <c r="L106" s="724"/>
      <c r="M106" s="724"/>
      <c r="N106" s="446"/>
      <c r="O106" s="447"/>
      <c r="P106" s="695">
        <f t="shared" si="133"/>
        <v>60</v>
      </c>
      <c r="Q106" s="696"/>
      <c r="R106" s="955">
        <f t="shared" si="135"/>
        <v>0</v>
      </c>
      <c r="S106" s="956"/>
      <c r="T106" s="697"/>
      <c r="U106" s="698"/>
      <c r="V106" s="697"/>
      <c r="W106" s="698"/>
      <c r="X106" s="697"/>
      <c r="Y106" s="698"/>
      <c r="Z106" s="697"/>
      <c r="AA106" s="924"/>
      <c r="AB106" s="448"/>
      <c r="AC106" s="447"/>
      <c r="AD106" s="451"/>
      <c r="AE106" s="452"/>
      <c r="AF106" s="447"/>
      <c r="AG106" s="468"/>
      <c r="AH106" s="448"/>
      <c r="AI106" s="447"/>
      <c r="AJ106" s="453"/>
      <c r="AK106" s="559"/>
      <c r="AL106" s="560"/>
      <c r="AM106" s="447"/>
      <c r="AN106" s="454"/>
      <c r="AO106" s="448"/>
      <c r="AP106" s="447"/>
      <c r="AQ106" s="451"/>
      <c r="AR106" s="452">
        <v>60</v>
      </c>
      <c r="AS106" s="447"/>
      <c r="AT106" s="468">
        <v>2</v>
      </c>
      <c r="AU106" s="448"/>
      <c r="AV106" s="447"/>
      <c r="AW106" s="451"/>
      <c r="AX106" s="452"/>
      <c r="AY106" s="447"/>
      <c r="AZ106" s="468"/>
      <c r="BA106" s="446"/>
      <c r="BB106" s="455"/>
      <c r="BC106" s="451"/>
      <c r="BD106" s="456"/>
      <c r="BE106" s="455"/>
      <c r="BF106" s="454"/>
      <c r="BG106" s="561">
        <f t="shared" si="131"/>
        <v>2</v>
      </c>
      <c r="BH106" s="721" t="s">
        <v>351</v>
      </c>
      <c r="BI106" s="773"/>
      <c r="BJ106" s="25"/>
      <c r="BK106" s="25"/>
      <c r="BL106" s="25"/>
      <c r="BM106" s="25"/>
    </row>
    <row r="107" spans="1:65" s="233" customFormat="1" ht="159.75" customHeight="1" thickBot="1" x14ac:dyDescent="0.85">
      <c r="A107" s="347" t="s">
        <v>252</v>
      </c>
      <c r="B107" s="1013" t="s">
        <v>183</v>
      </c>
      <c r="C107" s="1014"/>
      <c r="D107" s="1014"/>
      <c r="E107" s="1014"/>
      <c r="F107" s="1014"/>
      <c r="G107" s="1014"/>
      <c r="H107" s="1014"/>
      <c r="I107" s="1014"/>
      <c r="J107" s="1014"/>
      <c r="K107" s="1014"/>
      <c r="L107" s="1014"/>
      <c r="M107" s="1014"/>
      <c r="N107" s="289"/>
      <c r="O107" s="290"/>
      <c r="P107" s="776">
        <v>120</v>
      </c>
      <c r="Q107" s="777"/>
      <c r="R107" s="776">
        <v>50</v>
      </c>
      <c r="S107" s="777"/>
      <c r="T107" s="776">
        <v>34</v>
      </c>
      <c r="U107" s="777"/>
      <c r="V107" s="776"/>
      <c r="W107" s="777"/>
      <c r="X107" s="776">
        <v>16</v>
      </c>
      <c r="Y107" s="777"/>
      <c r="Z107" s="776"/>
      <c r="AA107" s="777"/>
      <c r="AB107" s="291">
        <f t="shared" ref="AB107:AJ107" si="136">SUM(AB108:AB108)</f>
        <v>0</v>
      </c>
      <c r="AC107" s="292">
        <f t="shared" si="136"/>
        <v>0</v>
      </c>
      <c r="AD107" s="293">
        <f t="shared" si="136"/>
        <v>0</v>
      </c>
      <c r="AE107" s="291">
        <f t="shared" si="136"/>
        <v>0</v>
      </c>
      <c r="AF107" s="292">
        <f t="shared" si="136"/>
        <v>0</v>
      </c>
      <c r="AG107" s="293">
        <f t="shared" si="136"/>
        <v>0</v>
      </c>
      <c r="AH107" s="291">
        <f t="shared" si="136"/>
        <v>0</v>
      </c>
      <c r="AI107" s="292">
        <f t="shared" si="136"/>
        <v>0</v>
      </c>
      <c r="AJ107" s="293">
        <f t="shared" si="136"/>
        <v>0</v>
      </c>
      <c r="AK107" s="692">
        <v>120</v>
      </c>
      <c r="AL107" s="692"/>
      <c r="AM107" s="292">
        <v>50</v>
      </c>
      <c r="AN107" s="292">
        <v>3</v>
      </c>
      <c r="AO107" s="294">
        <v>0</v>
      </c>
      <c r="AP107" s="295">
        <v>0</v>
      </c>
      <c r="AQ107" s="296">
        <v>0</v>
      </c>
      <c r="AR107" s="294">
        <v>0</v>
      </c>
      <c r="AS107" s="295">
        <v>0</v>
      </c>
      <c r="AT107" s="296">
        <v>0</v>
      </c>
      <c r="AU107" s="294">
        <v>0</v>
      </c>
      <c r="AV107" s="295">
        <v>0</v>
      </c>
      <c r="AW107" s="296">
        <v>0</v>
      </c>
      <c r="AX107" s="294">
        <v>0</v>
      </c>
      <c r="AY107" s="295">
        <v>0</v>
      </c>
      <c r="AZ107" s="296">
        <v>0</v>
      </c>
      <c r="BA107" s="291">
        <v>0</v>
      </c>
      <c r="BB107" s="292">
        <v>0</v>
      </c>
      <c r="BC107" s="293">
        <v>0</v>
      </c>
      <c r="BD107" s="291">
        <v>0</v>
      </c>
      <c r="BE107" s="292">
        <v>0</v>
      </c>
      <c r="BF107" s="458">
        <v>0</v>
      </c>
      <c r="BG107" s="562">
        <f t="shared" si="131"/>
        <v>3</v>
      </c>
      <c r="BH107" s="817" t="s">
        <v>32</v>
      </c>
      <c r="BI107" s="818"/>
      <c r="BJ107" s="172"/>
      <c r="BK107" s="172"/>
      <c r="BL107" s="172"/>
      <c r="BM107" s="172"/>
    </row>
    <row r="108" spans="1:65" s="242" customFormat="1" ht="114" customHeight="1" thickBot="1" x14ac:dyDescent="0.85">
      <c r="A108" s="414" t="s">
        <v>253</v>
      </c>
      <c r="B108" s="1013" t="s">
        <v>371</v>
      </c>
      <c r="C108" s="1078"/>
      <c r="D108" s="1078"/>
      <c r="E108" s="1078"/>
      <c r="F108" s="1078"/>
      <c r="G108" s="1078"/>
      <c r="H108" s="1078"/>
      <c r="I108" s="1078"/>
      <c r="J108" s="1078"/>
      <c r="K108" s="1078"/>
      <c r="L108" s="1078"/>
      <c r="M108" s="1078"/>
      <c r="N108" s="563"/>
      <c r="O108" s="564"/>
      <c r="P108" s="1069">
        <f>SUM(P109:Q114)</f>
        <v>868</v>
      </c>
      <c r="Q108" s="1070"/>
      <c r="R108" s="1069">
        <f>SUM(R109:S114)</f>
        <v>376</v>
      </c>
      <c r="S108" s="1070"/>
      <c r="T108" s="1069">
        <f>SUM(T109:U114)</f>
        <v>192</v>
      </c>
      <c r="U108" s="1070"/>
      <c r="V108" s="1069">
        <f>SUM(V109:W114)</f>
        <v>0</v>
      </c>
      <c r="W108" s="1070"/>
      <c r="X108" s="1069">
        <f>SUM(X109:Y114)</f>
        <v>184</v>
      </c>
      <c r="Y108" s="1070"/>
      <c r="Z108" s="1069">
        <f>SUM(Z109:AA114)</f>
        <v>0</v>
      </c>
      <c r="AA108" s="1070"/>
      <c r="AB108" s="294">
        <f t="shared" ref="AB108:AJ108" si="137">SUM(AB111:AB112)</f>
        <v>0</v>
      </c>
      <c r="AC108" s="295">
        <f t="shared" si="137"/>
        <v>0</v>
      </c>
      <c r="AD108" s="296">
        <f t="shared" si="137"/>
        <v>0</v>
      </c>
      <c r="AE108" s="294">
        <f t="shared" si="137"/>
        <v>0</v>
      </c>
      <c r="AF108" s="295">
        <f t="shared" si="137"/>
        <v>0</v>
      </c>
      <c r="AG108" s="296">
        <f t="shared" si="137"/>
        <v>0</v>
      </c>
      <c r="AH108" s="294">
        <f t="shared" si="137"/>
        <v>0</v>
      </c>
      <c r="AI108" s="295">
        <f t="shared" si="137"/>
        <v>0</v>
      </c>
      <c r="AJ108" s="296">
        <f t="shared" si="137"/>
        <v>0</v>
      </c>
      <c r="AK108" s="780">
        <f>SUM(AK111:AL112)</f>
        <v>0</v>
      </c>
      <c r="AL108" s="780"/>
      <c r="AM108" s="295">
        <f>SUM(AM111:AM112)</f>
        <v>0</v>
      </c>
      <c r="AN108" s="295">
        <f>SUM(AN111:AN112)</f>
        <v>0</v>
      </c>
      <c r="AO108" s="294">
        <f>SUM(AO109:AO114)</f>
        <v>90</v>
      </c>
      <c r="AP108" s="295">
        <f>SUM(AP109:AP114)</f>
        <v>34</v>
      </c>
      <c r="AQ108" s="296">
        <f>SUM(AQ109:AQ114)</f>
        <v>3</v>
      </c>
      <c r="AR108" s="294">
        <f>SUM(AR109:AR114)</f>
        <v>320</v>
      </c>
      <c r="AS108" s="295">
        <f>SUM(AS109:AS112)</f>
        <v>152</v>
      </c>
      <c r="AT108" s="296">
        <f t="shared" ref="AT108:BG108" si="138">SUM(AT109:AT114)</f>
        <v>8</v>
      </c>
      <c r="AU108" s="294">
        <f t="shared" si="138"/>
        <v>260</v>
      </c>
      <c r="AV108" s="295">
        <f t="shared" si="138"/>
        <v>108</v>
      </c>
      <c r="AW108" s="296">
        <f t="shared" si="138"/>
        <v>7</v>
      </c>
      <c r="AX108" s="294">
        <f t="shared" si="138"/>
        <v>138</v>
      </c>
      <c r="AY108" s="295">
        <f t="shared" si="138"/>
        <v>82</v>
      </c>
      <c r="AZ108" s="296">
        <f t="shared" si="138"/>
        <v>3</v>
      </c>
      <c r="BA108" s="294">
        <f t="shared" si="138"/>
        <v>60</v>
      </c>
      <c r="BB108" s="295">
        <f t="shared" si="138"/>
        <v>0</v>
      </c>
      <c r="BC108" s="483">
        <f t="shared" si="138"/>
        <v>2</v>
      </c>
      <c r="BD108" s="521">
        <f t="shared" si="138"/>
        <v>0</v>
      </c>
      <c r="BE108" s="295">
        <f t="shared" si="138"/>
        <v>0</v>
      </c>
      <c r="BF108" s="483">
        <f t="shared" si="138"/>
        <v>0</v>
      </c>
      <c r="BG108" s="562">
        <f t="shared" si="138"/>
        <v>23</v>
      </c>
      <c r="BH108" s="817" t="s">
        <v>33</v>
      </c>
      <c r="BI108" s="818"/>
      <c r="BJ108" s="241"/>
      <c r="BK108" s="241"/>
      <c r="BL108" s="241"/>
      <c r="BM108" s="241"/>
    </row>
    <row r="109" spans="1:65" s="237" customFormat="1" ht="148.5" customHeight="1" x14ac:dyDescent="0.95">
      <c r="A109" s="1139" t="s">
        <v>184</v>
      </c>
      <c r="B109" s="670" t="s">
        <v>196</v>
      </c>
      <c r="C109" s="671"/>
      <c r="D109" s="671"/>
      <c r="E109" s="671"/>
      <c r="F109" s="671"/>
      <c r="G109" s="671"/>
      <c r="H109" s="671"/>
      <c r="I109" s="671"/>
      <c r="J109" s="671"/>
      <c r="K109" s="671"/>
      <c r="L109" s="671"/>
      <c r="M109" s="1021"/>
      <c r="N109" s="491">
        <v>6</v>
      </c>
      <c r="O109" s="351">
        <v>5</v>
      </c>
      <c r="P109" s="1002">
        <f>AB109+AE109+AH109+AO109+AR109+AU109+AX109+BA109+BD109+AK109</f>
        <v>220</v>
      </c>
      <c r="Q109" s="1003"/>
      <c r="R109" s="734">
        <f>AC109+AF109+AI109+AM109+AP109+AS109+AV109+AY109+BB109+BE109</f>
        <v>116</v>
      </c>
      <c r="S109" s="735"/>
      <c r="T109" s="687">
        <v>60</v>
      </c>
      <c r="U109" s="689"/>
      <c r="V109" s="687"/>
      <c r="W109" s="689"/>
      <c r="X109" s="687">
        <v>56</v>
      </c>
      <c r="Y109" s="689"/>
      <c r="Z109" s="687"/>
      <c r="AA109" s="876"/>
      <c r="AB109" s="352"/>
      <c r="AC109" s="351"/>
      <c r="AD109" s="355"/>
      <c r="AE109" s="353"/>
      <c r="AF109" s="351"/>
      <c r="AG109" s="354"/>
      <c r="AH109" s="352"/>
      <c r="AI109" s="351"/>
      <c r="AJ109" s="326"/>
      <c r="AK109" s="778"/>
      <c r="AL109" s="779"/>
      <c r="AM109" s="391"/>
      <c r="AN109" s="565"/>
      <c r="AO109" s="352">
        <v>90</v>
      </c>
      <c r="AP109" s="351">
        <v>34</v>
      </c>
      <c r="AQ109" s="355">
        <v>3</v>
      </c>
      <c r="AR109" s="356">
        <v>130</v>
      </c>
      <c r="AS109" s="351">
        <v>82</v>
      </c>
      <c r="AT109" s="354">
        <v>3</v>
      </c>
      <c r="AU109" s="352"/>
      <c r="AV109" s="351"/>
      <c r="AW109" s="355"/>
      <c r="AX109" s="356"/>
      <c r="AY109" s="351"/>
      <c r="AZ109" s="354"/>
      <c r="BA109" s="359"/>
      <c r="BB109" s="360"/>
      <c r="BC109" s="355"/>
      <c r="BD109" s="361"/>
      <c r="BE109" s="360"/>
      <c r="BF109" s="358"/>
      <c r="BG109" s="434">
        <f>SUM(BF109,BC109,AZ109,AW109,AT109,AQ109,AN109,AJ109,AG109,AD109)</f>
        <v>6</v>
      </c>
      <c r="BH109" s="707"/>
      <c r="BI109" s="708"/>
      <c r="BJ109" s="234"/>
      <c r="BK109" s="234"/>
      <c r="BL109" s="234"/>
      <c r="BM109" s="234"/>
    </row>
    <row r="110" spans="1:65" s="233" customFormat="1" ht="207.75" customHeight="1" x14ac:dyDescent="0.95">
      <c r="A110" s="1140"/>
      <c r="B110" s="997" t="s">
        <v>276</v>
      </c>
      <c r="C110" s="998"/>
      <c r="D110" s="998"/>
      <c r="E110" s="998"/>
      <c r="F110" s="998"/>
      <c r="G110" s="998"/>
      <c r="H110" s="998"/>
      <c r="I110" s="998"/>
      <c r="J110" s="998"/>
      <c r="K110" s="998"/>
      <c r="L110" s="998"/>
      <c r="M110" s="999"/>
      <c r="N110" s="566"/>
      <c r="O110" s="376"/>
      <c r="P110" s="1002">
        <f>AB110+AE110+AH110+AO110+AR110+AU110+AX110+BA110+BD110+AK110</f>
        <v>60</v>
      </c>
      <c r="Q110" s="1003"/>
      <c r="R110" s="734">
        <f>AC110+AF110+AI110+AM110+AP110+AS110+AV110+AY110+BB110+BE110</f>
        <v>0</v>
      </c>
      <c r="S110" s="735"/>
      <c r="T110" s="684"/>
      <c r="U110" s="686"/>
      <c r="V110" s="684"/>
      <c r="W110" s="686"/>
      <c r="X110" s="684"/>
      <c r="Y110" s="686"/>
      <c r="Z110" s="684"/>
      <c r="AA110" s="830"/>
      <c r="AB110" s="377"/>
      <c r="AC110" s="376"/>
      <c r="AD110" s="378"/>
      <c r="AE110" s="379"/>
      <c r="AF110" s="376"/>
      <c r="AG110" s="380"/>
      <c r="AH110" s="377"/>
      <c r="AI110" s="376"/>
      <c r="AJ110" s="383"/>
      <c r="AK110" s="831"/>
      <c r="AL110" s="832"/>
      <c r="AM110" s="567"/>
      <c r="AN110" s="568"/>
      <c r="AO110" s="377"/>
      <c r="AP110" s="376"/>
      <c r="AQ110" s="378"/>
      <c r="AR110" s="382">
        <v>60</v>
      </c>
      <c r="AS110" s="376"/>
      <c r="AT110" s="380">
        <v>2</v>
      </c>
      <c r="AU110" s="377"/>
      <c r="AV110" s="376"/>
      <c r="AW110" s="378"/>
      <c r="AX110" s="382"/>
      <c r="AY110" s="376"/>
      <c r="AZ110" s="380"/>
      <c r="BA110" s="386"/>
      <c r="BB110" s="387"/>
      <c r="BC110" s="378"/>
      <c r="BD110" s="388"/>
      <c r="BE110" s="387"/>
      <c r="BF110" s="385"/>
      <c r="BG110" s="434">
        <f>SUM(BF110,BC110,AZ110,AW110,AT110,AQ110,AN110,AJ110,AG110,AD110)</f>
        <v>2</v>
      </c>
      <c r="BH110" s="668" t="s">
        <v>351</v>
      </c>
      <c r="BI110" s="842"/>
      <c r="BJ110" s="172"/>
      <c r="BK110" s="172"/>
      <c r="BL110" s="172"/>
      <c r="BM110" s="172"/>
    </row>
    <row r="111" spans="1:65" s="237" customFormat="1" ht="154.5" customHeight="1" x14ac:dyDescent="0.95">
      <c r="A111" s="1141" t="s">
        <v>185</v>
      </c>
      <c r="B111" s="670" t="s">
        <v>195</v>
      </c>
      <c r="C111" s="671"/>
      <c r="D111" s="671"/>
      <c r="E111" s="671"/>
      <c r="F111" s="671"/>
      <c r="G111" s="671"/>
      <c r="H111" s="671"/>
      <c r="I111" s="671"/>
      <c r="J111" s="671"/>
      <c r="K111" s="671"/>
      <c r="L111" s="671"/>
      <c r="M111" s="1021"/>
      <c r="N111" s="569" t="s">
        <v>272</v>
      </c>
      <c r="O111" s="363">
        <v>6</v>
      </c>
      <c r="P111" s="1002">
        <f t="shared" ref="P111:P112" si="139">AB111+AE111+AH111+AO111+AR111+AU111+AX111+BA111+BD111+AK111</f>
        <v>240</v>
      </c>
      <c r="Q111" s="1003"/>
      <c r="R111" s="734">
        <f t="shared" ref="R111" si="140">AC111+AF111+AI111+AM111+AP111+AS111+AV111+AY111+BB111+BE111</f>
        <v>124</v>
      </c>
      <c r="S111" s="735"/>
      <c r="T111" s="737">
        <v>60</v>
      </c>
      <c r="U111" s="738"/>
      <c r="V111" s="737"/>
      <c r="W111" s="738"/>
      <c r="X111" s="737">
        <v>64</v>
      </c>
      <c r="Y111" s="738"/>
      <c r="Z111" s="570"/>
      <c r="AA111" s="570"/>
      <c r="AB111" s="364"/>
      <c r="AC111" s="363"/>
      <c r="AD111" s="365"/>
      <c r="AE111" s="366"/>
      <c r="AF111" s="363"/>
      <c r="AG111" s="367"/>
      <c r="AH111" s="364"/>
      <c r="AI111" s="363"/>
      <c r="AJ111" s="341"/>
      <c r="AK111" s="571"/>
      <c r="AL111" s="572"/>
      <c r="AM111" s="474"/>
      <c r="AN111" s="573"/>
      <c r="AO111" s="364"/>
      <c r="AP111" s="363"/>
      <c r="AQ111" s="365"/>
      <c r="AR111" s="368">
        <v>130</v>
      </c>
      <c r="AS111" s="363">
        <v>70</v>
      </c>
      <c r="AT111" s="367">
        <v>3</v>
      </c>
      <c r="AU111" s="364">
        <v>110</v>
      </c>
      <c r="AV111" s="363">
        <v>54</v>
      </c>
      <c r="AW111" s="365">
        <v>3</v>
      </c>
      <c r="AX111" s="368"/>
      <c r="AY111" s="363"/>
      <c r="AZ111" s="367"/>
      <c r="BA111" s="371"/>
      <c r="BB111" s="372"/>
      <c r="BC111" s="365"/>
      <c r="BD111" s="373"/>
      <c r="BE111" s="372"/>
      <c r="BF111" s="370"/>
      <c r="BG111" s="434">
        <f t="shared" ref="BG111:BG120" si="141">SUM(BF111,BC111,AZ111,AW111,AT111,AQ111,AN111,AJ111,AG111,AD111)</f>
        <v>6</v>
      </c>
      <c r="BH111" s="707"/>
      <c r="BI111" s="708"/>
      <c r="BJ111" s="234"/>
      <c r="BK111" s="234"/>
      <c r="BL111" s="234"/>
      <c r="BM111" s="234"/>
    </row>
    <row r="112" spans="1:65" s="237" customFormat="1" ht="203.25" customHeight="1" thickBot="1" x14ac:dyDescent="1">
      <c r="A112" s="1142"/>
      <c r="B112" s="1056" t="s">
        <v>307</v>
      </c>
      <c r="C112" s="1057"/>
      <c r="D112" s="1057"/>
      <c r="E112" s="1057"/>
      <c r="F112" s="1057"/>
      <c r="G112" s="1057"/>
      <c r="H112" s="1057"/>
      <c r="I112" s="1057"/>
      <c r="J112" s="1057"/>
      <c r="K112" s="1057"/>
      <c r="L112" s="1057"/>
      <c r="M112" s="1058"/>
      <c r="N112" s="574"/>
      <c r="O112" s="575"/>
      <c r="P112" s="695">
        <f t="shared" si="139"/>
        <v>40</v>
      </c>
      <c r="Q112" s="696"/>
      <c r="R112" s="955">
        <f t="shared" ref="R112" si="142">AC112+AF112+AI112+AM112+AP112+AS112+AV112+AY112+BB112+BE112</f>
        <v>0</v>
      </c>
      <c r="S112" s="956"/>
      <c r="T112" s="517"/>
      <c r="U112" s="576"/>
      <c r="V112" s="517"/>
      <c r="W112" s="576"/>
      <c r="X112" s="517"/>
      <c r="Y112" s="576"/>
      <c r="Z112" s="577"/>
      <c r="AA112" s="577"/>
      <c r="AB112" s="578"/>
      <c r="AC112" s="575"/>
      <c r="AD112" s="579"/>
      <c r="AE112" s="580"/>
      <c r="AF112" s="575"/>
      <c r="AG112" s="581"/>
      <c r="AH112" s="578"/>
      <c r="AI112" s="575"/>
      <c r="AJ112" s="518"/>
      <c r="AK112" s="582"/>
      <c r="AL112" s="583"/>
      <c r="AM112" s="584"/>
      <c r="AN112" s="585"/>
      <c r="AO112" s="578"/>
      <c r="AP112" s="575"/>
      <c r="AQ112" s="579"/>
      <c r="AR112" s="576"/>
      <c r="AS112" s="575"/>
      <c r="AT112" s="581"/>
      <c r="AU112" s="578">
        <v>40</v>
      </c>
      <c r="AV112" s="575"/>
      <c r="AW112" s="579">
        <v>1</v>
      </c>
      <c r="AX112" s="576"/>
      <c r="AY112" s="575"/>
      <c r="AZ112" s="581"/>
      <c r="BA112" s="586"/>
      <c r="BB112" s="517"/>
      <c r="BC112" s="579"/>
      <c r="BD112" s="587"/>
      <c r="BE112" s="517"/>
      <c r="BF112" s="588"/>
      <c r="BG112" s="561">
        <v>1</v>
      </c>
      <c r="BH112" s="721" t="s">
        <v>351</v>
      </c>
      <c r="BI112" s="773"/>
      <c r="BJ112" s="234"/>
      <c r="BK112" s="234"/>
      <c r="BL112" s="234"/>
      <c r="BM112" s="234"/>
    </row>
    <row r="113" spans="1:106" s="237" customFormat="1" ht="144" customHeight="1" x14ac:dyDescent="0.95">
      <c r="A113" s="1138" t="s">
        <v>285</v>
      </c>
      <c r="B113" s="1018" t="s">
        <v>194</v>
      </c>
      <c r="C113" s="1019"/>
      <c r="D113" s="1019"/>
      <c r="E113" s="1019"/>
      <c r="F113" s="1019"/>
      <c r="G113" s="1019"/>
      <c r="H113" s="1019"/>
      <c r="I113" s="1019"/>
      <c r="J113" s="1019"/>
      <c r="K113" s="1019"/>
      <c r="L113" s="1019"/>
      <c r="M113" s="1020"/>
      <c r="N113" s="491" t="s">
        <v>280</v>
      </c>
      <c r="O113" s="351">
        <v>7</v>
      </c>
      <c r="P113" s="1002">
        <f>AB113+AE113+AH113+AO113+AR113+AU113+AX113+BA113+BD113+AK113</f>
        <v>248</v>
      </c>
      <c r="Q113" s="1003"/>
      <c r="R113" s="734">
        <f>AC113+AF113+AI113+AM113+AP113+AS113+AV113+AY113+BB113+BE113</f>
        <v>136</v>
      </c>
      <c r="S113" s="735"/>
      <c r="T113" s="828">
        <v>72</v>
      </c>
      <c r="U113" s="931"/>
      <c r="V113" s="828"/>
      <c r="W113" s="931"/>
      <c r="X113" s="828">
        <v>64</v>
      </c>
      <c r="Y113" s="931"/>
      <c r="Z113" s="828"/>
      <c r="AA113" s="829"/>
      <c r="AB113" s="352"/>
      <c r="AC113" s="351"/>
      <c r="AD113" s="355"/>
      <c r="AE113" s="353"/>
      <c r="AF113" s="351"/>
      <c r="AG113" s="354"/>
      <c r="AH113" s="352"/>
      <c r="AI113" s="351"/>
      <c r="AJ113" s="326"/>
      <c r="AK113" s="1022"/>
      <c r="AL113" s="1023"/>
      <c r="AM113" s="391"/>
      <c r="AN113" s="565"/>
      <c r="AO113" s="352"/>
      <c r="AP113" s="351"/>
      <c r="AQ113" s="355"/>
      <c r="AR113" s="356"/>
      <c r="AS113" s="351"/>
      <c r="AT113" s="354"/>
      <c r="AU113" s="352">
        <v>110</v>
      </c>
      <c r="AV113" s="351">
        <v>54</v>
      </c>
      <c r="AW113" s="355">
        <v>3</v>
      </c>
      <c r="AX113" s="356">
        <v>138</v>
      </c>
      <c r="AY113" s="351">
        <v>82</v>
      </c>
      <c r="AZ113" s="354">
        <v>3</v>
      </c>
      <c r="BA113" s="359"/>
      <c r="BB113" s="410"/>
      <c r="BC113" s="401"/>
      <c r="BD113" s="361"/>
      <c r="BE113" s="360"/>
      <c r="BF113" s="358"/>
      <c r="BG113" s="434">
        <f>SUM(BF113,BC113,AZ113,AW113,AT113,AQ113,AN113,AJ113,AG113,AD113)</f>
        <v>6</v>
      </c>
      <c r="BH113" s="707"/>
      <c r="BI113" s="708"/>
      <c r="BJ113" s="234"/>
      <c r="BK113" s="234"/>
      <c r="BL113" s="234"/>
      <c r="BM113" s="234"/>
    </row>
    <row r="114" spans="1:106" s="237" customFormat="1" ht="228.75" customHeight="1" thickBot="1" x14ac:dyDescent="1">
      <c r="A114" s="1138"/>
      <c r="B114" s="715" t="s">
        <v>243</v>
      </c>
      <c r="C114" s="716"/>
      <c r="D114" s="716"/>
      <c r="E114" s="716"/>
      <c r="F114" s="716"/>
      <c r="G114" s="716"/>
      <c r="H114" s="716"/>
      <c r="I114" s="716"/>
      <c r="J114" s="716"/>
      <c r="K114" s="716"/>
      <c r="L114" s="716"/>
      <c r="M114" s="1080"/>
      <c r="N114" s="569"/>
      <c r="O114" s="363"/>
      <c r="P114" s="1002">
        <f>AB114+AE114+AH114+AO114+AR114+AU114+AX114+BA114+BD114+AK114</f>
        <v>60</v>
      </c>
      <c r="Q114" s="1003"/>
      <c r="R114" s="734">
        <f>AC114+AF114+AI114+AM114+AP114+AS114+AV114+AY114+BB114+BE114</f>
        <v>0</v>
      </c>
      <c r="S114" s="735"/>
      <c r="T114" s="737"/>
      <c r="U114" s="738"/>
      <c r="V114" s="737"/>
      <c r="W114" s="738"/>
      <c r="X114" s="737"/>
      <c r="Y114" s="738"/>
      <c r="Z114" s="737"/>
      <c r="AA114" s="880"/>
      <c r="AB114" s="364"/>
      <c r="AC114" s="363"/>
      <c r="AD114" s="365"/>
      <c r="AE114" s="366"/>
      <c r="AF114" s="363"/>
      <c r="AG114" s="367"/>
      <c r="AH114" s="364"/>
      <c r="AI114" s="363"/>
      <c r="AJ114" s="341"/>
      <c r="AK114" s="783"/>
      <c r="AL114" s="784"/>
      <c r="AM114" s="474"/>
      <c r="AN114" s="573"/>
      <c r="AO114" s="364"/>
      <c r="AP114" s="363"/>
      <c r="AQ114" s="365"/>
      <c r="AR114" s="368"/>
      <c r="AS114" s="363"/>
      <c r="AT114" s="367"/>
      <c r="AU114" s="364"/>
      <c r="AV114" s="363"/>
      <c r="AW114" s="365"/>
      <c r="AX114" s="364"/>
      <c r="AY114" s="363"/>
      <c r="AZ114" s="365"/>
      <c r="BA114" s="371">
        <v>60</v>
      </c>
      <c r="BB114" s="372"/>
      <c r="BC114" s="365">
        <v>2</v>
      </c>
      <c r="BD114" s="373"/>
      <c r="BE114" s="372"/>
      <c r="BF114" s="370"/>
      <c r="BG114" s="434">
        <f>SUM(BF114,BC114,AZ114,AW114,AT114,AQ114,AN114,AJ114,AG114,AD114)</f>
        <v>2</v>
      </c>
      <c r="BH114" s="668" t="s">
        <v>351</v>
      </c>
      <c r="BI114" s="842"/>
      <c r="BJ114" s="234"/>
      <c r="BK114" s="234"/>
      <c r="BL114" s="234"/>
      <c r="BM114" s="234"/>
    </row>
    <row r="115" spans="1:106" s="24" customFormat="1" ht="158.25" customHeight="1" thickBot="1" x14ac:dyDescent="0.9">
      <c r="A115" s="414" t="s">
        <v>254</v>
      </c>
      <c r="B115" s="1013" t="s">
        <v>372</v>
      </c>
      <c r="C115" s="1014"/>
      <c r="D115" s="1014"/>
      <c r="E115" s="1014"/>
      <c r="F115" s="1014"/>
      <c r="G115" s="1014"/>
      <c r="H115" s="1014"/>
      <c r="I115" s="1014"/>
      <c r="J115" s="1014"/>
      <c r="K115" s="1014"/>
      <c r="L115" s="1014"/>
      <c r="M115" s="1015"/>
      <c r="N115" s="589"/>
      <c r="O115" s="348"/>
      <c r="P115" s="781">
        <f>SUM(P116:Q117)</f>
        <v>288</v>
      </c>
      <c r="Q115" s="782"/>
      <c r="R115" s="781">
        <f t="shared" ref="R115" si="143">SUM(R116:S117)</f>
        <v>126</v>
      </c>
      <c r="S115" s="782"/>
      <c r="T115" s="781">
        <f t="shared" ref="T115" si="144">SUM(T116:U117)</f>
        <v>54</v>
      </c>
      <c r="U115" s="782"/>
      <c r="V115" s="781">
        <f t="shared" ref="V115" si="145">SUM(V116:W117)</f>
        <v>36</v>
      </c>
      <c r="W115" s="782"/>
      <c r="X115" s="781">
        <f t="shared" ref="X115" si="146">SUM(X116:Y117)</f>
        <v>36</v>
      </c>
      <c r="Y115" s="782"/>
      <c r="Z115" s="781">
        <f t="shared" ref="Z115" si="147">SUM(Z116:AA117)</f>
        <v>0</v>
      </c>
      <c r="AA115" s="782"/>
      <c r="AB115" s="294">
        <f>SUM(AB116:AB117)</f>
        <v>0</v>
      </c>
      <c r="AC115" s="295">
        <f t="shared" ref="AC115" si="148">SUM(AC116:AC117)</f>
        <v>0</v>
      </c>
      <c r="AD115" s="296">
        <f t="shared" ref="AD115" si="149">SUM(AD116:AD117)</f>
        <v>0</v>
      </c>
      <c r="AE115" s="294">
        <f t="shared" ref="AE115" si="150">SUM(AE116:AE117)</f>
        <v>0</v>
      </c>
      <c r="AF115" s="295">
        <f t="shared" ref="AF115" si="151">SUM(AF116:AF117)</f>
        <v>0</v>
      </c>
      <c r="AG115" s="296">
        <f t="shared" ref="AG115" si="152">SUM(AG116:AG117)</f>
        <v>0</v>
      </c>
      <c r="AH115" s="294">
        <f t="shared" ref="AH115" si="153">SUM(AH116:AH117)</f>
        <v>0</v>
      </c>
      <c r="AI115" s="295">
        <f t="shared" ref="AI115" si="154">SUM(AI116:AI117)</f>
        <v>0</v>
      </c>
      <c r="AJ115" s="296">
        <f t="shared" ref="AJ115" si="155">SUM(AJ116:AJ117)</f>
        <v>0</v>
      </c>
      <c r="AK115" s="900">
        <f>SUM(AK116:AL117)</f>
        <v>0</v>
      </c>
      <c r="AL115" s="780"/>
      <c r="AM115" s="295">
        <f>SUM(AM116:AM117)</f>
        <v>0</v>
      </c>
      <c r="AN115" s="296">
        <f t="shared" ref="AN115" si="156">SUM(AN116:AN117)</f>
        <v>0</v>
      </c>
      <c r="AO115" s="294">
        <f t="shared" ref="AO115" si="157">SUM(AO116:AO117)</f>
        <v>0</v>
      </c>
      <c r="AP115" s="295">
        <f t="shared" ref="AP115" si="158">SUM(AP116:AP117)</f>
        <v>0</v>
      </c>
      <c r="AQ115" s="296">
        <f t="shared" ref="AQ115" si="159">SUM(AQ116:AQ117)</f>
        <v>0</v>
      </c>
      <c r="AR115" s="294">
        <f t="shared" ref="AR115" si="160">SUM(AR116:AR117)</f>
        <v>0</v>
      </c>
      <c r="AS115" s="295">
        <f t="shared" ref="AS115" si="161">SUM(AS116:AS117)</f>
        <v>0</v>
      </c>
      <c r="AT115" s="296">
        <f t="shared" ref="AT115" si="162">SUM(AT116:AT117)</f>
        <v>0</v>
      </c>
      <c r="AU115" s="294">
        <f t="shared" ref="AU115" si="163">SUM(AU116:AU117)</f>
        <v>0</v>
      </c>
      <c r="AV115" s="295">
        <f t="shared" ref="AV115" si="164">SUM(AV116:AV117)</f>
        <v>0</v>
      </c>
      <c r="AW115" s="296">
        <f t="shared" ref="AW115" si="165">SUM(AW116:AW117)</f>
        <v>0</v>
      </c>
      <c r="AX115" s="294">
        <f t="shared" ref="AX115" si="166">SUM(AX116:AX117)</f>
        <v>0</v>
      </c>
      <c r="AY115" s="295">
        <f t="shared" ref="AY115" si="167">SUM(AY116:AY117)</f>
        <v>0</v>
      </c>
      <c r="AZ115" s="296">
        <f t="shared" ref="AZ115" si="168">SUM(AZ116:AZ117)</f>
        <v>0</v>
      </c>
      <c r="BA115" s="294">
        <f>SUM(BA116:BA117)</f>
        <v>288</v>
      </c>
      <c r="BB115" s="295">
        <f t="shared" ref="BB115" si="169">SUM(BB116:BB117)</f>
        <v>126</v>
      </c>
      <c r="BC115" s="296">
        <f t="shared" ref="BC115" si="170">SUM(BC116:BC117)</f>
        <v>9</v>
      </c>
      <c r="BD115" s="294">
        <f t="shared" ref="BD115" si="171">SUM(BD116:BD117)</f>
        <v>0</v>
      </c>
      <c r="BE115" s="295">
        <f t="shared" ref="BE115" si="172">SUM(BE116:BE117)</f>
        <v>0</v>
      </c>
      <c r="BF115" s="296">
        <f t="shared" ref="BF115" si="173">SUM(BF116:BF117)</f>
        <v>0</v>
      </c>
      <c r="BG115" s="555">
        <f>SUM(BG116:BG117)</f>
        <v>9</v>
      </c>
      <c r="BH115" s="817" t="s">
        <v>34</v>
      </c>
      <c r="BI115" s="818"/>
      <c r="BJ115" s="25"/>
      <c r="BK115" s="25"/>
      <c r="BL115" s="25"/>
      <c r="BM115" s="25"/>
    </row>
    <row r="116" spans="1:106" s="24" customFormat="1" ht="143.25" customHeight="1" x14ac:dyDescent="0.95">
      <c r="A116" s="428" t="s">
        <v>186</v>
      </c>
      <c r="B116" s="1018" t="s">
        <v>190</v>
      </c>
      <c r="C116" s="1019"/>
      <c r="D116" s="1019"/>
      <c r="E116" s="1019"/>
      <c r="F116" s="1019"/>
      <c r="G116" s="1019"/>
      <c r="H116" s="1019"/>
      <c r="I116" s="1019"/>
      <c r="J116" s="1019"/>
      <c r="K116" s="1019"/>
      <c r="L116" s="1019"/>
      <c r="M116" s="1020"/>
      <c r="N116" s="590"/>
      <c r="O116" s="351">
        <v>9</v>
      </c>
      <c r="P116" s="1002">
        <f t="shared" ref="P116:P117" si="174">AB116+AE116+AH116+AO116+AR116+AU116+AX116+BA116+BD116+AK116</f>
        <v>90</v>
      </c>
      <c r="Q116" s="1003"/>
      <c r="R116" s="734">
        <f t="shared" ref="R116:R117" si="175">AC116+AF116+AI116+AM116+AP116+AS116+AV116+AY116+BB116+BE116</f>
        <v>36</v>
      </c>
      <c r="S116" s="735"/>
      <c r="T116" s="828">
        <v>18</v>
      </c>
      <c r="U116" s="931"/>
      <c r="V116" s="828"/>
      <c r="W116" s="931"/>
      <c r="X116" s="828">
        <v>18</v>
      </c>
      <c r="Y116" s="931"/>
      <c r="Z116" s="828"/>
      <c r="AA116" s="829"/>
      <c r="AB116" s="352"/>
      <c r="AC116" s="351"/>
      <c r="AD116" s="355"/>
      <c r="AE116" s="353"/>
      <c r="AF116" s="351"/>
      <c r="AG116" s="354"/>
      <c r="AH116" s="352"/>
      <c r="AI116" s="351"/>
      <c r="AJ116" s="326"/>
      <c r="AK116" s="1022"/>
      <c r="AL116" s="1023"/>
      <c r="AM116" s="391"/>
      <c r="AN116" s="565"/>
      <c r="AO116" s="352"/>
      <c r="AP116" s="351"/>
      <c r="AQ116" s="355"/>
      <c r="AR116" s="356"/>
      <c r="AS116" s="351"/>
      <c r="AT116" s="354"/>
      <c r="AU116" s="352"/>
      <c r="AV116" s="351"/>
      <c r="AW116" s="355"/>
      <c r="AX116" s="356"/>
      <c r="AY116" s="351"/>
      <c r="AZ116" s="354"/>
      <c r="BA116" s="359">
        <v>90</v>
      </c>
      <c r="BB116" s="410">
        <v>36</v>
      </c>
      <c r="BC116" s="401">
        <v>3</v>
      </c>
      <c r="BD116" s="361"/>
      <c r="BE116" s="360"/>
      <c r="BF116" s="358"/>
      <c r="BG116" s="434">
        <f t="shared" si="141"/>
        <v>3</v>
      </c>
      <c r="BH116" s="819"/>
      <c r="BI116" s="820"/>
      <c r="BJ116" s="25"/>
      <c r="BK116" s="25"/>
      <c r="BL116" s="25"/>
      <c r="BM116" s="25"/>
    </row>
    <row r="117" spans="1:106" s="233" customFormat="1" ht="110.25" customHeight="1" thickBot="1" x14ac:dyDescent="1">
      <c r="A117" s="428" t="s">
        <v>187</v>
      </c>
      <c r="B117" s="715" t="s">
        <v>191</v>
      </c>
      <c r="C117" s="716"/>
      <c r="D117" s="716"/>
      <c r="E117" s="716"/>
      <c r="F117" s="716"/>
      <c r="G117" s="716"/>
      <c r="H117" s="716"/>
      <c r="I117" s="716"/>
      <c r="J117" s="716"/>
      <c r="K117" s="716"/>
      <c r="L117" s="716"/>
      <c r="M117" s="1080"/>
      <c r="N117" s="566">
        <v>9</v>
      </c>
      <c r="O117" s="376"/>
      <c r="P117" s="1002">
        <f t="shared" si="174"/>
        <v>198</v>
      </c>
      <c r="Q117" s="1003"/>
      <c r="R117" s="734">
        <f t="shared" si="175"/>
        <v>90</v>
      </c>
      <c r="S117" s="735"/>
      <c r="T117" s="684">
        <v>36</v>
      </c>
      <c r="U117" s="686"/>
      <c r="V117" s="684">
        <v>36</v>
      </c>
      <c r="W117" s="686"/>
      <c r="X117" s="684">
        <v>18</v>
      </c>
      <c r="Y117" s="686"/>
      <c r="Z117" s="684"/>
      <c r="AA117" s="830"/>
      <c r="AB117" s="377"/>
      <c r="AC117" s="376"/>
      <c r="AD117" s="378"/>
      <c r="AE117" s="379"/>
      <c r="AF117" s="376"/>
      <c r="AG117" s="380"/>
      <c r="AH117" s="377"/>
      <c r="AI117" s="376"/>
      <c r="AJ117" s="383"/>
      <c r="AK117" s="831"/>
      <c r="AL117" s="832"/>
      <c r="AM117" s="567"/>
      <c r="AN117" s="568"/>
      <c r="AO117" s="377"/>
      <c r="AP117" s="376"/>
      <c r="AQ117" s="378"/>
      <c r="AR117" s="382"/>
      <c r="AS117" s="376"/>
      <c r="AT117" s="380"/>
      <c r="AU117" s="377"/>
      <c r="AV117" s="376"/>
      <c r="AW117" s="378"/>
      <c r="AX117" s="382"/>
      <c r="AY117" s="376"/>
      <c r="AZ117" s="380"/>
      <c r="BA117" s="386">
        <v>198</v>
      </c>
      <c r="BB117" s="387">
        <v>90</v>
      </c>
      <c r="BC117" s="378">
        <v>6</v>
      </c>
      <c r="BD117" s="388"/>
      <c r="BE117" s="387"/>
      <c r="BF117" s="385"/>
      <c r="BG117" s="434">
        <f t="shared" si="141"/>
        <v>6</v>
      </c>
      <c r="BH117" s="721"/>
      <c r="BI117" s="773"/>
      <c r="BJ117" s="172"/>
      <c r="BK117" s="172"/>
      <c r="BL117" s="172"/>
      <c r="BM117" s="172"/>
    </row>
    <row r="118" spans="1:106" s="24" customFormat="1" ht="138.75" customHeight="1" thickBot="1" x14ac:dyDescent="0.9">
      <c r="A118" s="414" t="s">
        <v>255</v>
      </c>
      <c r="B118" s="1013" t="s">
        <v>373</v>
      </c>
      <c r="C118" s="1014"/>
      <c r="D118" s="1014"/>
      <c r="E118" s="1014"/>
      <c r="F118" s="1014"/>
      <c r="G118" s="1014"/>
      <c r="H118" s="1014"/>
      <c r="I118" s="1014"/>
      <c r="J118" s="1014"/>
      <c r="K118" s="1014"/>
      <c r="L118" s="1014"/>
      <c r="M118" s="1079"/>
      <c r="N118" s="591"/>
      <c r="O118" s="348"/>
      <c r="P118" s="893">
        <f>SUM(P119:Q120)</f>
        <v>288</v>
      </c>
      <c r="Q118" s="782"/>
      <c r="R118" s="781">
        <f>SUM(R119:S120)</f>
        <v>126</v>
      </c>
      <c r="S118" s="782"/>
      <c r="T118" s="781">
        <f>SUM(T119:U120)</f>
        <v>54</v>
      </c>
      <c r="U118" s="782"/>
      <c r="V118" s="781">
        <f>SUM(V119:W120)</f>
        <v>0</v>
      </c>
      <c r="W118" s="782"/>
      <c r="X118" s="781">
        <f>SUM(X119:Y120)</f>
        <v>72</v>
      </c>
      <c r="Y118" s="782"/>
      <c r="Z118" s="781">
        <f>SUM(Z119:AA120)</f>
        <v>0</v>
      </c>
      <c r="AA118" s="782"/>
      <c r="AB118" s="294">
        <f t="shared" ref="AB118:AJ118" si="176">SUM(AB119:AB120)</f>
        <v>0</v>
      </c>
      <c r="AC118" s="295">
        <f t="shared" si="176"/>
        <v>0</v>
      </c>
      <c r="AD118" s="296">
        <f t="shared" si="176"/>
        <v>0</v>
      </c>
      <c r="AE118" s="294">
        <f t="shared" si="176"/>
        <v>0</v>
      </c>
      <c r="AF118" s="295">
        <f t="shared" si="176"/>
        <v>0</v>
      </c>
      <c r="AG118" s="296">
        <f t="shared" si="176"/>
        <v>0</v>
      </c>
      <c r="AH118" s="294">
        <f t="shared" si="176"/>
        <v>0</v>
      </c>
      <c r="AI118" s="295">
        <f t="shared" si="176"/>
        <v>0</v>
      </c>
      <c r="AJ118" s="296">
        <f t="shared" si="176"/>
        <v>0</v>
      </c>
      <c r="AK118" s="900">
        <f>SUM(AK119:AL120)</f>
        <v>0</v>
      </c>
      <c r="AL118" s="780"/>
      <c r="AM118" s="295">
        <f t="shared" ref="AM118:BF118" si="177">SUM(AM119:AM120)</f>
        <v>0</v>
      </c>
      <c r="AN118" s="296">
        <f t="shared" si="177"/>
        <v>0</v>
      </c>
      <c r="AO118" s="294">
        <f t="shared" si="177"/>
        <v>0</v>
      </c>
      <c r="AP118" s="295">
        <f t="shared" si="177"/>
        <v>0</v>
      </c>
      <c r="AQ118" s="296">
        <f t="shared" si="177"/>
        <v>0</v>
      </c>
      <c r="AR118" s="294">
        <f t="shared" si="177"/>
        <v>0</v>
      </c>
      <c r="AS118" s="295">
        <f t="shared" si="177"/>
        <v>0</v>
      </c>
      <c r="AT118" s="296">
        <f t="shared" si="177"/>
        <v>0</v>
      </c>
      <c r="AU118" s="294">
        <f t="shared" si="177"/>
        <v>0</v>
      </c>
      <c r="AV118" s="295">
        <f t="shared" si="177"/>
        <v>0</v>
      </c>
      <c r="AW118" s="296">
        <f t="shared" si="177"/>
        <v>0</v>
      </c>
      <c r="AX118" s="294">
        <f t="shared" si="177"/>
        <v>0</v>
      </c>
      <c r="AY118" s="295">
        <f t="shared" si="177"/>
        <v>0</v>
      </c>
      <c r="AZ118" s="296">
        <f t="shared" si="177"/>
        <v>0</v>
      </c>
      <c r="BA118" s="294">
        <f>SUM(BA119:BA120)</f>
        <v>288</v>
      </c>
      <c r="BB118" s="295">
        <f t="shared" si="177"/>
        <v>126</v>
      </c>
      <c r="BC118" s="296">
        <f t="shared" si="177"/>
        <v>9</v>
      </c>
      <c r="BD118" s="294">
        <f t="shared" si="177"/>
        <v>0</v>
      </c>
      <c r="BE118" s="295">
        <f t="shared" si="177"/>
        <v>0</v>
      </c>
      <c r="BF118" s="296">
        <f t="shared" si="177"/>
        <v>0</v>
      </c>
      <c r="BG118" s="555">
        <f>SUM(BG119:BG120)</f>
        <v>9</v>
      </c>
      <c r="BH118" s="817" t="s">
        <v>35</v>
      </c>
      <c r="BI118" s="818"/>
      <c r="BJ118" s="25"/>
      <c r="BK118" s="25"/>
      <c r="BL118" s="25"/>
      <c r="BM118" s="25"/>
    </row>
    <row r="119" spans="1:106" s="24" customFormat="1" ht="98.25" customHeight="1" x14ac:dyDescent="0.95">
      <c r="A119" s="592" t="s">
        <v>188</v>
      </c>
      <c r="B119" s="715" t="s">
        <v>193</v>
      </c>
      <c r="C119" s="716"/>
      <c r="D119" s="716"/>
      <c r="E119" s="716"/>
      <c r="F119" s="716"/>
      <c r="G119" s="716"/>
      <c r="H119" s="716"/>
      <c r="I119" s="716"/>
      <c r="J119" s="716"/>
      <c r="K119" s="716"/>
      <c r="L119" s="716"/>
      <c r="M119" s="716"/>
      <c r="N119" s="593"/>
      <c r="O119" s="418">
        <v>9</v>
      </c>
      <c r="P119" s="1016">
        <f t="shared" ref="P119:P120" si="178">AB119+AE119+AH119+AO119+AR119+AU119+AX119+BA119+BD119+AK119</f>
        <v>90</v>
      </c>
      <c r="Q119" s="1017"/>
      <c r="R119" s="734">
        <f t="shared" ref="R119:R120" si="179">AC119+AF119+AI119+AM119+AP119+AS119+AV119+AY119+BB119+BE119</f>
        <v>36</v>
      </c>
      <c r="S119" s="735"/>
      <c r="T119" s="925">
        <v>18</v>
      </c>
      <c r="U119" s="908"/>
      <c r="V119" s="925"/>
      <c r="W119" s="908"/>
      <c r="X119" s="925">
        <v>18</v>
      </c>
      <c r="Y119" s="908"/>
      <c r="Z119" s="925"/>
      <c r="AA119" s="775"/>
      <c r="AB119" s="368"/>
      <c r="AC119" s="363"/>
      <c r="AD119" s="365"/>
      <c r="AE119" s="366"/>
      <c r="AF119" s="363"/>
      <c r="AG119" s="367"/>
      <c r="AH119" s="364"/>
      <c r="AI119" s="363"/>
      <c r="AJ119" s="341"/>
      <c r="AK119" s="1135"/>
      <c r="AL119" s="1136"/>
      <c r="AM119" s="474"/>
      <c r="AN119" s="573"/>
      <c r="AO119" s="364"/>
      <c r="AP119" s="363"/>
      <c r="AQ119" s="365"/>
      <c r="AR119" s="368"/>
      <c r="AS119" s="363"/>
      <c r="AT119" s="367"/>
      <c r="AU119" s="364"/>
      <c r="AV119" s="363"/>
      <c r="AW119" s="365"/>
      <c r="AX119" s="368"/>
      <c r="AY119" s="363"/>
      <c r="AZ119" s="367"/>
      <c r="BA119" s="371">
        <v>90</v>
      </c>
      <c r="BB119" s="387">
        <v>36</v>
      </c>
      <c r="BC119" s="378">
        <v>3</v>
      </c>
      <c r="BD119" s="373"/>
      <c r="BE119" s="372"/>
      <c r="BF119" s="370"/>
      <c r="BG119" s="434">
        <f t="shared" si="141"/>
        <v>3</v>
      </c>
      <c r="BH119" s="713"/>
      <c r="BI119" s="843"/>
      <c r="BJ119" s="25"/>
      <c r="BK119" s="25"/>
      <c r="BL119" s="25"/>
      <c r="BM119" s="25"/>
    </row>
    <row r="120" spans="1:106" s="24" customFormat="1" ht="117.75" customHeight="1" thickBot="1" x14ac:dyDescent="1">
      <c r="A120" s="445" t="s">
        <v>189</v>
      </c>
      <c r="B120" s="723" t="s">
        <v>198</v>
      </c>
      <c r="C120" s="724"/>
      <c r="D120" s="724"/>
      <c r="E120" s="724"/>
      <c r="F120" s="724"/>
      <c r="G120" s="724"/>
      <c r="H120" s="724"/>
      <c r="I120" s="724"/>
      <c r="J120" s="724"/>
      <c r="K120" s="724"/>
      <c r="L120" s="724"/>
      <c r="M120" s="724"/>
      <c r="N120" s="553">
        <v>9</v>
      </c>
      <c r="O120" s="447"/>
      <c r="P120" s="695">
        <f t="shared" si="178"/>
        <v>198</v>
      </c>
      <c r="Q120" s="696"/>
      <c r="R120" s="955">
        <f t="shared" si="179"/>
        <v>90</v>
      </c>
      <c r="S120" s="956"/>
      <c r="T120" s="697">
        <v>36</v>
      </c>
      <c r="U120" s="698"/>
      <c r="V120" s="697"/>
      <c r="W120" s="698"/>
      <c r="X120" s="697">
        <v>54</v>
      </c>
      <c r="Y120" s="698"/>
      <c r="Z120" s="697"/>
      <c r="AA120" s="825"/>
      <c r="AB120" s="452"/>
      <c r="AC120" s="447"/>
      <c r="AD120" s="451"/>
      <c r="AE120" s="450"/>
      <c r="AF120" s="447"/>
      <c r="AG120" s="468"/>
      <c r="AH120" s="578"/>
      <c r="AI120" s="575"/>
      <c r="AJ120" s="518"/>
      <c r="AK120" s="1133"/>
      <c r="AL120" s="1134"/>
      <c r="AM120" s="584"/>
      <c r="AN120" s="585"/>
      <c r="AO120" s="576"/>
      <c r="AP120" s="575"/>
      <c r="AQ120" s="579"/>
      <c r="AR120" s="580"/>
      <c r="AS120" s="575"/>
      <c r="AT120" s="581"/>
      <c r="AU120" s="448"/>
      <c r="AV120" s="447"/>
      <c r="AW120" s="451"/>
      <c r="AX120" s="452"/>
      <c r="AY120" s="447"/>
      <c r="AZ120" s="468"/>
      <c r="BA120" s="456">
        <v>198</v>
      </c>
      <c r="BB120" s="455">
        <v>90</v>
      </c>
      <c r="BC120" s="468">
        <v>6</v>
      </c>
      <c r="BD120" s="456"/>
      <c r="BE120" s="455"/>
      <c r="BF120" s="454"/>
      <c r="BG120" s="561">
        <f t="shared" si="141"/>
        <v>6</v>
      </c>
      <c r="BH120" s="824"/>
      <c r="BI120" s="825"/>
      <c r="BJ120" s="25"/>
      <c r="BK120" s="25"/>
      <c r="BL120" s="25"/>
      <c r="BM120" s="25"/>
    </row>
    <row r="121" spans="1:106" s="24" customFormat="1" ht="123.75" customHeight="1" x14ac:dyDescent="0.85">
      <c r="A121" s="979" t="s">
        <v>13</v>
      </c>
      <c r="B121" s="1082" t="s">
        <v>129</v>
      </c>
      <c r="C121" s="1083"/>
      <c r="D121" s="1083"/>
      <c r="E121" s="1083"/>
      <c r="F121" s="1083"/>
      <c r="G121" s="1083"/>
      <c r="H121" s="1083"/>
      <c r="I121" s="1083"/>
      <c r="J121" s="1083"/>
      <c r="K121" s="1083"/>
      <c r="L121" s="1083"/>
      <c r="M121" s="1083"/>
      <c r="N121" s="1108" t="s">
        <v>1</v>
      </c>
      <c r="O121" s="1111" t="s">
        <v>70</v>
      </c>
      <c r="P121" s="1090" t="s">
        <v>69</v>
      </c>
      <c r="Q121" s="1091"/>
      <c r="R121" s="1091"/>
      <c r="S121" s="1091"/>
      <c r="T121" s="1091"/>
      <c r="U121" s="1091"/>
      <c r="V121" s="1091"/>
      <c r="W121" s="1091"/>
      <c r="X121" s="1091"/>
      <c r="Y121" s="1091"/>
      <c r="Z121" s="1091"/>
      <c r="AA121" s="1091"/>
      <c r="AB121" s="939" t="s">
        <v>77</v>
      </c>
      <c r="AC121" s="940"/>
      <c r="AD121" s="940"/>
      <c r="AE121" s="940"/>
      <c r="AF121" s="940"/>
      <c r="AG121" s="940"/>
      <c r="AH121" s="940"/>
      <c r="AI121" s="940"/>
      <c r="AJ121" s="940"/>
      <c r="AK121" s="940"/>
      <c r="AL121" s="940"/>
      <c r="AM121" s="940"/>
      <c r="AN121" s="940"/>
      <c r="AO121" s="940"/>
      <c r="AP121" s="940"/>
      <c r="AQ121" s="940"/>
      <c r="AR121" s="940"/>
      <c r="AS121" s="940"/>
      <c r="AT121" s="940"/>
      <c r="AU121" s="940"/>
      <c r="AV121" s="940"/>
      <c r="AW121" s="940"/>
      <c r="AX121" s="940"/>
      <c r="AY121" s="940"/>
      <c r="AZ121" s="940"/>
      <c r="BA121" s="940"/>
      <c r="BB121" s="940"/>
      <c r="BC121" s="940"/>
      <c r="BD121" s="940"/>
      <c r="BE121" s="940"/>
      <c r="BF121" s="941"/>
      <c r="BG121" s="887" t="s">
        <v>118</v>
      </c>
      <c r="BH121" s="806" t="s">
        <v>83</v>
      </c>
      <c r="BI121" s="807"/>
      <c r="BJ121" s="25"/>
      <c r="BK121" s="25"/>
      <c r="BL121" s="25"/>
      <c r="BM121" s="25"/>
    </row>
    <row r="122" spans="1:106" s="24" customFormat="1" ht="123.75" customHeight="1" x14ac:dyDescent="0.85">
      <c r="A122" s="980"/>
      <c r="B122" s="1084"/>
      <c r="C122" s="1085"/>
      <c r="D122" s="1085"/>
      <c r="E122" s="1085"/>
      <c r="F122" s="1085"/>
      <c r="G122" s="1085"/>
      <c r="H122" s="1085"/>
      <c r="I122" s="1085"/>
      <c r="J122" s="1085"/>
      <c r="K122" s="1085"/>
      <c r="L122" s="1085"/>
      <c r="M122" s="1085"/>
      <c r="N122" s="1109"/>
      <c r="O122" s="1112"/>
      <c r="P122" s="866" t="s">
        <v>71</v>
      </c>
      <c r="Q122" s="1074"/>
      <c r="R122" s="865" t="s">
        <v>72</v>
      </c>
      <c r="S122" s="866"/>
      <c r="T122" s="879" t="s">
        <v>78</v>
      </c>
      <c r="U122" s="1092"/>
      <c r="V122" s="1092"/>
      <c r="W122" s="1092"/>
      <c r="X122" s="1092"/>
      <c r="Y122" s="1092"/>
      <c r="Z122" s="1092"/>
      <c r="AA122" s="1092"/>
      <c r="AB122" s="881" t="s">
        <v>2</v>
      </c>
      <c r="AC122" s="881"/>
      <c r="AD122" s="881"/>
      <c r="AE122" s="881"/>
      <c r="AF122" s="881"/>
      <c r="AG122" s="881"/>
      <c r="AH122" s="871" t="s">
        <v>3</v>
      </c>
      <c r="AI122" s="872"/>
      <c r="AJ122" s="872"/>
      <c r="AK122" s="872"/>
      <c r="AL122" s="872"/>
      <c r="AM122" s="872"/>
      <c r="AN122" s="873"/>
      <c r="AO122" s="849" t="s">
        <v>4</v>
      </c>
      <c r="AP122" s="850"/>
      <c r="AQ122" s="850"/>
      <c r="AR122" s="850"/>
      <c r="AS122" s="850"/>
      <c r="AT122" s="851"/>
      <c r="AU122" s="849" t="s">
        <v>15</v>
      </c>
      <c r="AV122" s="850"/>
      <c r="AW122" s="850"/>
      <c r="AX122" s="850"/>
      <c r="AY122" s="850"/>
      <c r="AZ122" s="851"/>
      <c r="BA122" s="849" t="s">
        <v>109</v>
      </c>
      <c r="BB122" s="850"/>
      <c r="BC122" s="850"/>
      <c r="BD122" s="850"/>
      <c r="BE122" s="850"/>
      <c r="BF122" s="851"/>
      <c r="BG122" s="888"/>
      <c r="BH122" s="808"/>
      <c r="BI122" s="809"/>
      <c r="BJ122" s="25"/>
      <c r="BK122" s="25"/>
      <c r="BL122" s="25"/>
      <c r="BM122" s="25"/>
    </row>
    <row r="123" spans="1:106" s="24" customFormat="1" ht="123.75" customHeight="1" x14ac:dyDescent="0.95">
      <c r="A123" s="980"/>
      <c r="B123" s="1084"/>
      <c r="C123" s="1085"/>
      <c r="D123" s="1085"/>
      <c r="E123" s="1085"/>
      <c r="F123" s="1085"/>
      <c r="G123" s="1085"/>
      <c r="H123" s="1085"/>
      <c r="I123" s="1085"/>
      <c r="J123" s="1085"/>
      <c r="K123" s="1085"/>
      <c r="L123" s="1085"/>
      <c r="M123" s="1085"/>
      <c r="N123" s="1109"/>
      <c r="O123" s="1112"/>
      <c r="P123" s="866"/>
      <c r="Q123" s="1074"/>
      <c r="R123" s="865"/>
      <c r="S123" s="866"/>
      <c r="T123" s="1073" t="s">
        <v>73</v>
      </c>
      <c r="U123" s="1074"/>
      <c r="V123" s="1073" t="s">
        <v>74</v>
      </c>
      <c r="W123" s="1074"/>
      <c r="X123" s="1073" t="s">
        <v>75</v>
      </c>
      <c r="Y123" s="1074"/>
      <c r="Z123" s="865" t="s">
        <v>76</v>
      </c>
      <c r="AA123" s="866"/>
      <c r="AB123" s="852" t="s">
        <v>289</v>
      </c>
      <c r="AC123" s="853"/>
      <c r="AD123" s="854"/>
      <c r="AE123" s="855" t="s">
        <v>308</v>
      </c>
      <c r="AF123" s="853"/>
      <c r="AG123" s="856"/>
      <c r="AH123" s="852" t="s">
        <v>309</v>
      </c>
      <c r="AI123" s="853"/>
      <c r="AJ123" s="854"/>
      <c r="AK123" s="857" t="s">
        <v>310</v>
      </c>
      <c r="AL123" s="858"/>
      <c r="AM123" s="858"/>
      <c r="AN123" s="859"/>
      <c r="AO123" s="860" t="s">
        <v>311</v>
      </c>
      <c r="AP123" s="860"/>
      <c r="AQ123" s="842"/>
      <c r="AR123" s="874" t="s">
        <v>312</v>
      </c>
      <c r="AS123" s="858"/>
      <c r="AT123" s="859"/>
      <c r="AU123" s="1097" t="s">
        <v>313</v>
      </c>
      <c r="AV123" s="858"/>
      <c r="AW123" s="1098"/>
      <c r="AX123" s="858" t="s">
        <v>314</v>
      </c>
      <c r="AY123" s="858"/>
      <c r="AZ123" s="859"/>
      <c r="BA123" s="1097" t="s">
        <v>315</v>
      </c>
      <c r="BB123" s="858"/>
      <c r="BC123" s="1098"/>
      <c r="BD123" s="890" t="s">
        <v>110</v>
      </c>
      <c r="BE123" s="891"/>
      <c r="BF123" s="892"/>
      <c r="BG123" s="888"/>
      <c r="BH123" s="808"/>
      <c r="BI123" s="809"/>
      <c r="BJ123" s="25"/>
      <c r="BK123" s="25"/>
      <c r="BL123" s="25"/>
      <c r="BM123" s="25"/>
    </row>
    <row r="124" spans="1:106" s="24" customFormat="1" ht="348.75" customHeight="1" thickBot="1" x14ac:dyDescent="0.9">
      <c r="A124" s="981"/>
      <c r="B124" s="1086"/>
      <c r="C124" s="1087"/>
      <c r="D124" s="1087"/>
      <c r="E124" s="1087"/>
      <c r="F124" s="1087"/>
      <c r="G124" s="1087"/>
      <c r="H124" s="1087"/>
      <c r="I124" s="1087"/>
      <c r="J124" s="1087"/>
      <c r="K124" s="1087"/>
      <c r="L124" s="1087"/>
      <c r="M124" s="1087"/>
      <c r="N124" s="1110"/>
      <c r="O124" s="1113"/>
      <c r="P124" s="868"/>
      <c r="Q124" s="1075"/>
      <c r="R124" s="867"/>
      <c r="S124" s="868"/>
      <c r="T124" s="867"/>
      <c r="U124" s="1075"/>
      <c r="V124" s="867"/>
      <c r="W124" s="1075"/>
      <c r="X124" s="867"/>
      <c r="Y124" s="1075"/>
      <c r="Z124" s="867"/>
      <c r="AA124" s="868"/>
      <c r="AB124" s="264" t="s">
        <v>80</v>
      </c>
      <c r="AC124" s="265" t="s">
        <v>81</v>
      </c>
      <c r="AD124" s="266" t="s">
        <v>82</v>
      </c>
      <c r="AE124" s="267" t="s">
        <v>80</v>
      </c>
      <c r="AF124" s="265" t="s">
        <v>81</v>
      </c>
      <c r="AG124" s="268" t="s">
        <v>82</v>
      </c>
      <c r="AH124" s="264" t="s">
        <v>80</v>
      </c>
      <c r="AI124" s="265" t="s">
        <v>81</v>
      </c>
      <c r="AJ124" s="266" t="s">
        <v>82</v>
      </c>
      <c r="AK124" s="928" t="s">
        <v>80</v>
      </c>
      <c r="AL124" s="929"/>
      <c r="AM124" s="269" t="s">
        <v>81</v>
      </c>
      <c r="AN124" s="270" t="s">
        <v>82</v>
      </c>
      <c r="AO124" s="271" t="s">
        <v>80</v>
      </c>
      <c r="AP124" s="272" t="s">
        <v>81</v>
      </c>
      <c r="AQ124" s="273" t="s">
        <v>82</v>
      </c>
      <c r="AR124" s="274" t="s">
        <v>80</v>
      </c>
      <c r="AS124" s="265" t="s">
        <v>81</v>
      </c>
      <c r="AT124" s="275" t="s">
        <v>82</v>
      </c>
      <c r="AU124" s="264" t="s">
        <v>80</v>
      </c>
      <c r="AV124" s="265" t="s">
        <v>81</v>
      </c>
      <c r="AW124" s="275" t="s">
        <v>82</v>
      </c>
      <c r="AX124" s="274" t="s">
        <v>80</v>
      </c>
      <c r="AY124" s="265" t="s">
        <v>81</v>
      </c>
      <c r="AZ124" s="275" t="s">
        <v>82</v>
      </c>
      <c r="BA124" s="264" t="s">
        <v>80</v>
      </c>
      <c r="BB124" s="265" t="s">
        <v>81</v>
      </c>
      <c r="BC124" s="275" t="s">
        <v>82</v>
      </c>
      <c r="BD124" s="274" t="s">
        <v>80</v>
      </c>
      <c r="BE124" s="265" t="s">
        <v>81</v>
      </c>
      <c r="BF124" s="268" t="s">
        <v>82</v>
      </c>
      <c r="BG124" s="889"/>
      <c r="BH124" s="810"/>
      <c r="BI124" s="811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</row>
    <row r="125" spans="1:106" s="24" customFormat="1" ht="152.25" customHeight="1" thickBot="1" x14ac:dyDescent="0.9">
      <c r="A125" s="414" t="s">
        <v>304</v>
      </c>
      <c r="B125" s="1013" t="s">
        <v>374</v>
      </c>
      <c r="C125" s="1078"/>
      <c r="D125" s="1078"/>
      <c r="E125" s="1078"/>
      <c r="F125" s="1078"/>
      <c r="G125" s="1078"/>
      <c r="H125" s="1078"/>
      <c r="I125" s="1078"/>
      <c r="J125" s="1078"/>
      <c r="K125" s="1078"/>
      <c r="L125" s="1078"/>
      <c r="M125" s="1078"/>
      <c r="N125" s="415"/>
      <c r="O125" s="348"/>
      <c r="P125" s="780">
        <f>SUM(P126:Q128)</f>
        <v>398</v>
      </c>
      <c r="Q125" s="822"/>
      <c r="R125" s="822">
        <f>SUM(R126:S128)</f>
        <v>190</v>
      </c>
      <c r="S125" s="822"/>
      <c r="T125" s="822">
        <f>SUM(T126:U128)</f>
        <v>110</v>
      </c>
      <c r="U125" s="822"/>
      <c r="V125" s="822">
        <f>SUM(V126:W128)</f>
        <v>30</v>
      </c>
      <c r="W125" s="822"/>
      <c r="X125" s="822">
        <f>SUM(X126:Y128)</f>
        <v>50</v>
      </c>
      <c r="Y125" s="822"/>
      <c r="Z125" s="781">
        <f>SUM(Z126:AA128)</f>
        <v>0</v>
      </c>
      <c r="AA125" s="839"/>
      <c r="AB125" s="294">
        <f t="shared" ref="AB125:AJ125" si="180">SUM(AB126:AB128)</f>
        <v>0</v>
      </c>
      <c r="AC125" s="295">
        <f t="shared" si="180"/>
        <v>0</v>
      </c>
      <c r="AD125" s="296">
        <f t="shared" si="180"/>
        <v>0</v>
      </c>
      <c r="AE125" s="294">
        <f t="shared" si="180"/>
        <v>0</v>
      </c>
      <c r="AF125" s="295">
        <f t="shared" si="180"/>
        <v>0</v>
      </c>
      <c r="AG125" s="296">
        <f t="shared" si="180"/>
        <v>0</v>
      </c>
      <c r="AH125" s="294">
        <f t="shared" si="180"/>
        <v>0</v>
      </c>
      <c r="AI125" s="295">
        <f t="shared" si="180"/>
        <v>0</v>
      </c>
      <c r="AJ125" s="296">
        <f t="shared" si="180"/>
        <v>0</v>
      </c>
      <c r="AK125" s="900">
        <f>SUM(AK126:AL128)</f>
        <v>0</v>
      </c>
      <c r="AL125" s="780"/>
      <c r="AM125" s="295">
        <f t="shared" ref="AM125:BF125" si="181">SUM(AM126:AM128)</f>
        <v>0</v>
      </c>
      <c r="AN125" s="296">
        <f t="shared" si="181"/>
        <v>0</v>
      </c>
      <c r="AO125" s="294">
        <f t="shared" si="181"/>
        <v>0</v>
      </c>
      <c r="AP125" s="295">
        <f t="shared" si="181"/>
        <v>0</v>
      </c>
      <c r="AQ125" s="296">
        <f t="shared" si="181"/>
        <v>0</v>
      </c>
      <c r="AR125" s="294">
        <f t="shared" si="181"/>
        <v>0</v>
      </c>
      <c r="AS125" s="295">
        <f t="shared" si="181"/>
        <v>0</v>
      </c>
      <c r="AT125" s="296">
        <f t="shared" si="181"/>
        <v>0</v>
      </c>
      <c r="AU125" s="294">
        <f>SUM(AU126:AU128)</f>
        <v>220</v>
      </c>
      <c r="AV125" s="295">
        <f t="shared" si="181"/>
        <v>108</v>
      </c>
      <c r="AW125" s="296">
        <f t="shared" si="181"/>
        <v>6</v>
      </c>
      <c r="AX125" s="294">
        <f t="shared" si="181"/>
        <v>178</v>
      </c>
      <c r="AY125" s="295">
        <f t="shared" si="181"/>
        <v>82</v>
      </c>
      <c r="AZ125" s="296">
        <f t="shared" si="181"/>
        <v>4</v>
      </c>
      <c r="BA125" s="294">
        <f t="shared" si="181"/>
        <v>0</v>
      </c>
      <c r="BB125" s="295">
        <f t="shared" si="181"/>
        <v>0</v>
      </c>
      <c r="BC125" s="296">
        <f t="shared" si="181"/>
        <v>0</v>
      </c>
      <c r="BD125" s="294">
        <f t="shared" si="181"/>
        <v>0</v>
      </c>
      <c r="BE125" s="295">
        <f t="shared" si="181"/>
        <v>0</v>
      </c>
      <c r="BF125" s="296">
        <f t="shared" si="181"/>
        <v>0</v>
      </c>
      <c r="BG125" s="555">
        <f>SUM(BG126:BG128)</f>
        <v>10</v>
      </c>
      <c r="BH125" s="764" t="s">
        <v>36</v>
      </c>
      <c r="BI125" s="766"/>
      <c r="BJ125" s="25"/>
      <c r="BK125" s="25"/>
      <c r="BL125" s="25"/>
      <c r="BM125" s="25"/>
    </row>
    <row r="126" spans="1:106" s="24" customFormat="1" ht="87" customHeight="1" x14ac:dyDescent="0.95">
      <c r="A126" s="428" t="s">
        <v>286</v>
      </c>
      <c r="B126" s="997" t="s">
        <v>197</v>
      </c>
      <c r="C126" s="998"/>
      <c r="D126" s="998"/>
      <c r="E126" s="998"/>
      <c r="F126" s="998"/>
      <c r="G126" s="998"/>
      <c r="H126" s="998"/>
      <c r="I126" s="998"/>
      <c r="J126" s="998"/>
      <c r="K126" s="998"/>
      <c r="L126" s="998"/>
      <c r="M126" s="998"/>
      <c r="N126" s="491" t="s">
        <v>272</v>
      </c>
      <c r="O126" s="351"/>
      <c r="P126" s="1002">
        <f t="shared" ref="P126" si="182">AB126+AE126+AH126+AO126+AR126+AU126+AX126+BA126+BD126+AK126</f>
        <v>110</v>
      </c>
      <c r="Q126" s="1003"/>
      <c r="R126" s="734">
        <f t="shared" ref="R126" si="183">AC126+AF126+AI126+AM126+AP126+AS126+AV126+AY126+BB126+BE126</f>
        <v>54</v>
      </c>
      <c r="S126" s="735"/>
      <c r="T126" s="676">
        <v>36</v>
      </c>
      <c r="U126" s="676"/>
      <c r="V126" s="676"/>
      <c r="W126" s="676"/>
      <c r="X126" s="676">
        <v>18</v>
      </c>
      <c r="Y126" s="676"/>
      <c r="Z126" s="676"/>
      <c r="AA126" s="748"/>
      <c r="AB126" s="352"/>
      <c r="AC126" s="351"/>
      <c r="AD126" s="355"/>
      <c r="AE126" s="353"/>
      <c r="AF126" s="351"/>
      <c r="AG126" s="354"/>
      <c r="AH126" s="352"/>
      <c r="AI126" s="351"/>
      <c r="AJ126" s="357"/>
      <c r="AK126" s="778"/>
      <c r="AL126" s="779"/>
      <c r="AM126" s="391"/>
      <c r="AN126" s="565"/>
      <c r="AO126" s="356"/>
      <c r="AP126" s="351"/>
      <c r="AQ126" s="355"/>
      <c r="AR126" s="353"/>
      <c r="AS126" s="351"/>
      <c r="AT126" s="390"/>
      <c r="AU126" s="352">
        <v>110</v>
      </c>
      <c r="AV126" s="351">
        <v>54</v>
      </c>
      <c r="AW126" s="355">
        <v>3</v>
      </c>
      <c r="AX126" s="356"/>
      <c r="AY126" s="351"/>
      <c r="AZ126" s="354"/>
      <c r="BA126" s="359"/>
      <c r="BB126" s="360"/>
      <c r="BC126" s="355"/>
      <c r="BD126" s="361"/>
      <c r="BE126" s="360"/>
      <c r="BF126" s="358"/>
      <c r="BG126" s="434">
        <f>SUM(BF126,BC126,AZ126,AW126,AT126,AQ126,AN126,AJ126,AG126,AD126)</f>
        <v>3</v>
      </c>
      <c r="BH126" s="823"/>
      <c r="BI126" s="812"/>
      <c r="BJ126" s="25"/>
      <c r="BK126" s="25"/>
      <c r="BL126" s="25"/>
      <c r="BM126" s="25"/>
    </row>
    <row r="127" spans="1:106" s="24" customFormat="1" ht="69" customHeight="1" x14ac:dyDescent="0.95">
      <c r="A127" s="1141" t="s">
        <v>287</v>
      </c>
      <c r="B127" s="670" t="s">
        <v>201</v>
      </c>
      <c r="C127" s="671"/>
      <c r="D127" s="671"/>
      <c r="E127" s="671"/>
      <c r="F127" s="671"/>
      <c r="G127" s="671"/>
      <c r="H127" s="671"/>
      <c r="I127" s="671"/>
      <c r="J127" s="671"/>
      <c r="K127" s="671"/>
      <c r="L127" s="671"/>
      <c r="M127" s="671"/>
      <c r="N127" s="371">
        <v>8</v>
      </c>
      <c r="O127" s="363">
        <v>7</v>
      </c>
      <c r="P127" s="1002">
        <f t="shared" ref="P127:P128" si="184">AB127+AE127+AH127+AO127+AR127+AU127+AX127+BA127+BD127+AK127</f>
        <v>248</v>
      </c>
      <c r="Q127" s="1003"/>
      <c r="R127" s="734">
        <f>AC127+AF127+AI127+AM127+AP127+AS127+AV127+AY127+BB127+BE127</f>
        <v>136</v>
      </c>
      <c r="S127" s="735"/>
      <c r="T127" s="679">
        <v>74</v>
      </c>
      <c r="U127" s="679"/>
      <c r="V127" s="679">
        <v>30</v>
      </c>
      <c r="W127" s="679"/>
      <c r="X127" s="679">
        <v>32</v>
      </c>
      <c r="Y127" s="679"/>
      <c r="Z127" s="676"/>
      <c r="AA127" s="748"/>
      <c r="AB127" s="364"/>
      <c r="AC127" s="363"/>
      <c r="AD127" s="365"/>
      <c r="AE127" s="366"/>
      <c r="AF127" s="363"/>
      <c r="AG127" s="367"/>
      <c r="AH127" s="364"/>
      <c r="AI127" s="363"/>
      <c r="AJ127" s="369"/>
      <c r="AK127" s="783"/>
      <c r="AL127" s="784"/>
      <c r="AM127" s="474"/>
      <c r="AN127" s="573"/>
      <c r="AO127" s="368"/>
      <c r="AP127" s="363"/>
      <c r="AQ127" s="365"/>
      <c r="AR127" s="366"/>
      <c r="AS127" s="363"/>
      <c r="AT127" s="395"/>
      <c r="AU127" s="364">
        <v>110</v>
      </c>
      <c r="AV127" s="363">
        <v>54</v>
      </c>
      <c r="AW127" s="365">
        <v>3</v>
      </c>
      <c r="AX127" s="368">
        <v>138</v>
      </c>
      <c r="AY127" s="363">
        <v>82</v>
      </c>
      <c r="AZ127" s="365">
        <v>3</v>
      </c>
      <c r="BA127" s="371"/>
      <c r="BB127" s="372"/>
      <c r="BC127" s="365"/>
      <c r="BD127" s="373"/>
      <c r="BE127" s="372"/>
      <c r="BF127" s="370"/>
      <c r="BG127" s="434">
        <f>SUM(BF127,BC127,AZ127,AW127,AT127,AQ127,AN127,AJ127,AG127,AD127)</f>
        <v>6</v>
      </c>
      <c r="BH127" s="823"/>
      <c r="BI127" s="812"/>
      <c r="BJ127" s="25"/>
      <c r="BK127" s="25"/>
      <c r="BL127" s="25"/>
      <c r="BM127" s="25"/>
    </row>
    <row r="128" spans="1:106" s="24" customFormat="1" ht="126" customHeight="1" thickBot="1" x14ac:dyDescent="1">
      <c r="A128" s="1142"/>
      <c r="B128" s="670" t="s">
        <v>399</v>
      </c>
      <c r="C128" s="671"/>
      <c r="D128" s="671"/>
      <c r="E128" s="671"/>
      <c r="F128" s="671"/>
      <c r="G128" s="671"/>
      <c r="H128" s="671"/>
      <c r="I128" s="671"/>
      <c r="J128" s="671"/>
      <c r="K128" s="671"/>
      <c r="L128" s="671"/>
      <c r="M128" s="671"/>
      <c r="N128" s="371"/>
      <c r="O128" s="363"/>
      <c r="P128" s="1002">
        <f t="shared" si="184"/>
        <v>40</v>
      </c>
      <c r="Q128" s="1003"/>
      <c r="R128" s="676"/>
      <c r="S128" s="676"/>
      <c r="T128" s="679"/>
      <c r="U128" s="679"/>
      <c r="V128" s="679"/>
      <c r="W128" s="679"/>
      <c r="X128" s="679"/>
      <c r="Y128" s="679"/>
      <c r="Z128" s="676"/>
      <c r="AA128" s="748"/>
      <c r="AB128" s="364"/>
      <c r="AC128" s="363"/>
      <c r="AD128" s="365"/>
      <c r="AE128" s="366"/>
      <c r="AF128" s="363"/>
      <c r="AG128" s="367"/>
      <c r="AH128" s="364"/>
      <c r="AI128" s="363"/>
      <c r="AJ128" s="369"/>
      <c r="AK128" s="783"/>
      <c r="AL128" s="784"/>
      <c r="AM128" s="474"/>
      <c r="AN128" s="573"/>
      <c r="AO128" s="368"/>
      <c r="AP128" s="363"/>
      <c r="AQ128" s="365"/>
      <c r="AR128" s="366"/>
      <c r="AS128" s="363"/>
      <c r="AT128" s="395"/>
      <c r="AU128" s="364"/>
      <c r="AV128" s="363"/>
      <c r="AW128" s="365"/>
      <c r="AX128" s="368">
        <v>40</v>
      </c>
      <c r="AY128" s="363"/>
      <c r="AZ128" s="365">
        <v>1</v>
      </c>
      <c r="BA128" s="371"/>
      <c r="BB128" s="372"/>
      <c r="BC128" s="365"/>
      <c r="BD128" s="373"/>
      <c r="BE128" s="372"/>
      <c r="BF128" s="370"/>
      <c r="BG128" s="434">
        <f>SUM(BF128,BC128,AZ128,AW128,AT128,AQ128,AN128,AJ128,AG128,AD128)</f>
        <v>1</v>
      </c>
      <c r="BH128" s="668" t="s">
        <v>429</v>
      </c>
      <c r="BI128" s="812"/>
      <c r="BJ128" s="25"/>
      <c r="BK128" s="25"/>
      <c r="BL128" s="25"/>
      <c r="BM128" s="25"/>
    </row>
    <row r="129" spans="1:79" s="24" customFormat="1" ht="68.25" thickBot="1" x14ac:dyDescent="0.9">
      <c r="A129" s="594" t="s">
        <v>17</v>
      </c>
      <c r="B129" s="953" t="s">
        <v>92</v>
      </c>
      <c r="C129" s="954"/>
      <c r="D129" s="954"/>
      <c r="E129" s="954"/>
      <c r="F129" s="954"/>
      <c r="G129" s="954"/>
      <c r="H129" s="954"/>
      <c r="I129" s="954"/>
      <c r="J129" s="954"/>
      <c r="K129" s="954"/>
      <c r="L129" s="954"/>
      <c r="M129" s="954"/>
      <c r="N129" s="595"/>
      <c r="O129" s="596"/>
      <c r="P129" s="962" t="s">
        <v>421</v>
      </c>
      <c r="Q129" s="962"/>
      <c r="R129" s="962" t="s">
        <v>422</v>
      </c>
      <c r="S129" s="962"/>
      <c r="T129" s="962" t="s">
        <v>423</v>
      </c>
      <c r="U129" s="962"/>
      <c r="V129" s="962">
        <f>SUM(V130:W131)</f>
        <v>0</v>
      </c>
      <c r="W129" s="962"/>
      <c r="X129" s="962" t="s">
        <v>273</v>
      </c>
      <c r="Y129" s="962"/>
      <c r="Z129" s="962">
        <f>SUM(Z130:AA131)</f>
        <v>0</v>
      </c>
      <c r="AA129" s="962"/>
      <c r="AB129" s="282" t="s">
        <v>207</v>
      </c>
      <c r="AC129" s="283" t="s">
        <v>207</v>
      </c>
      <c r="AD129" s="597"/>
      <c r="AE129" s="598" t="s">
        <v>206</v>
      </c>
      <c r="AF129" s="283" t="s">
        <v>206</v>
      </c>
      <c r="AG129" s="599"/>
      <c r="AH129" s="598" t="s">
        <v>355</v>
      </c>
      <c r="AI129" s="283" t="s">
        <v>209</v>
      </c>
      <c r="AJ129" s="597"/>
      <c r="AK129" s="1197"/>
      <c r="AL129" s="1175"/>
      <c r="AM129" s="283"/>
      <c r="AN129" s="599"/>
      <c r="AO129" s="282" t="s">
        <v>209</v>
      </c>
      <c r="AP129" s="283" t="s">
        <v>209</v>
      </c>
      <c r="AQ129" s="597"/>
      <c r="AR129" s="598" t="s">
        <v>211</v>
      </c>
      <c r="AS129" s="283" t="s">
        <v>211</v>
      </c>
      <c r="AT129" s="599"/>
      <c r="AU129" s="282" t="s">
        <v>244</v>
      </c>
      <c r="AV129" s="283" t="s">
        <v>244</v>
      </c>
      <c r="AW129" s="597"/>
      <c r="AX129" s="598" t="s">
        <v>211</v>
      </c>
      <c r="AY129" s="283" t="s">
        <v>211</v>
      </c>
      <c r="AZ129" s="599"/>
      <c r="BA129" s="600"/>
      <c r="BB129" s="601"/>
      <c r="BC129" s="597"/>
      <c r="BD129" s="602"/>
      <c r="BE129" s="601"/>
      <c r="BF129" s="599"/>
      <c r="BG129" s="600"/>
      <c r="BH129" s="660"/>
      <c r="BI129" s="661"/>
      <c r="BJ129" s="25"/>
      <c r="BK129" s="25"/>
      <c r="BL129" s="25"/>
      <c r="BM129" s="25"/>
    </row>
    <row r="130" spans="1:79" s="24" customFormat="1" ht="68.25" x14ac:dyDescent="0.85">
      <c r="A130" s="428" t="s">
        <v>256</v>
      </c>
      <c r="B130" s="1076" t="s">
        <v>199</v>
      </c>
      <c r="C130" s="1077"/>
      <c r="D130" s="1077"/>
      <c r="E130" s="1077"/>
      <c r="F130" s="1077"/>
      <c r="G130" s="1077"/>
      <c r="H130" s="1077"/>
      <c r="I130" s="1077"/>
      <c r="J130" s="1077"/>
      <c r="K130" s="1077"/>
      <c r="L130" s="1077"/>
      <c r="M130" s="1077"/>
      <c r="N130" s="417"/>
      <c r="O130" s="363"/>
      <c r="P130" s="679" t="s">
        <v>206</v>
      </c>
      <c r="Q130" s="679"/>
      <c r="R130" s="679" t="s">
        <v>206</v>
      </c>
      <c r="S130" s="679"/>
      <c r="T130" s="679" t="s">
        <v>206</v>
      </c>
      <c r="U130" s="679"/>
      <c r="V130" s="677"/>
      <c r="W130" s="677"/>
      <c r="X130" s="677"/>
      <c r="Y130" s="677"/>
      <c r="Z130" s="677"/>
      <c r="AA130" s="785"/>
      <c r="AB130" s="441"/>
      <c r="AC130" s="340"/>
      <c r="AD130" s="341"/>
      <c r="AE130" s="339" t="s">
        <v>206</v>
      </c>
      <c r="AF130" s="340" t="s">
        <v>206</v>
      </c>
      <c r="AG130" s="370"/>
      <c r="AH130" s="441"/>
      <c r="AI130" s="340"/>
      <c r="AJ130" s="369"/>
      <c r="AK130" s="770"/>
      <c r="AL130" s="771"/>
      <c r="AM130" s="340"/>
      <c r="AN130" s="370"/>
      <c r="AO130" s="441"/>
      <c r="AP130" s="340"/>
      <c r="AQ130" s="341"/>
      <c r="AR130" s="339"/>
      <c r="AS130" s="340"/>
      <c r="AT130" s="370"/>
      <c r="AU130" s="441"/>
      <c r="AV130" s="340"/>
      <c r="AW130" s="341"/>
      <c r="AX130" s="339"/>
      <c r="AY130" s="340"/>
      <c r="AZ130" s="370"/>
      <c r="BA130" s="442"/>
      <c r="BB130" s="395"/>
      <c r="BC130" s="341"/>
      <c r="BD130" s="443"/>
      <c r="BE130" s="395"/>
      <c r="BF130" s="370"/>
      <c r="BG130" s="519"/>
      <c r="BH130" s="774"/>
      <c r="BI130" s="775"/>
      <c r="BJ130" s="25"/>
      <c r="BK130" s="25"/>
      <c r="BL130" s="25"/>
      <c r="BM130" s="25"/>
      <c r="CA130" s="24" t="s">
        <v>274</v>
      </c>
    </row>
    <row r="131" spans="1:79" s="237" customFormat="1" ht="68.25" x14ac:dyDescent="0.85">
      <c r="A131" s="428" t="s">
        <v>257</v>
      </c>
      <c r="B131" s="1071" t="s">
        <v>200</v>
      </c>
      <c r="C131" s="1072"/>
      <c r="D131" s="1072"/>
      <c r="E131" s="1072"/>
      <c r="F131" s="1072"/>
      <c r="G131" s="1072"/>
      <c r="H131" s="1072"/>
      <c r="I131" s="1072"/>
      <c r="J131" s="1072"/>
      <c r="K131" s="1072"/>
      <c r="L131" s="1072"/>
      <c r="M131" s="1072"/>
      <c r="N131" s="371"/>
      <c r="O131" s="363"/>
      <c r="P131" s="679" t="s">
        <v>207</v>
      </c>
      <c r="Q131" s="679"/>
      <c r="R131" s="679" t="s">
        <v>207</v>
      </c>
      <c r="S131" s="679"/>
      <c r="T131" s="679" t="s">
        <v>207</v>
      </c>
      <c r="U131" s="679"/>
      <c r="V131" s="677"/>
      <c r="W131" s="677"/>
      <c r="X131" s="677"/>
      <c r="Y131" s="677"/>
      <c r="Z131" s="677"/>
      <c r="AA131" s="785"/>
      <c r="AB131" s="363" t="s">
        <v>207</v>
      </c>
      <c r="AC131" s="363" t="s">
        <v>207</v>
      </c>
      <c r="AD131" s="341"/>
      <c r="AE131" s="339"/>
      <c r="AF131" s="340"/>
      <c r="AG131" s="370"/>
      <c r="AH131" s="441"/>
      <c r="AI131" s="340"/>
      <c r="AJ131" s="369"/>
      <c r="AK131" s="742"/>
      <c r="AL131" s="772"/>
      <c r="AM131" s="340"/>
      <c r="AN131" s="370"/>
      <c r="AO131" s="441"/>
      <c r="AP131" s="340"/>
      <c r="AQ131" s="341"/>
      <c r="AR131" s="339"/>
      <c r="AS131" s="340"/>
      <c r="AT131" s="370"/>
      <c r="AU131" s="441"/>
      <c r="AV131" s="340"/>
      <c r="AW131" s="341"/>
      <c r="AX131" s="339"/>
      <c r="AY131" s="340"/>
      <c r="AZ131" s="370"/>
      <c r="BA131" s="442"/>
      <c r="BB131" s="395"/>
      <c r="BC131" s="341"/>
      <c r="BD131" s="443"/>
      <c r="BE131" s="395"/>
      <c r="BF131" s="370"/>
      <c r="BG131" s="603"/>
      <c r="BH131" s="823"/>
      <c r="BI131" s="812"/>
      <c r="BJ131" s="234"/>
      <c r="BK131" s="234"/>
      <c r="BL131" s="234"/>
      <c r="BM131" s="234"/>
    </row>
    <row r="132" spans="1:79" s="24" customFormat="1" ht="68.25" x14ac:dyDescent="0.95">
      <c r="A132" s="592" t="s">
        <v>258</v>
      </c>
      <c r="B132" s="670" t="s">
        <v>426</v>
      </c>
      <c r="C132" s="671"/>
      <c r="D132" s="671"/>
      <c r="E132" s="671"/>
      <c r="F132" s="671"/>
      <c r="G132" s="671"/>
      <c r="H132" s="671"/>
      <c r="I132" s="671"/>
      <c r="J132" s="671"/>
      <c r="K132" s="671"/>
      <c r="L132" s="671"/>
      <c r="M132" s="671"/>
      <c r="N132" s="371"/>
      <c r="O132" s="363" t="s">
        <v>357</v>
      </c>
      <c r="P132" s="737" t="s">
        <v>355</v>
      </c>
      <c r="Q132" s="738"/>
      <c r="R132" s="737" t="s">
        <v>209</v>
      </c>
      <c r="S132" s="738"/>
      <c r="T132" s="737" t="s">
        <v>356</v>
      </c>
      <c r="U132" s="738"/>
      <c r="V132" s="737"/>
      <c r="W132" s="738"/>
      <c r="X132" s="737" t="s">
        <v>207</v>
      </c>
      <c r="Y132" s="738"/>
      <c r="Z132" s="737"/>
      <c r="AA132" s="880"/>
      <c r="AB132" s="364"/>
      <c r="AC132" s="363"/>
      <c r="AD132" s="341"/>
      <c r="AE132" s="366"/>
      <c r="AF132" s="363"/>
      <c r="AG132" s="370"/>
      <c r="AH132" s="352" t="s">
        <v>355</v>
      </c>
      <c r="AI132" s="351" t="s">
        <v>209</v>
      </c>
      <c r="AJ132" s="326"/>
      <c r="AK132" s="783"/>
      <c r="AL132" s="784"/>
      <c r="AM132" s="391"/>
      <c r="AN132" s="565"/>
      <c r="AO132" s="356"/>
      <c r="AP132" s="351"/>
      <c r="AQ132" s="326"/>
      <c r="AR132" s="353"/>
      <c r="AS132" s="351"/>
      <c r="AT132" s="358"/>
      <c r="AU132" s="364"/>
      <c r="AV132" s="363"/>
      <c r="AW132" s="341"/>
      <c r="AX132" s="368"/>
      <c r="AY132" s="363"/>
      <c r="AZ132" s="370"/>
      <c r="BA132" s="371"/>
      <c r="BB132" s="372"/>
      <c r="BC132" s="341"/>
      <c r="BD132" s="373"/>
      <c r="BE132" s="372"/>
      <c r="BF132" s="370"/>
      <c r="BG132" s="434"/>
      <c r="BH132" s="823" t="s">
        <v>358</v>
      </c>
      <c r="BI132" s="812"/>
      <c r="BJ132" s="25"/>
      <c r="BK132" s="25"/>
      <c r="BL132" s="25"/>
      <c r="BM132" s="25"/>
    </row>
    <row r="133" spans="1:79" s="24" customFormat="1" ht="69" thickBot="1" x14ac:dyDescent="0.9">
      <c r="A133" s="428" t="s">
        <v>259</v>
      </c>
      <c r="B133" s="997" t="s">
        <v>203</v>
      </c>
      <c r="C133" s="1012"/>
      <c r="D133" s="1012"/>
      <c r="E133" s="1012"/>
      <c r="F133" s="1012"/>
      <c r="G133" s="1012"/>
      <c r="H133" s="1012"/>
      <c r="I133" s="1012"/>
      <c r="J133" s="1012"/>
      <c r="K133" s="1012"/>
      <c r="L133" s="1012"/>
      <c r="M133" s="1012"/>
      <c r="N133" s="359"/>
      <c r="O133" s="351"/>
      <c r="P133" s="694" t="s">
        <v>359</v>
      </c>
      <c r="Q133" s="676"/>
      <c r="R133" s="676" t="s">
        <v>359</v>
      </c>
      <c r="S133" s="676"/>
      <c r="T133" s="676"/>
      <c r="U133" s="676"/>
      <c r="V133" s="676"/>
      <c r="W133" s="676"/>
      <c r="X133" s="676" t="s">
        <v>222</v>
      </c>
      <c r="Y133" s="676"/>
      <c r="Z133" s="676"/>
      <c r="AA133" s="748"/>
      <c r="AB133" s="441"/>
      <c r="AC133" s="324"/>
      <c r="AD133" s="326"/>
      <c r="AE133" s="441"/>
      <c r="AF133" s="324"/>
      <c r="AG133" s="358"/>
      <c r="AH133" s="441"/>
      <c r="AI133" s="324"/>
      <c r="AJ133" s="326"/>
      <c r="AK133" s="742"/>
      <c r="AL133" s="772"/>
      <c r="AM133" s="324"/>
      <c r="AN133" s="358"/>
      <c r="AO133" s="429" t="s">
        <v>209</v>
      </c>
      <c r="AP133" s="325" t="s">
        <v>209</v>
      </c>
      <c r="AQ133" s="326"/>
      <c r="AR133" s="324" t="s">
        <v>211</v>
      </c>
      <c r="AS133" s="325" t="s">
        <v>211</v>
      </c>
      <c r="AT133" s="358"/>
      <c r="AU133" s="429" t="s">
        <v>244</v>
      </c>
      <c r="AV133" s="325" t="s">
        <v>244</v>
      </c>
      <c r="AW133" s="326"/>
      <c r="AX133" s="324" t="s">
        <v>211</v>
      </c>
      <c r="AY133" s="325" t="s">
        <v>211</v>
      </c>
      <c r="AZ133" s="358"/>
      <c r="BA133" s="433"/>
      <c r="BB133" s="390"/>
      <c r="BC133" s="326"/>
      <c r="BD133" s="434"/>
      <c r="BE133" s="390"/>
      <c r="BF133" s="358"/>
      <c r="BG133" s="434"/>
      <c r="BH133" s="1052"/>
      <c r="BI133" s="1053"/>
      <c r="BJ133" s="25"/>
      <c r="BK133" s="25"/>
      <c r="BL133" s="25"/>
      <c r="BM133" s="25"/>
    </row>
    <row r="134" spans="1:79" s="24" customFormat="1" ht="69" thickBot="1" x14ac:dyDescent="0.9">
      <c r="A134" s="594" t="s">
        <v>205</v>
      </c>
      <c r="B134" s="1201" t="s">
        <v>93</v>
      </c>
      <c r="C134" s="1202"/>
      <c r="D134" s="1202"/>
      <c r="E134" s="1202"/>
      <c r="F134" s="1202"/>
      <c r="G134" s="1202"/>
      <c r="H134" s="1202"/>
      <c r="I134" s="1202"/>
      <c r="J134" s="1202"/>
      <c r="K134" s="1202"/>
      <c r="L134" s="1202"/>
      <c r="M134" s="1203"/>
      <c r="N134" s="604"/>
      <c r="O134" s="605"/>
      <c r="P134" s="957" t="s">
        <v>417</v>
      </c>
      <c r="Q134" s="958"/>
      <c r="R134" s="957" t="s">
        <v>420</v>
      </c>
      <c r="S134" s="958"/>
      <c r="T134" s="957"/>
      <c r="U134" s="958"/>
      <c r="V134" s="957">
        <f>SUM(V136:W136)</f>
        <v>0</v>
      </c>
      <c r="W134" s="958"/>
      <c r="X134" s="957" t="s">
        <v>420</v>
      </c>
      <c r="Y134" s="958"/>
      <c r="Z134" s="957">
        <f>SUM(Z136:AA136)</f>
        <v>0</v>
      </c>
      <c r="AA134" s="958"/>
      <c r="AB134" s="606" t="s">
        <v>210</v>
      </c>
      <c r="AC134" s="605" t="s">
        <v>210</v>
      </c>
      <c r="AD134" s="597"/>
      <c r="AE134" s="607" t="s">
        <v>210</v>
      </c>
      <c r="AF134" s="596" t="s">
        <v>210</v>
      </c>
      <c r="AG134" s="599"/>
      <c r="AH134" s="608" t="s">
        <v>210</v>
      </c>
      <c r="AI134" s="596" t="s">
        <v>210</v>
      </c>
      <c r="AJ134" s="597"/>
      <c r="AK134" s="1174" t="s">
        <v>418</v>
      </c>
      <c r="AL134" s="1175"/>
      <c r="AM134" s="596" t="s">
        <v>419</v>
      </c>
      <c r="AN134" s="609"/>
      <c r="AO134" s="610" t="s">
        <v>209</v>
      </c>
      <c r="AP134" s="596" t="s">
        <v>209</v>
      </c>
      <c r="AQ134" s="597"/>
      <c r="AR134" s="607" t="s">
        <v>211</v>
      </c>
      <c r="AS134" s="596" t="s">
        <v>211</v>
      </c>
      <c r="AT134" s="599"/>
      <c r="AU134" s="610" t="s">
        <v>244</v>
      </c>
      <c r="AV134" s="596" t="s">
        <v>244</v>
      </c>
      <c r="AW134" s="597"/>
      <c r="AX134" s="607" t="s">
        <v>211</v>
      </c>
      <c r="AY134" s="596" t="s">
        <v>211</v>
      </c>
      <c r="AZ134" s="599"/>
      <c r="BA134" s="595"/>
      <c r="BB134" s="611"/>
      <c r="BC134" s="597"/>
      <c r="BD134" s="612"/>
      <c r="BE134" s="611"/>
      <c r="BF134" s="599"/>
      <c r="BG134" s="602"/>
      <c r="BH134" s="662"/>
      <c r="BI134" s="663"/>
      <c r="BJ134" s="25"/>
      <c r="BK134" s="25"/>
      <c r="BL134" s="25"/>
      <c r="BM134" s="25"/>
    </row>
    <row r="135" spans="1:79" s="24" customFormat="1" ht="68.25" x14ac:dyDescent="0.95">
      <c r="A135" s="613" t="s">
        <v>202</v>
      </c>
      <c r="B135" s="948" t="s">
        <v>303</v>
      </c>
      <c r="C135" s="949"/>
      <c r="D135" s="949"/>
      <c r="E135" s="949"/>
      <c r="F135" s="949"/>
      <c r="G135" s="949"/>
      <c r="H135" s="949"/>
      <c r="I135" s="949"/>
      <c r="J135" s="949"/>
      <c r="K135" s="949"/>
      <c r="L135" s="949"/>
      <c r="M135" s="950"/>
      <c r="N135" s="417"/>
      <c r="O135" s="418" t="s">
        <v>271</v>
      </c>
      <c r="P135" s="709" t="s">
        <v>354</v>
      </c>
      <c r="Q135" s="709"/>
      <c r="R135" s="709" t="s">
        <v>209</v>
      </c>
      <c r="S135" s="709"/>
      <c r="T135" s="709"/>
      <c r="U135" s="709"/>
      <c r="V135" s="709"/>
      <c r="W135" s="709"/>
      <c r="X135" s="709" t="s">
        <v>209</v>
      </c>
      <c r="Y135" s="709"/>
      <c r="Z135" s="681"/>
      <c r="AA135" s="681"/>
      <c r="AB135" s="614"/>
      <c r="AC135" s="615"/>
      <c r="AD135" s="310"/>
      <c r="AE135" s="463"/>
      <c r="AF135" s="418"/>
      <c r="AG135" s="425"/>
      <c r="AH135" s="393"/>
      <c r="AI135" s="418"/>
      <c r="AJ135" s="310"/>
      <c r="AK135" s="770" t="s">
        <v>354</v>
      </c>
      <c r="AL135" s="771"/>
      <c r="AM135" s="418" t="s">
        <v>209</v>
      </c>
      <c r="AN135" s="464"/>
      <c r="AO135" s="393"/>
      <c r="AP135" s="418"/>
      <c r="AQ135" s="310"/>
      <c r="AR135" s="463"/>
      <c r="AS135" s="418"/>
      <c r="AT135" s="425"/>
      <c r="AU135" s="393"/>
      <c r="AV135" s="418"/>
      <c r="AW135" s="310"/>
      <c r="AX135" s="463"/>
      <c r="AY135" s="418"/>
      <c r="AZ135" s="425"/>
      <c r="BA135" s="417"/>
      <c r="BB135" s="465"/>
      <c r="BC135" s="310"/>
      <c r="BD135" s="466"/>
      <c r="BE135" s="465"/>
      <c r="BF135" s="425"/>
      <c r="BG135" s="427"/>
      <c r="BH135" s="690" t="s">
        <v>322</v>
      </c>
      <c r="BI135" s="691"/>
      <c r="BJ135" s="25"/>
      <c r="BK135" s="25"/>
      <c r="BL135" s="25"/>
      <c r="BM135" s="25"/>
    </row>
    <row r="136" spans="1:79" s="24" customFormat="1" ht="69" thickBot="1" x14ac:dyDescent="0.9">
      <c r="A136" s="592" t="s">
        <v>208</v>
      </c>
      <c r="B136" s="670" t="s">
        <v>203</v>
      </c>
      <c r="C136" s="1034"/>
      <c r="D136" s="1034"/>
      <c r="E136" s="1034"/>
      <c r="F136" s="1034"/>
      <c r="G136" s="1034"/>
      <c r="H136" s="1034"/>
      <c r="I136" s="1034"/>
      <c r="J136" s="1034"/>
      <c r="K136" s="1034"/>
      <c r="L136" s="1034"/>
      <c r="M136" s="1035"/>
      <c r="N136" s="359"/>
      <c r="O136" s="351" t="s">
        <v>212</v>
      </c>
      <c r="P136" s="694" t="s">
        <v>360</v>
      </c>
      <c r="Q136" s="676"/>
      <c r="R136" s="676" t="s">
        <v>360</v>
      </c>
      <c r="S136" s="676"/>
      <c r="T136" s="676"/>
      <c r="U136" s="676"/>
      <c r="V136" s="676"/>
      <c r="W136" s="676"/>
      <c r="X136" s="676" t="s">
        <v>360</v>
      </c>
      <c r="Y136" s="676"/>
      <c r="Z136" s="676"/>
      <c r="AA136" s="687"/>
      <c r="AB136" s="429" t="s">
        <v>210</v>
      </c>
      <c r="AC136" s="324" t="s">
        <v>210</v>
      </c>
      <c r="AD136" s="357"/>
      <c r="AE136" s="440" t="s">
        <v>210</v>
      </c>
      <c r="AF136" s="324" t="s">
        <v>210</v>
      </c>
      <c r="AG136" s="358"/>
      <c r="AH136" s="441" t="s">
        <v>210</v>
      </c>
      <c r="AI136" s="324" t="s">
        <v>210</v>
      </c>
      <c r="AJ136" s="326"/>
      <c r="AK136" s="742" t="s">
        <v>210</v>
      </c>
      <c r="AL136" s="772"/>
      <c r="AM136" s="324" t="s">
        <v>210</v>
      </c>
      <c r="AN136" s="358"/>
      <c r="AO136" s="429" t="s">
        <v>209</v>
      </c>
      <c r="AP136" s="325" t="s">
        <v>209</v>
      </c>
      <c r="AQ136" s="326"/>
      <c r="AR136" s="324" t="s">
        <v>211</v>
      </c>
      <c r="AS136" s="325" t="s">
        <v>211</v>
      </c>
      <c r="AT136" s="358"/>
      <c r="AU136" s="429" t="s">
        <v>244</v>
      </c>
      <c r="AV136" s="325" t="s">
        <v>244</v>
      </c>
      <c r="AW136" s="326"/>
      <c r="AX136" s="324" t="s">
        <v>211</v>
      </c>
      <c r="AY136" s="325" t="s">
        <v>211</v>
      </c>
      <c r="AZ136" s="358"/>
      <c r="BA136" s="433"/>
      <c r="BB136" s="390"/>
      <c r="BC136" s="326"/>
      <c r="BD136" s="434"/>
      <c r="BE136" s="390"/>
      <c r="BF136" s="358"/>
      <c r="BG136" s="434"/>
      <c r="BH136" s="759" t="s">
        <v>331</v>
      </c>
      <c r="BI136" s="760"/>
      <c r="BJ136" s="25"/>
      <c r="BK136" s="25"/>
      <c r="BL136" s="25"/>
      <c r="BM136" s="25"/>
    </row>
    <row r="137" spans="1:79" s="24" customFormat="1" ht="67.5" x14ac:dyDescent="0.85">
      <c r="A137" s="933" t="s">
        <v>131</v>
      </c>
      <c r="B137" s="934"/>
      <c r="C137" s="934"/>
      <c r="D137" s="934"/>
      <c r="E137" s="934"/>
      <c r="F137" s="934"/>
      <c r="G137" s="934"/>
      <c r="H137" s="934"/>
      <c r="I137" s="934"/>
      <c r="J137" s="934"/>
      <c r="K137" s="934"/>
      <c r="L137" s="934"/>
      <c r="M137" s="934"/>
      <c r="N137" s="934"/>
      <c r="O137" s="935"/>
      <c r="P137" s="699">
        <f>SUM(P29,P69)</f>
        <v>9120</v>
      </c>
      <c r="Q137" s="701"/>
      <c r="R137" s="699">
        <f>SUM(R29,R69)</f>
        <v>4124</v>
      </c>
      <c r="S137" s="701"/>
      <c r="T137" s="699">
        <f>SUM(T29,T69)</f>
        <v>2056</v>
      </c>
      <c r="U137" s="701"/>
      <c r="V137" s="699">
        <f>SUM(V29,V69)</f>
        <v>512</v>
      </c>
      <c r="W137" s="701"/>
      <c r="X137" s="699">
        <f>SUM(X29,X69)</f>
        <v>1430</v>
      </c>
      <c r="Y137" s="701"/>
      <c r="Z137" s="699">
        <f>SUM(Z29,Z69)</f>
        <v>126</v>
      </c>
      <c r="AA137" s="701"/>
      <c r="AB137" s="699">
        <f t="shared" ref="AB137:AK137" si="185">SUM(AB29,AB69)</f>
        <v>1060</v>
      </c>
      <c r="AC137" s="699">
        <f t="shared" si="185"/>
        <v>486</v>
      </c>
      <c r="AD137" s="1030">
        <f t="shared" si="185"/>
        <v>30</v>
      </c>
      <c r="AE137" s="699">
        <f t="shared" si="185"/>
        <v>1028</v>
      </c>
      <c r="AF137" s="699">
        <f t="shared" si="185"/>
        <v>482</v>
      </c>
      <c r="AG137" s="682">
        <f t="shared" si="185"/>
        <v>27</v>
      </c>
      <c r="AH137" s="699">
        <f t="shared" si="185"/>
        <v>1072</v>
      </c>
      <c r="AI137" s="699">
        <f t="shared" si="185"/>
        <v>482</v>
      </c>
      <c r="AJ137" s="1030">
        <f t="shared" si="185"/>
        <v>30</v>
      </c>
      <c r="AK137" s="699">
        <f t="shared" si="185"/>
        <v>1032</v>
      </c>
      <c r="AL137" s="701"/>
      <c r="AM137" s="699">
        <f t="shared" ref="AM137:BF137" si="186">SUM(AM29,AM69)</f>
        <v>478</v>
      </c>
      <c r="AN137" s="682">
        <f t="shared" si="186"/>
        <v>27</v>
      </c>
      <c r="AO137" s="699">
        <f t="shared" si="186"/>
        <v>1072</v>
      </c>
      <c r="AP137" s="699">
        <f t="shared" si="186"/>
        <v>468</v>
      </c>
      <c r="AQ137" s="682">
        <f t="shared" si="186"/>
        <v>30</v>
      </c>
      <c r="AR137" s="699">
        <f t="shared" si="186"/>
        <v>830</v>
      </c>
      <c r="AS137" s="699">
        <f t="shared" si="186"/>
        <v>382</v>
      </c>
      <c r="AT137" s="682">
        <f t="shared" si="186"/>
        <v>21</v>
      </c>
      <c r="AU137" s="699">
        <f t="shared" si="186"/>
        <v>1090</v>
      </c>
      <c r="AV137" s="699">
        <f t="shared" si="186"/>
        <v>486</v>
      </c>
      <c r="AW137" s="682">
        <f t="shared" si="186"/>
        <v>30</v>
      </c>
      <c r="AX137" s="699">
        <f t="shared" si="186"/>
        <v>810</v>
      </c>
      <c r="AY137" s="699">
        <f t="shared" si="186"/>
        <v>374</v>
      </c>
      <c r="AZ137" s="682">
        <f t="shared" si="186"/>
        <v>18</v>
      </c>
      <c r="BA137" s="699">
        <f t="shared" si="186"/>
        <v>1126</v>
      </c>
      <c r="BB137" s="699">
        <f t="shared" si="186"/>
        <v>486</v>
      </c>
      <c r="BC137" s="682">
        <f t="shared" si="186"/>
        <v>36</v>
      </c>
      <c r="BD137" s="616">
        <f t="shared" si="186"/>
        <v>0</v>
      </c>
      <c r="BE137" s="617">
        <f t="shared" si="186"/>
        <v>0</v>
      </c>
      <c r="BF137" s="682">
        <f t="shared" si="186"/>
        <v>0</v>
      </c>
      <c r="BG137" s="732">
        <f>SUM(BG69,BG29)</f>
        <v>249</v>
      </c>
      <c r="BH137" s="1048"/>
      <c r="BI137" s="1049"/>
      <c r="BJ137" s="25"/>
      <c r="BK137" s="25"/>
      <c r="BL137" s="25"/>
      <c r="BM137" s="25"/>
      <c r="BN137" s="24" t="s">
        <v>306</v>
      </c>
    </row>
    <row r="138" spans="1:79" s="24" customFormat="1" ht="36" customHeight="1" thickBot="1" x14ac:dyDescent="0.9">
      <c r="A138" s="936"/>
      <c r="B138" s="937"/>
      <c r="C138" s="937"/>
      <c r="D138" s="937"/>
      <c r="E138" s="937"/>
      <c r="F138" s="937"/>
      <c r="G138" s="937"/>
      <c r="H138" s="937"/>
      <c r="I138" s="937"/>
      <c r="J138" s="937"/>
      <c r="K138" s="937"/>
      <c r="L138" s="937"/>
      <c r="M138" s="937"/>
      <c r="N138" s="937"/>
      <c r="O138" s="938"/>
      <c r="P138" s="700"/>
      <c r="Q138" s="702"/>
      <c r="R138" s="700"/>
      <c r="S138" s="702"/>
      <c r="T138" s="700"/>
      <c r="U138" s="702"/>
      <c r="V138" s="700"/>
      <c r="W138" s="702"/>
      <c r="X138" s="700"/>
      <c r="Y138" s="702"/>
      <c r="Z138" s="700"/>
      <c r="AA138" s="702"/>
      <c r="AB138" s="700"/>
      <c r="AC138" s="700"/>
      <c r="AD138" s="1031"/>
      <c r="AE138" s="700"/>
      <c r="AF138" s="700"/>
      <c r="AG138" s="683"/>
      <c r="AH138" s="700"/>
      <c r="AI138" s="700"/>
      <c r="AJ138" s="1031"/>
      <c r="AK138" s="700"/>
      <c r="AL138" s="702"/>
      <c r="AM138" s="700"/>
      <c r="AN138" s="683"/>
      <c r="AO138" s="700"/>
      <c r="AP138" s="700"/>
      <c r="AQ138" s="683"/>
      <c r="AR138" s="700"/>
      <c r="AS138" s="700"/>
      <c r="AT138" s="683"/>
      <c r="AU138" s="700"/>
      <c r="AV138" s="700"/>
      <c r="AW138" s="683"/>
      <c r="AX138" s="700"/>
      <c r="AY138" s="700"/>
      <c r="AZ138" s="683"/>
      <c r="BA138" s="700"/>
      <c r="BB138" s="700"/>
      <c r="BC138" s="683"/>
      <c r="BD138" s="618"/>
      <c r="BE138" s="619"/>
      <c r="BF138" s="683"/>
      <c r="BG138" s="733"/>
      <c r="BH138" s="1050"/>
      <c r="BI138" s="1051"/>
      <c r="BJ138" s="25"/>
      <c r="BK138" s="25"/>
      <c r="BL138" s="25"/>
      <c r="BM138" s="25"/>
      <c r="BN138" s="1172">
        <f>AB137+AE137+AH137+AK137+AO137+AR137+AU137+AX137+BA137+BD137</f>
        <v>9120</v>
      </c>
      <c r="BO138" s="1172"/>
      <c r="BP138" s="1172"/>
      <c r="BQ138" s="1172"/>
      <c r="BR138" s="1172"/>
      <c r="BS138" s="1172"/>
      <c r="BT138" s="1172"/>
    </row>
    <row r="139" spans="1:79" s="24" customFormat="1" ht="68.25" x14ac:dyDescent="0.85">
      <c r="A139" s="959" t="s">
        <v>94</v>
      </c>
      <c r="B139" s="960"/>
      <c r="C139" s="960"/>
      <c r="D139" s="960"/>
      <c r="E139" s="960"/>
      <c r="F139" s="960"/>
      <c r="G139" s="960"/>
      <c r="H139" s="960"/>
      <c r="I139" s="960"/>
      <c r="J139" s="960"/>
      <c r="K139" s="960"/>
      <c r="L139" s="960"/>
      <c r="M139" s="960"/>
      <c r="N139" s="960"/>
      <c r="O139" s="960"/>
      <c r="P139" s="774"/>
      <c r="Q139" s="908"/>
      <c r="R139" s="909"/>
      <c r="S139" s="909"/>
      <c r="T139" s="709"/>
      <c r="U139" s="709"/>
      <c r="V139" s="709"/>
      <c r="W139" s="709"/>
      <c r="X139" s="709"/>
      <c r="Y139" s="709"/>
      <c r="Z139" s="709"/>
      <c r="AA139" s="899"/>
      <c r="AB139" s="680">
        <f>AC137/17</f>
        <v>28.588235294117649</v>
      </c>
      <c r="AC139" s="681"/>
      <c r="AD139" s="681"/>
      <c r="AE139" s="770">
        <f t="shared" ref="AE139" si="187">AF137/17</f>
        <v>28.352941176470587</v>
      </c>
      <c r="AF139" s="681"/>
      <c r="AG139" s="961"/>
      <c r="AH139" s="681">
        <f t="shared" ref="AH139" si="188">AI137/17</f>
        <v>28.352941176470587</v>
      </c>
      <c r="AI139" s="681"/>
      <c r="AJ139" s="681"/>
      <c r="AK139" s="770">
        <f>AM137/17</f>
        <v>28.117647058823529</v>
      </c>
      <c r="AL139" s="681"/>
      <c r="AM139" s="681"/>
      <c r="AN139" s="961"/>
      <c r="AO139" s="681">
        <f t="shared" ref="AO139" si="189">AP137/17</f>
        <v>27.529411764705884</v>
      </c>
      <c r="AP139" s="681"/>
      <c r="AQ139" s="749"/>
      <c r="AR139" s="680">
        <f>AS137/14</f>
        <v>27.285714285714285</v>
      </c>
      <c r="AS139" s="681"/>
      <c r="AT139" s="749"/>
      <c r="AU139" s="680">
        <f>AV137/18</f>
        <v>27</v>
      </c>
      <c r="AV139" s="681"/>
      <c r="AW139" s="749"/>
      <c r="AX139" s="680">
        <f>AY137/14</f>
        <v>26.714285714285715</v>
      </c>
      <c r="AY139" s="681"/>
      <c r="AZ139" s="749"/>
      <c r="BA139" s="680">
        <f>BB137/18</f>
        <v>27</v>
      </c>
      <c r="BB139" s="681"/>
      <c r="BC139" s="749"/>
      <c r="BD139" s="620"/>
      <c r="BE139" s="621"/>
      <c r="BF139" s="622"/>
      <c r="BG139" s="623"/>
      <c r="BH139" s="624"/>
      <c r="BI139" s="625"/>
      <c r="BJ139" s="25"/>
      <c r="BK139" s="25"/>
      <c r="BL139" s="25"/>
      <c r="BM139" s="25"/>
      <c r="BN139" s="1172">
        <f>AC137+AF137+AI137+AM137+AP137+AS137+AV137+AY137+BB137</f>
        <v>4124</v>
      </c>
      <c r="BO139" s="1172"/>
      <c r="BP139" s="1172"/>
      <c r="BQ139" s="1172"/>
      <c r="BR139" s="1172"/>
      <c r="BS139" s="1172"/>
    </row>
    <row r="140" spans="1:79" s="24" customFormat="1" ht="68.25" x14ac:dyDescent="0.85">
      <c r="A140" s="963" t="s">
        <v>95</v>
      </c>
      <c r="B140" s="964"/>
      <c r="C140" s="964"/>
      <c r="D140" s="964"/>
      <c r="E140" s="964"/>
      <c r="F140" s="964"/>
      <c r="G140" s="964"/>
      <c r="H140" s="964"/>
      <c r="I140" s="964"/>
      <c r="J140" s="964"/>
      <c r="K140" s="964"/>
      <c r="L140" s="964"/>
      <c r="M140" s="964"/>
      <c r="N140" s="964"/>
      <c r="O140" s="964"/>
      <c r="P140" s="750">
        <f>SUM(AB140:BF140)</f>
        <v>6</v>
      </c>
      <c r="Q140" s="751"/>
      <c r="R140" s="679"/>
      <c r="S140" s="679"/>
      <c r="T140" s="677"/>
      <c r="U140" s="677"/>
      <c r="V140" s="677"/>
      <c r="W140" s="677"/>
      <c r="X140" s="677"/>
      <c r="Y140" s="677"/>
      <c r="Z140" s="677"/>
      <c r="AA140" s="678"/>
      <c r="AB140" s="757"/>
      <c r="AC140" s="758"/>
      <c r="AD140" s="758"/>
      <c r="AE140" s="742"/>
      <c r="AF140" s="729"/>
      <c r="AG140" s="730"/>
      <c r="AH140" s="729"/>
      <c r="AI140" s="729"/>
      <c r="AJ140" s="729"/>
      <c r="AK140" s="742">
        <v>1</v>
      </c>
      <c r="AL140" s="729"/>
      <c r="AM140" s="729"/>
      <c r="AN140" s="730"/>
      <c r="AO140" s="729"/>
      <c r="AP140" s="729"/>
      <c r="AQ140" s="730"/>
      <c r="AR140" s="742">
        <v>3</v>
      </c>
      <c r="AS140" s="729"/>
      <c r="AT140" s="756"/>
      <c r="AU140" s="740">
        <v>1</v>
      </c>
      <c r="AV140" s="729"/>
      <c r="AW140" s="756"/>
      <c r="AX140" s="740"/>
      <c r="AY140" s="729"/>
      <c r="AZ140" s="756"/>
      <c r="BA140" s="740">
        <v>1</v>
      </c>
      <c r="BB140" s="729"/>
      <c r="BC140" s="730"/>
      <c r="BD140" s="626"/>
      <c r="BE140" s="627"/>
      <c r="BF140" s="628"/>
      <c r="BG140" s="629"/>
      <c r="BH140" s="630"/>
      <c r="BI140" s="631"/>
      <c r="BJ140" s="25"/>
      <c r="BK140" s="25"/>
      <c r="BL140" s="25"/>
      <c r="BM140" s="25"/>
      <c r="BN140" s="1172">
        <f>T137+V137+X137+Z137</f>
        <v>4124</v>
      </c>
      <c r="BO140" s="1172"/>
      <c r="BP140" s="1172"/>
      <c r="BQ140" s="1172"/>
      <c r="BR140" s="1172"/>
    </row>
    <row r="141" spans="1:79" s="24" customFormat="1" ht="68.25" x14ac:dyDescent="0.85">
      <c r="A141" s="963" t="s">
        <v>96</v>
      </c>
      <c r="B141" s="964"/>
      <c r="C141" s="964"/>
      <c r="D141" s="964"/>
      <c r="E141" s="964"/>
      <c r="F141" s="964"/>
      <c r="G141" s="964"/>
      <c r="H141" s="964"/>
      <c r="I141" s="964"/>
      <c r="J141" s="964"/>
      <c r="K141" s="964"/>
      <c r="L141" s="964"/>
      <c r="M141" s="964"/>
      <c r="N141" s="964"/>
      <c r="O141" s="964"/>
      <c r="P141" s="750">
        <v>8</v>
      </c>
      <c r="Q141" s="751"/>
      <c r="R141" s="679"/>
      <c r="S141" s="679"/>
      <c r="T141" s="677"/>
      <c r="U141" s="677"/>
      <c r="V141" s="677"/>
      <c r="W141" s="677"/>
      <c r="X141" s="677"/>
      <c r="Y141" s="677"/>
      <c r="Z141" s="677"/>
      <c r="AA141" s="678"/>
      <c r="AB141" s="740"/>
      <c r="AC141" s="729"/>
      <c r="AD141" s="729"/>
      <c r="AE141" s="742">
        <v>1</v>
      </c>
      <c r="AF141" s="729"/>
      <c r="AG141" s="730"/>
      <c r="AH141" s="729"/>
      <c r="AI141" s="729"/>
      <c r="AJ141" s="729"/>
      <c r="AK141" s="742">
        <v>1</v>
      </c>
      <c r="AL141" s="729"/>
      <c r="AM141" s="729"/>
      <c r="AN141" s="730"/>
      <c r="AO141" s="729">
        <v>1</v>
      </c>
      <c r="AP141" s="729"/>
      <c r="AQ141" s="730"/>
      <c r="AR141" s="742"/>
      <c r="AS141" s="729"/>
      <c r="AT141" s="756"/>
      <c r="AU141" s="740">
        <v>1</v>
      </c>
      <c r="AV141" s="729"/>
      <c r="AW141" s="756"/>
      <c r="AX141" s="740">
        <v>3</v>
      </c>
      <c r="AY141" s="729"/>
      <c r="AZ141" s="756"/>
      <c r="BA141" s="740">
        <v>1</v>
      </c>
      <c r="BB141" s="729"/>
      <c r="BC141" s="730"/>
      <c r="BD141" s="626"/>
      <c r="BE141" s="627"/>
      <c r="BF141" s="628"/>
      <c r="BG141" s="629"/>
      <c r="BH141" s="630"/>
      <c r="BI141" s="631"/>
      <c r="BJ141" s="25"/>
      <c r="BK141" s="25"/>
      <c r="BL141" s="25"/>
      <c r="BM141" s="25"/>
      <c r="BN141" s="1172">
        <f>AD137+AG137+AJ137+AN137+AQ137+AT137+AW137+AZ137+BC137</f>
        <v>249</v>
      </c>
      <c r="BO141" s="1096"/>
      <c r="BP141" s="1096"/>
      <c r="BQ141" s="1096"/>
      <c r="BR141" s="1096"/>
      <c r="BS141" s="1096"/>
      <c r="BT141" s="1096"/>
      <c r="BU141" s="1096"/>
    </row>
    <row r="142" spans="1:79" s="24" customFormat="1" ht="68.25" x14ac:dyDescent="0.85">
      <c r="A142" s="963" t="s">
        <v>97</v>
      </c>
      <c r="B142" s="964"/>
      <c r="C142" s="964"/>
      <c r="D142" s="964"/>
      <c r="E142" s="964"/>
      <c r="F142" s="964"/>
      <c r="G142" s="964"/>
      <c r="H142" s="964"/>
      <c r="I142" s="964"/>
      <c r="J142" s="964"/>
      <c r="K142" s="964"/>
      <c r="L142" s="964"/>
      <c r="M142" s="964"/>
      <c r="N142" s="964"/>
      <c r="O142" s="964"/>
      <c r="P142" s="750">
        <f t="shared" ref="P142" si="190">SUM(AB142:BF142)</f>
        <v>37</v>
      </c>
      <c r="Q142" s="751"/>
      <c r="R142" s="679"/>
      <c r="S142" s="679"/>
      <c r="T142" s="677"/>
      <c r="U142" s="677"/>
      <c r="V142" s="677"/>
      <c r="W142" s="677"/>
      <c r="X142" s="677"/>
      <c r="Y142" s="677"/>
      <c r="Z142" s="677"/>
      <c r="AA142" s="678"/>
      <c r="AB142" s="740">
        <v>4</v>
      </c>
      <c r="AC142" s="729"/>
      <c r="AD142" s="729"/>
      <c r="AE142" s="742">
        <v>5</v>
      </c>
      <c r="AF142" s="729"/>
      <c r="AG142" s="730"/>
      <c r="AH142" s="729">
        <v>5</v>
      </c>
      <c r="AI142" s="729"/>
      <c r="AJ142" s="729"/>
      <c r="AK142" s="742">
        <v>4</v>
      </c>
      <c r="AL142" s="729"/>
      <c r="AM142" s="729"/>
      <c r="AN142" s="730"/>
      <c r="AO142" s="729">
        <v>5</v>
      </c>
      <c r="AP142" s="729"/>
      <c r="AQ142" s="730"/>
      <c r="AR142" s="742">
        <v>3</v>
      </c>
      <c r="AS142" s="729"/>
      <c r="AT142" s="756"/>
      <c r="AU142" s="740">
        <v>4</v>
      </c>
      <c r="AV142" s="729"/>
      <c r="AW142" s="756"/>
      <c r="AX142" s="740">
        <v>3</v>
      </c>
      <c r="AY142" s="729"/>
      <c r="AZ142" s="756"/>
      <c r="BA142" s="740">
        <v>4</v>
      </c>
      <c r="BB142" s="729"/>
      <c r="BC142" s="730"/>
      <c r="BD142" s="626"/>
      <c r="BE142" s="627"/>
      <c r="BF142" s="628"/>
      <c r="BG142" s="629"/>
      <c r="BH142" s="630"/>
      <c r="BI142" s="631"/>
      <c r="BJ142" s="25"/>
      <c r="BK142" s="25"/>
      <c r="BL142" s="25"/>
      <c r="BM142" s="25"/>
      <c r="BN142" s="1172">
        <f>BG137+AQ148+AF150+AF149+AF148+L150+L148</f>
        <v>300</v>
      </c>
      <c r="BO142" s="1096"/>
      <c r="BP142" s="1096"/>
      <c r="BQ142" s="1096"/>
    </row>
    <row r="143" spans="1:79" s="24" customFormat="1" ht="69" thickBot="1" x14ac:dyDescent="0.9">
      <c r="A143" s="968" t="s">
        <v>98</v>
      </c>
      <c r="B143" s="969"/>
      <c r="C143" s="969"/>
      <c r="D143" s="969"/>
      <c r="E143" s="969"/>
      <c r="F143" s="969"/>
      <c r="G143" s="969"/>
      <c r="H143" s="969"/>
      <c r="I143" s="969"/>
      <c r="J143" s="969"/>
      <c r="K143" s="969"/>
      <c r="L143" s="969"/>
      <c r="M143" s="969"/>
      <c r="N143" s="969"/>
      <c r="O143" s="969"/>
      <c r="P143" s="1204">
        <f>SUM(AB143:BF143)</f>
        <v>29</v>
      </c>
      <c r="Q143" s="751"/>
      <c r="R143" s="736"/>
      <c r="S143" s="736"/>
      <c r="T143" s="755"/>
      <c r="U143" s="755"/>
      <c r="V143" s="755"/>
      <c r="W143" s="755"/>
      <c r="X143" s="755"/>
      <c r="Y143" s="755"/>
      <c r="Z143" s="755"/>
      <c r="AA143" s="787"/>
      <c r="AB143" s="731">
        <v>3</v>
      </c>
      <c r="AC143" s="727"/>
      <c r="AD143" s="727"/>
      <c r="AE143" s="973">
        <v>3</v>
      </c>
      <c r="AF143" s="727"/>
      <c r="AG143" s="728"/>
      <c r="AH143" s="741">
        <v>3</v>
      </c>
      <c r="AI143" s="727"/>
      <c r="AJ143" s="727"/>
      <c r="AK143" s="752">
        <v>2</v>
      </c>
      <c r="AL143" s="753"/>
      <c r="AM143" s="753"/>
      <c r="AN143" s="754"/>
      <c r="AO143" s="741">
        <v>5</v>
      </c>
      <c r="AP143" s="727"/>
      <c r="AQ143" s="728"/>
      <c r="AR143" s="973">
        <v>2</v>
      </c>
      <c r="AS143" s="727"/>
      <c r="AT143" s="786"/>
      <c r="AU143" s="731">
        <v>5</v>
      </c>
      <c r="AV143" s="727"/>
      <c r="AW143" s="786"/>
      <c r="AX143" s="731">
        <v>2</v>
      </c>
      <c r="AY143" s="727"/>
      <c r="AZ143" s="786"/>
      <c r="BA143" s="788">
        <v>4</v>
      </c>
      <c r="BB143" s="789"/>
      <c r="BC143" s="790"/>
      <c r="BD143" s="632"/>
      <c r="BE143" s="633"/>
      <c r="BF143" s="634"/>
      <c r="BG143" s="635"/>
      <c r="BH143" s="636"/>
      <c r="BI143" s="637"/>
      <c r="BJ143" s="25"/>
      <c r="BK143" s="25"/>
      <c r="BL143" s="25"/>
      <c r="BM143" s="25"/>
    </row>
    <row r="144" spans="1:79" s="24" customFormat="1" ht="68.25" hidden="1" x14ac:dyDescent="0.85">
      <c r="A144" s="638"/>
      <c r="B144" s="639"/>
      <c r="C144" s="639"/>
      <c r="D144" s="639"/>
      <c r="E144" s="639"/>
      <c r="F144" s="639"/>
      <c r="G144" s="639"/>
      <c r="H144" s="639"/>
      <c r="I144" s="639"/>
      <c r="J144" s="639"/>
      <c r="K144" s="639"/>
      <c r="L144" s="639"/>
      <c r="M144" s="639"/>
      <c r="N144" s="639"/>
      <c r="O144" s="639"/>
      <c r="P144" s="640"/>
      <c r="Q144" s="641"/>
      <c r="R144" s="642"/>
      <c r="S144" s="642"/>
      <c r="T144" s="643"/>
      <c r="U144" s="643"/>
      <c r="V144" s="643"/>
      <c r="W144" s="643"/>
      <c r="X144" s="644"/>
      <c r="Y144" s="644"/>
      <c r="Z144" s="644"/>
      <c r="AA144" s="644"/>
      <c r="AB144" s="644"/>
      <c r="AC144" s="644"/>
      <c r="AD144" s="643">
        <f>AD137+AG137+L148</f>
        <v>60</v>
      </c>
      <c r="AE144" s="644"/>
      <c r="AF144" s="644"/>
      <c r="AG144" s="644"/>
      <c r="AH144" s="644"/>
      <c r="AI144" s="644"/>
      <c r="AJ144" s="643">
        <f>AJ137+AN137+L150</f>
        <v>60</v>
      </c>
      <c r="AK144" s="644"/>
      <c r="AL144" s="644"/>
      <c r="AM144" s="644"/>
      <c r="AN144" s="644"/>
      <c r="AO144" s="644"/>
      <c r="AP144" s="644"/>
      <c r="AQ144" s="643">
        <f>AQ137+AT137+AF148</f>
        <v>60</v>
      </c>
      <c r="AR144" s="644"/>
      <c r="AS144" s="644"/>
      <c r="AT144" s="644"/>
      <c r="AU144" s="644"/>
      <c r="AV144" s="644"/>
      <c r="AW144" s="643">
        <f>AW137+AZ137+AF149</f>
        <v>60</v>
      </c>
      <c r="AX144" s="644"/>
      <c r="AY144" s="644"/>
      <c r="AZ144" s="644"/>
      <c r="BA144" s="644"/>
      <c r="BB144" s="644"/>
      <c r="BC144" s="643">
        <f>BC137+AF150+AQ148</f>
        <v>60</v>
      </c>
      <c r="BD144" s="645"/>
      <c r="BE144" s="645"/>
      <c r="BF144" s="645"/>
      <c r="BG144" s="646"/>
      <c r="BH144" s="647"/>
      <c r="BI144" s="647"/>
      <c r="BJ144" s="25"/>
      <c r="BK144" s="25"/>
      <c r="BL144" s="25"/>
      <c r="BM144" s="25"/>
    </row>
    <row r="145" spans="1:65" s="24" customFormat="1" ht="69" hidden="1" customHeight="1" thickBot="1" x14ac:dyDescent="1">
      <c r="A145" s="648"/>
      <c r="B145" s="648"/>
      <c r="C145" s="648"/>
      <c r="D145" s="648"/>
      <c r="E145" s="648"/>
      <c r="F145" s="648"/>
      <c r="G145" s="648"/>
      <c r="H145" s="648"/>
      <c r="I145" s="648"/>
      <c r="J145" s="648"/>
      <c r="K145" s="648"/>
      <c r="L145" s="648"/>
      <c r="M145" s="648"/>
      <c r="N145" s="648"/>
      <c r="O145" s="649"/>
      <c r="P145" s="648"/>
      <c r="Q145" s="650"/>
      <c r="R145" s="650"/>
      <c r="S145" s="650"/>
      <c r="T145" s="650"/>
      <c r="U145" s="650"/>
      <c r="V145" s="650"/>
      <c r="W145" s="650"/>
      <c r="X145" s="651"/>
      <c r="Y145" s="651"/>
      <c r="Z145" s="651"/>
      <c r="AA145" s="651"/>
      <c r="AB145" s="652">
        <f>(AB137+84)/17</f>
        <v>67.294117647058826</v>
      </c>
      <c r="AC145" s="652"/>
      <c r="AD145" s="652"/>
      <c r="AE145" s="652">
        <f>(AE137+78)/17</f>
        <v>65.058823529411768</v>
      </c>
      <c r="AF145" s="652"/>
      <c r="AG145" s="652"/>
      <c r="AH145" s="652">
        <f>(AH137+100)/17</f>
        <v>68.941176470588232</v>
      </c>
      <c r="AI145" s="652"/>
      <c r="AJ145" s="652"/>
      <c r="AK145" s="652">
        <f>(AK137+108)/17</f>
        <v>67.058823529411768</v>
      </c>
      <c r="AL145" s="652"/>
      <c r="AM145" s="652"/>
      <c r="AN145" s="652"/>
      <c r="AO145" s="652">
        <f>(AO137+68)/17</f>
        <v>67.058823529411768</v>
      </c>
      <c r="AP145" s="652"/>
      <c r="AQ145" s="652"/>
      <c r="AR145" s="652">
        <f>(AR137+56)/14</f>
        <v>63.285714285714285</v>
      </c>
      <c r="AS145" s="652"/>
      <c r="AT145" s="652"/>
      <c r="AU145" s="652">
        <f>(AU137+72)/18</f>
        <v>64.555555555555557</v>
      </c>
      <c r="AV145" s="652"/>
      <c r="AW145" s="652"/>
      <c r="AX145" s="652">
        <f>(AX137+56)/14</f>
        <v>61.857142857142854</v>
      </c>
      <c r="AY145" s="652"/>
      <c r="AZ145" s="652"/>
      <c r="BA145" s="652">
        <f>BA137/18</f>
        <v>62.555555555555557</v>
      </c>
      <c r="BB145" s="652"/>
      <c r="BC145" s="652"/>
      <c r="BD145" s="652"/>
      <c r="BE145" s="652"/>
      <c r="BF145" s="652"/>
      <c r="BG145" s="653"/>
      <c r="BH145" s="653"/>
      <c r="BI145" s="654"/>
      <c r="BJ145" s="25"/>
      <c r="BK145" s="25"/>
      <c r="BL145" s="25"/>
      <c r="BM145" s="25"/>
    </row>
    <row r="146" spans="1:65" s="24" customFormat="1" ht="62.25" customHeight="1" thickBot="1" x14ac:dyDescent="0.9">
      <c r="A146" s="1062" t="s">
        <v>99</v>
      </c>
      <c r="B146" s="822"/>
      <c r="C146" s="822"/>
      <c r="D146" s="822"/>
      <c r="E146" s="822"/>
      <c r="F146" s="822"/>
      <c r="G146" s="822"/>
      <c r="H146" s="822"/>
      <c r="I146" s="822"/>
      <c r="J146" s="822"/>
      <c r="K146" s="822"/>
      <c r="L146" s="822"/>
      <c r="M146" s="822"/>
      <c r="N146" s="1063"/>
      <c r="O146" s="764" t="s">
        <v>104</v>
      </c>
      <c r="P146" s="765"/>
      <c r="Q146" s="765"/>
      <c r="R146" s="765"/>
      <c r="S146" s="765"/>
      <c r="T146" s="765"/>
      <c r="U146" s="765"/>
      <c r="V146" s="765"/>
      <c r="W146" s="765"/>
      <c r="X146" s="765"/>
      <c r="Y146" s="765"/>
      <c r="Z146" s="765"/>
      <c r="AA146" s="765"/>
      <c r="AB146" s="765"/>
      <c r="AC146" s="765"/>
      <c r="AD146" s="765"/>
      <c r="AE146" s="765"/>
      <c r="AF146" s="765"/>
      <c r="AG146" s="765"/>
      <c r="AH146" s="765"/>
      <c r="AI146" s="765"/>
      <c r="AJ146" s="766"/>
      <c r="AK146" s="1045" t="s">
        <v>105</v>
      </c>
      <c r="AL146" s="1046"/>
      <c r="AM146" s="1046"/>
      <c r="AN146" s="1046"/>
      <c r="AO146" s="1046"/>
      <c r="AP146" s="1046"/>
      <c r="AQ146" s="1046"/>
      <c r="AR146" s="1046"/>
      <c r="AS146" s="1046"/>
      <c r="AT146" s="1047"/>
      <c r="AU146" s="817" t="s">
        <v>106</v>
      </c>
      <c r="AV146" s="1193"/>
      <c r="AW146" s="1193"/>
      <c r="AX146" s="1193"/>
      <c r="AY146" s="1193"/>
      <c r="AZ146" s="1193"/>
      <c r="BA146" s="1193"/>
      <c r="BB146" s="1193"/>
      <c r="BC146" s="1193"/>
      <c r="BD146" s="1193"/>
      <c r="BE146" s="1193"/>
      <c r="BF146" s="1193"/>
      <c r="BG146" s="1193"/>
      <c r="BH146" s="1193"/>
      <c r="BI146" s="818"/>
      <c r="BJ146" s="25"/>
      <c r="BK146" s="25"/>
      <c r="BL146" s="25"/>
      <c r="BM146" s="25"/>
    </row>
    <row r="147" spans="1:65" s="24" customFormat="1" ht="124.5" customHeight="1" x14ac:dyDescent="0.85">
      <c r="A147" s="707" t="s">
        <v>100</v>
      </c>
      <c r="B147" s="799"/>
      <c r="C147" s="799"/>
      <c r="D147" s="799"/>
      <c r="E147" s="800"/>
      <c r="F147" s="676" t="s">
        <v>101</v>
      </c>
      <c r="G147" s="676"/>
      <c r="H147" s="676"/>
      <c r="I147" s="676" t="s">
        <v>102</v>
      </c>
      <c r="J147" s="676"/>
      <c r="K147" s="676"/>
      <c r="L147" s="971" t="s">
        <v>103</v>
      </c>
      <c r="M147" s="971"/>
      <c r="N147" s="972"/>
      <c r="O147" s="1029" t="s">
        <v>100</v>
      </c>
      <c r="P147" s="971"/>
      <c r="Q147" s="971"/>
      <c r="R147" s="971"/>
      <c r="S147" s="971"/>
      <c r="T147" s="971"/>
      <c r="U147" s="971"/>
      <c r="V147" s="676" t="s">
        <v>101</v>
      </c>
      <c r="W147" s="676"/>
      <c r="X147" s="676"/>
      <c r="Y147" s="676"/>
      <c r="Z147" s="676"/>
      <c r="AA147" s="676"/>
      <c r="AB147" s="676" t="s">
        <v>102</v>
      </c>
      <c r="AC147" s="676"/>
      <c r="AD147" s="676"/>
      <c r="AE147" s="676"/>
      <c r="AF147" s="971" t="s">
        <v>103</v>
      </c>
      <c r="AG147" s="971"/>
      <c r="AH147" s="971"/>
      <c r="AI147" s="971"/>
      <c r="AJ147" s="972"/>
      <c r="AK147" s="675" t="s">
        <v>101</v>
      </c>
      <c r="AL147" s="676"/>
      <c r="AM147" s="676"/>
      <c r="AN147" s="676" t="s">
        <v>102</v>
      </c>
      <c r="AO147" s="676"/>
      <c r="AP147" s="676"/>
      <c r="AQ147" s="971" t="s">
        <v>103</v>
      </c>
      <c r="AR147" s="971"/>
      <c r="AS147" s="971"/>
      <c r="AT147" s="972"/>
      <c r="AU147" s="819" t="s">
        <v>403</v>
      </c>
      <c r="AV147" s="1194"/>
      <c r="AW147" s="1194"/>
      <c r="AX147" s="1194"/>
      <c r="AY147" s="1194"/>
      <c r="AZ147" s="1194"/>
      <c r="BA147" s="1194"/>
      <c r="BB147" s="1194"/>
      <c r="BC147" s="1194"/>
      <c r="BD147" s="1194"/>
      <c r="BE147" s="1194"/>
      <c r="BF147" s="1194"/>
      <c r="BG147" s="1194"/>
      <c r="BH147" s="1194"/>
      <c r="BI147" s="820"/>
      <c r="BJ147" s="25"/>
      <c r="BK147" s="25"/>
      <c r="BL147" s="25"/>
      <c r="BM147" s="25"/>
    </row>
    <row r="148" spans="1:65" s="24" customFormat="1" ht="68.25" x14ac:dyDescent="0.85">
      <c r="A148" s="801" t="s">
        <v>213</v>
      </c>
      <c r="B148" s="685"/>
      <c r="C148" s="685"/>
      <c r="D148" s="685"/>
      <c r="E148" s="686"/>
      <c r="F148" s="684">
        <v>2</v>
      </c>
      <c r="G148" s="685"/>
      <c r="H148" s="686"/>
      <c r="I148" s="684">
        <v>2</v>
      </c>
      <c r="J148" s="685"/>
      <c r="K148" s="686"/>
      <c r="L148" s="684">
        <v>3</v>
      </c>
      <c r="M148" s="685"/>
      <c r="N148" s="794"/>
      <c r="O148" s="797" t="s">
        <v>214</v>
      </c>
      <c r="P148" s="798"/>
      <c r="Q148" s="798"/>
      <c r="R148" s="798"/>
      <c r="S148" s="798"/>
      <c r="T148" s="798"/>
      <c r="U148" s="798"/>
      <c r="V148" s="679">
        <v>6</v>
      </c>
      <c r="W148" s="679"/>
      <c r="X148" s="679"/>
      <c r="Y148" s="679"/>
      <c r="Z148" s="679"/>
      <c r="AA148" s="679"/>
      <c r="AB148" s="679">
        <v>6</v>
      </c>
      <c r="AC148" s="679"/>
      <c r="AD148" s="679"/>
      <c r="AE148" s="679"/>
      <c r="AF148" s="679">
        <v>9</v>
      </c>
      <c r="AG148" s="679"/>
      <c r="AH148" s="679"/>
      <c r="AI148" s="679"/>
      <c r="AJ148" s="769"/>
      <c r="AK148" s="796">
        <v>10</v>
      </c>
      <c r="AL148" s="679"/>
      <c r="AM148" s="679"/>
      <c r="AN148" s="679">
        <v>14</v>
      </c>
      <c r="AO148" s="679"/>
      <c r="AP148" s="679"/>
      <c r="AQ148" s="677">
        <v>21</v>
      </c>
      <c r="AR148" s="677"/>
      <c r="AS148" s="677"/>
      <c r="AT148" s="767"/>
      <c r="AU148" s="882"/>
      <c r="AV148" s="1195"/>
      <c r="AW148" s="1195"/>
      <c r="AX148" s="1195"/>
      <c r="AY148" s="1195"/>
      <c r="AZ148" s="1195"/>
      <c r="BA148" s="1195"/>
      <c r="BB148" s="1195"/>
      <c r="BC148" s="1195"/>
      <c r="BD148" s="1195"/>
      <c r="BE148" s="1195"/>
      <c r="BF148" s="1195"/>
      <c r="BG148" s="1195"/>
      <c r="BH148" s="1195"/>
      <c r="BI148" s="883"/>
      <c r="BJ148" s="25"/>
      <c r="BK148" s="25"/>
      <c r="BL148" s="25"/>
      <c r="BM148" s="25"/>
    </row>
    <row r="149" spans="1:65" s="24" customFormat="1" ht="68.25" x14ac:dyDescent="0.85">
      <c r="A149" s="802"/>
      <c r="B149" s="688"/>
      <c r="C149" s="688"/>
      <c r="D149" s="688"/>
      <c r="E149" s="689"/>
      <c r="F149" s="687"/>
      <c r="G149" s="688"/>
      <c r="H149" s="689"/>
      <c r="I149" s="687"/>
      <c r="J149" s="688"/>
      <c r="K149" s="689"/>
      <c r="L149" s="687"/>
      <c r="M149" s="688"/>
      <c r="N149" s="795"/>
      <c r="O149" s="796" t="s">
        <v>215</v>
      </c>
      <c r="P149" s="679"/>
      <c r="Q149" s="679"/>
      <c r="R149" s="679"/>
      <c r="S149" s="679"/>
      <c r="T149" s="679"/>
      <c r="U149" s="679"/>
      <c r="V149" s="679">
        <v>8</v>
      </c>
      <c r="W149" s="679"/>
      <c r="X149" s="679"/>
      <c r="Y149" s="679"/>
      <c r="Z149" s="679"/>
      <c r="AA149" s="679"/>
      <c r="AB149" s="679">
        <v>8</v>
      </c>
      <c r="AC149" s="679"/>
      <c r="AD149" s="679"/>
      <c r="AE149" s="679"/>
      <c r="AF149" s="679">
        <v>12</v>
      </c>
      <c r="AG149" s="679"/>
      <c r="AH149" s="679"/>
      <c r="AI149" s="679"/>
      <c r="AJ149" s="769"/>
      <c r="AK149" s="796"/>
      <c r="AL149" s="679"/>
      <c r="AM149" s="679"/>
      <c r="AN149" s="679"/>
      <c r="AO149" s="679"/>
      <c r="AP149" s="679"/>
      <c r="AQ149" s="677"/>
      <c r="AR149" s="677"/>
      <c r="AS149" s="677"/>
      <c r="AT149" s="767"/>
      <c r="AU149" s="882"/>
      <c r="AV149" s="1195"/>
      <c r="AW149" s="1195"/>
      <c r="AX149" s="1195"/>
      <c r="AY149" s="1195"/>
      <c r="AZ149" s="1195"/>
      <c r="BA149" s="1195"/>
      <c r="BB149" s="1195"/>
      <c r="BC149" s="1195"/>
      <c r="BD149" s="1195"/>
      <c r="BE149" s="1195"/>
      <c r="BF149" s="1195"/>
      <c r="BG149" s="1195"/>
      <c r="BH149" s="1195"/>
      <c r="BI149" s="883"/>
      <c r="BJ149" s="25"/>
      <c r="BK149" s="25"/>
      <c r="BL149" s="25"/>
      <c r="BM149" s="25"/>
    </row>
    <row r="150" spans="1:65" s="24" customFormat="1" ht="157.5" customHeight="1" thickBot="1" x14ac:dyDescent="0.9">
      <c r="A150" s="721" t="s">
        <v>242</v>
      </c>
      <c r="B150" s="739"/>
      <c r="C150" s="739"/>
      <c r="D150" s="739"/>
      <c r="E150" s="722"/>
      <c r="F150" s="697">
        <v>4</v>
      </c>
      <c r="G150" s="1027"/>
      <c r="H150" s="698"/>
      <c r="I150" s="697">
        <v>2</v>
      </c>
      <c r="J150" s="1027"/>
      <c r="K150" s="698"/>
      <c r="L150" s="697">
        <v>3</v>
      </c>
      <c r="M150" s="1027"/>
      <c r="N150" s="825"/>
      <c r="O150" s="970" t="s">
        <v>216</v>
      </c>
      <c r="P150" s="736"/>
      <c r="Q150" s="736"/>
      <c r="R150" s="736"/>
      <c r="S150" s="736"/>
      <c r="T150" s="736"/>
      <c r="U150" s="736"/>
      <c r="V150" s="736">
        <v>9</v>
      </c>
      <c r="W150" s="736"/>
      <c r="X150" s="736"/>
      <c r="Y150" s="736"/>
      <c r="Z150" s="736"/>
      <c r="AA150" s="736"/>
      <c r="AB150" s="736">
        <v>2</v>
      </c>
      <c r="AC150" s="736"/>
      <c r="AD150" s="736"/>
      <c r="AE150" s="736"/>
      <c r="AF150" s="736">
        <v>3</v>
      </c>
      <c r="AG150" s="736"/>
      <c r="AH150" s="736"/>
      <c r="AI150" s="736"/>
      <c r="AJ150" s="1028"/>
      <c r="AK150" s="970"/>
      <c r="AL150" s="736"/>
      <c r="AM150" s="736"/>
      <c r="AN150" s="736"/>
      <c r="AO150" s="736"/>
      <c r="AP150" s="736"/>
      <c r="AQ150" s="755"/>
      <c r="AR150" s="755"/>
      <c r="AS150" s="755"/>
      <c r="AT150" s="768"/>
      <c r="AU150" s="884"/>
      <c r="AV150" s="1196"/>
      <c r="AW150" s="1196"/>
      <c r="AX150" s="1196"/>
      <c r="AY150" s="1196"/>
      <c r="AZ150" s="1196"/>
      <c r="BA150" s="1196"/>
      <c r="BB150" s="1196"/>
      <c r="BC150" s="1196"/>
      <c r="BD150" s="1196"/>
      <c r="BE150" s="1196"/>
      <c r="BF150" s="1196"/>
      <c r="BG150" s="1196"/>
      <c r="BH150" s="1196"/>
      <c r="BI150" s="885"/>
      <c r="BJ150" s="25"/>
      <c r="BK150" s="25"/>
      <c r="BL150" s="25"/>
      <c r="BM150" s="25"/>
    </row>
    <row r="151" spans="1:65" s="27" customFormat="1" ht="72.75" customHeight="1" x14ac:dyDescent="0.85">
      <c r="A151" s="200"/>
      <c r="B151" s="200"/>
      <c r="C151" s="200"/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P151" s="200"/>
      <c r="Q151" s="200"/>
      <c r="R151" s="200"/>
      <c r="S151" s="200"/>
      <c r="T151" s="200"/>
      <c r="U151" s="200"/>
      <c r="V151" s="200"/>
      <c r="W151" s="24"/>
      <c r="X151" s="200"/>
      <c r="Y151" s="200"/>
      <c r="Z151" s="24"/>
      <c r="AA151" s="200"/>
      <c r="AB151" s="200"/>
      <c r="AC151" s="200"/>
      <c r="AD151" s="206" t="s">
        <v>107</v>
      </c>
      <c r="AE151" s="200"/>
      <c r="AF151" s="200"/>
      <c r="AG151" s="243"/>
      <c r="AH151" s="200"/>
      <c r="AI151" s="200"/>
      <c r="AJ151" s="243"/>
      <c r="AK151" s="200"/>
      <c r="AL151" s="200"/>
      <c r="AM151" s="243"/>
      <c r="AN151" s="200"/>
      <c r="AO151" s="244"/>
      <c r="AP151" s="245"/>
      <c r="AQ151" s="244"/>
      <c r="AR151" s="200"/>
      <c r="AS151" s="243"/>
      <c r="AT151" s="200"/>
      <c r="AU151" s="200"/>
      <c r="AV151" s="243"/>
      <c r="AW151" s="200"/>
      <c r="AX151" s="200"/>
      <c r="AY151" s="200"/>
      <c r="AZ151" s="200"/>
      <c r="BA151" s="200"/>
      <c r="BB151" s="200"/>
      <c r="BC151" s="200"/>
      <c r="BD151" s="200"/>
      <c r="BE151" s="243"/>
      <c r="BF151" s="243"/>
      <c r="BG151" s="246"/>
      <c r="BH151" s="246"/>
      <c r="BI151" s="25"/>
      <c r="BJ151" s="26"/>
      <c r="BK151" s="26"/>
      <c r="BL151" s="26"/>
      <c r="BM151" s="26"/>
    </row>
    <row r="152" spans="1:65" s="27" customFormat="1" ht="31.5" customHeight="1" thickBot="1" x14ac:dyDescent="0.9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198"/>
      <c r="P152" s="24"/>
      <c r="Q152" s="247"/>
      <c r="R152" s="247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67"/>
      <c r="AE152" s="24"/>
      <c r="AF152" s="24"/>
      <c r="AG152" s="67"/>
      <c r="AH152" s="24"/>
      <c r="AI152" s="24"/>
      <c r="AJ152" s="67"/>
      <c r="AK152" s="24"/>
      <c r="AL152" s="24"/>
      <c r="AM152" s="67"/>
      <c r="AN152" s="24"/>
      <c r="AO152" s="236"/>
      <c r="AP152" s="248"/>
      <c r="AQ152" s="236"/>
      <c r="AR152" s="24"/>
      <c r="AS152" s="67"/>
      <c r="AT152" s="24"/>
      <c r="AU152" s="24"/>
      <c r="AV152" s="67"/>
      <c r="AW152" s="24"/>
      <c r="AX152" s="24"/>
      <c r="AY152" s="24"/>
      <c r="AZ152" s="24"/>
      <c r="BA152" s="24"/>
      <c r="BB152" s="24"/>
      <c r="BC152" s="24"/>
      <c r="BD152" s="24"/>
      <c r="BE152" s="67"/>
      <c r="BF152" s="67"/>
      <c r="BG152" s="68"/>
      <c r="BH152" s="68"/>
      <c r="BI152" s="25"/>
      <c r="BJ152" s="26"/>
      <c r="BK152" s="26"/>
      <c r="BL152" s="26"/>
      <c r="BM152" s="26"/>
    </row>
    <row r="153" spans="1:65" s="27" customFormat="1" ht="211.5" customHeight="1" thickBot="1" x14ac:dyDescent="0.25">
      <c r="A153" s="1186" t="s">
        <v>123</v>
      </c>
      <c r="B153" s="1187"/>
      <c r="C153" s="1188" t="s">
        <v>126</v>
      </c>
      <c r="D153" s="1189"/>
      <c r="E153" s="1189"/>
      <c r="F153" s="1189"/>
      <c r="G153" s="1189"/>
      <c r="H153" s="1189"/>
      <c r="I153" s="1189"/>
      <c r="J153" s="1189"/>
      <c r="K153" s="1189"/>
      <c r="L153" s="1189"/>
      <c r="M153" s="1189"/>
      <c r="N153" s="1189"/>
      <c r="O153" s="1189"/>
      <c r="P153" s="1189"/>
      <c r="Q153" s="1189"/>
      <c r="R153" s="1189"/>
      <c r="S153" s="1189"/>
      <c r="T153" s="1189"/>
      <c r="U153" s="1189"/>
      <c r="V153" s="1189"/>
      <c r="W153" s="1189"/>
      <c r="X153" s="1189"/>
      <c r="Y153" s="1189"/>
      <c r="Z153" s="1189"/>
      <c r="AA153" s="1189"/>
      <c r="AB153" s="1189"/>
      <c r="AC153" s="1189"/>
      <c r="AD153" s="1189"/>
      <c r="AE153" s="1189"/>
      <c r="AF153" s="1189"/>
      <c r="AG153" s="1189"/>
      <c r="AH153" s="1189"/>
      <c r="AI153" s="1189"/>
      <c r="AJ153" s="1189"/>
      <c r="AK153" s="1189"/>
      <c r="AL153" s="1189"/>
      <c r="AM153" s="1189"/>
      <c r="AN153" s="1189"/>
      <c r="AO153" s="1189"/>
      <c r="AP153" s="1189"/>
      <c r="AQ153" s="1189"/>
      <c r="AR153" s="1189"/>
      <c r="AS153" s="1189"/>
      <c r="AT153" s="1189"/>
      <c r="AU153" s="1189"/>
      <c r="AV153" s="1189"/>
      <c r="AW153" s="1189"/>
      <c r="AX153" s="1189"/>
      <c r="AY153" s="1189"/>
      <c r="AZ153" s="1189"/>
      <c r="BA153" s="1189"/>
      <c r="BB153" s="1189"/>
      <c r="BC153" s="1189"/>
      <c r="BD153" s="1190"/>
      <c r="BE153" s="1191" t="s">
        <v>127</v>
      </c>
      <c r="BF153" s="1191"/>
      <c r="BG153" s="1191"/>
      <c r="BH153" s="1191"/>
      <c r="BI153" s="1192"/>
      <c r="BJ153" s="26"/>
      <c r="BK153" s="26"/>
      <c r="BL153" s="26"/>
      <c r="BM153" s="26"/>
    </row>
    <row r="154" spans="1:65" s="27" customFormat="1" ht="360.75" customHeight="1" x14ac:dyDescent="0.2">
      <c r="A154" s="895" t="s">
        <v>21</v>
      </c>
      <c r="B154" s="1036"/>
      <c r="C154" s="791" t="s">
        <v>261</v>
      </c>
      <c r="D154" s="792"/>
      <c r="E154" s="792"/>
      <c r="F154" s="792"/>
      <c r="G154" s="792"/>
      <c r="H154" s="792"/>
      <c r="I154" s="792"/>
      <c r="J154" s="792"/>
      <c r="K154" s="792"/>
      <c r="L154" s="792"/>
      <c r="M154" s="792"/>
      <c r="N154" s="792"/>
      <c r="O154" s="792"/>
      <c r="P154" s="792"/>
      <c r="Q154" s="792"/>
      <c r="R154" s="792"/>
      <c r="S154" s="792"/>
      <c r="T154" s="792"/>
      <c r="U154" s="792"/>
      <c r="V154" s="792"/>
      <c r="W154" s="792"/>
      <c r="X154" s="792"/>
      <c r="Y154" s="792"/>
      <c r="Z154" s="792"/>
      <c r="AA154" s="792"/>
      <c r="AB154" s="792"/>
      <c r="AC154" s="792"/>
      <c r="AD154" s="792"/>
      <c r="AE154" s="792"/>
      <c r="AF154" s="792"/>
      <c r="AG154" s="792"/>
      <c r="AH154" s="792"/>
      <c r="AI154" s="792"/>
      <c r="AJ154" s="792"/>
      <c r="AK154" s="792"/>
      <c r="AL154" s="792"/>
      <c r="AM154" s="792"/>
      <c r="AN154" s="792"/>
      <c r="AO154" s="792"/>
      <c r="AP154" s="792"/>
      <c r="AQ154" s="792"/>
      <c r="AR154" s="792"/>
      <c r="AS154" s="792"/>
      <c r="AT154" s="792"/>
      <c r="AU154" s="792"/>
      <c r="AV154" s="792"/>
      <c r="AW154" s="792"/>
      <c r="AX154" s="792"/>
      <c r="AY154" s="792"/>
      <c r="AZ154" s="792"/>
      <c r="BA154" s="792"/>
      <c r="BB154" s="792"/>
      <c r="BC154" s="792"/>
      <c r="BD154" s="793"/>
      <c r="BE154" s="761" t="s">
        <v>342</v>
      </c>
      <c r="BF154" s="762"/>
      <c r="BG154" s="762"/>
      <c r="BH154" s="762"/>
      <c r="BI154" s="763"/>
      <c r="BJ154" s="26"/>
      <c r="BK154" s="26"/>
      <c r="BL154" s="26"/>
      <c r="BM154" s="26"/>
    </row>
    <row r="155" spans="1:65" s="27" customFormat="1" ht="68.25" x14ac:dyDescent="0.2">
      <c r="A155" s="668" t="s">
        <v>22</v>
      </c>
      <c r="B155" s="669"/>
      <c r="C155" s="670" t="s">
        <v>262</v>
      </c>
      <c r="D155" s="671"/>
      <c r="E155" s="671"/>
      <c r="F155" s="671"/>
      <c r="G155" s="671"/>
      <c r="H155" s="671"/>
      <c r="I155" s="671"/>
      <c r="J155" s="671"/>
      <c r="K155" s="671"/>
      <c r="L155" s="671"/>
      <c r="M155" s="671"/>
      <c r="N155" s="671"/>
      <c r="O155" s="671"/>
      <c r="P155" s="671"/>
      <c r="Q155" s="671"/>
      <c r="R155" s="671"/>
      <c r="S155" s="671"/>
      <c r="T155" s="671"/>
      <c r="U155" s="671"/>
      <c r="V155" s="671"/>
      <c r="W155" s="671"/>
      <c r="X155" s="671"/>
      <c r="Y155" s="671"/>
      <c r="Z155" s="671"/>
      <c r="AA155" s="671"/>
      <c r="AB155" s="671"/>
      <c r="AC155" s="671"/>
      <c r="AD155" s="671"/>
      <c r="AE155" s="671"/>
      <c r="AF155" s="671"/>
      <c r="AG155" s="671"/>
      <c r="AH155" s="671"/>
      <c r="AI155" s="671"/>
      <c r="AJ155" s="671"/>
      <c r="AK155" s="671"/>
      <c r="AL155" s="671"/>
      <c r="AM155" s="671"/>
      <c r="AN155" s="671"/>
      <c r="AO155" s="671"/>
      <c r="AP155" s="671"/>
      <c r="AQ155" s="671"/>
      <c r="AR155" s="671"/>
      <c r="AS155" s="671"/>
      <c r="AT155" s="671"/>
      <c r="AU155" s="671"/>
      <c r="AV155" s="671"/>
      <c r="AW155" s="671"/>
      <c r="AX155" s="671"/>
      <c r="AY155" s="671"/>
      <c r="AZ155" s="671"/>
      <c r="BA155" s="671"/>
      <c r="BB155" s="671"/>
      <c r="BC155" s="671"/>
      <c r="BD155" s="672"/>
      <c r="BE155" s="673" t="s">
        <v>334</v>
      </c>
      <c r="BF155" s="673"/>
      <c r="BG155" s="673"/>
      <c r="BH155" s="673"/>
      <c r="BI155" s="674"/>
      <c r="BJ155" s="26"/>
      <c r="BK155" s="26"/>
      <c r="BL155" s="26"/>
      <c r="BM155" s="26"/>
    </row>
    <row r="156" spans="1:65" s="27" customFormat="1" ht="68.25" x14ac:dyDescent="0.2">
      <c r="A156" s="668" t="s">
        <v>23</v>
      </c>
      <c r="B156" s="669"/>
      <c r="C156" s="670" t="s">
        <v>263</v>
      </c>
      <c r="D156" s="671"/>
      <c r="E156" s="671"/>
      <c r="F156" s="671"/>
      <c r="G156" s="671"/>
      <c r="H156" s="671"/>
      <c r="I156" s="671"/>
      <c r="J156" s="671"/>
      <c r="K156" s="671"/>
      <c r="L156" s="671"/>
      <c r="M156" s="671"/>
      <c r="N156" s="671"/>
      <c r="O156" s="671"/>
      <c r="P156" s="671"/>
      <c r="Q156" s="671"/>
      <c r="R156" s="671"/>
      <c r="S156" s="671"/>
      <c r="T156" s="671"/>
      <c r="U156" s="671"/>
      <c r="V156" s="671"/>
      <c r="W156" s="671"/>
      <c r="X156" s="671"/>
      <c r="Y156" s="671"/>
      <c r="Z156" s="671"/>
      <c r="AA156" s="671"/>
      <c r="AB156" s="671"/>
      <c r="AC156" s="671"/>
      <c r="AD156" s="671"/>
      <c r="AE156" s="671"/>
      <c r="AF156" s="671"/>
      <c r="AG156" s="671"/>
      <c r="AH156" s="671"/>
      <c r="AI156" s="671"/>
      <c r="AJ156" s="671"/>
      <c r="AK156" s="671"/>
      <c r="AL156" s="671"/>
      <c r="AM156" s="671"/>
      <c r="AN156" s="671"/>
      <c r="AO156" s="671"/>
      <c r="AP156" s="671"/>
      <c r="AQ156" s="671"/>
      <c r="AR156" s="671"/>
      <c r="AS156" s="671"/>
      <c r="AT156" s="671"/>
      <c r="AU156" s="671"/>
      <c r="AV156" s="671"/>
      <c r="AW156" s="671"/>
      <c r="AX156" s="671"/>
      <c r="AY156" s="671"/>
      <c r="AZ156" s="671"/>
      <c r="BA156" s="671"/>
      <c r="BB156" s="671"/>
      <c r="BC156" s="671"/>
      <c r="BD156" s="672"/>
      <c r="BE156" s="673" t="s">
        <v>228</v>
      </c>
      <c r="BF156" s="673"/>
      <c r="BG156" s="673"/>
      <c r="BH156" s="673"/>
      <c r="BI156" s="674"/>
      <c r="BJ156" s="26"/>
      <c r="BK156" s="26"/>
      <c r="BL156" s="26"/>
      <c r="BM156" s="26"/>
    </row>
    <row r="157" spans="1:65" s="27" customFormat="1" ht="68.25" x14ac:dyDescent="0.2">
      <c r="A157" s="668" t="s">
        <v>26</v>
      </c>
      <c r="B157" s="669"/>
      <c r="C157" s="670" t="s">
        <v>264</v>
      </c>
      <c r="D157" s="671"/>
      <c r="E157" s="671"/>
      <c r="F157" s="671"/>
      <c r="G157" s="671"/>
      <c r="H157" s="671"/>
      <c r="I157" s="671"/>
      <c r="J157" s="671"/>
      <c r="K157" s="671"/>
      <c r="L157" s="671"/>
      <c r="M157" s="671"/>
      <c r="N157" s="671"/>
      <c r="O157" s="671"/>
      <c r="P157" s="671"/>
      <c r="Q157" s="671"/>
      <c r="R157" s="671"/>
      <c r="S157" s="671"/>
      <c r="T157" s="671"/>
      <c r="U157" s="671"/>
      <c r="V157" s="671"/>
      <c r="W157" s="671"/>
      <c r="X157" s="671"/>
      <c r="Y157" s="671"/>
      <c r="Z157" s="671"/>
      <c r="AA157" s="671"/>
      <c r="AB157" s="671"/>
      <c r="AC157" s="671"/>
      <c r="AD157" s="671"/>
      <c r="AE157" s="671"/>
      <c r="AF157" s="671"/>
      <c r="AG157" s="671"/>
      <c r="AH157" s="671"/>
      <c r="AI157" s="671"/>
      <c r="AJ157" s="671"/>
      <c r="AK157" s="671"/>
      <c r="AL157" s="671"/>
      <c r="AM157" s="671"/>
      <c r="AN157" s="671"/>
      <c r="AO157" s="671"/>
      <c r="AP157" s="671"/>
      <c r="AQ157" s="671"/>
      <c r="AR157" s="671"/>
      <c r="AS157" s="671"/>
      <c r="AT157" s="671"/>
      <c r="AU157" s="671"/>
      <c r="AV157" s="671"/>
      <c r="AW157" s="671"/>
      <c r="AX157" s="671"/>
      <c r="AY157" s="671"/>
      <c r="AZ157" s="671"/>
      <c r="BA157" s="671"/>
      <c r="BB157" s="671"/>
      <c r="BC157" s="671"/>
      <c r="BD157" s="672"/>
      <c r="BE157" s="673" t="s">
        <v>349</v>
      </c>
      <c r="BF157" s="673"/>
      <c r="BG157" s="673"/>
      <c r="BH157" s="673"/>
      <c r="BI157" s="674"/>
      <c r="BJ157" s="26"/>
      <c r="BK157" s="26"/>
      <c r="BL157" s="26"/>
      <c r="BM157" s="26"/>
    </row>
    <row r="158" spans="1:65" s="27" customFormat="1" ht="162" customHeight="1" x14ac:dyDescent="0.2">
      <c r="A158" s="668" t="s">
        <v>38</v>
      </c>
      <c r="B158" s="669"/>
      <c r="C158" s="670" t="s">
        <v>265</v>
      </c>
      <c r="D158" s="671"/>
      <c r="E158" s="671"/>
      <c r="F158" s="671"/>
      <c r="G158" s="671"/>
      <c r="H158" s="671"/>
      <c r="I158" s="671"/>
      <c r="J158" s="671"/>
      <c r="K158" s="671"/>
      <c r="L158" s="671"/>
      <c r="M158" s="671"/>
      <c r="N158" s="671"/>
      <c r="O158" s="671"/>
      <c r="P158" s="671"/>
      <c r="Q158" s="671"/>
      <c r="R158" s="671"/>
      <c r="S158" s="671"/>
      <c r="T158" s="671"/>
      <c r="U158" s="671"/>
      <c r="V158" s="671"/>
      <c r="W158" s="671"/>
      <c r="X158" s="671"/>
      <c r="Y158" s="671"/>
      <c r="Z158" s="671"/>
      <c r="AA158" s="671"/>
      <c r="AB158" s="671"/>
      <c r="AC158" s="671"/>
      <c r="AD158" s="671"/>
      <c r="AE158" s="671"/>
      <c r="AF158" s="671"/>
      <c r="AG158" s="671"/>
      <c r="AH158" s="671"/>
      <c r="AI158" s="671"/>
      <c r="AJ158" s="671"/>
      <c r="AK158" s="671"/>
      <c r="AL158" s="671"/>
      <c r="AM158" s="671"/>
      <c r="AN158" s="671"/>
      <c r="AO158" s="671"/>
      <c r="AP158" s="671"/>
      <c r="AQ158" s="671"/>
      <c r="AR158" s="671"/>
      <c r="AS158" s="671"/>
      <c r="AT158" s="671"/>
      <c r="AU158" s="671"/>
      <c r="AV158" s="671"/>
      <c r="AW158" s="671"/>
      <c r="AX158" s="671"/>
      <c r="AY158" s="671"/>
      <c r="AZ158" s="671"/>
      <c r="BA158" s="671"/>
      <c r="BB158" s="671"/>
      <c r="BC158" s="671"/>
      <c r="BD158" s="672"/>
      <c r="BE158" s="1041" t="s">
        <v>341</v>
      </c>
      <c r="BF158" s="1041"/>
      <c r="BG158" s="1041"/>
      <c r="BH158" s="1041"/>
      <c r="BI158" s="1042"/>
      <c r="BJ158" s="26"/>
      <c r="BK158" s="26"/>
      <c r="BL158" s="26"/>
      <c r="BM158" s="26"/>
    </row>
    <row r="159" spans="1:65" s="27" customFormat="1" ht="262.5" customHeight="1" x14ac:dyDescent="0.2">
      <c r="A159" s="668" t="s">
        <v>39</v>
      </c>
      <c r="B159" s="669"/>
      <c r="C159" s="670" t="s">
        <v>266</v>
      </c>
      <c r="D159" s="671"/>
      <c r="E159" s="671"/>
      <c r="F159" s="671"/>
      <c r="G159" s="671"/>
      <c r="H159" s="671"/>
      <c r="I159" s="671"/>
      <c r="J159" s="671"/>
      <c r="K159" s="671"/>
      <c r="L159" s="671"/>
      <c r="M159" s="671"/>
      <c r="N159" s="671"/>
      <c r="O159" s="671"/>
      <c r="P159" s="671"/>
      <c r="Q159" s="671"/>
      <c r="R159" s="671"/>
      <c r="S159" s="671"/>
      <c r="T159" s="671"/>
      <c r="U159" s="671"/>
      <c r="V159" s="671"/>
      <c r="W159" s="671"/>
      <c r="X159" s="671"/>
      <c r="Y159" s="671"/>
      <c r="Z159" s="671"/>
      <c r="AA159" s="671"/>
      <c r="AB159" s="671"/>
      <c r="AC159" s="671"/>
      <c r="AD159" s="671"/>
      <c r="AE159" s="671"/>
      <c r="AF159" s="671"/>
      <c r="AG159" s="671"/>
      <c r="AH159" s="671"/>
      <c r="AI159" s="671"/>
      <c r="AJ159" s="671"/>
      <c r="AK159" s="671"/>
      <c r="AL159" s="671"/>
      <c r="AM159" s="671"/>
      <c r="AN159" s="671"/>
      <c r="AO159" s="671"/>
      <c r="AP159" s="671"/>
      <c r="AQ159" s="671"/>
      <c r="AR159" s="671"/>
      <c r="AS159" s="671"/>
      <c r="AT159" s="671"/>
      <c r="AU159" s="671"/>
      <c r="AV159" s="671"/>
      <c r="AW159" s="671"/>
      <c r="AX159" s="671"/>
      <c r="AY159" s="671"/>
      <c r="AZ159" s="671"/>
      <c r="BA159" s="671"/>
      <c r="BB159" s="671"/>
      <c r="BC159" s="671"/>
      <c r="BD159" s="672"/>
      <c r="BE159" s="1038" t="s">
        <v>343</v>
      </c>
      <c r="BF159" s="1039"/>
      <c r="BG159" s="1039"/>
      <c r="BH159" s="1039"/>
      <c r="BI159" s="1040"/>
      <c r="BJ159" s="26"/>
      <c r="BK159" s="26"/>
      <c r="BL159" s="26"/>
      <c r="BM159" s="26"/>
    </row>
    <row r="160" spans="1:65" s="27" customFormat="1" ht="68.25" x14ac:dyDescent="0.2">
      <c r="A160" s="668" t="s">
        <v>31</v>
      </c>
      <c r="B160" s="669"/>
      <c r="C160" s="670" t="s">
        <v>267</v>
      </c>
      <c r="D160" s="671"/>
      <c r="E160" s="671"/>
      <c r="F160" s="671"/>
      <c r="G160" s="671"/>
      <c r="H160" s="671"/>
      <c r="I160" s="671"/>
      <c r="J160" s="671"/>
      <c r="K160" s="671"/>
      <c r="L160" s="671"/>
      <c r="M160" s="671"/>
      <c r="N160" s="671"/>
      <c r="O160" s="671"/>
      <c r="P160" s="671"/>
      <c r="Q160" s="671"/>
      <c r="R160" s="671"/>
      <c r="S160" s="671"/>
      <c r="T160" s="671"/>
      <c r="U160" s="671"/>
      <c r="V160" s="671"/>
      <c r="W160" s="671"/>
      <c r="X160" s="671"/>
      <c r="Y160" s="671"/>
      <c r="Z160" s="671"/>
      <c r="AA160" s="671"/>
      <c r="AB160" s="671"/>
      <c r="AC160" s="671"/>
      <c r="AD160" s="671"/>
      <c r="AE160" s="671"/>
      <c r="AF160" s="671"/>
      <c r="AG160" s="671"/>
      <c r="AH160" s="671"/>
      <c r="AI160" s="671"/>
      <c r="AJ160" s="671"/>
      <c r="AK160" s="671"/>
      <c r="AL160" s="671"/>
      <c r="AM160" s="671"/>
      <c r="AN160" s="671"/>
      <c r="AO160" s="671"/>
      <c r="AP160" s="671"/>
      <c r="AQ160" s="671"/>
      <c r="AR160" s="671"/>
      <c r="AS160" s="671"/>
      <c r="AT160" s="671"/>
      <c r="AU160" s="671"/>
      <c r="AV160" s="671"/>
      <c r="AW160" s="671"/>
      <c r="AX160" s="671"/>
      <c r="AY160" s="671"/>
      <c r="AZ160" s="671"/>
      <c r="BA160" s="671"/>
      <c r="BB160" s="671"/>
      <c r="BC160" s="671"/>
      <c r="BD160" s="672"/>
      <c r="BE160" s="710" t="s">
        <v>19</v>
      </c>
      <c r="BF160" s="711"/>
      <c r="BG160" s="711"/>
      <c r="BH160" s="711"/>
      <c r="BI160" s="712"/>
      <c r="BJ160" s="26"/>
      <c r="BK160" s="26"/>
      <c r="BL160" s="26"/>
      <c r="BM160" s="26"/>
    </row>
    <row r="161" spans="1:65" s="27" customFormat="1" ht="68.25" x14ac:dyDescent="0.2">
      <c r="A161" s="668" t="s">
        <v>41</v>
      </c>
      <c r="B161" s="669"/>
      <c r="C161" s="670" t="s">
        <v>268</v>
      </c>
      <c r="D161" s="671"/>
      <c r="E161" s="671"/>
      <c r="F161" s="671"/>
      <c r="G161" s="671"/>
      <c r="H161" s="671"/>
      <c r="I161" s="671"/>
      <c r="J161" s="671"/>
      <c r="K161" s="671"/>
      <c r="L161" s="671"/>
      <c r="M161" s="671"/>
      <c r="N161" s="671"/>
      <c r="O161" s="671"/>
      <c r="P161" s="671"/>
      <c r="Q161" s="671"/>
      <c r="R161" s="671"/>
      <c r="S161" s="671"/>
      <c r="T161" s="671"/>
      <c r="U161" s="671"/>
      <c r="V161" s="671"/>
      <c r="W161" s="671"/>
      <c r="X161" s="671"/>
      <c r="Y161" s="671"/>
      <c r="Z161" s="671"/>
      <c r="AA161" s="671"/>
      <c r="AB161" s="671"/>
      <c r="AC161" s="671"/>
      <c r="AD161" s="671"/>
      <c r="AE161" s="671"/>
      <c r="AF161" s="671"/>
      <c r="AG161" s="671"/>
      <c r="AH161" s="671"/>
      <c r="AI161" s="671"/>
      <c r="AJ161" s="671"/>
      <c r="AK161" s="671"/>
      <c r="AL161" s="671"/>
      <c r="AM161" s="671"/>
      <c r="AN161" s="671"/>
      <c r="AO161" s="671"/>
      <c r="AP161" s="671"/>
      <c r="AQ161" s="671"/>
      <c r="AR161" s="671"/>
      <c r="AS161" s="671"/>
      <c r="AT161" s="671"/>
      <c r="AU161" s="671"/>
      <c r="AV161" s="671"/>
      <c r="AW161" s="671"/>
      <c r="AX161" s="671"/>
      <c r="AY161" s="671"/>
      <c r="AZ161" s="671"/>
      <c r="BA161" s="671"/>
      <c r="BB161" s="671"/>
      <c r="BC161" s="671"/>
      <c r="BD161" s="672"/>
      <c r="BE161" s="710" t="s">
        <v>40</v>
      </c>
      <c r="BF161" s="711"/>
      <c r="BG161" s="711"/>
      <c r="BH161" s="711"/>
      <c r="BI161" s="712"/>
      <c r="BJ161" s="26"/>
      <c r="BK161" s="26"/>
      <c r="BL161" s="26"/>
      <c r="BM161" s="26"/>
    </row>
    <row r="162" spans="1:65" s="27" customFormat="1" ht="68.25" x14ac:dyDescent="0.2">
      <c r="A162" s="713" t="s">
        <v>42</v>
      </c>
      <c r="B162" s="714"/>
      <c r="C162" s="715" t="s">
        <v>269</v>
      </c>
      <c r="D162" s="716"/>
      <c r="E162" s="716"/>
      <c r="F162" s="716"/>
      <c r="G162" s="716"/>
      <c r="H162" s="716"/>
      <c r="I162" s="716"/>
      <c r="J162" s="716"/>
      <c r="K162" s="716"/>
      <c r="L162" s="716"/>
      <c r="M162" s="716"/>
      <c r="N162" s="716"/>
      <c r="O162" s="716"/>
      <c r="P162" s="716"/>
      <c r="Q162" s="716"/>
      <c r="R162" s="716"/>
      <c r="S162" s="716"/>
      <c r="T162" s="716"/>
      <c r="U162" s="716"/>
      <c r="V162" s="716"/>
      <c r="W162" s="716"/>
      <c r="X162" s="716"/>
      <c r="Y162" s="716"/>
      <c r="Z162" s="716"/>
      <c r="AA162" s="716"/>
      <c r="AB162" s="716"/>
      <c r="AC162" s="716"/>
      <c r="AD162" s="716"/>
      <c r="AE162" s="716"/>
      <c r="AF162" s="716"/>
      <c r="AG162" s="716"/>
      <c r="AH162" s="716"/>
      <c r="AI162" s="716"/>
      <c r="AJ162" s="716"/>
      <c r="AK162" s="716"/>
      <c r="AL162" s="716"/>
      <c r="AM162" s="716"/>
      <c r="AN162" s="716"/>
      <c r="AO162" s="716"/>
      <c r="AP162" s="716"/>
      <c r="AQ162" s="716"/>
      <c r="AR162" s="716"/>
      <c r="AS162" s="716"/>
      <c r="AT162" s="716"/>
      <c r="AU162" s="716"/>
      <c r="AV162" s="716"/>
      <c r="AW162" s="716"/>
      <c r="AX162" s="716"/>
      <c r="AY162" s="716"/>
      <c r="AZ162" s="716"/>
      <c r="BA162" s="716"/>
      <c r="BB162" s="716"/>
      <c r="BC162" s="716"/>
      <c r="BD162" s="717"/>
      <c r="BE162" s="718" t="s">
        <v>14</v>
      </c>
      <c r="BF162" s="719"/>
      <c r="BG162" s="719"/>
      <c r="BH162" s="719"/>
      <c r="BI162" s="720"/>
      <c r="BJ162" s="26"/>
      <c r="BK162" s="26"/>
      <c r="BL162" s="26"/>
      <c r="BM162" s="26"/>
    </row>
    <row r="163" spans="1:65" s="27" customFormat="1" ht="68.25" x14ac:dyDescent="0.2">
      <c r="A163" s="668" t="s">
        <v>320</v>
      </c>
      <c r="B163" s="669"/>
      <c r="C163" s="670" t="s">
        <v>321</v>
      </c>
      <c r="D163" s="671"/>
      <c r="E163" s="671"/>
      <c r="F163" s="671"/>
      <c r="G163" s="671"/>
      <c r="H163" s="671"/>
      <c r="I163" s="671"/>
      <c r="J163" s="671"/>
      <c r="K163" s="671"/>
      <c r="L163" s="671"/>
      <c r="M163" s="671"/>
      <c r="N163" s="671"/>
      <c r="O163" s="671"/>
      <c r="P163" s="671"/>
      <c r="Q163" s="671"/>
      <c r="R163" s="671"/>
      <c r="S163" s="671"/>
      <c r="T163" s="671"/>
      <c r="U163" s="671"/>
      <c r="V163" s="671"/>
      <c r="W163" s="671"/>
      <c r="X163" s="671"/>
      <c r="Y163" s="671"/>
      <c r="Z163" s="671"/>
      <c r="AA163" s="671"/>
      <c r="AB163" s="671"/>
      <c r="AC163" s="671"/>
      <c r="AD163" s="671"/>
      <c r="AE163" s="671"/>
      <c r="AF163" s="671"/>
      <c r="AG163" s="671"/>
      <c r="AH163" s="671"/>
      <c r="AI163" s="671"/>
      <c r="AJ163" s="671"/>
      <c r="AK163" s="671"/>
      <c r="AL163" s="671"/>
      <c r="AM163" s="671"/>
      <c r="AN163" s="671"/>
      <c r="AO163" s="671"/>
      <c r="AP163" s="671"/>
      <c r="AQ163" s="671"/>
      <c r="AR163" s="671"/>
      <c r="AS163" s="671"/>
      <c r="AT163" s="671"/>
      <c r="AU163" s="671"/>
      <c r="AV163" s="671"/>
      <c r="AW163" s="671"/>
      <c r="AX163" s="671"/>
      <c r="AY163" s="671"/>
      <c r="AZ163" s="671"/>
      <c r="BA163" s="671"/>
      <c r="BB163" s="671"/>
      <c r="BC163" s="671"/>
      <c r="BD163" s="672"/>
      <c r="BE163" s="673" t="s">
        <v>18</v>
      </c>
      <c r="BF163" s="673"/>
      <c r="BG163" s="673"/>
      <c r="BH163" s="673"/>
      <c r="BI163" s="674"/>
      <c r="BJ163" s="26"/>
      <c r="BK163" s="26"/>
      <c r="BL163" s="26"/>
      <c r="BM163" s="26"/>
    </row>
    <row r="164" spans="1:65" s="27" customFormat="1" ht="68.25" x14ac:dyDescent="0.2">
      <c r="A164" s="668" t="s">
        <v>322</v>
      </c>
      <c r="B164" s="669"/>
      <c r="C164" s="670" t="s">
        <v>344</v>
      </c>
      <c r="D164" s="671"/>
      <c r="E164" s="671"/>
      <c r="F164" s="671"/>
      <c r="G164" s="671"/>
      <c r="H164" s="671"/>
      <c r="I164" s="671"/>
      <c r="J164" s="671"/>
      <c r="K164" s="671"/>
      <c r="L164" s="671"/>
      <c r="M164" s="671"/>
      <c r="N164" s="671"/>
      <c r="O164" s="671"/>
      <c r="P164" s="671"/>
      <c r="Q164" s="671"/>
      <c r="R164" s="671"/>
      <c r="S164" s="671"/>
      <c r="T164" s="671"/>
      <c r="U164" s="671"/>
      <c r="V164" s="671"/>
      <c r="W164" s="671"/>
      <c r="X164" s="671"/>
      <c r="Y164" s="671"/>
      <c r="Z164" s="671"/>
      <c r="AA164" s="671"/>
      <c r="AB164" s="671"/>
      <c r="AC164" s="671"/>
      <c r="AD164" s="671"/>
      <c r="AE164" s="671"/>
      <c r="AF164" s="671"/>
      <c r="AG164" s="671"/>
      <c r="AH164" s="671"/>
      <c r="AI164" s="671"/>
      <c r="AJ164" s="671"/>
      <c r="AK164" s="671"/>
      <c r="AL164" s="671"/>
      <c r="AM164" s="671"/>
      <c r="AN164" s="671"/>
      <c r="AO164" s="671"/>
      <c r="AP164" s="671"/>
      <c r="AQ164" s="671"/>
      <c r="AR164" s="671"/>
      <c r="AS164" s="671"/>
      <c r="AT164" s="671"/>
      <c r="AU164" s="671"/>
      <c r="AV164" s="671"/>
      <c r="AW164" s="671"/>
      <c r="AX164" s="671"/>
      <c r="AY164" s="671"/>
      <c r="AZ164" s="671"/>
      <c r="BA164" s="671"/>
      <c r="BB164" s="671"/>
      <c r="BC164" s="671"/>
      <c r="BD164" s="672"/>
      <c r="BE164" s="673" t="s">
        <v>202</v>
      </c>
      <c r="BF164" s="673"/>
      <c r="BG164" s="673"/>
      <c r="BH164" s="673"/>
      <c r="BI164" s="674"/>
      <c r="BJ164" s="26"/>
      <c r="BK164" s="26"/>
      <c r="BL164" s="26"/>
      <c r="BM164" s="26"/>
    </row>
    <row r="165" spans="1:65" ht="132" customHeight="1" x14ac:dyDescent="0.75">
      <c r="A165" s="126"/>
      <c r="B165" s="197"/>
      <c r="C165" s="197"/>
      <c r="D165" s="197"/>
      <c r="E165" s="197"/>
      <c r="F165" s="197"/>
      <c r="G165" s="197"/>
      <c r="H165" s="197"/>
      <c r="I165" s="197"/>
      <c r="J165" s="197"/>
      <c r="K165" s="197"/>
      <c r="L165" s="197"/>
      <c r="M165" s="197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127"/>
      <c r="AE165" s="89"/>
      <c r="AF165" s="89"/>
      <c r="AG165" s="127"/>
      <c r="AH165" s="89"/>
      <c r="AI165" s="89"/>
      <c r="AJ165" s="102"/>
      <c r="AK165" s="96"/>
      <c r="AL165" s="96"/>
      <c r="AM165" s="97"/>
      <c r="AN165" s="103"/>
      <c r="AO165" s="89"/>
      <c r="AP165" s="89"/>
      <c r="AQ165" s="127"/>
      <c r="AR165" s="89"/>
      <c r="AS165" s="89"/>
      <c r="AT165" s="127"/>
      <c r="AU165" s="89"/>
      <c r="AV165" s="89"/>
      <c r="AW165" s="127"/>
      <c r="AX165" s="89"/>
      <c r="AY165" s="89"/>
      <c r="AZ165" s="127"/>
      <c r="BA165" s="89"/>
      <c r="BB165" s="89"/>
      <c r="BC165" s="127"/>
      <c r="BD165" s="89"/>
      <c r="BE165" s="89"/>
      <c r="BF165" s="102"/>
      <c r="BG165" s="127"/>
      <c r="BH165" s="89"/>
      <c r="BI165" s="89"/>
    </row>
    <row r="166" spans="1:65" ht="61.5" x14ac:dyDescent="0.85">
      <c r="A166" s="256" t="s">
        <v>91</v>
      </c>
      <c r="B166" s="257"/>
      <c r="C166" s="261"/>
      <c r="D166" s="261"/>
      <c r="E166" s="257"/>
      <c r="F166" s="261"/>
      <c r="G166" s="261"/>
      <c r="H166" s="257"/>
      <c r="I166" s="261"/>
      <c r="J166" s="261"/>
      <c r="K166" s="257"/>
      <c r="L166" s="261"/>
      <c r="M166" s="261"/>
      <c r="N166" s="257"/>
      <c r="O166" s="261"/>
      <c r="P166" s="261"/>
      <c r="Q166" s="257"/>
      <c r="R166" s="261"/>
      <c r="S166" s="261"/>
      <c r="T166" s="261"/>
      <c r="U166" s="261"/>
      <c r="V166" s="261"/>
      <c r="W166" s="261"/>
      <c r="X166" s="261"/>
      <c r="Y166" s="261"/>
      <c r="Z166" s="257"/>
      <c r="AA166" s="257"/>
      <c r="AB166" s="125"/>
      <c r="AC166" s="125"/>
      <c r="AD166" s="256" t="s">
        <v>91</v>
      </c>
      <c r="AE166" s="125"/>
      <c r="AF166" s="125"/>
      <c r="AG166" s="171"/>
      <c r="AH166" s="125"/>
      <c r="AI166" s="125"/>
      <c r="AJ166" s="171"/>
      <c r="AK166" s="259"/>
      <c r="AL166" s="259"/>
      <c r="AM166" s="234"/>
      <c r="AN166" s="260"/>
      <c r="AO166" s="125"/>
      <c r="AP166" s="125"/>
      <c r="AQ166" s="171"/>
      <c r="AR166" s="125"/>
      <c r="AS166" s="125"/>
      <c r="AT166" s="171"/>
      <c r="AU166" s="125"/>
      <c r="AV166" s="125"/>
      <c r="AW166" s="171"/>
      <c r="AX166" s="125"/>
      <c r="AY166" s="125"/>
      <c r="AZ166" s="171"/>
      <c r="BA166" s="125"/>
      <c r="BB166" s="125"/>
      <c r="BC166" s="171"/>
      <c r="BD166" s="125"/>
      <c r="BE166" s="125"/>
      <c r="BF166" s="171"/>
      <c r="BG166" s="171"/>
      <c r="BH166" s="89"/>
      <c r="BI166" s="89"/>
    </row>
    <row r="167" spans="1:65" ht="124.5" customHeight="1" x14ac:dyDescent="0.85">
      <c r="A167" s="1137" t="s">
        <v>305</v>
      </c>
      <c r="B167" s="1137"/>
      <c r="C167" s="1137"/>
      <c r="D167" s="1137"/>
      <c r="E167" s="1137"/>
      <c r="F167" s="1137"/>
      <c r="G167" s="1137"/>
      <c r="H167" s="1137"/>
      <c r="I167" s="1137"/>
      <c r="J167" s="1137"/>
      <c r="K167" s="1137"/>
      <c r="L167" s="1137"/>
      <c r="M167" s="1137"/>
      <c r="N167" s="1137"/>
      <c r="O167" s="1137"/>
      <c r="P167" s="1137"/>
      <c r="Q167" s="1137"/>
      <c r="R167" s="1137"/>
      <c r="S167" s="1137"/>
      <c r="T167" s="1137"/>
      <c r="U167" s="1137"/>
      <c r="V167" s="1137"/>
      <c r="W167" s="1137"/>
      <c r="X167" s="1137"/>
      <c r="Y167" s="261"/>
      <c r="Z167" s="257"/>
      <c r="AA167" s="257"/>
      <c r="AB167" s="125"/>
      <c r="AC167" s="125"/>
      <c r="AD167" s="1132" t="s">
        <v>400</v>
      </c>
      <c r="AE167" s="1132"/>
      <c r="AF167" s="1132"/>
      <c r="AG167" s="1132"/>
      <c r="AH167" s="1132"/>
      <c r="AI167" s="1132"/>
      <c r="AJ167" s="1132"/>
      <c r="AK167" s="1132"/>
      <c r="AL167" s="1132"/>
      <c r="AM167" s="1132"/>
      <c r="AN167" s="1132"/>
      <c r="AO167" s="1132"/>
      <c r="AP167" s="1132"/>
      <c r="AQ167" s="1132"/>
      <c r="AR167" s="1132"/>
      <c r="AS167" s="1132"/>
      <c r="AT167" s="1132"/>
      <c r="AU167" s="1132"/>
      <c r="AV167" s="1132"/>
      <c r="AW167" s="1132"/>
      <c r="AX167" s="1132"/>
      <c r="AY167" s="1132"/>
      <c r="AZ167" s="1132"/>
      <c r="BA167" s="1132"/>
      <c r="BB167" s="1132"/>
      <c r="BC167" s="1132"/>
      <c r="BD167" s="1132"/>
      <c r="BE167" s="125"/>
      <c r="BF167" s="171"/>
      <c r="BG167" s="171"/>
      <c r="BH167" s="89"/>
      <c r="BI167" s="89"/>
    </row>
    <row r="168" spans="1:65" ht="132.75" customHeight="1" x14ac:dyDescent="0.85">
      <c r="A168" s="869"/>
      <c r="B168" s="869"/>
      <c r="C168" s="869"/>
      <c r="D168" s="869"/>
      <c r="E168" s="869"/>
      <c r="F168" s="869"/>
      <c r="G168" s="262" t="s">
        <v>132</v>
      </c>
      <c r="H168" s="263"/>
      <c r="I168" s="263"/>
      <c r="J168" s="263"/>
      <c r="K168" s="263"/>
      <c r="L168" s="263"/>
      <c r="M168" s="263"/>
      <c r="N168" s="263"/>
      <c r="O168" s="263"/>
      <c r="P168" s="263"/>
      <c r="Q168" s="263"/>
      <c r="R168" s="263"/>
      <c r="S168" s="263"/>
      <c r="T168" s="263"/>
      <c r="U168" s="263"/>
      <c r="V168" s="263"/>
      <c r="W168" s="263"/>
      <c r="X168" s="263"/>
      <c r="Y168" s="263"/>
      <c r="Z168" s="263"/>
      <c r="AA168" s="263"/>
      <c r="AB168" s="125"/>
      <c r="AC168" s="125"/>
      <c r="AD168" s="869"/>
      <c r="AE168" s="869"/>
      <c r="AF168" s="869"/>
      <c r="AG168" s="869"/>
      <c r="AH168" s="869"/>
      <c r="AI168" s="869"/>
      <c r="AJ168" s="262" t="s">
        <v>133</v>
      </c>
      <c r="AK168" s="262"/>
      <c r="AL168" s="262"/>
      <c r="AM168" s="262"/>
      <c r="AN168" s="262"/>
      <c r="AO168" s="262"/>
      <c r="AP168" s="262"/>
      <c r="AQ168" s="262"/>
      <c r="AR168" s="262"/>
      <c r="AS168" s="262"/>
      <c r="AT168" s="262"/>
      <c r="AU168" s="262"/>
      <c r="AV168" s="262"/>
      <c r="AW168" s="262"/>
      <c r="AX168" s="262"/>
      <c r="AY168" s="262"/>
      <c r="AZ168" s="262"/>
      <c r="BA168" s="262"/>
      <c r="BB168" s="262"/>
      <c r="BC168" s="262"/>
      <c r="BD168" s="263"/>
      <c r="BE168" s="125"/>
      <c r="BF168" s="171"/>
      <c r="BG168" s="171"/>
      <c r="BH168" s="89"/>
      <c r="BI168" s="89"/>
    </row>
    <row r="169" spans="1:65" s="23" customFormat="1" ht="114" customHeight="1" x14ac:dyDescent="0.85">
      <c r="A169" s="869"/>
      <c r="B169" s="869"/>
      <c r="C169" s="869"/>
      <c r="D169" s="869"/>
      <c r="E169" s="869"/>
      <c r="F169" s="869"/>
      <c r="G169" s="1153">
        <v>2021</v>
      </c>
      <c r="H169" s="1153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  <c r="AB169" s="182"/>
      <c r="AC169" s="182"/>
      <c r="AD169" s="869"/>
      <c r="AE169" s="869"/>
      <c r="AF169" s="869"/>
      <c r="AG169" s="869"/>
      <c r="AH169" s="869"/>
      <c r="AI169" s="869"/>
      <c r="AJ169" s="1153">
        <v>2021</v>
      </c>
      <c r="AK169" s="1153"/>
      <c r="AL169" s="182"/>
      <c r="AM169" s="182"/>
      <c r="AN169" s="182"/>
      <c r="AO169" s="182"/>
      <c r="AP169" s="182"/>
      <c r="AQ169" s="182"/>
      <c r="AR169" s="182"/>
      <c r="AS169" s="182"/>
      <c r="AT169" s="182"/>
      <c r="AU169" s="182"/>
      <c r="AV169" s="182"/>
      <c r="AW169" s="182"/>
      <c r="AX169" s="182"/>
      <c r="AY169" s="182"/>
      <c r="AZ169" s="182"/>
      <c r="BA169" s="182"/>
      <c r="BB169" s="182"/>
      <c r="BC169" s="182"/>
      <c r="BD169" s="182"/>
      <c r="BE169" s="182"/>
      <c r="BF169" s="182"/>
      <c r="BG169" s="182"/>
      <c r="BH169" s="182"/>
      <c r="BI169" s="97"/>
      <c r="BJ169" s="22"/>
      <c r="BK169" s="22"/>
      <c r="BL169" s="22"/>
      <c r="BM169" s="22"/>
    </row>
    <row r="170" spans="1:65" ht="30.75" customHeight="1" x14ac:dyDescent="0.75">
      <c r="A170" s="126"/>
      <c r="B170" s="197"/>
      <c r="C170" s="197"/>
      <c r="D170" s="197"/>
      <c r="E170" s="197"/>
      <c r="F170" s="197"/>
      <c r="G170" s="197"/>
      <c r="H170" s="197"/>
      <c r="I170" s="197"/>
      <c r="J170" s="197"/>
      <c r="K170" s="197"/>
      <c r="L170" s="197"/>
      <c r="M170" s="197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127"/>
      <c r="AE170" s="89"/>
      <c r="AF170" s="89"/>
      <c r="AG170" s="127"/>
      <c r="AH170" s="89"/>
      <c r="AI170" s="89"/>
      <c r="AJ170" s="102"/>
      <c r="AK170" s="96"/>
      <c r="AL170" s="96"/>
      <c r="AM170" s="97"/>
      <c r="AN170" s="103"/>
      <c r="AO170" s="89"/>
      <c r="AP170" s="89"/>
      <c r="AQ170" s="127"/>
      <c r="AR170" s="89"/>
      <c r="AS170" s="89"/>
      <c r="AT170" s="127"/>
      <c r="AU170" s="89"/>
      <c r="AV170" s="89"/>
      <c r="AW170" s="127"/>
      <c r="AX170" s="89"/>
      <c r="AY170" s="89"/>
      <c r="AZ170" s="127"/>
      <c r="BA170" s="89"/>
      <c r="BB170" s="89"/>
      <c r="BC170" s="127"/>
      <c r="BD170" s="89"/>
      <c r="BE170" s="89"/>
      <c r="BF170" s="102"/>
      <c r="BG170" s="127"/>
      <c r="BH170" s="89"/>
      <c r="BI170" s="89"/>
    </row>
    <row r="171" spans="1:65" s="23" customFormat="1" ht="76.5" customHeight="1" thickBot="1" x14ac:dyDescent="0.8">
      <c r="A171" s="665" t="s">
        <v>432</v>
      </c>
      <c r="B171" s="665"/>
      <c r="C171" s="665"/>
      <c r="D171" s="665"/>
      <c r="E171" s="665"/>
      <c r="F171" s="665"/>
      <c r="G171" s="665"/>
      <c r="H171" s="665"/>
      <c r="I171" s="665"/>
      <c r="J171" s="665"/>
      <c r="K171" s="665"/>
      <c r="L171" s="665"/>
      <c r="M171" s="665"/>
      <c r="N171" s="665"/>
      <c r="O171" s="665"/>
      <c r="P171" s="665"/>
      <c r="Q171" s="665"/>
      <c r="R171" s="665"/>
      <c r="S171" s="665"/>
      <c r="T171" s="665"/>
      <c r="U171" s="665"/>
      <c r="V171" s="665"/>
      <c r="W171" s="665"/>
      <c r="X171" s="665"/>
      <c r="Y171" s="665"/>
      <c r="Z171" s="665"/>
      <c r="AA171" s="665"/>
      <c r="AB171" s="665"/>
      <c r="AC171" s="665"/>
      <c r="AD171" s="665"/>
      <c r="AE171" s="665"/>
      <c r="AF171" s="665"/>
      <c r="AG171" s="665"/>
      <c r="AH171" s="665"/>
      <c r="AI171" s="665"/>
      <c r="AJ171" s="665"/>
      <c r="AK171" s="665"/>
      <c r="AL171" s="665"/>
      <c r="AM171" s="665"/>
      <c r="AN171" s="665"/>
      <c r="AO171" s="665"/>
      <c r="AP171" s="665"/>
      <c r="AQ171" s="665"/>
      <c r="AR171" s="665"/>
      <c r="AS171" s="665"/>
      <c r="AT171" s="665"/>
      <c r="AU171" s="665"/>
      <c r="AV171" s="665"/>
      <c r="AW171" s="665"/>
      <c r="AX171" s="665"/>
      <c r="AY171" s="665"/>
      <c r="AZ171" s="665"/>
      <c r="BA171" s="665"/>
      <c r="BB171" s="665"/>
      <c r="BC171" s="665"/>
      <c r="BD171" s="665"/>
      <c r="BE171" s="665"/>
      <c r="BF171" s="665"/>
      <c r="BG171" s="665"/>
      <c r="BH171" s="665"/>
      <c r="BI171" s="97"/>
      <c r="BJ171" s="22"/>
      <c r="BK171" s="22"/>
      <c r="BL171" s="22"/>
      <c r="BM171" s="22"/>
    </row>
    <row r="172" spans="1:65" s="27" customFormat="1" ht="211.5" customHeight="1" thickBot="1" x14ac:dyDescent="0.25">
      <c r="A172" s="1186" t="s">
        <v>123</v>
      </c>
      <c r="B172" s="1187"/>
      <c r="C172" s="1188" t="s">
        <v>126</v>
      </c>
      <c r="D172" s="1189"/>
      <c r="E172" s="1189"/>
      <c r="F172" s="1189"/>
      <c r="G172" s="1189"/>
      <c r="H172" s="1189"/>
      <c r="I172" s="1189"/>
      <c r="J172" s="1189"/>
      <c r="K172" s="1189"/>
      <c r="L172" s="1189"/>
      <c r="M172" s="1189"/>
      <c r="N172" s="1189"/>
      <c r="O172" s="1189"/>
      <c r="P172" s="1189"/>
      <c r="Q172" s="1189"/>
      <c r="R172" s="1189"/>
      <c r="S172" s="1189"/>
      <c r="T172" s="1189"/>
      <c r="U172" s="1189"/>
      <c r="V172" s="1189"/>
      <c r="W172" s="1189"/>
      <c r="X172" s="1189"/>
      <c r="Y172" s="1189"/>
      <c r="Z172" s="1189"/>
      <c r="AA172" s="1189"/>
      <c r="AB172" s="1189"/>
      <c r="AC172" s="1189"/>
      <c r="AD172" s="1189"/>
      <c r="AE172" s="1189"/>
      <c r="AF172" s="1189"/>
      <c r="AG172" s="1189"/>
      <c r="AH172" s="1189"/>
      <c r="AI172" s="1189"/>
      <c r="AJ172" s="1189"/>
      <c r="AK172" s="1189"/>
      <c r="AL172" s="1189"/>
      <c r="AM172" s="1189"/>
      <c r="AN172" s="1189"/>
      <c r="AO172" s="1189"/>
      <c r="AP172" s="1189"/>
      <c r="AQ172" s="1189"/>
      <c r="AR172" s="1189"/>
      <c r="AS172" s="1189"/>
      <c r="AT172" s="1189"/>
      <c r="AU172" s="1189"/>
      <c r="AV172" s="1189"/>
      <c r="AW172" s="1189"/>
      <c r="AX172" s="1189"/>
      <c r="AY172" s="1189"/>
      <c r="AZ172" s="1189"/>
      <c r="BA172" s="1189"/>
      <c r="BB172" s="1189"/>
      <c r="BC172" s="1189"/>
      <c r="BD172" s="1190"/>
      <c r="BE172" s="1191" t="s">
        <v>127</v>
      </c>
      <c r="BF172" s="1191"/>
      <c r="BG172" s="1191"/>
      <c r="BH172" s="1191"/>
      <c r="BI172" s="1192"/>
      <c r="BJ172" s="26"/>
      <c r="BK172" s="26"/>
      <c r="BL172" s="26"/>
      <c r="BM172" s="26"/>
    </row>
    <row r="173" spans="1:65" s="27" customFormat="1" ht="68.25" x14ac:dyDescent="0.2">
      <c r="A173" s="668" t="s">
        <v>323</v>
      </c>
      <c r="B173" s="669"/>
      <c r="C173" s="670" t="s">
        <v>328</v>
      </c>
      <c r="D173" s="671"/>
      <c r="E173" s="671"/>
      <c r="F173" s="671"/>
      <c r="G173" s="671"/>
      <c r="H173" s="671"/>
      <c r="I173" s="671"/>
      <c r="J173" s="671"/>
      <c r="K173" s="671"/>
      <c r="L173" s="671"/>
      <c r="M173" s="671"/>
      <c r="N173" s="671"/>
      <c r="O173" s="671"/>
      <c r="P173" s="671"/>
      <c r="Q173" s="671"/>
      <c r="R173" s="671"/>
      <c r="S173" s="671"/>
      <c r="T173" s="671"/>
      <c r="U173" s="671"/>
      <c r="V173" s="671"/>
      <c r="W173" s="671"/>
      <c r="X173" s="671"/>
      <c r="Y173" s="671"/>
      <c r="Z173" s="671"/>
      <c r="AA173" s="671"/>
      <c r="AB173" s="671"/>
      <c r="AC173" s="671"/>
      <c r="AD173" s="671"/>
      <c r="AE173" s="671"/>
      <c r="AF173" s="671"/>
      <c r="AG173" s="671"/>
      <c r="AH173" s="671"/>
      <c r="AI173" s="671"/>
      <c r="AJ173" s="671"/>
      <c r="AK173" s="671"/>
      <c r="AL173" s="671"/>
      <c r="AM173" s="671"/>
      <c r="AN173" s="671"/>
      <c r="AO173" s="671"/>
      <c r="AP173" s="671"/>
      <c r="AQ173" s="671"/>
      <c r="AR173" s="671"/>
      <c r="AS173" s="671"/>
      <c r="AT173" s="671"/>
      <c r="AU173" s="671"/>
      <c r="AV173" s="671"/>
      <c r="AW173" s="671"/>
      <c r="AX173" s="671"/>
      <c r="AY173" s="671"/>
      <c r="AZ173" s="671"/>
      <c r="BA173" s="671"/>
      <c r="BB173" s="671"/>
      <c r="BC173" s="671"/>
      <c r="BD173" s="672"/>
      <c r="BE173" s="673" t="s">
        <v>148</v>
      </c>
      <c r="BF173" s="673"/>
      <c r="BG173" s="673"/>
      <c r="BH173" s="673"/>
      <c r="BI173" s="674"/>
      <c r="BJ173" s="26"/>
      <c r="BK173" s="26"/>
      <c r="BL173" s="26"/>
      <c r="BM173" s="26"/>
    </row>
    <row r="174" spans="1:65" s="27" customFormat="1" ht="68.25" x14ac:dyDescent="0.2">
      <c r="A174" s="668" t="s">
        <v>325</v>
      </c>
      <c r="B174" s="669"/>
      <c r="C174" s="670" t="s">
        <v>330</v>
      </c>
      <c r="D174" s="671"/>
      <c r="E174" s="671"/>
      <c r="F174" s="671"/>
      <c r="G174" s="671"/>
      <c r="H174" s="671"/>
      <c r="I174" s="671"/>
      <c r="J174" s="671"/>
      <c r="K174" s="671"/>
      <c r="L174" s="671"/>
      <c r="M174" s="671"/>
      <c r="N174" s="671"/>
      <c r="O174" s="671"/>
      <c r="P174" s="671"/>
      <c r="Q174" s="671"/>
      <c r="R174" s="671"/>
      <c r="S174" s="671"/>
      <c r="T174" s="671"/>
      <c r="U174" s="671"/>
      <c r="V174" s="671"/>
      <c r="W174" s="671"/>
      <c r="X174" s="671"/>
      <c r="Y174" s="671"/>
      <c r="Z174" s="671"/>
      <c r="AA174" s="671"/>
      <c r="AB174" s="671"/>
      <c r="AC174" s="671"/>
      <c r="AD174" s="671"/>
      <c r="AE174" s="671"/>
      <c r="AF174" s="671"/>
      <c r="AG174" s="671"/>
      <c r="AH174" s="671"/>
      <c r="AI174" s="671"/>
      <c r="AJ174" s="671"/>
      <c r="AK174" s="671"/>
      <c r="AL174" s="671"/>
      <c r="AM174" s="671"/>
      <c r="AN174" s="671"/>
      <c r="AO174" s="671"/>
      <c r="AP174" s="671"/>
      <c r="AQ174" s="671"/>
      <c r="AR174" s="671"/>
      <c r="AS174" s="671"/>
      <c r="AT174" s="671"/>
      <c r="AU174" s="671"/>
      <c r="AV174" s="671"/>
      <c r="AW174" s="671"/>
      <c r="AX174" s="671"/>
      <c r="AY174" s="671"/>
      <c r="AZ174" s="671"/>
      <c r="BA174" s="671"/>
      <c r="BB174" s="671"/>
      <c r="BC174" s="671"/>
      <c r="BD174" s="672"/>
      <c r="BE174" s="710" t="s">
        <v>148</v>
      </c>
      <c r="BF174" s="711"/>
      <c r="BG174" s="711"/>
      <c r="BH174" s="711"/>
      <c r="BI174" s="712"/>
      <c r="BJ174" s="26"/>
      <c r="BK174" s="26"/>
      <c r="BL174" s="26"/>
      <c r="BM174" s="26"/>
    </row>
    <row r="175" spans="1:65" s="27" customFormat="1" ht="68.25" x14ac:dyDescent="0.2">
      <c r="A175" s="668" t="s">
        <v>327</v>
      </c>
      <c r="B175" s="669"/>
      <c r="C175" s="670" t="s">
        <v>324</v>
      </c>
      <c r="D175" s="671"/>
      <c r="E175" s="671"/>
      <c r="F175" s="671"/>
      <c r="G175" s="671"/>
      <c r="H175" s="671"/>
      <c r="I175" s="671"/>
      <c r="J175" s="671"/>
      <c r="K175" s="671"/>
      <c r="L175" s="671"/>
      <c r="M175" s="671"/>
      <c r="N175" s="671"/>
      <c r="O175" s="671"/>
      <c r="P175" s="671"/>
      <c r="Q175" s="671"/>
      <c r="R175" s="671"/>
      <c r="S175" s="671"/>
      <c r="T175" s="671"/>
      <c r="U175" s="671"/>
      <c r="V175" s="671"/>
      <c r="W175" s="671"/>
      <c r="X175" s="671"/>
      <c r="Y175" s="671"/>
      <c r="Z175" s="671"/>
      <c r="AA175" s="671"/>
      <c r="AB175" s="671"/>
      <c r="AC175" s="671"/>
      <c r="AD175" s="671"/>
      <c r="AE175" s="671"/>
      <c r="AF175" s="671"/>
      <c r="AG175" s="671"/>
      <c r="AH175" s="671"/>
      <c r="AI175" s="671"/>
      <c r="AJ175" s="671"/>
      <c r="AK175" s="671"/>
      <c r="AL175" s="671"/>
      <c r="AM175" s="671"/>
      <c r="AN175" s="671"/>
      <c r="AO175" s="671"/>
      <c r="AP175" s="671"/>
      <c r="AQ175" s="671"/>
      <c r="AR175" s="671"/>
      <c r="AS175" s="671"/>
      <c r="AT175" s="671"/>
      <c r="AU175" s="671"/>
      <c r="AV175" s="671"/>
      <c r="AW175" s="671"/>
      <c r="AX175" s="671"/>
      <c r="AY175" s="671"/>
      <c r="AZ175" s="671"/>
      <c r="BA175" s="671"/>
      <c r="BB175" s="671"/>
      <c r="BC175" s="671"/>
      <c r="BD175" s="672"/>
      <c r="BE175" s="710" t="s">
        <v>224</v>
      </c>
      <c r="BF175" s="711"/>
      <c r="BG175" s="711"/>
      <c r="BH175" s="711"/>
      <c r="BI175" s="712"/>
      <c r="BJ175" s="26"/>
      <c r="BK175" s="26"/>
      <c r="BL175" s="26"/>
      <c r="BM175" s="26"/>
    </row>
    <row r="176" spans="1:65" s="27" customFormat="1" ht="68.25" x14ac:dyDescent="0.2">
      <c r="A176" s="713" t="s">
        <v>329</v>
      </c>
      <c r="B176" s="714"/>
      <c r="C176" s="715" t="s">
        <v>326</v>
      </c>
      <c r="D176" s="716"/>
      <c r="E176" s="716"/>
      <c r="F176" s="716"/>
      <c r="G176" s="716"/>
      <c r="H176" s="716"/>
      <c r="I176" s="716"/>
      <c r="J176" s="716"/>
      <c r="K176" s="716"/>
      <c r="L176" s="716"/>
      <c r="M176" s="716"/>
      <c r="N176" s="716"/>
      <c r="O176" s="716"/>
      <c r="P176" s="716"/>
      <c r="Q176" s="716"/>
      <c r="R176" s="716"/>
      <c r="S176" s="716"/>
      <c r="T176" s="716"/>
      <c r="U176" s="716"/>
      <c r="V176" s="716"/>
      <c r="W176" s="716"/>
      <c r="X176" s="716"/>
      <c r="Y176" s="716"/>
      <c r="Z176" s="716"/>
      <c r="AA176" s="716"/>
      <c r="AB176" s="716"/>
      <c r="AC176" s="716"/>
      <c r="AD176" s="716"/>
      <c r="AE176" s="716"/>
      <c r="AF176" s="716"/>
      <c r="AG176" s="716"/>
      <c r="AH176" s="716"/>
      <c r="AI176" s="716"/>
      <c r="AJ176" s="716"/>
      <c r="AK176" s="716"/>
      <c r="AL176" s="716"/>
      <c r="AM176" s="716"/>
      <c r="AN176" s="716"/>
      <c r="AO176" s="716"/>
      <c r="AP176" s="716"/>
      <c r="AQ176" s="716"/>
      <c r="AR176" s="716"/>
      <c r="AS176" s="716"/>
      <c r="AT176" s="716"/>
      <c r="AU176" s="716"/>
      <c r="AV176" s="716"/>
      <c r="AW176" s="716"/>
      <c r="AX176" s="716"/>
      <c r="AY176" s="716"/>
      <c r="AZ176" s="716"/>
      <c r="BA176" s="716"/>
      <c r="BB176" s="716"/>
      <c r="BC176" s="716"/>
      <c r="BD176" s="717"/>
      <c r="BE176" s="718" t="s">
        <v>224</v>
      </c>
      <c r="BF176" s="719"/>
      <c r="BG176" s="719"/>
      <c r="BH176" s="719"/>
      <c r="BI176" s="720"/>
      <c r="BJ176" s="26"/>
      <c r="BK176" s="26"/>
      <c r="BL176" s="26"/>
      <c r="BM176" s="26"/>
    </row>
    <row r="177" spans="1:65" s="27" customFormat="1" ht="68.25" x14ac:dyDescent="0.2">
      <c r="A177" s="668" t="s">
        <v>331</v>
      </c>
      <c r="B177" s="669"/>
      <c r="C177" s="670" t="s">
        <v>376</v>
      </c>
      <c r="D177" s="671"/>
      <c r="E177" s="671"/>
      <c r="F177" s="671"/>
      <c r="G177" s="671"/>
      <c r="H177" s="671"/>
      <c r="I177" s="671"/>
      <c r="J177" s="671"/>
      <c r="K177" s="671"/>
      <c r="L177" s="671"/>
      <c r="M177" s="671"/>
      <c r="N177" s="671"/>
      <c r="O177" s="671"/>
      <c r="P177" s="671"/>
      <c r="Q177" s="671"/>
      <c r="R177" s="671"/>
      <c r="S177" s="671"/>
      <c r="T177" s="671"/>
      <c r="U177" s="671"/>
      <c r="V177" s="671"/>
      <c r="W177" s="671"/>
      <c r="X177" s="671"/>
      <c r="Y177" s="671"/>
      <c r="Z177" s="671"/>
      <c r="AA177" s="671"/>
      <c r="AB177" s="671"/>
      <c r="AC177" s="671"/>
      <c r="AD177" s="671"/>
      <c r="AE177" s="671"/>
      <c r="AF177" s="671"/>
      <c r="AG177" s="671"/>
      <c r="AH177" s="671"/>
      <c r="AI177" s="671"/>
      <c r="AJ177" s="671"/>
      <c r="AK177" s="671"/>
      <c r="AL177" s="671"/>
      <c r="AM177" s="671"/>
      <c r="AN177" s="671"/>
      <c r="AO177" s="671"/>
      <c r="AP177" s="671"/>
      <c r="AQ177" s="671"/>
      <c r="AR177" s="671"/>
      <c r="AS177" s="671"/>
      <c r="AT177" s="671"/>
      <c r="AU177" s="671"/>
      <c r="AV177" s="671"/>
      <c r="AW177" s="671"/>
      <c r="AX177" s="671"/>
      <c r="AY177" s="671"/>
      <c r="AZ177" s="671"/>
      <c r="BA177" s="671"/>
      <c r="BB177" s="671"/>
      <c r="BC177" s="671"/>
      <c r="BD177" s="672"/>
      <c r="BE177" s="710" t="s">
        <v>208</v>
      </c>
      <c r="BF177" s="711"/>
      <c r="BG177" s="711"/>
      <c r="BH177" s="711"/>
      <c r="BI177" s="712"/>
      <c r="BJ177" s="26"/>
      <c r="BK177" s="26"/>
      <c r="BL177" s="26"/>
      <c r="BM177" s="26"/>
    </row>
    <row r="178" spans="1:65" s="27" customFormat="1" ht="68.25" x14ac:dyDescent="0.2">
      <c r="A178" s="707" t="s">
        <v>24</v>
      </c>
      <c r="B178" s="800"/>
      <c r="C178" s="997" t="s">
        <v>270</v>
      </c>
      <c r="D178" s="998"/>
      <c r="E178" s="998"/>
      <c r="F178" s="998"/>
      <c r="G178" s="998"/>
      <c r="H178" s="998"/>
      <c r="I178" s="998"/>
      <c r="J178" s="998"/>
      <c r="K178" s="998"/>
      <c r="L178" s="998"/>
      <c r="M178" s="998"/>
      <c r="N178" s="998"/>
      <c r="O178" s="998"/>
      <c r="P178" s="998"/>
      <c r="Q178" s="998"/>
      <c r="R178" s="998"/>
      <c r="S178" s="998"/>
      <c r="T178" s="998"/>
      <c r="U178" s="998"/>
      <c r="V178" s="998"/>
      <c r="W178" s="998"/>
      <c r="X178" s="998"/>
      <c r="Y178" s="998"/>
      <c r="Z178" s="998"/>
      <c r="AA178" s="998"/>
      <c r="AB178" s="998"/>
      <c r="AC178" s="998"/>
      <c r="AD178" s="998"/>
      <c r="AE178" s="998"/>
      <c r="AF178" s="998"/>
      <c r="AG178" s="998"/>
      <c r="AH178" s="998"/>
      <c r="AI178" s="998"/>
      <c r="AJ178" s="998"/>
      <c r="AK178" s="998"/>
      <c r="AL178" s="998"/>
      <c r="AM178" s="998"/>
      <c r="AN178" s="998"/>
      <c r="AO178" s="998"/>
      <c r="AP178" s="998"/>
      <c r="AQ178" s="998"/>
      <c r="AR178" s="998"/>
      <c r="AS178" s="998"/>
      <c r="AT178" s="998"/>
      <c r="AU178" s="998"/>
      <c r="AV178" s="998"/>
      <c r="AW178" s="998"/>
      <c r="AX178" s="998"/>
      <c r="AY178" s="998"/>
      <c r="AZ178" s="998"/>
      <c r="BA178" s="998"/>
      <c r="BB178" s="998"/>
      <c r="BC178" s="998"/>
      <c r="BD178" s="1037"/>
      <c r="BE178" s="840" t="s">
        <v>294</v>
      </c>
      <c r="BF178" s="1054"/>
      <c r="BG178" s="1054"/>
      <c r="BH178" s="1054"/>
      <c r="BI178" s="1055"/>
      <c r="BJ178" s="26"/>
      <c r="BK178" s="26"/>
      <c r="BL178" s="26"/>
      <c r="BM178" s="26"/>
    </row>
    <row r="179" spans="1:65" s="27" customFormat="1" ht="68.25" x14ac:dyDescent="0.2">
      <c r="A179" s="668" t="s">
        <v>25</v>
      </c>
      <c r="B179" s="669"/>
      <c r="C179" s="670" t="s">
        <v>377</v>
      </c>
      <c r="D179" s="671"/>
      <c r="E179" s="671"/>
      <c r="F179" s="671"/>
      <c r="G179" s="671"/>
      <c r="H179" s="671"/>
      <c r="I179" s="671"/>
      <c r="J179" s="671"/>
      <c r="K179" s="671"/>
      <c r="L179" s="671"/>
      <c r="M179" s="671"/>
      <c r="N179" s="671"/>
      <c r="O179" s="671"/>
      <c r="P179" s="671"/>
      <c r="Q179" s="671"/>
      <c r="R179" s="671"/>
      <c r="S179" s="671"/>
      <c r="T179" s="671"/>
      <c r="U179" s="671"/>
      <c r="V179" s="671"/>
      <c r="W179" s="671"/>
      <c r="X179" s="671"/>
      <c r="Y179" s="671"/>
      <c r="Z179" s="671"/>
      <c r="AA179" s="671"/>
      <c r="AB179" s="671"/>
      <c r="AC179" s="671"/>
      <c r="AD179" s="671"/>
      <c r="AE179" s="671"/>
      <c r="AF179" s="671"/>
      <c r="AG179" s="671"/>
      <c r="AH179" s="671"/>
      <c r="AI179" s="671"/>
      <c r="AJ179" s="671"/>
      <c r="AK179" s="671"/>
      <c r="AL179" s="671"/>
      <c r="AM179" s="671"/>
      <c r="AN179" s="671"/>
      <c r="AO179" s="671"/>
      <c r="AP179" s="671"/>
      <c r="AQ179" s="671"/>
      <c r="AR179" s="671"/>
      <c r="AS179" s="671"/>
      <c r="AT179" s="671"/>
      <c r="AU179" s="671"/>
      <c r="AV179" s="671"/>
      <c r="AW179" s="671"/>
      <c r="AX179" s="671"/>
      <c r="AY179" s="671"/>
      <c r="AZ179" s="671"/>
      <c r="BA179" s="671"/>
      <c r="BB179" s="671"/>
      <c r="BC179" s="671"/>
      <c r="BD179" s="672"/>
      <c r="BE179" s="710" t="s">
        <v>150</v>
      </c>
      <c r="BF179" s="711"/>
      <c r="BG179" s="711"/>
      <c r="BH179" s="711"/>
      <c r="BI179" s="712"/>
      <c r="BJ179" s="26"/>
      <c r="BK179" s="26"/>
      <c r="BL179" s="26"/>
      <c r="BM179" s="26"/>
    </row>
    <row r="180" spans="1:65" s="27" customFormat="1" ht="68.25" x14ac:dyDescent="0.2">
      <c r="A180" s="713" t="s">
        <v>27</v>
      </c>
      <c r="B180" s="714"/>
      <c r="C180" s="715" t="s">
        <v>378</v>
      </c>
      <c r="D180" s="716"/>
      <c r="E180" s="716"/>
      <c r="F180" s="716"/>
      <c r="G180" s="716"/>
      <c r="H180" s="716"/>
      <c r="I180" s="716"/>
      <c r="J180" s="716"/>
      <c r="K180" s="716"/>
      <c r="L180" s="716"/>
      <c r="M180" s="716"/>
      <c r="N180" s="716"/>
      <c r="O180" s="716"/>
      <c r="P180" s="716"/>
      <c r="Q180" s="716"/>
      <c r="R180" s="716"/>
      <c r="S180" s="716"/>
      <c r="T180" s="716"/>
      <c r="U180" s="716"/>
      <c r="V180" s="716"/>
      <c r="W180" s="716"/>
      <c r="X180" s="716"/>
      <c r="Y180" s="716"/>
      <c r="Z180" s="716"/>
      <c r="AA180" s="716"/>
      <c r="AB180" s="716"/>
      <c r="AC180" s="716"/>
      <c r="AD180" s="716"/>
      <c r="AE180" s="716"/>
      <c r="AF180" s="716"/>
      <c r="AG180" s="716"/>
      <c r="AH180" s="716"/>
      <c r="AI180" s="716"/>
      <c r="AJ180" s="716"/>
      <c r="AK180" s="716"/>
      <c r="AL180" s="716"/>
      <c r="AM180" s="716"/>
      <c r="AN180" s="716"/>
      <c r="AO180" s="716"/>
      <c r="AP180" s="716"/>
      <c r="AQ180" s="716"/>
      <c r="AR180" s="716"/>
      <c r="AS180" s="716"/>
      <c r="AT180" s="716"/>
      <c r="AU180" s="716"/>
      <c r="AV180" s="716"/>
      <c r="AW180" s="716"/>
      <c r="AX180" s="716"/>
      <c r="AY180" s="716"/>
      <c r="AZ180" s="716"/>
      <c r="BA180" s="716"/>
      <c r="BB180" s="716"/>
      <c r="BC180" s="716"/>
      <c r="BD180" s="717"/>
      <c r="BE180" s="718" t="s">
        <v>152</v>
      </c>
      <c r="BF180" s="719"/>
      <c r="BG180" s="719"/>
      <c r="BH180" s="719"/>
      <c r="BI180" s="720"/>
      <c r="BJ180" s="26"/>
      <c r="BK180" s="26"/>
      <c r="BL180" s="26"/>
      <c r="BM180" s="26"/>
    </row>
    <row r="181" spans="1:65" s="27" customFormat="1" ht="68.25" x14ac:dyDescent="0.2">
      <c r="A181" s="668" t="s">
        <v>28</v>
      </c>
      <c r="B181" s="669"/>
      <c r="C181" s="670" t="s">
        <v>260</v>
      </c>
      <c r="D181" s="671"/>
      <c r="E181" s="671"/>
      <c r="F181" s="671"/>
      <c r="G181" s="671"/>
      <c r="H181" s="671"/>
      <c r="I181" s="671"/>
      <c r="J181" s="671"/>
      <c r="K181" s="671"/>
      <c r="L181" s="671"/>
      <c r="M181" s="671"/>
      <c r="N181" s="671"/>
      <c r="O181" s="671"/>
      <c r="P181" s="671"/>
      <c r="Q181" s="671"/>
      <c r="R181" s="671"/>
      <c r="S181" s="671"/>
      <c r="T181" s="671"/>
      <c r="U181" s="671"/>
      <c r="V181" s="671"/>
      <c r="W181" s="671"/>
      <c r="X181" s="671"/>
      <c r="Y181" s="671"/>
      <c r="Z181" s="671"/>
      <c r="AA181" s="671"/>
      <c r="AB181" s="671"/>
      <c r="AC181" s="671"/>
      <c r="AD181" s="671"/>
      <c r="AE181" s="671"/>
      <c r="AF181" s="671"/>
      <c r="AG181" s="671"/>
      <c r="AH181" s="671"/>
      <c r="AI181" s="671"/>
      <c r="AJ181" s="671"/>
      <c r="AK181" s="671"/>
      <c r="AL181" s="671"/>
      <c r="AM181" s="671"/>
      <c r="AN181" s="671"/>
      <c r="AO181" s="671"/>
      <c r="AP181" s="671"/>
      <c r="AQ181" s="671"/>
      <c r="AR181" s="671"/>
      <c r="AS181" s="671"/>
      <c r="AT181" s="671"/>
      <c r="AU181" s="671"/>
      <c r="AV181" s="671"/>
      <c r="AW181" s="671"/>
      <c r="AX181" s="671"/>
      <c r="AY181" s="671"/>
      <c r="AZ181" s="671"/>
      <c r="BA181" s="671"/>
      <c r="BB181" s="671"/>
      <c r="BC181" s="671"/>
      <c r="BD181" s="672"/>
      <c r="BE181" s="710" t="s">
        <v>229</v>
      </c>
      <c r="BF181" s="711"/>
      <c r="BG181" s="711"/>
      <c r="BH181" s="711"/>
      <c r="BI181" s="712"/>
      <c r="BJ181" s="26"/>
      <c r="BK181" s="26"/>
      <c r="BL181" s="26"/>
      <c r="BM181" s="26"/>
    </row>
    <row r="182" spans="1:65" s="27" customFormat="1" ht="68.25" x14ac:dyDescent="0.2">
      <c r="A182" s="668" t="s">
        <v>29</v>
      </c>
      <c r="B182" s="669"/>
      <c r="C182" s="670" t="s">
        <v>247</v>
      </c>
      <c r="D182" s="671"/>
      <c r="E182" s="671"/>
      <c r="F182" s="671"/>
      <c r="G182" s="671"/>
      <c r="H182" s="671"/>
      <c r="I182" s="671"/>
      <c r="J182" s="671"/>
      <c r="K182" s="671"/>
      <c r="L182" s="671"/>
      <c r="M182" s="671"/>
      <c r="N182" s="671"/>
      <c r="O182" s="671"/>
      <c r="P182" s="671"/>
      <c r="Q182" s="671"/>
      <c r="R182" s="671"/>
      <c r="S182" s="671"/>
      <c r="T182" s="671"/>
      <c r="U182" s="671"/>
      <c r="V182" s="671"/>
      <c r="W182" s="671"/>
      <c r="X182" s="671"/>
      <c r="Y182" s="671"/>
      <c r="Z182" s="671"/>
      <c r="AA182" s="671"/>
      <c r="AB182" s="671"/>
      <c r="AC182" s="671"/>
      <c r="AD182" s="671"/>
      <c r="AE182" s="671"/>
      <c r="AF182" s="671"/>
      <c r="AG182" s="671"/>
      <c r="AH182" s="671"/>
      <c r="AI182" s="671"/>
      <c r="AJ182" s="671"/>
      <c r="AK182" s="671"/>
      <c r="AL182" s="671"/>
      <c r="AM182" s="671"/>
      <c r="AN182" s="671"/>
      <c r="AO182" s="671"/>
      <c r="AP182" s="671"/>
      <c r="AQ182" s="671"/>
      <c r="AR182" s="671"/>
      <c r="AS182" s="671"/>
      <c r="AT182" s="671"/>
      <c r="AU182" s="671"/>
      <c r="AV182" s="671"/>
      <c r="AW182" s="671"/>
      <c r="AX182" s="671"/>
      <c r="AY182" s="671"/>
      <c r="AZ182" s="671"/>
      <c r="BA182" s="671"/>
      <c r="BB182" s="671"/>
      <c r="BC182" s="671"/>
      <c r="BD182" s="672"/>
      <c r="BE182" s="710" t="s">
        <v>225</v>
      </c>
      <c r="BF182" s="711"/>
      <c r="BG182" s="711"/>
      <c r="BH182" s="711"/>
      <c r="BI182" s="712"/>
      <c r="BJ182" s="26"/>
      <c r="BK182" s="26"/>
      <c r="BL182" s="26"/>
      <c r="BM182" s="26"/>
    </row>
    <row r="183" spans="1:65" s="27" customFormat="1" ht="68.25" x14ac:dyDescent="0.2">
      <c r="A183" s="668" t="s">
        <v>30</v>
      </c>
      <c r="B183" s="669"/>
      <c r="C183" s="670" t="s">
        <v>345</v>
      </c>
      <c r="D183" s="671"/>
      <c r="E183" s="671"/>
      <c r="F183" s="671"/>
      <c r="G183" s="671"/>
      <c r="H183" s="671"/>
      <c r="I183" s="671"/>
      <c r="J183" s="671"/>
      <c r="K183" s="671"/>
      <c r="L183" s="671"/>
      <c r="M183" s="671"/>
      <c r="N183" s="671"/>
      <c r="O183" s="671"/>
      <c r="P183" s="671"/>
      <c r="Q183" s="671"/>
      <c r="R183" s="671"/>
      <c r="S183" s="671"/>
      <c r="T183" s="671"/>
      <c r="U183" s="671"/>
      <c r="V183" s="671"/>
      <c r="W183" s="671"/>
      <c r="X183" s="671"/>
      <c r="Y183" s="671"/>
      <c r="Z183" s="671"/>
      <c r="AA183" s="671"/>
      <c r="AB183" s="671"/>
      <c r="AC183" s="671"/>
      <c r="AD183" s="671"/>
      <c r="AE183" s="671"/>
      <c r="AF183" s="671"/>
      <c r="AG183" s="671"/>
      <c r="AH183" s="671"/>
      <c r="AI183" s="671"/>
      <c r="AJ183" s="671"/>
      <c r="AK183" s="671"/>
      <c r="AL183" s="671"/>
      <c r="AM183" s="671"/>
      <c r="AN183" s="671"/>
      <c r="AO183" s="671"/>
      <c r="AP183" s="671"/>
      <c r="AQ183" s="671"/>
      <c r="AR183" s="671"/>
      <c r="AS183" s="671"/>
      <c r="AT183" s="671"/>
      <c r="AU183" s="671"/>
      <c r="AV183" s="671"/>
      <c r="AW183" s="671"/>
      <c r="AX183" s="671"/>
      <c r="AY183" s="671"/>
      <c r="AZ183" s="671"/>
      <c r="BA183" s="671"/>
      <c r="BB183" s="671"/>
      <c r="BC183" s="671"/>
      <c r="BD183" s="672"/>
      <c r="BE183" s="673" t="s">
        <v>296</v>
      </c>
      <c r="BF183" s="673"/>
      <c r="BG183" s="673"/>
      <c r="BH183" s="673"/>
      <c r="BI183" s="674"/>
      <c r="BJ183" s="26"/>
      <c r="BK183" s="26"/>
      <c r="BL183" s="26"/>
      <c r="BM183" s="26"/>
    </row>
    <row r="184" spans="1:65" s="27" customFormat="1" ht="68.25" x14ac:dyDescent="0.2">
      <c r="A184" s="668" t="s">
        <v>128</v>
      </c>
      <c r="B184" s="669"/>
      <c r="C184" s="670" t="s">
        <v>333</v>
      </c>
      <c r="D184" s="671"/>
      <c r="E184" s="671"/>
      <c r="F184" s="671"/>
      <c r="G184" s="671"/>
      <c r="H184" s="671"/>
      <c r="I184" s="671"/>
      <c r="J184" s="671"/>
      <c r="K184" s="671"/>
      <c r="L184" s="671"/>
      <c r="M184" s="671"/>
      <c r="N184" s="671"/>
      <c r="O184" s="671"/>
      <c r="P184" s="671"/>
      <c r="Q184" s="671"/>
      <c r="R184" s="671"/>
      <c r="S184" s="671"/>
      <c r="T184" s="671"/>
      <c r="U184" s="671"/>
      <c r="V184" s="671"/>
      <c r="W184" s="671"/>
      <c r="X184" s="671"/>
      <c r="Y184" s="671"/>
      <c r="Z184" s="671"/>
      <c r="AA184" s="671"/>
      <c r="AB184" s="671"/>
      <c r="AC184" s="671"/>
      <c r="AD184" s="671"/>
      <c r="AE184" s="671"/>
      <c r="AF184" s="671"/>
      <c r="AG184" s="671"/>
      <c r="AH184" s="671"/>
      <c r="AI184" s="671"/>
      <c r="AJ184" s="671"/>
      <c r="AK184" s="671"/>
      <c r="AL184" s="671"/>
      <c r="AM184" s="671"/>
      <c r="AN184" s="671"/>
      <c r="AO184" s="671"/>
      <c r="AP184" s="671"/>
      <c r="AQ184" s="671"/>
      <c r="AR184" s="671"/>
      <c r="AS184" s="671"/>
      <c r="AT184" s="671"/>
      <c r="AU184" s="671"/>
      <c r="AV184" s="671"/>
      <c r="AW184" s="671"/>
      <c r="AX184" s="671"/>
      <c r="AY184" s="671"/>
      <c r="AZ184" s="671"/>
      <c r="BA184" s="671"/>
      <c r="BB184" s="671"/>
      <c r="BC184" s="671"/>
      <c r="BD184" s="672"/>
      <c r="BE184" s="673" t="s">
        <v>297</v>
      </c>
      <c r="BF184" s="673"/>
      <c r="BG184" s="673"/>
      <c r="BH184" s="673"/>
      <c r="BI184" s="674"/>
      <c r="BJ184" s="26"/>
      <c r="BK184" s="26"/>
      <c r="BL184" s="26"/>
      <c r="BM184" s="26"/>
    </row>
    <row r="185" spans="1:65" s="27" customFormat="1" ht="72.75" customHeight="1" x14ac:dyDescent="0.2">
      <c r="A185" s="707" t="s">
        <v>335</v>
      </c>
      <c r="B185" s="800"/>
      <c r="C185" s="997" t="s">
        <v>379</v>
      </c>
      <c r="D185" s="998"/>
      <c r="E185" s="998"/>
      <c r="F185" s="998"/>
      <c r="G185" s="998"/>
      <c r="H185" s="998"/>
      <c r="I185" s="998"/>
      <c r="J185" s="998"/>
      <c r="K185" s="998"/>
      <c r="L185" s="998"/>
      <c r="M185" s="998"/>
      <c r="N185" s="998"/>
      <c r="O185" s="998"/>
      <c r="P185" s="998"/>
      <c r="Q185" s="998"/>
      <c r="R185" s="998"/>
      <c r="S185" s="998"/>
      <c r="T185" s="998"/>
      <c r="U185" s="998"/>
      <c r="V185" s="998"/>
      <c r="W185" s="998"/>
      <c r="X185" s="998"/>
      <c r="Y185" s="998"/>
      <c r="Z185" s="998"/>
      <c r="AA185" s="998"/>
      <c r="AB185" s="998"/>
      <c r="AC185" s="998"/>
      <c r="AD185" s="998"/>
      <c r="AE185" s="998"/>
      <c r="AF185" s="998"/>
      <c r="AG185" s="998"/>
      <c r="AH185" s="998"/>
      <c r="AI185" s="998"/>
      <c r="AJ185" s="998"/>
      <c r="AK185" s="998"/>
      <c r="AL185" s="998"/>
      <c r="AM185" s="998"/>
      <c r="AN185" s="998"/>
      <c r="AO185" s="998"/>
      <c r="AP185" s="998"/>
      <c r="AQ185" s="998"/>
      <c r="AR185" s="998"/>
      <c r="AS185" s="998"/>
      <c r="AT185" s="998"/>
      <c r="AU185" s="998"/>
      <c r="AV185" s="998"/>
      <c r="AW185" s="998"/>
      <c r="AX185" s="998"/>
      <c r="AY185" s="998"/>
      <c r="AZ185" s="998"/>
      <c r="BA185" s="998"/>
      <c r="BB185" s="998"/>
      <c r="BC185" s="998"/>
      <c r="BD185" s="1037"/>
      <c r="BE185" s="1043" t="s">
        <v>336</v>
      </c>
      <c r="BF185" s="1043"/>
      <c r="BG185" s="1043"/>
      <c r="BH185" s="1043"/>
      <c r="BI185" s="1044"/>
      <c r="BJ185" s="26"/>
      <c r="BK185" s="26"/>
      <c r="BL185" s="26"/>
      <c r="BM185" s="26"/>
    </row>
    <row r="186" spans="1:65" s="27" customFormat="1" ht="68.25" x14ac:dyDescent="0.2">
      <c r="A186" s="668" t="s">
        <v>337</v>
      </c>
      <c r="B186" s="669"/>
      <c r="C186" s="670" t="s">
        <v>249</v>
      </c>
      <c r="D186" s="671"/>
      <c r="E186" s="671"/>
      <c r="F186" s="671"/>
      <c r="G186" s="671"/>
      <c r="H186" s="671"/>
      <c r="I186" s="671"/>
      <c r="J186" s="671"/>
      <c r="K186" s="671"/>
      <c r="L186" s="671"/>
      <c r="M186" s="671"/>
      <c r="N186" s="671"/>
      <c r="O186" s="671"/>
      <c r="P186" s="671"/>
      <c r="Q186" s="671"/>
      <c r="R186" s="671"/>
      <c r="S186" s="671"/>
      <c r="T186" s="671"/>
      <c r="U186" s="671"/>
      <c r="V186" s="671"/>
      <c r="W186" s="671"/>
      <c r="X186" s="671"/>
      <c r="Y186" s="671"/>
      <c r="Z186" s="671"/>
      <c r="AA186" s="671"/>
      <c r="AB186" s="671"/>
      <c r="AC186" s="671"/>
      <c r="AD186" s="671"/>
      <c r="AE186" s="671"/>
      <c r="AF186" s="671"/>
      <c r="AG186" s="671"/>
      <c r="AH186" s="671"/>
      <c r="AI186" s="671"/>
      <c r="AJ186" s="671"/>
      <c r="AK186" s="671"/>
      <c r="AL186" s="671"/>
      <c r="AM186" s="671"/>
      <c r="AN186" s="671"/>
      <c r="AO186" s="671"/>
      <c r="AP186" s="671"/>
      <c r="AQ186" s="671"/>
      <c r="AR186" s="671"/>
      <c r="AS186" s="671"/>
      <c r="AT186" s="671"/>
      <c r="AU186" s="671"/>
      <c r="AV186" s="671"/>
      <c r="AW186" s="671"/>
      <c r="AX186" s="671"/>
      <c r="AY186" s="671"/>
      <c r="AZ186" s="671"/>
      <c r="BA186" s="671"/>
      <c r="BB186" s="671"/>
      <c r="BC186" s="671"/>
      <c r="BD186" s="672"/>
      <c r="BE186" s="673" t="s">
        <v>227</v>
      </c>
      <c r="BF186" s="673"/>
      <c r="BG186" s="673"/>
      <c r="BH186" s="673"/>
      <c r="BI186" s="674"/>
      <c r="BJ186" s="26"/>
      <c r="BK186" s="26"/>
      <c r="BL186" s="26"/>
      <c r="BM186" s="26"/>
    </row>
    <row r="187" spans="1:65" s="27" customFormat="1" ht="68.25" x14ac:dyDescent="0.2">
      <c r="A187" s="668" t="s">
        <v>246</v>
      </c>
      <c r="B187" s="669"/>
      <c r="C187" s="670" t="s">
        <v>346</v>
      </c>
      <c r="D187" s="671"/>
      <c r="E187" s="671"/>
      <c r="F187" s="671"/>
      <c r="G187" s="671"/>
      <c r="H187" s="671"/>
      <c r="I187" s="671"/>
      <c r="J187" s="671"/>
      <c r="K187" s="671"/>
      <c r="L187" s="671"/>
      <c r="M187" s="671"/>
      <c r="N187" s="671"/>
      <c r="O187" s="671"/>
      <c r="P187" s="671"/>
      <c r="Q187" s="671"/>
      <c r="R187" s="671"/>
      <c r="S187" s="671"/>
      <c r="T187" s="671"/>
      <c r="U187" s="671"/>
      <c r="V187" s="671"/>
      <c r="W187" s="671"/>
      <c r="X187" s="671"/>
      <c r="Y187" s="671"/>
      <c r="Z187" s="671"/>
      <c r="AA187" s="671"/>
      <c r="AB187" s="671"/>
      <c r="AC187" s="671"/>
      <c r="AD187" s="671"/>
      <c r="AE187" s="671"/>
      <c r="AF187" s="671"/>
      <c r="AG187" s="671"/>
      <c r="AH187" s="671"/>
      <c r="AI187" s="671"/>
      <c r="AJ187" s="671"/>
      <c r="AK187" s="671"/>
      <c r="AL187" s="671"/>
      <c r="AM187" s="671"/>
      <c r="AN187" s="671"/>
      <c r="AO187" s="671"/>
      <c r="AP187" s="671"/>
      <c r="AQ187" s="671"/>
      <c r="AR187" s="671"/>
      <c r="AS187" s="671"/>
      <c r="AT187" s="671"/>
      <c r="AU187" s="671"/>
      <c r="AV187" s="671"/>
      <c r="AW187" s="671"/>
      <c r="AX187" s="671"/>
      <c r="AY187" s="671"/>
      <c r="AZ187" s="671"/>
      <c r="BA187" s="671"/>
      <c r="BB187" s="671"/>
      <c r="BC187" s="671"/>
      <c r="BD187" s="672"/>
      <c r="BE187" s="673" t="s">
        <v>230</v>
      </c>
      <c r="BF187" s="673"/>
      <c r="BG187" s="673"/>
      <c r="BH187" s="673"/>
      <c r="BI187" s="674"/>
      <c r="BJ187" s="26"/>
      <c r="BK187" s="26"/>
      <c r="BL187" s="26"/>
      <c r="BM187" s="26"/>
    </row>
    <row r="188" spans="1:65" s="27" customFormat="1" ht="68.25" x14ac:dyDescent="0.2">
      <c r="A188" s="668" t="s">
        <v>32</v>
      </c>
      <c r="B188" s="669"/>
      <c r="C188" s="670" t="s">
        <v>347</v>
      </c>
      <c r="D188" s="671"/>
      <c r="E188" s="671"/>
      <c r="F188" s="671"/>
      <c r="G188" s="671"/>
      <c r="H188" s="671"/>
      <c r="I188" s="671"/>
      <c r="J188" s="671"/>
      <c r="K188" s="671"/>
      <c r="L188" s="671"/>
      <c r="M188" s="671"/>
      <c r="N188" s="671"/>
      <c r="O188" s="671"/>
      <c r="P188" s="671"/>
      <c r="Q188" s="671"/>
      <c r="R188" s="671"/>
      <c r="S188" s="671"/>
      <c r="T188" s="671"/>
      <c r="U188" s="671"/>
      <c r="V188" s="671"/>
      <c r="W188" s="671"/>
      <c r="X188" s="671"/>
      <c r="Y188" s="671"/>
      <c r="Z188" s="671"/>
      <c r="AA188" s="671"/>
      <c r="AB188" s="671"/>
      <c r="AC188" s="671"/>
      <c r="AD188" s="671"/>
      <c r="AE188" s="671"/>
      <c r="AF188" s="671"/>
      <c r="AG188" s="671"/>
      <c r="AH188" s="671"/>
      <c r="AI188" s="671"/>
      <c r="AJ188" s="671"/>
      <c r="AK188" s="671"/>
      <c r="AL188" s="671"/>
      <c r="AM188" s="671"/>
      <c r="AN188" s="671"/>
      <c r="AO188" s="671"/>
      <c r="AP188" s="671"/>
      <c r="AQ188" s="671"/>
      <c r="AR188" s="671"/>
      <c r="AS188" s="671"/>
      <c r="AT188" s="671"/>
      <c r="AU188" s="671"/>
      <c r="AV188" s="671"/>
      <c r="AW188" s="671"/>
      <c r="AX188" s="671"/>
      <c r="AY188" s="671"/>
      <c r="AZ188" s="671"/>
      <c r="BA188" s="671"/>
      <c r="BB188" s="671"/>
      <c r="BC188" s="671"/>
      <c r="BD188" s="672"/>
      <c r="BE188" s="673" t="s">
        <v>375</v>
      </c>
      <c r="BF188" s="673"/>
      <c r="BG188" s="673"/>
      <c r="BH188" s="673"/>
      <c r="BI188" s="674"/>
      <c r="BJ188" s="26"/>
      <c r="BK188" s="26"/>
      <c r="BL188" s="26"/>
      <c r="BM188" s="26"/>
    </row>
    <row r="189" spans="1:65" s="27" customFormat="1" ht="68.25" x14ac:dyDescent="0.2">
      <c r="A189" s="668" t="s">
        <v>33</v>
      </c>
      <c r="B189" s="669"/>
      <c r="C189" s="670" t="s">
        <v>338</v>
      </c>
      <c r="D189" s="671"/>
      <c r="E189" s="671"/>
      <c r="F189" s="671"/>
      <c r="G189" s="671"/>
      <c r="H189" s="671"/>
      <c r="I189" s="671"/>
      <c r="J189" s="671"/>
      <c r="K189" s="671"/>
      <c r="L189" s="671"/>
      <c r="M189" s="671"/>
      <c r="N189" s="671"/>
      <c r="O189" s="671"/>
      <c r="P189" s="671"/>
      <c r="Q189" s="671"/>
      <c r="R189" s="671"/>
      <c r="S189" s="671"/>
      <c r="T189" s="671"/>
      <c r="U189" s="671"/>
      <c r="V189" s="671"/>
      <c r="W189" s="671"/>
      <c r="X189" s="671"/>
      <c r="Y189" s="671"/>
      <c r="Z189" s="671"/>
      <c r="AA189" s="671"/>
      <c r="AB189" s="671"/>
      <c r="AC189" s="671"/>
      <c r="AD189" s="671"/>
      <c r="AE189" s="671"/>
      <c r="AF189" s="671"/>
      <c r="AG189" s="671"/>
      <c r="AH189" s="671"/>
      <c r="AI189" s="671"/>
      <c r="AJ189" s="671"/>
      <c r="AK189" s="671"/>
      <c r="AL189" s="671"/>
      <c r="AM189" s="671"/>
      <c r="AN189" s="671"/>
      <c r="AO189" s="671"/>
      <c r="AP189" s="671"/>
      <c r="AQ189" s="671"/>
      <c r="AR189" s="671"/>
      <c r="AS189" s="671"/>
      <c r="AT189" s="671"/>
      <c r="AU189" s="671"/>
      <c r="AV189" s="671"/>
      <c r="AW189" s="671"/>
      <c r="AX189" s="671"/>
      <c r="AY189" s="671"/>
      <c r="AZ189" s="671"/>
      <c r="BA189" s="671"/>
      <c r="BB189" s="671"/>
      <c r="BC189" s="671"/>
      <c r="BD189" s="672"/>
      <c r="BE189" s="710" t="s">
        <v>253</v>
      </c>
      <c r="BF189" s="711"/>
      <c r="BG189" s="711"/>
      <c r="BH189" s="711"/>
      <c r="BI189" s="712"/>
      <c r="BJ189" s="26"/>
      <c r="BK189" s="26"/>
      <c r="BL189" s="26"/>
      <c r="BM189" s="26"/>
    </row>
    <row r="190" spans="1:65" s="27" customFormat="1" ht="154.5" customHeight="1" x14ac:dyDescent="0.2">
      <c r="A190" s="668" t="s">
        <v>34</v>
      </c>
      <c r="B190" s="669"/>
      <c r="C190" s="670" t="s">
        <v>380</v>
      </c>
      <c r="D190" s="671"/>
      <c r="E190" s="671"/>
      <c r="F190" s="671"/>
      <c r="G190" s="671"/>
      <c r="H190" s="671"/>
      <c r="I190" s="671"/>
      <c r="J190" s="671"/>
      <c r="K190" s="671"/>
      <c r="L190" s="671"/>
      <c r="M190" s="671"/>
      <c r="N190" s="671"/>
      <c r="O190" s="671"/>
      <c r="P190" s="671"/>
      <c r="Q190" s="671"/>
      <c r="R190" s="671"/>
      <c r="S190" s="671"/>
      <c r="T190" s="671"/>
      <c r="U190" s="671"/>
      <c r="V190" s="671"/>
      <c r="W190" s="671"/>
      <c r="X190" s="671"/>
      <c r="Y190" s="671"/>
      <c r="Z190" s="671"/>
      <c r="AA190" s="671"/>
      <c r="AB190" s="671"/>
      <c r="AC190" s="671"/>
      <c r="AD190" s="671"/>
      <c r="AE190" s="671"/>
      <c r="AF190" s="671"/>
      <c r="AG190" s="671"/>
      <c r="AH190" s="671"/>
      <c r="AI190" s="671"/>
      <c r="AJ190" s="671"/>
      <c r="AK190" s="671"/>
      <c r="AL190" s="671"/>
      <c r="AM190" s="671"/>
      <c r="AN190" s="671"/>
      <c r="AO190" s="671"/>
      <c r="AP190" s="671"/>
      <c r="AQ190" s="671"/>
      <c r="AR190" s="671"/>
      <c r="AS190" s="671"/>
      <c r="AT190" s="671"/>
      <c r="AU190" s="671"/>
      <c r="AV190" s="671"/>
      <c r="AW190" s="671"/>
      <c r="AX190" s="671"/>
      <c r="AY190" s="671"/>
      <c r="AZ190" s="671"/>
      <c r="BA190" s="671"/>
      <c r="BB190" s="671"/>
      <c r="BC190" s="671"/>
      <c r="BD190" s="672"/>
      <c r="BE190" s="673" t="s">
        <v>254</v>
      </c>
      <c r="BF190" s="673"/>
      <c r="BG190" s="673"/>
      <c r="BH190" s="673"/>
      <c r="BI190" s="674"/>
      <c r="BJ190" s="26"/>
      <c r="BK190" s="26"/>
      <c r="BL190" s="26"/>
      <c r="BM190" s="26"/>
    </row>
    <row r="191" spans="1:65" s="27" customFormat="1" ht="68.25" x14ac:dyDescent="0.2">
      <c r="A191" s="668" t="s">
        <v>35</v>
      </c>
      <c r="B191" s="669"/>
      <c r="C191" s="670" t="s">
        <v>348</v>
      </c>
      <c r="D191" s="671"/>
      <c r="E191" s="671"/>
      <c r="F191" s="671"/>
      <c r="G191" s="671"/>
      <c r="H191" s="671"/>
      <c r="I191" s="671"/>
      <c r="J191" s="671"/>
      <c r="K191" s="671"/>
      <c r="L191" s="671"/>
      <c r="M191" s="671"/>
      <c r="N191" s="671"/>
      <c r="O191" s="671"/>
      <c r="P191" s="671"/>
      <c r="Q191" s="671"/>
      <c r="R191" s="671"/>
      <c r="S191" s="671"/>
      <c r="T191" s="671"/>
      <c r="U191" s="671"/>
      <c r="V191" s="671"/>
      <c r="W191" s="671"/>
      <c r="X191" s="671"/>
      <c r="Y191" s="671"/>
      <c r="Z191" s="671"/>
      <c r="AA191" s="671"/>
      <c r="AB191" s="671"/>
      <c r="AC191" s="671"/>
      <c r="AD191" s="671"/>
      <c r="AE191" s="671"/>
      <c r="AF191" s="671"/>
      <c r="AG191" s="671"/>
      <c r="AH191" s="671"/>
      <c r="AI191" s="671"/>
      <c r="AJ191" s="671"/>
      <c r="AK191" s="671"/>
      <c r="AL191" s="671"/>
      <c r="AM191" s="671"/>
      <c r="AN191" s="671"/>
      <c r="AO191" s="671"/>
      <c r="AP191" s="671"/>
      <c r="AQ191" s="671"/>
      <c r="AR191" s="671"/>
      <c r="AS191" s="671"/>
      <c r="AT191" s="671"/>
      <c r="AU191" s="671"/>
      <c r="AV191" s="671"/>
      <c r="AW191" s="671"/>
      <c r="AX191" s="671"/>
      <c r="AY191" s="671"/>
      <c r="AZ191" s="671"/>
      <c r="BA191" s="671"/>
      <c r="BB191" s="671"/>
      <c r="BC191" s="671"/>
      <c r="BD191" s="672"/>
      <c r="BE191" s="673" t="s">
        <v>255</v>
      </c>
      <c r="BF191" s="673"/>
      <c r="BG191" s="673"/>
      <c r="BH191" s="673"/>
      <c r="BI191" s="674"/>
      <c r="BJ191" s="26"/>
      <c r="BK191" s="26"/>
      <c r="BL191" s="26"/>
      <c r="BM191" s="26"/>
    </row>
    <row r="192" spans="1:65" s="27" customFormat="1" ht="68.25" x14ac:dyDescent="0.2">
      <c r="A192" s="713" t="s">
        <v>36</v>
      </c>
      <c r="B192" s="714"/>
      <c r="C192" s="1024" t="s">
        <v>339</v>
      </c>
      <c r="D192" s="1025"/>
      <c r="E192" s="1025"/>
      <c r="F192" s="1025"/>
      <c r="G192" s="1025"/>
      <c r="H192" s="1025"/>
      <c r="I192" s="1025"/>
      <c r="J192" s="1025"/>
      <c r="K192" s="1025"/>
      <c r="L192" s="1025"/>
      <c r="M192" s="1025"/>
      <c r="N192" s="1025"/>
      <c r="O192" s="1025"/>
      <c r="P192" s="1025"/>
      <c r="Q192" s="1025"/>
      <c r="R192" s="1025"/>
      <c r="S192" s="1025"/>
      <c r="T192" s="1025"/>
      <c r="U192" s="1025"/>
      <c r="V192" s="1025"/>
      <c r="W192" s="1025"/>
      <c r="X192" s="1025"/>
      <c r="Y192" s="1025"/>
      <c r="Z192" s="1025"/>
      <c r="AA192" s="1025"/>
      <c r="AB192" s="1025"/>
      <c r="AC192" s="1025"/>
      <c r="AD192" s="1025"/>
      <c r="AE192" s="1025"/>
      <c r="AF192" s="1025"/>
      <c r="AG192" s="1025"/>
      <c r="AH192" s="1025"/>
      <c r="AI192" s="1025"/>
      <c r="AJ192" s="1025"/>
      <c r="AK192" s="1025"/>
      <c r="AL192" s="1025"/>
      <c r="AM192" s="1025"/>
      <c r="AN192" s="1025"/>
      <c r="AO192" s="1025"/>
      <c r="AP192" s="1025"/>
      <c r="AQ192" s="1025"/>
      <c r="AR192" s="1025"/>
      <c r="AS192" s="1025"/>
      <c r="AT192" s="1025"/>
      <c r="AU192" s="1025"/>
      <c r="AV192" s="1025"/>
      <c r="AW192" s="1025"/>
      <c r="AX192" s="1025"/>
      <c r="AY192" s="1025"/>
      <c r="AZ192" s="1025"/>
      <c r="BA192" s="1025"/>
      <c r="BB192" s="1025"/>
      <c r="BC192" s="1025"/>
      <c r="BD192" s="1026"/>
      <c r="BE192" s="1032" t="s">
        <v>304</v>
      </c>
      <c r="BF192" s="1032"/>
      <c r="BG192" s="1032"/>
      <c r="BH192" s="1032"/>
      <c r="BI192" s="1033"/>
    </row>
    <row r="193" spans="1:143" s="27" customFormat="1" ht="68.25" x14ac:dyDescent="0.2">
      <c r="A193" s="668" t="s">
        <v>37</v>
      </c>
      <c r="B193" s="669"/>
      <c r="C193" s="1198" t="s">
        <v>248</v>
      </c>
      <c r="D193" s="1199"/>
      <c r="E193" s="1199"/>
      <c r="F193" s="1199"/>
      <c r="G193" s="1199"/>
      <c r="H193" s="1199"/>
      <c r="I193" s="1199"/>
      <c r="J193" s="1199"/>
      <c r="K193" s="1199"/>
      <c r="L193" s="1199"/>
      <c r="M193" s="1199"/>
      <c r="N193" s="1199"/>
      <c r="O193" s="1199"/>
      <c r="P193" s="1199"/>
      <c r="Q193" s="1199"/>
      <c r="R193" s="1199"/>
      <c r="S193" s="1199"/>
      <c r="T193" s="1199"/>
      <c r="U193" s="1199"/>
      <c r="V193" s="1199"/>
      <c r="W193" s="1199"/>
      <c r="X193" s="1199"/>
      <c r="Y193" s="1199"/>
      <c r="Z193" s="1199"/>
      <c r="AA193" s="1199"/>
      <c r="AB193" s="1199"/>
      <c r="AC193" s="1199"/>
      <c r="AD193" s="1199"/>
      <c r="AE193" s="1199"/>
      <c r="AF193" s="1199"/>
      <c r="AG193" s="1199"/>
      <c r="AH193" s="1199"/>
      <c r="AI193" s="1199"/>
      <c r="AJ193" s="1199"/>
      <c r="AK193" s="1199"/>
      <c r="AL193" s="1199"/>
      <c r="AM193" s="1199"/>
      <c r="AN193" s="1199"/>
      <c r="AO193" s="1199"/>
      <c r="AP193" s="1199"/>
      <c r="AQ193" s="1199"/>
      <c r="AR193" s="1199"/>
      <c r="AS193" s="1199"/>
      <c r="AT193" s="1199"/>
      <c r="AU193" s="1199"/>
      <c r="AV193" s="1199"/>
      <c r="AW193" s="1199"/>
      <c r="AX193" s="1199"/>
      <c r="AY193" s="1199"/>
      <c r="AZ193" s="1199"/>
      <c r="BA193" s="1199"/>
      <c r="BB193" s="1199"/>
      <c r="BC193" s="1199"/>
      <c r="BD193" s="1200"/>
      <c r="BE193" s="710" t="s">
        <v>226</v>
      </c>
      <c r="BF193" s="711"/>
      <c r="BG193" s="711"/>
      <c r="BH193" s="711"/>
      <c r="BI193" s="712"/>
      <c r="BJ193" s="26"/>
      <c r="BK193" s="26"/>
      <c r="BL193" s="26"/>
      <c r="BM193" s="26"/>
    </row>
    <row r="194" spans="1:143" s="27" customFormat="1" ht="69" thickBot="1" x14ac:dyDescent="0.25">
      <c r="A194" s="721" t="s">
        <v>358</v>
      </c>
      <c r="B194" s="722"/>
      <c r="C194" s="723" t="s">
        <v>332</v>
      </c>
      <c r="D194" s="724"/>
      <c r="E194" s="724"/>
      <c r="F194" s="724"/>
      <c r="G194" s="724"/>
      <c r="H194" s="724"/>
      <c r="I194" s="724"/>
      <c r="J194" s="724"/>
      <c r="K194" s="724"/>
      <c r="L194" s="724"/>
      <c r="M194" s="724"/>
      <c r="N194" s="724"/>
      <c r="O194" s="724"/>
      <c r="P194" s="724"/>
      <c r="Q194" s="724"/>
      <c r="R194" s="724"/>
      <c r="S194" s="724"/>
      <c r="T194" s="724"/>
      <c r="U194" s="724"/>
      <c r="V194" s="724"/>
      <c r="W194" s="724"/>
      <c r="X194" s="724"/>
      <c r="Y194" s="724"/>
      <c r="Z194" s="724"/>
      <c r="AA194" s="724"/>
      <c r="AB194" s="724"/>
      <c r="AC194" s="724"/>
      <c r="AD194" s="724"/>
      <c r="AE194" s="724"/>
      <c r="AF194" s="724"/>
      <c r="AG194" s="724"/>
      <c r="AH194" s="724"/>
      <c r="AI194" s="724"/>
      <c r="AJ194" s="724"/>
      <c r="AK194" s="724"/>
      <c r="AL194" s="724"/>
      <c r="AM194" s="724"/>
      <c r="AN194" s="724"/>
      <c r="AO194" s="724"/>
      <c r="AP194" s="724"/>
      <c r="AQ194" s="724"/>
      <c r="AR194" s="724"/>
      <c r="AS194" s="724"/>
      <c r="AT194" s="724"/>
      <c r="AU194" s="724"/>
      <c r="AV194" s="724"/>
      <c r="AW194" s="724"/>
      <c r="AX194" s="724"/>
      <c r="AY194" s="724"/>
      <c r="AZ194" s="724"/>
      <c r="BA194" s="724"/>
      <c r="BB194" s="724"/>
      <c r="BC194" s="724"/>
      <c r="BD194" s="725"/>
      <c r="BE194" s="726" t="s">
        <v>258</v>
      </c>
      <c r="BF194" s="727"/>
      <c r="BG194" s="727"/>
      <c r="BH194" s="727"/>
      <c r="BI194" s="728"/>
      <c r="BJ194" s="26"/>
      <c r="BK194" s="26"/>
      <c r="BL194" s="26"/>
      <c r="BM194" s="26"/>
    </row>
    <row r="195" spans="1:143" s="27" customFormat="1" ht="46.5" customHeight="1" x14ac:dyDescent="0.2">
      <c r="A195" s="655"/>
      <c r="B195" s="655"/>
      <c r="C195" s="656"/>
      <c r="D195" s="656"/>
      <c r="E195" s="656"/>
      <c r="F195" s="656"/>
      <c r="G195" s="656"/>
      <c r="H195" s="656"/>
      <c r="I195" s="656"/>
      <c r="J195" s="656"/>
      <c r="K195" s="656"/>
      <c r="L195" s="656"/>
      <c r="M195" s="656"/>
      <c r="N195" s="656"/>
      <c r="O195" s="656"/>
      <c r="P195" s="656"/>
      <c r="Q195" s="656"/>
      <c r="R195" s="656"/>
      <c r="S195" s="656"/>
      <c r="T195" s="656"/>
      <c r="U195" s="656"/>
      <c r="V195" s="656"/>
      <c r="W195" s="656"/>
      <c r="X195" s="656"/>
      <c r="Y195" s="656"/>
      <c r="Z195" s="656"/>
      <c r="AA195" s="656"/>
      <c r="AB195" s="656"/>
      <c r="AC195" s="656"/>
      <c r="AD195" s="656"/>
      <c r="AE195" s="656"/>
      <c r="AF195" s="656"/>
      <c r="AG195" s="656"/>
      <c r="AH195" s="656"/>
      <c r="AI195" s="656"/>
      <c r="AJ195" s="656"/>
      <c r="AK195" s="656"/>
      <c r="AL195" s="656"/>
      <c r="AM195" s="656"/>
      <c r="AN195" s="656"/>
      <c r="AO195" s="656"/>
      <c r="AP195" s="656"/>
      <c r="AQ195" s="656"/>
      <c r="AR195" s="656"/>
      <c r="AS195" s="656"/>
      <c r="AT195" s="656"/>
      <c r="AU195" s="656"/>
      <c r="AV195" s="656"/>
      <c r="AW195" s="656"/>
      <c r="AX195" s="656"/>
      <c r="AY195" s="656"/>
      <c r="AZ195" s="656"/>
      <c r="BA195" s="656"/>
      <c r="BB195" s="656"/>
      <c r="BC195" s="656"/>
      <c r="BD195" s="656"/>
      <c r="BE195" s="640"/>
      <c r="BF195" s="640"/>
      <c r="BG195" s="640"/>
      <c r="BH195" s="640"/>
      <c r="BI195" s="640"/>
    </row>
    <row r="196" spans="1:143" s="27" customFormat="1" ht="68.25" x14ac:dyDescent="0.75">
      <c r="A196" s="657" t="s">
        <v>433</v>
      </c>
      <c r="B196" s="657"/>
      <c r="C196" s="657"/>
      <c r="D196" s="657"/>
      <c r="E196" s="657"/>
      <c r="F196" s="657"/>
      <c r="G196" s="657"/>
      <c r="H196" s="657"/>
      <c r="I196" s="657"/>
      <c r="J196" s="657"/>
      <c r="K196" s="657"/>
      <c r="L196" s="657"/>
      <c r="M196" s="657"/>
      <c r="N196" s="657"/>
      <c r="O196" s="657"/>
      <c r="P196" s="657"/>
      <c r="Q196" s="657"/>
      <c r="R196" s="657"/>
      <c r="S196" s="657"/>
      <c r="T196" s="657"/>
      <c r="U196" s="657"/>
      <c r="V196" s="657"/>
      <c r="W196" s="657"/>
      <c r="X196" s="657"/>
      <c r="Y196" s="657"/>
      <c r="Z196" s="657"/>
      <c r="AA196" s="657"/>
      <c r="AB196" s="657"/>
      <c r="AC196" s="657"/>
      <c r="AD196" s="657"/>
      <c r="AE196" s="657"/>
      <c r="AF196" s="657"/>
      <c r="AG196" s="657"/>
      <c r="AH196" s="657"/>
      <c r="AI196" s="657"/>
      <c r="AJ196" s="657"/>
      <c r="AK196" s="657"/>
      <c r="AL196" s="657"/>
      <c r="AM196" s="657"/>
      <c r="AN196" s="657"/>
      <c r="AO196" s="657"/>
      <c r="AP196" s="657"/>
      <c r="AQ196" s="657"/>
      <c r="AR196" s="657"/>
      <c r="AS196" s="657"/>
      <c r="AT196" s="657"/>
      <c r="AU196" s="657"/>
      <c r="AV196" s="657"/>
      <c r="AW196" s="657"/>
      <c r="AX196" s="657"/>
      <c r="AY196" s="657"/>
      <c r="AZ196" s="657"/>
      <c r="BA196" s="657"/>
      <c r="BB196" s="657"/>
      <c r="BC196" s="657"/>
      <c r="BD196" s="657"/>
      <c r="BE196" s="657"/>
      <c r="BF196" s="657"/>
      <c r="BG196" s="657"/>
      <c r="BH196" s="657"/>
      <c r="BI196" s="657"/>
      <c r="BJ196" s="249"/>
      <c r="BK196" s="249"/>
      <c r="BL196" s="249"/>
      <c r="BM196" s="249"/>
      <c r="BN196" s="249"/>
      <c r="BO196" s="249"/>
      <c r="BP196" s="249"/>
      <c r="BQ196" s="249"/>
      <c r="BR196" s="249"/>
      <c r="BS196" s="249"/>
      <c r="BT196" s="249"/>
      <c r="BU196" s="249"/>
      <c r="BV196" s="249"/>
      <c r="BW196" s="249"/>
      <c r="BX196" s="249"/>
      <c r="BY196" s="249"/>
      <c r="BZ196" s="249"/>
      <c r="CA196" s="249"/>
      <c r="CB196" s="249"/>
      <c r="CC196" s="249"/>
      <c r="CD196" s="249"/>
      <c r="CE196" s="249"/>
      <c r="CF196" s="249"/>
      <c r="CG196" s="249"/>
      <c r="CH196" s="249"/>
      <c r="CI196" s="249"/>
      <c r="CJ196" s="249"/>
      <c r="CK196" s="249"/>
      <c r="CL196" s="249"/>
      <c r="CM196" s="249"/>
      <c r="CN196" s="249"/>
      <c r="CO196" s="249"/>
      <c r="CP196" s="249"/>
      <c r="CQ196" s="249"/>
      <c r="CR196" s="249"/>
      <c r="CS196" s="249"/>
      <c r="CT196" s="249"/>
      <c r="CU196" s="249"/>
      <c r="CV196" s="249"/>
      <c r="CW196" s="249"/>
      <c r="CX196" s="249"/>
      <c r="CY196" s="249"/>
      <c r="CZ196" s="249"/>
      <c r="DA196" s="249"/>
      <c r="DB196" s="249"/>
      <c r="DC196" s="249"/>
      <c r="DD196" s="249"/>
      <c r="DE196" s="249"/>
      <c r="DF196" s="249"/>
      <c r="DG196" s="249"/>
      <c r="DH196" s="249"/>
      <c r="DI196" s="249"/>
      <c r="DJ196" s="249"/>
      <c r="DK196" s="249"/>
      <c r="DL196" s="249"/>
      <c r="DM196" s="249"/>
      <c r="DN196" s="249"/>
      <c r="DO196" s="249"/>
      <c r="DP196" s="249"/>
      <c r="DQ196" s="249"/>
      <c r="DR196" s="249"/>
      <c r="DS196" s="249"/>
      <c r="DT196" s="249"/>
      <c r="DU196" s="249"/>
      <c r="DV196" s="249"/>
      <c r="DW196" s="249"/>
      <c r="DX196" s="249"/>
      <c r="DY196" s="249"/>
      <c r="DZ196" s="249"/>
      <c r="EA196" s="249"/>
      <c r="EB196" s="249"/>
      <c r="EC196" s="249"/>
      <c r="ED196" s="249"/>
      <c r="EE196" s="249"/>
      <c r="EF196" s="249"/>
      <c r="EG196" s="249"/>
      <c r="EH196" s="249"/>
      <c r="EI196" s="249"/>
      <c r="EJ196" s="249"/>
      <c r="EK196" s="249"/>
      <c r="EL196" s="250"/>
      <c r="EM196" s="251"/>
    </row>
    <row r="197" spans="1:143" s="24" customFormat="1" ht="78" x14ac:dyDescent="0.95">
      <c r="A197" s="658" t="s">
        <v>427</v>
      </c>
      <c r="B197" s="658"/>
      <c r="C197" s="658"/>
      <c r="D197" s="658"/>
      <c r="E197" s="658"/>
      <c r="F197" s="658"/>
      <c r="G197" s="658"/>
      <c r="H197" s="658"/>
      <c r="I197" s="658"/>
      <c r="J197" s="658"/>
      <c r="K197" s="658"/>
      <c r="L197" s="658"/>
      <c r="M197" s="658"/>
      <c r="N197" s="658"/>
      <c r="O197" s="658"/>
      <c r="P197" s="658"/>
      <c r="Q197" s="658"/>
      <c r="R197" s="658"/>
      <c r="S197" s="658"/>
      <c r="T197" s="658"/>
      <c r="U197" s="658"/>
      <c r="V197" s="658"/>
      <c r="W197" s="658"/>
      <c r="X197" s="658"/>
      <c r="Y197" s="658"/>
      <c r="Z197" s="658"/>
      <c r="AA197" s="658"/>
      <c r="AB197" s="658"/>
      <c r="AC197" s="658"/>
      <c r="AD197" s="658"/>
      <c r="AE197" s="658"/>
      <c r="AF197" s="658"/>
      <c r="AG197" s="658"/>
      <c r="AH197" s="658"/>
      <c r="AI197" s="658"/>
      <c r="AJ197" s="658"/>
      <c r="AK197" s="658"/>
      <c r="AL197" s="658"/>
      <c r="AM197" s="658"/>
      <c r="AN197" s="658"/>
      <c r="AO197" s="658"/>
      <c r="AP197" s="658"/>
      <c r="AQ197" s="658"/>
      <c r="AR197" s="658"/>
      <c r="AS197" s="658"/>
      <c r="AT197" s="658"/>
      <c r="AU197" s="658"/>
      <c r="AV197" s="658"/>
      <c r="AW197" s="658"/>
      <c r="AX197" s="658"/>
      <c r="AY197" s="658"/>
      <c r="AZ197" s="658"/>
      <c r="BA197" s="658"/>
      <c r="BB197" s="658"/>
      <c r="BC197" s="658"/>
      <c r="BD197" s="658"/>
      <c r="BE197" s="658"/>
      <c r="BF197" s="658"/>
      <c r="BG197" s="658"/>
      <c r="BH197" s="658"/>
      <c r="BI197" s="658"/>
      <c r="BJ197" s="252"/>
      <c r="BK197" s="252"/>
      <c r="BL197" s="252"/>
      <c r="BM197" s="252"/>
      <c r="BN197" s="252"/>
      <c r="BO197" s="252"/>
      <c r="BP197" s="252"/>
      <c r="BQ197" s="252"/>
      <c r="BR197" s="252"/>
      <c r="BS197" s="252"/>
      <c r="BT197" s="252"/>
      <c r="BU197" s="252"/>
      <c r="BV197" s="252"/>
      <c r="BW197" s="252"/>
      <c r="BX197" s="252"/>
      <c r="BY197" s="252"/>
      <c r="BZ197" s="252"/>
      <c r="CA197" s="252"/>
      <c r="CB197" s="252"/>
      <c r="CC197" s="252"/>
      <c r="CD197" s="252"/>
      <c r="CE197" s="252"/>
      <c r="CF197" s="252"/>
      <c r="CG197" s="252"/>
      <c r="CH197" s="252"/>
      <c r="CI197" s="252"/>
      <c r="CJ197" s="252"/>
      <c r="CK197" s="252"/>
      <c r="CL197" s="252"/>
      <c r="CM197" s="252"/>
      <c r="CN197" s="252"/>
      <c r="CO197" s="252"/>
      <c r="CP197" s="252"/>
      <c r="CQ197" s="252"/>
      <c r="CR197" s="252"/>
      <c r="CS197" s="252"/>
      <c r="CT197" s="252"/>
      <c r="CU197" s="252"/>
      <c r="CV197" s="252"/>
      <c r="CW197" s="252"/>
      <c r="CX197" s="252"/>
      <c r="CY197" s="252"/>
      <c r="CZ197" s="252"/>
      <c r="DA197" s="252"/>
      <c r="DB197" s="252"/>
      <c r="DC197" s="252"/>
      <c r="DD197" s="252"/>
      <c r="DE197" s="252"/>
      <c r="DF197" s="252"/>
      <c r="DG197" s="252"/>
      <c r="DH197" s="252"/>
      <c r="DI197" s="252"/>
      <c r="DJ197" s="252"/>
      <c r="DK197" s="252"/>
      <c r="DL197" s="252"/>
      <c r="DM197" s="252"/>
      <c r="DN197" s="252"/>
      <c r="DO197" s="252"/>
      <c r="DP197" s="252"/>
      <c r="DQ197" s="252"/>
      <c r="DR197" s="252"/>
      <c r="DS197" s="252"/>
      <c r="DT197" s="252"/>
      <c r="DU197" s="252"/>
      <c r="DV197" s="252"/>
      <c r="DW197" s="252"/>
      <c r="DX197" s="252"/>
      <c r="DY197" s="252"/>
      <c r="DZ197" s="252"/>
      <c r="EA197" s="252"/>
      <c r="EB197" s="252"/>
      <c r="EC197" s="252"/>
      <c r="ED197" s="252"/>
      <c r="EE197" s="252"/>
      <c r="EF197" s="252"/>
      <c r="EG197" s="252"/>
      <c r="EH197" s="253"/>
      <c r="EI197" s="253"/>
      <c r="EJ197" s="253"/>
      <c r="EK197" s="253"/>
      <c r="EL197" s="250"/>
      <c r="EM197" s="251"/>
    </row>
    <row r="198" spans="1:143" s="24" customFormat="1" ht="78" x14ac:dyDescent="0.95">
      <c r="A198" s="659" t="s">
        <v>428</v>
      </c>
      <c r="B198" s="659"/>
      <c r="C198" s="659"/>
      <c r="D198" s="659"/>
      <c r="E198" s="659"/>
      <c r="F198" s="659"/>
      <c r="G198" s="659"/>
      <c r="H198" s="659"/>
      <c r="I198" s="659"/>
      <c r="J198" s="659"/>
      <c r="K198" s="659"/>
      <c r="L198" s="659"/>
      <c r="M198" s="659"/>
      <c r="N198" s="659"/>
      <c r="O198" s="659"/>
      <c r="P198" s="659"/>
      <c r="Q198" s="659"/>
      <c r="R198" s="659"/>
      <c r="S198" s="659"/>
      <c r="T198" s="659"/>
      <c r="U198" s="659"/>
      <c r="V198" s="659"/>
      <c r="W198" s="659"/>
      <c r="X198" s="659"/>
      <c r="Y198" s="659"/>
      <c r="Z198" s="659"/>
      <c r="AA198" s="659"/>
      <c r="AB198" s="659"/>
      <c r="AC198" s="659"/>
      <c r="AD198" s="659"/>
      <c r="AE198" s="659"/>
      <c r="AF198" s="659"/>
      <c r="AG198" s="659"/>
      <c r="AH198" s="659"/>
      <c r="AI198" s="659"/>
      <c r="AJ198" s="659"/>
      <c r="AK198" s="659"/>
      <c r="AL198" s="659"/>
      <c r="AM198" s="659"/>
      <c r="AN198" s="659"/>
      <c r="AO198" s="659"/>
      <c r="AP198" s="659"/>
      <c r="AQ198" s="659"/>
      <c r="AR198" s="659"/>
      <c r="AS198" s="659"/>
      <c r="AT198" s="659"/>
      <c r="AU198" s="659"/>
      <c r="AV198" s="659"/>
      <c r="AW198" s="659"/>
      <c r="AX198" s="659"/>
      <c r="AY198" s="659"/>
      <c r="AZ198" s="659"/>
      <c r="BA198" s="659"/>
      <c r="BB198" s="659"/>
      <c r="BC198" s="659"/>
      <c r="BD198" s="659"/>
      <c r="BE198" s="659"/>
      <c r="BF198" s="659"/>
      <c r="BG198" s="659"/>
      <c r="BH198" s="659"/>
      <c r="BI198" s="659"/>
      <c r="BJ198" s="254"/>
      <c r="BK198" s="254"/>
      <c r="BL198" s="254"/>
      <c r="BM198" s="254"/>
      <c r="BN198" s="254"/>
      <c r="BO198" s="254"/>
      <c r="BP198" s="254"/>
      <c r="BQ198" s="254"/>
      <c r="BR198" s="254"/>
      <c r="BS198" s="254"/>
      <c r="BT198" s="254"/>
      <c r="BU198" s="254"/>
      <c r="BV198" s="254"/>
      <c r="BW198" s="254"/>
      <c r="BX198" s="254"/>
      <c r="BY198" s="254"/>
      <c r="BZ198" s="254"/>
      <c r="CA198" s="254"/>
      <c r="CB198" s="254"/>
      <c r="CC198" s="254"/>
      <c r="CD198" s="254"/>
      <c r="CE198" s="254"/>
      <c r="CF198" s="254"/>
      <c r="CG198" s="254"/>
      <c r="CH198" s="254"/>
      <c r="CI198" s="254"/>
      <c r="CJ198" s="254"/>
      <c r="CK198" s="254"/>
      <c r="CL198" s="254"/>
      <c r="CM198" s="254"/>
      <c r="CN198" s="254"/>
      <c r="CO198" s="254"/>
      <c r="CP198" s="254"/>
      <c r="CQ198" s="254"/>
      <c r="CR198" s="254"/>
      <c r="CS198" s="254"/>
      <c r="CT198" s="254"/>
      <c r="CU198" s="254"/>
      <c r="CV198" s="254"/>
      <c r="CW198" s="254"/>
      <c r="CX198" s="254"/>
      <c r="CY198" s="254"/>
      <c r="CZ198" s="254"/>
      <c r="DA198" s="254"/>
      <c r="DB198" s="254"/>
      <c r="DC198" s="254"/>
      <c r="DD198" s="254"/>
      <c r="DE198" s="254"/>
      <c r="DF198" s="254"/>
      <c r="DG198" s="254"/>
      <c r="DH198" s="254"/>
      <c r="DI198" s="254"/>
      <c r="DJ198" s="254"/>
      <c r="DK198" s="254"/>
      <c r="DL198" s="254"/>
      <c r="DM198" s="254"/>
      <c r="DN198" s="254"/>
      <c r="DO198" s="254"/>
      <c r="DP198" s="254"/>
      <c r="DQ198" s="254"/>
      <c r="DR198" s="254"/>
      <c r="DS198" s="254"/>
      <c r="DT198" s="254"/>
      <c r="DU198" s="254"/>
      <c r="DV198" s="254"/>
      <c r="DW198" s="254"/>
      <c r="DX198" s="254"/>
      <c r="DY198" s="254"/>
      <c r="DZ198" s="254"/>
      <c r="EA198" s="254"/>
      <c r="EB198" s="254"/>
      <c r="EC198" s="254"/>
      <c r="ED198" s="254"/>
      <c r="EE198" s="254"/>
      <c r="EF198" s="254"/>
      <c r="EG198" s="254"/>
      <c r="EH198" s="254"/>
      <c r="EI198" s="254"/>
      <c r="EJ198" s="254"/>
      <c r="EK198" s="253"/>
      <c r="EL198" s="250"/>
      <c r="EM198" s="251"/>
    </row>
    <row r="199" spans="1:143" s="129" customFormat="1" ht="44.25" customHeight="1" x14ac:dyDescent="0.55000000000000004">
      <c r="A199" s="130"/>
      <c r="B199" s="131"/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  <c r="W199" s="131"/>
      <c r="X199" s="131"/>
      <c r="Y199" s="131"/>
      <c r="Z199" s="131"/>
      <c r="AA199" s="131"/>
      <c r="AB199" s="131"/>
      <c r="AC199" s="131"/>
      <c r="AD199" s="131"/>
      <c r="AE199" s="131"/>
      <c r="AF199" s="131"/>
      <c r="AG199" s="131"/>
      <c r="AH199" s="131"/>
      <c r="AI199" s="131"/>
      <c r="AJ199" s="131"/>
      <c r="AK199" s="131"/>
      <c r="AL199" s="131"/>
      <c r="AM199" s="131"/>
      <c r="AN199" s="131"/>
      <c r="AO199" s="131"/>
      <c r="AP199" s="131"/>
      <c r="AQ199" s="131"/>
      <c r="AR199" s="131"/>
      <c r="AS199" s="131"/>
      <c r="AT199" s="131"/>
      <c r="AU199" s="131"/>
      <c r="AV199" s="131"/>
      <c r="AW199" s="131"/>
      <c r="AX199" s="131"/>
      <c r="AY199" s="131"/>
      <c r="AZ199" s="131"/>
      <c r="BA199" s="131"/>
      <c r="BB199" s="131"/>
      <c r="BC199" s="131"/>
      <c r="BD199" s="131"/>
      <c r="BE199" s="131"/>
      <c r="BF199" s="131"/>
      <c r="BG199" s="131"/>
      <c r="BH199" s="131"/>
      <c r="BI199" s="131"/>
      <c r="BJ199" s="131"/>
      <c r="BK199" s="131"/>
      <c r="BL199" s="131"/>
      <c r="BM199" s="131"/>
      <c r="BN199" s="131"/>
      <c r="BO199" s="131"/>
      <c r="BP199" s="131"/>
      <c r="BQ199" s="131"/>
      <c r="BR199" s="131"/>
      <c r="BS199" s="131"/>
      <c r="BT199" s="131"/>
      <c r="BU199" s="131"/>
      <c r="BV199" s="131"/>
      <c r="BW199" s="131"/>
      <c r="BX199" s="131"/>
      <c r="BY199" s="131"/>
      <c r="BZ199" s="131"/>
      <c r="CA199" s="131"/>
      <c r="CB199" s="131"/>
      <c r="CC199" s="131"/>
      <c r="CD199" s="131"/>
      <c r="CE199" s="131"/>
      <c r="CF199" s="131"/>
      <c r="CG199" s="131"/>
      <c r="CH199" s="131"/>
      <c r="CI199" s="131"/>
      <c r="CJ199" s="131"/>
      <c r="CK199" s="131"/>
      <c r="CL199" s="131"/>
      <c r="CM199" s="131"/>
      <c r="CN199" s="131"/>
      <c r="CO199" s="131"/>
      <c r="CP199" s="131"/>
      <c r="CQ199" s="131"/>
      <c r="CR199" s="131"/>
      <c r="CS199" s="131"/>
      <c r="CT199" s="131"/>
      <c r="CU199" s="131"/>
      <c r="CV199" s="131"/>
      <c r="CW199" s="131"/>
      <c r="CX199" s="131"/>
      <c r="CY199" s="131"/>
      <c r="CZ199" s="131"/>
      <c r="DA199" s="131"/>
      <c r="DB199" s="131"/>
      <c r="DC199" s="131"/>
      <c r="DD199" s="131"/>
      <c r="DE199" s="131"/>
      <c r="DF199" s="131"/>
      <c r="DG199" s="131"/>
      <c r="DH199" s="131"/>
      <c r="DI199" s="131"/>
      <c r="DJ199" s="131"/>
      <c r="DK199" s="131"/>
      <c r="DL199" s="131"/>
      <c r="DM199" s="131"/>
      <c r="DN199" s="131"/>
      <c r="DO199" s="131"/>
      <c r="DP199" s="131"/>
      <c r="DQ199" s="131"/>
      <c r="DR199" s="131"/>
      <c r="DS199" s="131"/>
      <c r="DT199" s="131"/>
      <c r="DU199" s="131"/>
      <c r="DV199" s="131"/>
      <c r="DW199" s="131"/>
      <c r="DX199" s="132"/>
      <c r="DY199" s="132"/>
      <c r="DZ199" s="132"/>
      <c r="EA199" s="132"/>
      <c r="EB199" s="132"/>
      <c r="EC199" s="132"/>
      <c r="ED199" s="132"/>
      <c r="EE199" s="132"/>
      <c r="EF199" s="132"/>
      <c r="EG199" s="132"/>
      <c r="EH199" s="132"/>
      <c r="EI199" s="194"/>
      <c r="EJ199" s="194"/>
      <c r="EK199" s="194"/>
      <c r="EL199" s="194"/>
      <c r="EM199" s="195"/>
    </row>
    <row r="200" spans="1:143" s="129" customFormat="1" ht="44.25" customHeight="1" x14ac:dyDescent="0.55000000000000004">
      <c r="A200" s="130"/>
      <c r="B200" s="131"/>
      <c r="C200" s="131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  <c r="V200" s="131"/>
      <c r="W200" s="131"/>
      <c r="X200" s="131"/>
      <c r="Y200" s="131"/>
      <c r="Z200" s="131"/>
      <c r="AA200" s="131"/>
      <c r="AB200" s="131"/>
      <c r="AC200" s="131"/>
      <c r="AD200" s="131"/>
      <c r="AE200" s="131"/>
      <c r="AF200" s="131"/>
      <c r="AG200" s="131"/>
      <c r="AH200" s="131"/>
      <c r="AI200" s="131"/>
      <c r="AJ200" s="131"/>
      <c r="AK200" s="131"/>
      <c r="AL200" s="131"/>
      <c r="AM200" s="131"/>
      <c r="AN200" s="131"/>
      <c r="AO200" s="131"/>
      <c r="AP200" s="131"/>
      <c r="AQ200" s="131"/>
      <c r="AR200" s="131"/>
      <c r="AS200" s="131"/>
      <c r="AT200" s="131"/>
      <c r="AU200" s="131"/>
      <c r="AV200" s="131"/>
      <c r="AW200" s="131"/>
      <c r="AX200" s="131"/>
      <c r="AY200" s="131"/>
      <c r="AZ200" s="131"/>
      <c r="BA200" s="131"/>
      <c r="BB200" s="131"/>
      <c r="BC200" s="131"/>
      <c r="BD200" s="131"/>
      <c r="BE200" s="131"/>
      <c r="BF200" s="131"/>
      <c r="BG200" s="131"/>
      <c r="BH200" s="131"/>
      <c r="BI200" s="131"/>
      <c r="BJ200" s="131"/>
      <c r="BK200" s="131"/>
      <c r="BL200" s="131"/>
      <c r="BM200" s="131"/>
      <c r="BN200" s="131"/>
      <c r="BO200" s="131"/>
      <c r="BP200" s="131"/>
      <c r="BQ200" s="131"/>
      <c r="BR200" s="131"/>
      <c r="BS200" s="131"/>
      <c r="BT200" s="131"/>
      <c r="BU200" s="131"/>
      <c r="BV200" s="131"/>
      <c r="BW200" s="131"/>
      <c r="BX200" s="131"/>
      <c r="BY200" s="131"/>
      <c r="BZ200" s="131"/>
      <c r="CA200" s="131"/>
      <c r="CB200" s="131"/>
      <c r="CC200" s="131"/>
      <c r="CD200" s="131"/>
      <c r="CE200" s="131"/>
      <c r="CF200" s="131"/>
      <c r="CG200" s="131"/>
      <c r="CH200" s="131"/>
      <c r="CI200" s="131"/>
      <c r="CJ200" s="131"/>
      <c r="CK200" s="131"/>
      <c r="CL200" s="131"/>
      <c r="CM200" s="131"/>
      <c r="CN200" s="131"/>
      <c r="CO200" s="131"/>
      <c r="CP200" s="131"/>
      <c r="CQ200" s="131"/>
      <c r="CR200" s="131"/>
      <c r="CS200" s="131"/>
      <c r="CT200" s="131"/>
      <c r="CU200" s="131"/>
      <c r="CV200" s="131"/>
      <c r="CW200" s="131"/>
      <c r="CX200" s="131"/>
      <c r="CY200" s="131"/>
      <c r="CZ200" s="131"/>
      <c r="DA200" s="131"/>
      <c r="DB200" s="131"/>
      <c r="DC200" s="131"/>
      <c r="DD200" s="131"/>
      <c r="DE200" s="131"/>
      <c r="DF200" s="131"/>
      <c r="DG200" s="131"/>
      <c r="DH200" s="131"/>
      <c r="DI200" s="131"/>
      <c r="DJ200" s="131"/>
      <c r="DK200" s="131"/>
      <c r="DL200" s="131"/>
      <c r="DM200" s="131"/>
      <c r="DN200" s="131"/>
      <c r="DO200" s="131"/>
      <c r="DP200" s="131"/>
      <c r="DQ200" s="131"/>
      <c r="DR200" s="131"/>
      <c r="DS200" s="131"/>
      <c r="DT200" s="131"/>
      <c r="DU200" s="131"/>
      <c r="DV200" s="131"/>
      <c r="DW200" s="131"/>
      <c r="DX200" s="132"/>
      <c r="DY200" s="132"/>
      <c r="DZ200" s="132"/>
      <c r="EA200" s="132"/>
      <c r="EB200" s="132"/>
      <c r="EC200" s="132"/>
      <c r="ED200" s="132"/>
      <c r="EE200" s="132"/>
      <c r="EF200" s="132"/>
      <c r="EG200" s="132"/>
      <c r="EH200" s="132"/>
      <c r="EI200" s="194"/>
      <c r="EJ200" s="194"/>
      <c r="EK200" s="194"/>
      <c r="EL200" s="194"/>
      <c r="EM200" s="195"/>
    </row>
    <row r="201" spans="1:143" s="129" customFormat="1" ht="44.25" customHeight="1" x14ac:dyDescent="0.55000000000000004">
      <c r="A201" s="130"/>
      <c r="B201" s="131"/>
      <c r="C201" s="131"/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  <c r="T201" s="131"/>
      <c r="U201" s="131"/>
      <c r="V201" s="131"/>
      <c r="W201" s="131"/>
      <c r="X201" s="131"/>
      <c r="Y201" s="131"/>
      <c r="Z201" s="131"/>
      <c r="AA201" s="131"/>
      <c r="AB201" s="131"/>
      <c r="AC201" s="131"/>
      <c r="AD201" s="131"/>
      <c r="AE201" s="131"/>
      <c r="AF201" s="131"/>
      <c r="AG201" s="131"/>
      <c r="AH201" s="131"/>
      <c r="AI201" s="131"/>
      <c r="AJ201" s="131"/>
      <c r="AK201" s="131"/>
      <c r="AL201" s="131"/>
      <c r="AM201" s="131"/>
      <c r="AN201" s="131"/>
      <c r="AO201" s="131"/>
      <c r="AP201" s="131"/>
      <c r="AQ201" s="131"/>
      <c r="AR201" s="131"/>
      <c r="AS201" s="131"/>
      <c r="AT201" s="131"/>
      <c r="AU201" s="131"/>
      <c r="AV201" s="131"/>
      <c r="AW201" s="131"/>
      <c r="AX201" s="131"/>
      <c r="AY201" s="131"/>
      <c r="AZ201" s="131"/>
      <c r="BA201" s="131"/>
      <c r="BB201" s="131"/>
      <c r="BC201" s="131"/>
      <c r="BD201" s="131"/>
      <c r="BE201" s="131"/>
      <c r="BF201" s="131"/>
      <c r="BG201" s="131"/>
      <c r="BH201" s="131"/>
      <c r="BI201" s="131"/>
      <c r="BJ201" s="131"/>
      <c r="BK201" s="131"/>
      <c r="BL201" s="131"/>
      <c r="BM201" s="131"/>
      <c r="BN201" s="131"/>
      <c r="BO201" s="131"/>
      <c r="BP201" s="131"/>
      <c r="BQ201" s="131"/>
      <c r="BR201" s="131"/>
      <c r="BS201" s="131"/>
      <c r="BT201" s="131"/>
      <c r="BU201" s="131"/>
      <c r="BV201" s="131"/>
      <c r="BW201" s="131"/>
      <c r="BX201" s="131"/>
      <c r="BY201" s="131"/>
      <c r="BZ201" s="131"/>
      <c r="CA201" s="131"/>
      <c r="CB201" s="131"/>
      <c r="CC201" s="131"/>
      <c r="CD201" s="131"/>
      <c r="CE201" s="131"/>
      <c r="CF201" s="131"/>
      <c r="CG201" s="131"/>
      <c r="CH201" s="131"/>
      <c r="CI201" s="131"/>
      <c r="CJ201" s="131"/>
      <c r="CK201" s="131"/>
      <c r="CL201" s="131"/>
      <c r="CM201" s="131"/>
      <c r="CN201" s="131"/>
      <c r="CO201" s="131"/>
      <c r="CP201" s="131"/>
      <c r="CQ201" s="131"/>
      <c r="CR201" s="131"/>
      <c r="CS201" s="131"/>
      <c r="CT201" s="131"/>
      <c r="CU201" s="131"/>
      <c r="CV201" s="131"/>
      <c r="CW201" s="131"/>
      <c r="CX201" s="131"/>
      <c r="CY201" s="131"/>
      <c r="CZ201" s="131"/>
      <c r="DA201" s="131"/>
      <c r="DB201" s="131"/>
      <c r="DC201" s="131"/>
      <c r="DD201" s="131"/>
      <c r="DE201" s="131"/>
      <c r="DF201" s="131"/>
      <c r="DG201" s="131"/>
      <c r="DH201" s="131"/>
      <c r="DI201" s="131"/>
      <c r="DJ201" s="131"/>
      <c r="DK201" s="131"/>
      <c r="DL201" s="131"/>
      <c r="DM201" s="131"/>
      <c r="DN201" s="131"/>
      <c r="DO201" s="131"/>
      <c r="DP201" s="131"/>
      <c r="DQ201" s="131"/>
      <c r="DR201" s="131"/>
      <c r="DS201" s="131"/>
      <c r="DT201" s="131"/>
      <c r="DU201" s="131"/>
      <c r="DV201" s="131"/>
      <c r="DW201" s="131"/>
      <c r="DX201" s="132"/>
      <c r="DY201" s="132"/>
      <c r="DZ201" s="132"/>
      <c r="EA201" s="132"/>
      <c r="EB201" s="132"/>
      <c r="EC201" s="132"/>
      <c r="ED201" s="132"/>
      <c r="EE201" s="132"/>
      <c r="EF201" s="132"/>
      <c r="EG201" s="132"/>
      <c r="EH201" s="132"/>
      <c r="EI201" s="194"/>
      <c r="EJ201" s="194"/>
      <c r="EK201" s="194"/>
      <c r="EL201" s="194"/>
      <c r="EM201" s="195"/>
    </row>
    <row r="202" spans="1:143" s="160" customFormat="1" ht="72" x14ac:dyDescent="0.9">
      <c r="A202" s="133"/>
      <c r="B202" s="134" t="s">
        <v>91</v>
      </c>
      <c r="C202" s="135"/>
      <c r="D202" s="135"/>
      <c r="E202" s="135"/>
      <c r="F202" s="135"/>
      <c r="G202" s="135"/>
      <c r="H202" s="135"/>
      <c r="I202" s="135"/>
      <c r="J202" s="135"/>
      <c r="K202" s="135"/>
      <c r="L202" s="135"/>
      <c r="M202" s="135"/>
      <c r="N202" s="135"/>
      <c r="O202" s="135"/>
      <c r="P202" s="135"/>
      <c r="Q202" s="135"/>
      <c r="R202" s="135"/>
      <c r="S202" s="165"/>
      <c r="T202" s="165"/>
      <c r="U202" s="135"/>
      <c r="V202" s="135"/>
      <c r="W202" s="135"/>
      <c r="X202" s="135"/>
      <c r="Y202" s="135"/>
      <c r="Z202" s="135"/>
      <c r="AA202" s="135"/>
      <c r="AB202" s="135"/>
      <c r="AC202" s="135"/>
      <c r="AD202" s="140"/>
      <c r="AE202" s="140"/>
      <c r="AF202" s="140"/>
      <c r="AG202" s="140"/>
      <c r="AH202" s="140"/>
      <c r="AI202" s="140"/>
      <c r="AJ202" s="134" t="s">
        <v>91</v>
      </c>
      <c r="AK202" s="135"/>
      <c r="AL202" s="135"/>
      <c r="AM202" s="135"/>
      <c r="AN202" s="135"/>
      <c r="AO202" s="135"/>
      <c r="AP202" s="135"/>
      <c r="AQ202" s="136"/>
      <c r="AR202" s="135"/>
      <c r="AS202" s="135"/>
      <c r="AT202" s="137"/>
      <c r="AU202" s="138"/>
      <c r="AV202" s="135"/>
      <c r="AW202" s="137"/>
      <c r="AX202" s="135"/>
      <c r="AY202" s="135"/>
      <c r="AZ202" s="135"/>
      <c r="BA202" s="135"/>
      <c r="BB202" s="135"/>
      <c r="BC202" s="135"/>
      <c r="BD202" s="139"/>
      <c r="BE202" s="140"/>
      <c r="BJ202" s="140"/>
      <c r="BK202" s="140"/>
      <c r="BL202" s="140"/>
      <c r="BM202" s="140"/>
      <c r="BN202" s="140"/>
      <c r="BO202" s="140"/>
      <c r="BP202" s="140"/>
      <c r="BQ202" s="140"/>
      <c r="BR202" s="140"/>
      <c r="BS202" s="140"/>
      <c r="BT202" s="140"/>
      <c r="BU202" s="140"/>
      <c r="BV202" s="140"/>
      <c r="BW202" s="140"/>
      <c r="BX202" s="140"/>
      <c r="BY202" s="140"/>
      <c r="BZ202" s="140"/>
      <c r="CA202" s="140"/>
      <c r="CB202" s="140"/>
      <c r="CC202" s="140"/>
      <c r="CD202" s="140"/>
      <c r="CE202" s="140"/>
      <c r="CF202" s="140"/>
      <c r="CG202" s="140"/>
      <c r="CH202" s="140"/>
      <c r="CI202" s="140"/>
      <c r="DV202" s="140"/>
      <c r="DW202" s="140"/>
      <c r="EI202" s="196"/>
      <c r="EJ202" s="196"/>
      <c r="EK202" s="196"/>
      <c r="EL202" s="196"/>
      <c r="EM202" s="196"/>
    </row>
    <row r="203" spans="1:143" s="160" customFormat="1" ht="156" customHeight="1" x14ac:dyDescent="0.85">
      <c r="A203" s="133"/>
      <c r="B203" s="1185" t="s">
        <v>401</v>
      </c>
      <c r="C203" s="1185"/>
      <c r="D203" s="1185"/>
      <c r="E203" s="1185"/>
      <c r="F203" s="1185"/>
      <c r="G203" s="1185"/>
      <c r="H203" s="1185"/>
      <c r="I203" s="1185"/>
      <c r="J203" s="1185"/>
      <c r="K203" s="1185"/>
      <c r="L203" s="1185"/>
      <c r="M203" s="1185"/>
      <c r="N203" s="1185"/>
      <c r="O203" s="141"/>
      <c r="P203" s="141"/>
      <c r="Q203" s="141"/>
      <c r="R203" s="141"/>
      <c r="S203" s="141"/>
      <c r="T203" s="141"/>
      <c r="U203" s="141"/>
      <c r="V203" s="141"/>
      <c r="W203" s="141"/>
      <c r="X203" s="141"/>
      <c r="Y203" s="141"/>
      <c r="Z203" s="141"/>
      <c r="AA203" s="141"/>
      <c r="AB203" s="141"/>
      <c r="AC203" s="141"/>
      <c r="AD203" s="141"/>
      <c r="AE203" s="141"/>
      <c r="AF203" s="141"/>
      <c r="AG203" s="141"/>
      <c r="AH203" s="141"/>
      <c r="AI203" s="141"/>
      <c r="AJ203" s="1184" t="s">
        <v>299</v>
      </c>
      <c r="AK203" s="1184"/>
      <c r="AL203" s="1184"/>
      <c r="AM203" s="1184"/>
      <c r="AN203" s="1184"/>
      <c r="AO203" s="1184"/>
      <c r="AP203" s="1184"/>
      <c r="AQ203" s="1184"/>
      <c r="AR203" s="1184"/>
      <c r="AS203" s="1184"/>
      <c r="AT203" s="1184"/>
      <c r="AU203" s="1184"/>
      <c r="AV203" s="1184"/>
      <c r="AW203" s="1184"/>
      <c r="AX203" s="1184"/>
      <c r="AY203" s="1184"/>
      <c r="AZ203" s="1184"/>
      <c r="BA203" s="1184"/>
      <c r="BB203" s="1184"/>
      <c r="BC203" s="1184"/>
      <c r="BD203" s="1184"/>
      <c r="BE203" s="1184"/>
      <c r="BF203" s="1184"/>
      <c r="BG203" s="1184"/>
      <c r="BH203" s="1184"/>
      <c r="BI203" s="1184"/>
      <c r="BJ203" s="142"/>
      <c r="BK203" s="142"/>
      <c r="BL203" s="142"/>
      <c r="BM203" s="142"/>
      <c r="BN203" s="142"/>
      <c r="BO203" s="142"/>
      <c r="BP203" s="142"/>
      <c r="BQ203" s="142"/>
      <c r="BR203" s="142"/>
      <c r="BS203" s="142"/>
      <c r="BT203" s="142"/>
      <c r="BU203" s="142"/>
      <c r="BV203" s="142"/>
      <c r="BW203" s="142"/>
      <c r="BX203" s="142"/>
      <c r="BY203" s="142"/>
      <c r="BZ203" s="142"/>
      <c r="CA203" s="142"/>
      <c r="CB203" s="142"/>
      <c r="CC203" s="142"/>
      <c r="CD203" s="142"/>
      <c r="CE203" s="142"/>
      <c r="CF203" s="142"/>
      <c r="CG203" s="142"/>
      <c r="CH203" s="142"/>
      <c r="CI203" s="142"/>
      <c r="DV203" s="140"/>
      <c r="DW203" s="140"/>
      <c r="EI203" s="196"/>
      <c r="EJ203" s="196"/>
      <c r="EK203" s="196"/>
      <c r="EL203" s="196"/>
      <c r="EM203" s="196"/>
    </row>
    <row r="204" spans="1:143" s="160" customFormat="1" ht="72" x14ac:dyDescent="0.85">
      <c r="A204" s="133"/>
      <c r="B204" s="141"/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141"/>
      <c r="AA204" s="141"/>
      <c r="AB204" s="141"/>
      <c r="AC204" s="141"/>
      <c r="AD204" s="141"/>
      <c r="AE204" s="141"/>
      <c r="AF204" s="141"/>
      <c r="AG204" s="141"/>
      <c r="AH204" s="141"/>
      <c r="AI204" s="141"/>
      <c r="AJ204" s="142"/>
      <c r="AK204" s="142"/>
      <c r="AL204" s="142"/>
      <c r="AM204" s="142"/>
      <c r="AN204" s="142"/>
      <c r="AO204" s="142"/>
      <c r="AP204" s="142"/>
      <c r="AQ204" s="142"/>
      <c r="AR204" s="142"/>
      <c r="AS204" s="142"/>
      <c r="AT204" s="142"/>
      <c r="AU204" s="142"/>
      <c r="AV204" s="142"/>
      <c r="AW204" s="142"/>
      <c r="AX204" s="142"/>
      <c r="AY204" s="142"/>
      <c r="AZ204" s="142"/>
      <c r="BA204" s="142"/>
      <c r="BB204" s="142"/>
      <c r="BC204" s="142"/>
      <c r="BD204" s="142"/>
      <c r="BE204" s="142"/>
      <c r="BJ204" s="142"/>
      <c r="BK204" s="142"/>
      <c r="BL204" s="142"/>
      <c r="BM204" s="142"/>
      <c r="BN204" s="142"/>
      <c r="BO204" s="142"/>
      <c r="BP204" s="142"/>
      <c r="BQ204" s="142"/>
      <c r="BR204" s="142"/>
      <c r="BS204" s="142"/>
      <c r="BT204" s="142"/>
      <c r="BU204" s="142"/>
      <c r="BV204" s="142"/>
      <c r="BW204" s="142"/>
      <c r="BX204" s="142"/>
      <c r="BY204" s="142"/>
      <c r="BZ204" s="142"/>
      <c r="CA204" s="142"/>
      <c r="CB204" s="142"/>
      <c r="CC204" s="142"/>
      <c r="CD204" s="142"/>
      <c r="CE204" s="142"/>
      <c r="CF204" s="142"/>
      <c r="CG204" s="142"/>
      <c r="CH204" s="142"/>
      <c r="CI204" s="142"/>
      <c r="DV204" s="140"/>
      <c r="DW204" s="140"/>
      <c r="EI204" s="196"/>
      <c r="EJ204" s="196"/>
      <c r="EK204" s="196"/>
      <c r="EL204" s="196"/>
      <c r="EM204" s="196"/>
    </row>
    <row r="205" spans="1:143" s="160" customFormat="1" ht="60" customHeight="1" x14ac:dyDescent="1">
      <c r="A205" s="133"/>
      <c r="B205" s="869"/>
      <c r="C205" s="869"/>
      <c r="D205" s="869"/>
      <c r="E205" s="869"/>
      <c r="F205" s="869"/>
      <c r="G205" s="869"/>
      <c r="H205" s="144" t="s">
        <v>233</v>
      </c>
      <c r="I205" s="143"/>
      <c r="J205" s="143"/>
      <c r="K205" s="143"/>
      <c r="M205" s="144"/>
      <c r="N205" s="144"/>
      <c r="O205" s="144"/>
      <c r="P205" s="144"/>
      <c r="Q205" s="144"/>
      <c r="R205" s="144"/>
      <c r="S205" s="144"/>
      <c r="T205" s="144"/>
      <c r="U205" s="144"/>
      <c r="V205" s="144"/>
      <c r="W205" s="144"/>
      <c r="X205" s="144"/>
      <c r="Y205" s="144"/>
      <c r="Z205" s="144"/>
      <c r="AA205" s="144"/>
      <c r="AB205" s="144"/>
      <c r="AC205" s="144"/>
      <c r="AD205" s="144"/>
      <c r="AE205" s="144"/>
      <c r="AF205" s="144"/>
      <c r="AG205" s="140"/>
      <c r="AH205" s="140"/>
      <c r="AI205" s="140"/>
      <c r="AJ205" s="869"/>
      <c r="AK205" s="869"/>
      <c r="AL205" s="869"/>
      <c r="AM205" s="869"/>
      <c r="AN205" s="869"/>
      <c r="AO205" s="869"/>
      <c r="AP205" s="144" t="s">
        <v>300</v>
      </c>
      <c r="AQ205" s="143"/>
      <c r="AR205" s="143"/>
      <c r="AS205" s="143"/>
      <c r="AU205" s="144"/>
      <c r="AV205" s="144"/>
      <c r="AW205" s="144"/>
      <c r="AX205" s="144"/>
      <c r="AY205" s="144"/>
      <c r="AZ205" s="144"/>
      <c r="BA205" s="144"/>
      <c r="BB205" s="144"/>
      <c r="BC205" s="144"/>
      <c r="BD205" s="144"/>
      <c r="BE205" s="144"/>
      <c r="BJ205" s="144"/>
      <c r="BK205" s="144"/>
      <c r="BL205" s="144"/>
      <c r="BM205" s="144"/>
      <c r="BN205" s="144"/>
      <c r="BO205" s="144"/>
      <c r="BP205" s="144"/>
      <c r="BQ205" s="144"/>
      <c r="BR205" s="144"/>
      <c r="BS205" s="140"/>
      <c r="BT205" s="140"/>
      <c r="BU205" s="140"/>
      <c r="BV205" s="140"/>
      <c r="BW205" s="140"/>
      <c r="BX205" s="140"/>
      <c r="BY205" s="140"/>
      <c r="BZ205" s="140"/>
      <c r="CA205" s="140"/>
      <c r="CB205" s="140"/>
      <c r="CC205" s="140"/>
      <c r="CD205" s="140"/>
      <c r="CE205" s="140"/>
      <c r="CF205" s="140"/>
      <c r="CG205" s="140"/>
      <c r="CH205" s="140"/>
      <c r="CI205" s="140"/>
      <c r="DV205" s="140"/>
      <c r="DW205" s="140"/>
      <c r="EI205" s="196"/>
      <c r="EJ205" s="196"/>
      <c r="EK205" s="196"/>
      <c r="EL205" s="196"/>
      <c r="EM205" s="196"/>
    </row>
    <row r="206" spans="1:143" s="160" customFormat="1" ht="72" x14ac:dyDescent="1">
      <c r="A206" s="133"/>
      <c r="B206" s="869"/>
      <c r="C206" s="869"/>
      <c r="D206" s="869"/>
      <c r="E206" s="869"/>
      <c r="F206" s="869"/>
      <c r="G206" s="869"/>
      <c r="H206" s="1183">
        <v>2021</v>
      </c>
      <c r="I206" s="1183"/>
      <c r="J206" s="144"/>
      <c r="K206" s="144"/>
      <c r="L206" s="144"/>
      <c r="M206" s="144"/>
      <c r="N206" s="144"/>
      <c r="O206" s="146"/>
      <c r="P206" s="147"/>
      <c r="Q206" s="147"/>
      <c r="R206" s="147"/>
      <c r="S206" s="147"/>
      <c r="T206" s="147"/>
      <c r="U206" s="147"/>
      <c r="V206" s="139"/>
      <c r="W206" s="140"/>
      <c r="X206" s="140"/>
      <c r="Y206" s="140"/>
      <c r="Z206" s="140"/>
      <c r="AA206" s="140"/>
      <c r="AB206" s="140"/>
      <c r="AC206" s="140"/>
      <c r="AD206" s="140"/>
      <c r="AE206" s="140"/>
      <c r="AF206" s="140"/>
      <c r="AG206" s="140"/>
      <c r="AH206" s="140"/>
      <c r="AI206" s="140"/>
      <c r="AJ206" s="869"/>
      <c r="AK206" s="869"/>
      <c r="AL206" s="869"/>
      <c r="AM206" s="869"/>
      <c r="AN206" s="869"/>
      <c r="AO206" s="869"/>
      <c r="AP206" s="1183">
        <v>2021</v>
      </c>
      <c r="AQ206" s="1183"/>
      <c r="AR206" s="144"/>
      <c r="AS206" s="144"/>
      <c r="AT206" s="144"/>
      <c r="AU206" s="144"/>
      <c r="AV206" s="144"/>
      <c r="AW206" s="146"/>
      <c r="AX206" s="147"/>
      <c r="AY206" s="147"/>
      <c r="AZ206" s="147"/>
      <c r="BA206" s="147"/>
      <c r="BB206" s="147"/>
      <c r="BC206" s="147"/>
      <c r="BD206" s="139"/>
      <c r="BE206" s="140"/>
      <c r="BJ206" s="140"/>
      <c r="BK206" s="140"/>
      <c r="BL206" s="140"/>
      <c r="BM206" s="140"/>
      <c r="BN206" s="140"/>
      <c r="BO206" s="140"/>
      <c r="BP206" s="140"/>
      <c r="BQ206" s="140"/>
      <c r="BR206" s="140"/>
      <c r="BS206" s="140"/>
      <c r="BT206" s="140"/>
      <c r="BU206" s="140"/>
      <c r="BV206" s="140"/>
      <c r="BW206" s="140"/>
      <c r="BX206" s="140"/>
      <c r="BY206" s="140"/>
      <c r="BZ206" s="140"/>
      <c r="CA206" s="140"/>
      <c r="CB206" s="140"/>
      <c r="CC206" s="140"/>
      <c r="CD206" s="140"/>
      <c r="CE206" s="140"/>
      <c r="CF206" s="140"/>
      <c r="CG206" s="140"/>
      <c r="CH206" s="140"/>
      <c r="CI206" s="140"/>
      <c r="DV206" s="140"/>
      <c r="DW206" s="140"/>
      <c r="EI206" s="196"/>
      <c r="EJ206" s="196"/>
      <c r="EK206" s="196"/>
      <c r="EL206" s="196"/>
      <c r="EM206" s="196"/>
    </row>
    <row r="207" spans="1:143" s="160" customFormat="1" ht="72" x14ac:dyDescent="1">
      <c r="A207" s="133"/>
      <c r="B207" s="145"/>
      <c r="C207" s="141"/>
      <c r="D207" s="141"/>
      <c r="E207" s="141"/>
      <c r="F207" s="141"/>
      <c r="G207" s="141"/>
      <c r="H207" s="144"/>
      <c r="I207" s="144"/>
      <c r="J207" s="144"/>
      <c r="K207" s="144"/>
      <c r="L207" s="144"/>
      <c r="M207" s="144"/>
      <c r="N207" s="144"/>
      <c r="O207" s="146"/>
      <c r="P207" s="135"/>
      <c r="Q207" s="135"/>
      <c r="R207" s="135"/>
      <c r="S207" s="165"/>
      <c r="T207" s="165"/>
      <c r="U207" s="135"/>
      <c r="V207" s="135"/>
      <c r="W207" s="135"/>
      <c r="X207" s="135"/>
      <c r="Y207" s="135"/>
      <c r="Z207" s="135"/>
      <c r="AA207" s="135"/>
      <c r="AB207" s="135"/>
      <c r="AC207" s="135"/>
      <c r="AD207" s="140"/>
      <c r="AE207" s="140"/>
      <c r="AF207" s="140"/>
      <c r="AG207" s="140"/>
      <c r="AH207" s="140"/>
      <c r="AI207" s="140"/>
      <c r="AJ207" s="145"/>
      <c r="AK207" s="145"/>
      <c r="AL207" s="145"/>
      <c r="AM207" s="145"/>
      <c r="AN207" s="145"/>
      <c r="AO207" s="145"/>
      <c r="AP207" s="135"/>
      <c r="AQ207" s="148"/>
      <c r="AR207" s="149"/>
      <c r="AS207" s="149"/>
      <c r="AT207" s="146"/>
      <c r="AU207" s="150"/>
      <c r="AV207" s="149"/>
      <c r="AW207" s="137"/>
      <c r="AX207" s="135"/>
      <c r="AY207" s="135"/>
      <c r="AZ207" s="135"/>
      <c r="BA207" s="135"/>
      <c r="BB207" s="135"/>
      <c r="BC207" s="135"/>
      <c r="BD207" s="139"/>
      <c r="BE207" s="140"/>
      <c r="BJ207" s="140"/>
      <c r="BK207" s="140"/>
      <c r="BL207" s="140"/>
      <c r="BM207" s="140"/>
      <c r="BN207" s="140"/>
      <c r="BO207" s="140"/>
      <c r="BP207" s="140"/>
      <c r="BQ207" s="140"/>
      <c r="BR207" s="140"/>
      <c r="BS207" s="140"/>
      <c r="BT207" s="140"/>
      <c r="BU207" s="140"/>
      <c r="BV207" s="140"/>
      <c r="BW207" s="140"/>
      <c r="BX207" s="140"/>
      <c r="BY207" s="140"/>
      <c r="BZ207" s="140"/>
      <c r="CA207" s="140"/>
      <c r="CB207" s="140"/>
      <c r="CC207" s="140"/>
      <c r="CD207" s="140"/>
      <c r="CE207" s="140"/>
      <c r="CF207" s="140"/>
      <c r="CG207" s="140"/>
      <c r="CH207" s="140"/>
      <c r="CI207" s="140"/>
      <c r="DV207" s="140"/>
      <c r="DW207" s="140"/>
      <c r="EI207" s="196"/>
      <c r="EJ207" s="196"/>
      <c r="EK207" s="196"/>
      <c r="EL207" s="196"/>
      <c r="EM207" s="196"/>
    </row>
    <row r="208" spans="1:143" s="160" customFormat="1" ht="72" customHeight="1" x14ac:dyDescent="0.85">
      <c r="A208" s="133"/>
      <c r="B208" s="141" t="s">
        <v>393</v>
      </c>
      <c r="C208" s="141"/>
      <c r="D208" s="141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41"/>
      <c r="AA208" s="141"/>
      <c r="AB208" s="141"/>
      <c r="AC208" s="141"/>
      <c r="AD208" s="141"/>
      <c r="AE208" s="141"/>
      <c r="AF208" s="141"/>
      <c r="AG208" s="141"/>
      <c r="AH208" s="141"/>
      <c r="AI208" s="141"/>
      <c r="AJ208" s="1184" t="s">
        <v>405</v>
      </c>
      <c r="AK208" s="1184"/>
      <c r="AL208" s="1184"/>
      <c r="AM208" s="1184"/>
      <c r="AN208" s="1184"/>
      <c r="AO208" s="1184"/>
      <c r="AP208" s="1184"/>
      <c r="AQ208" s="1184"/>
      <c r="AR208" s="1184"/>
      <c r="AS208" s="1184"/>
      <c r="AT208" s="1184"/>
      <c r="AU208" s="1184"/>
      <c r="AV208" s="1184"/>
      <c r="AW208" s="1184"/>
      <c r="AX208" s="1184"/>
      <c r="AY208" s="1184"/>
      <c r="AZ208" s="1184"/>
      <c r="BA208" s="1184"/>
      <c r="BB208" s="1184"/>
      <c r="BC208" s="1184"/>
      <c r="BD208" s="1184"/>
      <c r="BE208" s="1184"/>
      <c r="BF208" s="1184"/>
      <c r="BG208" s="1184"/>
      <c r="BH208" s="1184"/>
      <c r="BI208" s="1184"/>
      <c r="BJ208" s="135"/>
      <c r="BK208" s="135"/>
      <c r="BL208" s="135"/>
      <c r="BM208" s="135"/>
      <c r="BN208" s="135"/>
      <c r="BO208" s="135"/>
      <c r="BP208" s="135"/>
      <c r="BQ208" s="135"/>
      <c r="BR208" s="135"/>
      <c r="BS208" s="135"/>
      <c r="BT208" s="135"/>
      <c r="BU208" s="135"/>
      <c r="BV208" s="135"/>
      <c r="BW208" s="135"/>
      <c r="BX208" s="135"/>
      <c r="BY208" s="135"/>
      <c r="BZ208" s="135"/>
      <c r="CA208" s="135"/>
      <c r="CB208" s="135"/>
      <c r="CC208" s="135"/>
      <c r="CD208" s="135"/>
      <c r="CE208" s="135"/>
      <c r="CF208" s="135"/>
      <c r="CG208" s="135"/>
      <c r="CH208" s="135"/>
      <c r="CI208" s="135"/>
      <c r="DV208" s="140"/>
      <c r="DW208" s="140"/>
      <c r="EI208" s="196"/>
      <c r="EJ208" s="196"/>
      <c r="EK208" s="196"/>
      <c r="EL208" s="196"/>
      <c r="EM208" s="196"/>
    </row>
    <row r="209" spans="1:143" s="160" customFormat="1" ht="72" x14ac:dyDescent="0.85">
      <c r="A209" s="133"/>
      <c r="B209" s="141"/>
      <c r="C209" s="141"/>
      <c r="D209" s="141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  <c r="R209" s="141"/>
      <c r="S209" s="141"/>
      <c r="T209" s="141"/>
      <c r="U209" s="141"/>
      <c r="V209" s="141"/>
      <c r="W209" s="141"/>
      <c r="X209" s="141"/>
      <c r="Y209" s="141"/>
      <c r="Z209" s="141"/>
      <c r="AA209" s="141"/>
      <c r="AB209" s="141"/>
      <c r="AC209" s="141"/>
      <c r="AD209" s="141"/>
      <c r="AE209" s="141"/>
      <c r="AF209" s="141"/>
      <c r="AG209" s="141"/>
      <c r="AH209" s="141"/>
      <c r="AI209" s="141"/>
      <c r="AJ209" s="1184"/>
      <c r="AK209" s="1184"/>
      <c r="AL209" s="1184"/>
      <c r="AM209" s="1184"/>
      <c r="AN209" s="1184"/>
      <c r="AO209" s="1184"/>
      <c r="AP209" s="1184"/>
      <c r="AQ209" s="1184"/>
      <c r="AR209" s="1184"/>
      <c r="AS209" s="1184"/>
      <c r="AT209" s="1184"/>
      <c r="AU209" s="1184"/>
      <c r="AV209" s="1184"/>
      <c r="AW209" s="1184"/>
      <c r="AX209" s="1184"/>
      <c r="AY209" s="1184"/>
      <c r="AZ209" s="1184"/>
      <c r="BA209" s="1184"/>
      <c r="BB209" s="1184"/>
      <c r="BC209" s="1184"/>
      <c r="BD209" s="1184"/>
      <c r="BE209" s="1184"/>
      <c r="BF209" s="1184"/>
      <c r="BG209" s="1184"/>
      <c r="BH209" s="1184"/>
      <c r="BI209" s="1184"/>
      <c r="BJ209" s="135"/>
      <c r="BK209" s="135"/>
      <c r="BL209" s="135"/>
      <c r="BM209" s="135"/>
      <c r="BN209" s="135"/>
      <c r="BO209" s="135"/>
      <c r="BP209" s="135"/>
      <c r="BQ209" s="135"/>
      <c r="BR209" s="135"/>
      <c r="BS209" s="135"/>
      <c r="BT209" s="135"/>
      <c r="BU209" s="135"/>
      <c r="BV209" s="135"/>
      <c r="BW209" s="135"/>
      <c r="BX209" s="135"/>
      <c r="BY209" s="135"/>
      <c r="BZ209" s="135"/>
      <c r="CA209" s="135"/>
      <c r="CB209" s="135"/>
      <c r="CC209" s="135"/>
      <c r="CD209" s="135"/>
      <c r="CE209" s="135"/>
      <c r="CF209" s="135"/>
      <c r="CG209" s="135"/>
      <c r="CH209" s="135"/>
      <c r="CI209" s="135"/>
      <c r="DV209" s="140"/>
      <c r="DW209" s="140"/>
      <c r="EI209" s="196"/>
      <c r="EJ209" s="196"/>
      <c r="EK209" s="196"/>
      <c r="EL209" s="196"/>
      <c r="EM209" s="196"/>
    </row>
    <row r="210" spans="1:143" s="160" customFormat="1" ht="63" customHeight="1" x14ac:dyDescent="0.85">
      <c r="A210" s="133"/>
      <c r="B210" s="141"/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  <c r="R210" s="141"/>
      <c r="S210" s="141"/>
      <c r="T210" s="141"/>
      <c r="U210" s="141"/>
      <c r="V210" s="141"/>
      <c r="W210" s="141"/>
      <c r="X210" s="141"/>
      <c r="Y210" s="141"/>
      <c r="Z210" s="141"/>
      <c r="AA210" s="141"/>
      <c r="AB210" s="141"/>
      <c r="AC210" s="141"/>
      <c r="AD210" s="141"/>
      <c r="AE210" s="141"/>
      <c r="AF210" s="141"/>
      <c r="AG210" s="141"/>
      <c r="AH210" s="141"/>
      <c r="AI210" s="141"/>
      <c r="AJ210" s="135"/>
      <c r="AK210" s="135"/>
      <c r="AL210" s="135"/>
      <c r="AM210" s="135"/>
      <c r="AN210" s="135"/>
      <c r="AO210" s="135"/>
      <c r="AP210" s="135"/>
      <c r="AQ210" s="135"/>
      <c r="AR210" s="135"/>
      <c r="AS210" s="135"/>
      <c r="AT210" s="135"/>
      <c r="AU210" s="135"/>
      <c r="AV210" s="135"/>
      <c r="AW210" s="135"/>
      <c r="AX210" s="135"/>
      <c r="AY210" s="135"/>
      <c r="AZ210" s="135"/>
      <c r="BA210" s="135"/>
      <c r="BB210" s="135"/>
      <c r="BC210" s="135"/>
      <c r="BD210" s="135"/>
      <c r="BE210" s="135"/>
      <c r="BJ210" s="135"/>
      <c r="BK210" s="135"/>
      <c r="BL210" s="135"/>
      <c r="BM210" s="135"/>
      <c r="BN210" s="135"/>
      <c r="BO210" s="135"/>
      <c r="BP210" s="135"/>
      <c r="BQ210" s="135"/>
      <c r="BR210" s="135"/>
      <c r="BS210" s="135"/>
      <c r="BT210" s="135"/>
      <c r="BU210" s="135"/>
      <c r="BV210" s="135"/>
      <c r="BW210" s="135"/>
      <c r="BX210" s="135"/>
      <c r="BY210" s="135"/>
      <c r="BZ210" s="135"/>
      <c r="CA210" s="135"/>
      <c r="CB210" s="135"/>
      <c r="CC210" s="135"/>
      <c r="CD210" s="135"/>
      <c r="CE210" s="135"/>
      <c r="CF210" s="135"/>
      <c r="CG210" s="135"/>
      <c r="CH210" s="135"/>
      <c r="CI210" s="135"/>
      <c r="DV210" s="140"/>
      <c r="DW210" s="140"/>
      <c r="EI210" s="196"/>
      <c r="EJ210" s="196"/>
      <c r="EK210" s="196"/>
      <c r="EL210" s="196"/>
      <c r="EM210" s="196"/>
    </row>
    <row r="211" spans="1:143" s="160" customFormat="1" ht="72" x14ac:dyDescent="1">
      <c r="A211" s="133"/>
      <c r="B211" s="869"/>
      <c r="C211" s="869"/>
      <c r="D211" s="869"/>
      <c r="E211" s="869"/>
      <c r="F211" s="869"/>
      <c r="G211" s="869"/>
      <c r="H211" s="144" t="s">
        <v>301</v>
      </c>
      <c r="I211" s="143"/>
      <c r="J211" s="143"/>
      <c r="K211" s="143"/>
      <c r="M211" s="144"/>
      <c r="N211" s="144"/>
      <c r="O211" s="144"/>
      <c r="P211" s="144"/>
      <c r="Q211" s="144"/>
      <c r="R211" s="144"/>
      <c r="S211" s="144"/>
      <c r="T211" s="144"/>
      <c r="U211" s="144"/>
      <c r="V211" s="144"/>
      <c r="W211" s="144"/>
      <c r="X211" s="144"/>
      <c r="Y211" s="144"/>
      <c r="Z211" s="144"/>
      <c r="AA211" s="144"/>
      <c r="AB211" s="144"/>
      <c r="AC211" s="144"/>
      <c r="AD211" s="144"/>
      <c r="AE211" s="144"/>
      <c r="AF211" s="144"/>
      <c r="AG211" s="140"/>
      <c r="AH211" s="140"/>
      <c r="AI211" s="140"/>
      <c r="AJ211" s="869"/>
      <c r="AK211" s="869"/>
      <c r="AL211" s="869"/>
      <c r="AM211" s="869"/>
      <c r="AN211" s="869"/>
      <c r="AO211" s="869"/>
      <c r="AP211" s="144" t="s">
        <v>133</v>
      </c>
      <c r="AQ211" s="143"/>
      <c r="AR211" s="143"/>
      <c r="AS211" s="143"/>
      <c r="AU211" s="144"/>
      <c r="AV211" s="144"/>
      <c r="AW211" s="144"/>
      <c r="AX211" s="144"/>
      <c r="AY211" s="144"/>
      <c r="AZ211" s="144"/>
      <c r="BA211" s="144"/>
      <c r="BB211" s="144"/>
      <c r="BC211" s="144"/>
      <c r="BD211" s="144"/>
      <c r="BE211" s="144"/>
      <c r="BJ211" s="144"/>
      <c r="BK211" s="144"/>
      <c r="BL211" s="144"/>
      <c r="BM211" s="144"/>
      <c r="BN211" s="144"/>
      <c r="BO211" s="144"/>
      <c r="BP211" s="144"/>
      <c r="BQ211" s="144"/>
      <c r="BR211" s="140"/>
      <c r="BS211" s="140"/>
      <c r="BT211" s="140"/>
      <c r="BU211" s="140"/>
      <c r="BV211" s="140"/>
      <c r="BW211" s="140"/>
      <c r="BX211" s="140"/>
      <c r="BY211" s="140"/>
      <c r="BZ211" s="140"/>
      <c r="CA211" s="140"/>
      <c r="CB211" s="140"/>
      <c r="CC211" s="140"/>
      <c r="CD211" s="140"/>
      <c r="CE211" s="140"/>
      <c r="CF211" s="140"/>
      <c r="CG211" s="140"/>
      <c r="CH211" s="140"/>
      <c r="CI211" s="140"/>
      <c r="DV211" s="140"/>
      <c r="DW211" s="140"/>
      <c r="EI211" s="196"/>
      <c r="EJ211" s="196"/>
      <c r="EK211" s="196"/>
      <c r="EL211" s="196"/>
      <c r="EM211" s="196"/>
    </row>
    <row r="212" spans="1:143" s="160" customFormat="1" ht="72" x14ac:dyDescent="1">
      <c r="A212" s="133"/>
      <c r="B212" s="869"/>
      <c r="C212" s="869"/>
      <c r="D212" s="869"/>
      <c r="E212" s="869"/>
      <c r="F212" s="869"/>
      <c r="G212" s="869"/>
      <c r="H212" s="1183">
        <v>2021</v>
      </c>
      <c r="I212" s="1183"/>
      <c r="J212" s="144"/>
      <c r="K212" s="144"/>
      <c r="L212" s="144"/>
      <c r="M212" s="144"/>
      <c r="N212" s="144"/>
      <c r="O212" s="146"/>
      <c r="P212" s="147"/>
      <c r="Q212" s="147"/>
      <c r="R212" s="147"/>
      <c r="S212" s="147"/>
      <c r="T212" s="147"/>
      <c r="U212" s="147"/>
      <c r="V212" s="139"/>
      <c r="W212" s="140"/>
      <c r="X212" s="140"/>
      <c r="Y212" s="140"/>
      <c r="Z212" s="140"/>
      <c r="AA212" s="140"/>
      <c r="AB212" s="140"/>
      <c r="AC212" s="140"/>
      <c r="AD212" s="140"/>
      <c r="AE212" s="140"/>
      <c r="AF212" s="140"/>
      <c r="AG212" s="140"/>
      <c r="AH212" s="140"/>
      <c r="AI212" s="140"/>
      <c r="AJ212" s="869"/>
      <c r="AK212" s="869"/>
      <c r="AL212" s="869"/>
      <c r="AM212" s="869"/>
      <c r="AN212" s="869"/>
      <c r="AO212" s="869"/>
      <c r="AP212" s="1183">
        <v>2021</v>
      </c>
      <c r="AQ212" s="1183"/>
      <c r="AR212" s="144"/>
      <c r="AS212" s="144"/>
      <c r="AT212" s="144"/>
      <c r="AU212" s="144"/>
      <c r="AV212" s="144"/>
      <c r="AW212" s="146"/>
      <c r="AX212" s="152"/>
      <c r="AY212" s="152"/>
      <c r="AZ212" s="152"/>
      <c r="BA212" s="152"/>
      <c r="BB212" s="152"/>
      <c r="BC212" s="152"/>
      <c r="BD212" s="153"/>
      <c r="BE212" s="140"/>
      <c r="BJ212" s="140"/>
      <c r="BK212" s="140"/>
      <c r="BL212" s="140"/>
      <c r="BM212" s="140"/>
      <c r="BN212" s="140"/>
      <c r="BO212" s="140"/>
      <c r="BP212" s="140"/>
      <c r="BQ212" s="140"/>
      <c r="BR212" s="140"/>
      <c r="BS212" s="140"/>
      <c r="BT212" s="140"/>
      <c r="BU212" s="140"/>
      <c r="BV212" s="140"/>
      <c r="BW212" s="140"/>
      <c r="BX212" s="140"/>
      <c r="BY212" s="140"/>
      <c r="BZ212" s="140"/>
      <c r="CA212" s="140"/>
      <c r="CB212" s="140"/>
      <c r="CC212" s="140"/>
      <c r="CD212" s="140"/>
      <c r="CE212" s="140"/>
      <c r="CF212" s="140"/>
      <c r="CG212" s="140"/>
      <c r="CH212" s="140"/>
      <c r="CI212" s="140"/>
      <c r="DV212" s="140"/>
      <c r="DW212" s="140"/>
      <c r="EI212" s="196"/>
      <c r="EJ212" s="196"/>
      <c r="EK212" s="196"/>
      <c r="EL212" s="196"/>
      <c r="EM212" s="196"/>
    </row>
    <row r="213" spans="1:143" s="160" customFormat="1" ht="72" x14ac:dyDescent="1">
      <c r="A213" s="133"/>
      <c r="B213" s="154"/>
      <c r="C213" s="154"/>
      <c r="D213" s="154"/>
      <c r="E213" s="154"/>
      <c r="F213" s="154"/>
      <c r="G213" s="154"/>
      <c r="H213" s="154"/>
      <c r="I213" s="154"/>
      <c r="J213" s="154"/>
      <c r="K213" s="154"/>
      <c r="L213" s="154"/>
      <c r="M213" s="154"/>
      <c r="N213" s="154"/>
      <c r="O213" s="154"/>
      <c r="P213" s="154"/>
      <c r="Q213" s="154"/>
      <c r="R213" s="154"/>
      <c r="S213" s="154"/>
      <c r="T213" s="154"/>
      <c r="U213" s="154"/>
      <c r="V213" s="154"/>
      <c r="W213" s="154"/>
      <c r="X213" s="154"/>
      <c r="Y213" s="154"/>
      <c r="Z213" s="154"/>
      <c r="AA213" s="154"/>
      <c r="AB213" s="154"/>
      <c r="AC213" s="154"/>
      <c r="AD213" s="154"/>
      <c r="AE213" s="154"/>
      <c r="AF213" s="154"/>
      <c r="AG213" s="154"/>
      <c r="AH213" s="154"/>
      <c r="AI213" s="154"/>
      <c r="AJ213" s="143"/>
      <c r="AK213" s="143"/>
      <c r="AL213" s="143"/>
      <c r="AM213" s="143"/>
      <c r="AN213" s="143"/>
      <c r="AO213" s="143"/>
      <c r="AP213" s="152"/>
      <c r="AQ213" s="155"/>
      <c r="AR213" s="155"/>
      <c r="AS213" s="155"/>
      <c r="AT213" s="155"/>
      <c r="AU213" s="156"/>
      <c r="AV213" s="155"/>
      <c r="AW213" s="157"/>
      <c r="AX213" s="152"/>
      <c r="AY213" s="152"/>
      <c r="AZ213" s="152"/>
      <c r="BA213" s="152"/>
      <c r="BB213" s="152"/>
      <c r="BC213" s="152"/>
      <c r="BD213" s="153"/>
      <c r="BE213" s="140"/>
      <c r="BJ213" s="140"/>
      <c r="BK213" s="140"/>
      <c r="BL213" s="140"/>
      <c r="BM213" s="140"/>
      <c r="BN213" s="140"/>
      <c r="BO213" s="140"/>
      <c r="BP213" s="140"/>
      <c r="BQ213" s="140"/>
      <c r="BR213" s="140"/>
      <c r="BS213" s="140"/>
      <c r="BT213" s="140"/>
      <c r="BU213" s="140"/>
      <c r="BV213" s="140"/>
      <c r="BW213" s="140"/>
      <c r="BX213" s="140"/>
      <c r="BY213" s="140"/>
      <c r="BZ213" s="140"/>
      <c r="CA213" s="140"/>
      <c r="CB213" s="140"/>
      <c r="CC213" s="140"/>
      <c r="CD213" s="140"/>
      <c r="CE213" s="140"/>
      <c r="CF213" s="140"/>
      <c r="CG213" s="140"/>
      <c r="CH213" s="140"/>
      <c r="CI213" s="140"/>
      <c r="DV213" s="140"/>
      <c r="DW213" s="140"/>
      <c r="EI213" s="196"/>
      <c r="EJ213" s="196"/>
      <c r="EK213" s="196"/>
      <c r="EL213" s="196"/>
      <c r="EM213" s="196"/>
    </row>
    <row r="214" spans="1:143" s="160" customFormat="1" ht="72" x14ac:dyDescent="1">
      <c r="A214" s="133"/>
      <c r="B214" s="154"/>
      <c r="C214" s="154"/>
      <c r="D214" s="154"/>
      <c r="E214" s="154"/>
      <c r="F214" s="154"/>
      <c r="G214" s="154"/>
      <c r="H214" s="154"/>
      <c r="I214" s="154"/>
      <c r="J214" s="154"/>
      <c r="K214" s="154"/>
      <c r="L214" s="154"/>
      <c r="M214" s="154"/>
      <c r="N214" s="154"/>
      <c r="O214" s="154"/>
      <c r="P214" s="154"/>
      <c r="Q214" s="154"/>
      <c r="R214" s="154"/>
      <c r="S214" s="154"/>
      <c r="T214" s="154"/>
      <c r="U214" s="154"/>
      <c r="V214" s="154"/>
      <c r="W214" s="154"/>
      <c r="X214" s="154"/>
      <c r="Y214" s="154"/>
      <c r="Z214" s="154"/>
      <c r="AA214" s="154"/>
      <c r="AB214" s="154"/>
      <c r="AC214" s="154"/>
      <c r="AD214" s="154"/>
      <c r="AE214" s="154"/>
      <c r="AF214" s="154"/>
      <c r="AG214" s="154"/>
      <c r="AH214" s="154"/>
      <c r="AI214" s="154"/>
      <c r="AJ214" s="152" t="s">
        <v>108</v>
      </c>
      <c r="AK214" s="152"/>
      <c r="AL214" s="152"/>
      <c r="AM214" s="152"/>
      <c r="AN214" s="152"/>
      <c r="AO214" s="152"/>
      <c r="AP214" s="152"/>
      <c r="AQ214" s="152"/>
      <c r="AR214" s="152"/>
      <c r="AS214" s="152"/>
      <c r="AT214" s="152"/>
      <c r="AU214" s="152"/>
      <c r="AV214" s="152"/>
      <c r="AW214" s="152"/>
      <c r="AX214" s="152"/>
      <c r="AY214" s="152"/>
      <c r="AZ214" s="152"/>
      <c r="BA214" s="152"/>
      <c r="BB214" s="152"/>
      <c r="BC214" s="135"/>
      <c r="BD214" s="139"/>
      <c r="BE214" s="140"/>
      <c r="BJ214" s="140"/>
      <c r="BK214" s="140"/>
      <c r="BL214" s="140"/>
      <c r="BM214" s="140"/>
      <c r="BN214" s="140"/>
      <c r="BO214" s="140"/>
      <c r="BP214" s="140"/>
      <c r="BQ214" s="140"/>
      <c r="BR214" s="140"/>
      <c r="BS214" s="140"/>
      <c r="BT214" s="140"/>
      <c r="BU214" s="140"/>
      <c r="BV214" s="140"/>
      <c r="BW214" s="140"/>
      <c r="BX214" s="140"/>
      <c r="BY214" s="140"/>
      <c r="BZ214" s="140"/>
      <c r="CA214" s="140"/>
      <c r="CB214" s="140"/>
      <c r="CC214" s="140"/>
      <c r="CD214" s="140"/>
      <c r="CE214" s="140"/>
      <c r="CF214" s="140"/>
      <c r="CG214" s="140"/>
      <c r="CH214" s="140"/>
      <c r="CI214" s="140"/>
      <c r="DV214" s="140"/>
      <c r="DW214" s="140"/>
      <c r="EI214" s="196"/>
      <c r="EJ214" s="196"/>
      <c r="EK214" s="196"/>
      <c r="EL214" s="196"/>
      <c r="EM214" s="196"/>
    </row>
    <row r="215" spans="1:143" s="160" customFormat="1" ht="72" x14ac:dyDescent="1">
      <c r="A215" s="133"/>
      <c r="B215" s="1185" t="s">
        <v>394</v>
      </c>
      <c r="C215" s="1185"/>
      <c r="D215" s="1185"/>
      <c r="E215" s="1185"/>
      <c r="F215" s="1185"/>
      <c r="G215" s="1185"/>
      <c r="H215" s="1185"/>
      <c r="I215" s="1185"/>
      <c r="J215" s="1185"/>
      <c r="K215" s="1185"/>
      <c r="L215" s="1185"/>
      <c r="M215" s="1185"/>
      <c r="N215" s="1185"/>
      <c r="O215" s="1185"/>
      <c r="P215" s="1185"/>
      <c r="Q215" s="1185"/>
      <c r="R215" s="1185"/>
      <c r="S215" s="1185"/>
      <c r="T215" s="1185"/>
      <c r="U215" s="1185"/>
      <c r="V215" s="1185"/>
      <c r="W215" s="1185"/>
      <c r="X215" s="1185"/>
      <c r="Y215" s="1185"/>
      <c r="Z215" s="1185"/>
      <c r="AA215" s="1185"/>
      <c r="AB215" s="141"/>
      <c r="AC215" s="141"/>
      <c r="AD215" s="141"/>
      <c r="AE215" s="141"/>
      <c r="AF215" s="141"/>
      <c r="AG215" s="141"/>
      <c r="AH215" s="141"/>
      <c r="AI215" s="141"/>
      <c r="AJ215" s="158"/>
      <c r="AK215" s="158"/>
      <c r="AL215" s="158"/>
      <c r="AM215" s="158"/>
      <c r="AN215" s="158"/>
      <c r="AO215" s="149"/>
      <c r="AP215" s="158"/>
      <c r="AQ215" s="158"/>
      <c r="AR215" s="158"/>
      <c r="AS215" s="158"/>
      <c r="AT215" s="158"/>
      <c r="AU215" s="156"/>
      <c r="AV215" s="155"/>
      <c r="AW215" s="159"/>
      <c r="AX215" s="155"/>
      <c r="AY215" s="155"/>
      <c r="AZ215" s="155"/>
      <c r="BA215" s="155"/>
      <c r="BB215" s="155"/>
      <c r="BC215" s="155"/>
      <c r="BD215" s="139"/>
      <c r="BE215" s="140"/>
      <c r="BJ215" s="140"/>
      <c r="BK215" s="140"/>
      <c r="BL215" s="140"/>
      <c r="BM215" s="140"/>
      <c r="BN215" s="140"/>
      <c r="BO215" s="140"/>
      <c r="BP215" s="140"/>
      <c r="BQ215" s="140"/>
      <c r="BR215" s="140"/>
      <c r="BS215" s="140"/>
      <c r="BT215" s="140"/>
      <c r="BU215" s="140"/>
      <c r="BV215" s="140"/>
      <c r="BW215" s="140"/>
      <c r="BX215" s="140"/>
      <c r="BY215" s="140"/>
      <c r="BZ215" s="140"/>
      <c r="CA215" s="140"/>
      <c r="CB215" s="140"/>
      <c r="CC215" s="140"/>
      <c r="CD215" s="140"/>
      <c r="CE215" s="140"/>
      <c r="CF215" s="140"/>
      <c r="CG215" s="140"/>
      <c r="CH215" s="140"/>
      <c r="CI215" s="140"/>
      <c r="DV215" s="140"/>
      <c r="DW215" s="140"/>
      <c r="EI215" s="196"/>
      <c r="EJ215" s="196"/>
      <c r="EK215" s="196"/>
      <c r="EL215" s="196"/>
      <c r="EM215" s="196"/>
    </row>
    <row r="216" spans="1:143" s="160" customFormat="1" ht="72" x14ac:dyDescent="1">
      <c r="A216" s="133"/>
      <c r="B216" s="1185"/>
      <c r="C216" s="1185"/>
      <c r="D216" s="1185"/>
      <c r="E216" s="1185"/>
      <c r="F216" s="1185"/>
      <c r="G216" s="1185"/>
      <c r="H216" s="1185"/>
      <c r="I216" s="1185"/>
      <c r="J216" s="1185"/>
      <c r="K216" s="1185"/>
      <c r="L216" s="1185"/>
      <c r="M216" s="1185"/>
      <c r="N216" s="1185"/>
      <c r="O216" s="1185"/>
      <c r="P216" s="1185"/>
      <c r="Q216" s="1185"/>
      <c r="R216" s="1185"/>
      <c r="S216" s="1185"/>
      <c r="T216" s="1185"/>
      <c r="U216" s="1185"/>
      <c r="V216" s="1185"/>
      <c r="W216" s="1185"/>
      <c r="X216" s="1185"/>
      <c r="Y216" s="1185"/>
      <c r="Z216" s="1185"/>
      <c r="AA216" s="1185"/>
      <c r="AB216" s="141"/>
      <c r="AC216" s="141"/>
      <c r="AD216" s="141"/>
      <c r="AE216" s="141"/>
      <c r="AF216" s="141"/>
      <c r="AG216" s="141"/>
      <c r="AH216" s="141"/>
      <c r="AI216" s="141"/>
      <c r="AJ216" s="869"/>
      <c r="AK216" s="869"/>
      <c r="AL216" s="869"/>
      <c r="AM216" s="869"/>
      <c r="AN216" s="869"/>
      <c r="AO216" s="869"/>
      <c r="AP216" s="144" t="s">
        <v>404</v>
      </c>
      <c r="AQ216" s="141"/>
      <c r="AR216" s="141"/>
      <c r="AS216" s="141"/>
      <c r="AT216" s="135"/>
      <c r="AU216" s="135"/>
      <c r="AV216" s="135"/>
      <c r="AW216" s="135"/>
      <c r="AX216" s="135"/>
      <c r="AY216" s="155"/>
      <c r="AZ216" s="155"/>
      <c r="BA216" s="155"/>
      <c r="BB216" s="155"/>
      <c r="BC216" s="155"/>
      <c r="BD216" s="139"/>
      <c r="BE216" s="140"/>
      <c r="BJ216" s="140"/>
      <c r="BK216" s="140"/>
      <c r="BL216" s="140"/>
      <c r="BM216" s="140"/>
      <c r="BN216" s="140"/>
      <c r="BO216" s="140"/>
      <c r="BP216" s="140"/>
      <c r="BQ216" s="140"/>
      <c r="BR216" s="140"/>
      <c r="BS216" s="140"/>
      <c r="BT216" s="140"/>
      <c r="BU216" s="140"/>
      <c r="BV216" s="140"/>
      <c r="BW216" s="140"/>
      <c r="BX216" s="140"/>
      <c r="BY216" s="140"/>
      <c r="BZ216" s="140"/>
      <c r="CA216" s="140"/>
      <c r="CB216" s="140"/>
      <c r="CC216" s="140"/>
      <c r="CD216" s="140"/>
      <c r="CE216" s="140"/>
      <c r="CF216" s="140"/>
      <c r="CG216" s="140"/>
      <c r="CH216" s="140"/>
      <c r="CI216" s="140"/>
      <c r="DV216" s="140"/>
      <c r="DW216" s="140"/>
      <c r="EI216" s="196"/>
      <c r="EJ216" s="196"/>
      <c r="EK216" s="196"/>
      <c r="EL216" s="196"/>
      <c r="EM216" s="196"/>
    </row>
    <row r="217" spans="1:143" s="160" customFormat="1" ht="18" hidden="1" customHeight="1" x14ac:dyDescent="1">
      <c r="A217" s="133"/>
      <c r="B217" s="1185"/>
      <c r="C217" s="1185"/>
      <c r="D217" s="1185"/>
      <c r="E217" s="1185"/>
      <c r="F217" s="1185"/>
      <c r="G217" s="1185"/>
      <c r="H217" s="1185"/>
      <c r="I217" s="1185"/>
      <c r="J217" s="1185"/>
      <c r="K217" s="1185"/>
      <c r="L217" s="1185"/>
      <c r="M217" s="1185"/>
      <c r="N217" s="1185"/>
      <c r="O217" s="1185"/>
      <c r="P217" s="1185"/>
      <c r="Q217" s="1185"/>
      <c r="R217" s="1185"/>
      <c r="S217" s="1185"/>
      <c r="T217" s="1185"/>
      <c r="U217" s="1185"/>
      <c r="V217" s="1185"/>
      <c r="W217" s="1185"/>
      <c r="X217" s="1185"/>
      <c r="Y217" s="1185"/>
      <c r="Z217" s="1185"/>
      <c r="AA217" s="1185"/>
      <c r="AD217" s="140"/>
      <c r="AE217" s="140"/>
      <c r="AF217" s="140"/>
      <c r="AG217" s="140"/>
      <c r="AH217" s="140"/>
      <c r="AI217" s="140"/>
      <c r="AJ217" s="869"/>
      <c r="AK217" s="869"/>
      <c r="AL217" s="869"/>
      <c r="AM217" s="869"/>
      <c r="AN217" s="869"/>
      <c r="AO217" s="869"/>
      <c r="AQ217" s="143"/>
      <c r="AR217" s="143"/>
      <c r="AS217" s="143"/>
      <c r="AT217" s="144" t="s">
        <v>133</v>
      </c>
      <c r="AU217" s="144"/>
      <c r="AV217" s="144"/>
      <c r="AW217" s="144"/>
      <c r="AX217" s="144"/>
      <c r="AY217" s="161"/>
      <c r="AZ217" s="161"/>
      <c r="BA217" s="151"/>
      <c r="BB217" s="143"/>
      <c r="BC217" s="155"/>
      <c r="BD217" s="139"/>
      <c r="BE217" s="140"/>
      <c r="BJ217" s="140"/>
      <c r="BK217" s="140"/>
      <c r="BL217" s="140"/>
      <c r="BM217" s="140"/>
      <c r="BN217" s="140"/>
      <c r="BO217" s="140"/>
      <c r="BP217" s="140"/>
      <c r="BQ217" s="140"/>
      <c r="BR217" s="140"/>
      <c r="BS217" s="140"/>
      <c r="BT217" s="140"/>
      <c r="BU217" s="140"/>
      <c r="BV217" s="140"/>
      <c r="BW217" s="140"/>
      <c r="BX217" s="140"/>
      <c r="BY217" s="140"/>
      <c r="BZ217" s="140"/>
      <c r="CA217" s="140"/>
      <c r="CB217" s="140"/>
      <c r="CC217" s="140"/>
      <c r="CD217" s="140"/>
      <c r="CE217" s="140"/>
      <c r="CF217" s="140"/>
      <c r="CG217" s="140"/>
      <c r="CH217" s="140"/>
      <c r="CI217" s="140"/>
      <c r="DV217" s="140"/>
      <c r="DW217" s="140"/>
      <c r="EI217" s="196"/>
      <c r="EJ217" s="196"/>
      <c r="EK217" s="196"/>
      <c r="EL217" s="196"/>
      <c r="EM217" s="196"/>
    </row>
    <row r="218" spans="1:143" s="160" customFormat="1" ht="72" x14ac:dyDescent="1">
      <c r="A218" s="133"/>
      <c r="B218" s="255" t="s">
        <v>416</v>
      </c>
      <c r="C218" s="152"/>
      <c r="D218" s="152"/>
      <c r="E218" s="152"/>
      <c r="F218" s="152"/>
      <c r="G218" s="152"/>
      <c r="H218" s="152"/>
      <c r="I218" s="152"/>
      <c r="J218" s="152"/>
      <c r="K218" s="152"/>
      <c r="L218" s="152"/>
      <c r="M218" s="152"/>
      <c r="N218" s="152"/>
      <c r="O218" s="152"/>
      <c r="P218" s="152"/>
      <c r="Q218" s="152"/>
      <c r="R218" s="152"/>
      <c r="S218" s="152"/>
      <c r="T218" s="152"/>
      <c r="U218" s="152"/>
      <c r="V218" s="152"/>
      <c r="W218" s="152"/>
      <c r="X218" s="152"/>
      <c r="Y218" s="152"/>
      <c r="Z218" s="152"/>
      <c r="AA218" s="152"/>
      <c r="AB218" s="152"/>
      <c r="AC218" s="152"/>
      <c r="AD218" s="154"/>
      <c r="AE218" s="154"/>
      <c r="AF218" s="154"/>
      <c r="AG218" s="154"/>
      <c r="AH218" s="154"/>
      <c r="AI218" s="154"/>
      <c r="AJ218" s="869"/>
      <c r="AK218" s="869"/>
      <c r="AL218" s="869"/>
      <c r="AM218" s="869"/>
      <c r="AN218" s="869"/>
      <c r="AO218" s="869"/>
      <c r="AP218" s="1183">
        <v>2021</v>
      </c>
      <c r="AQ218" s="1183"/>
      <c r="AR218" s="144"/>
      <c r="AS218" s="144"/>
      <c r="AT218" s="144"/>
      <c r="AU218" s="144"/>
      <c r="AV218" s="144"/>
      <c r="AW218" s="146"/>
      <c r="AX218" s="152"/>
      <c r="AY218" s="152"/>
      <c r="AZ218" s="152"/>
      <c r="BA218" s="152"/>
      <c r="BB218" s="149"/>
      <c r="BC218" s="147"/>
      <c r="BD218" s="139"/>
      <c r="BE218" s="140"/>
      <c r="BJ218" s="140"/>
      <c r="BK218" s="140"/>
      <c r="BL218" s="140"/>
      <c r="BM218" s="140"/>
      <c r="BN218" s="140"/>
      <c r="BO218" s="140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DV218" s="140"/>
      <c r="DW218" s="140"/>
      <c r="EI218" s="196"/>
      <c r="EJ218" s="196"/>
      <c r="EK218" s="196"/>
      <c r="EL218" s="196"/>
      <c r="EM218" s="196"/>
    </row>
    <row r="219" spans="1:143" s="55" customFormat="1" ht="72" x14ac:dyDescent="1">
      <c r="A219" s="162"/>
      <c r="B219" s="162"/>
      <c r="C219" s="162"/>
      <c r="D219" s="162"/>
      <c r="E219" s="162"/>
      <c r="F219" s="162"/>
      <c r="G219" s="164"/>
      <c r="H219" s="163"/>
      <c r="I219" s="166"/>
      <c r="J219" s="166"/>
      <c r="K219" s="166"/>
      <c r="L219" s="166"/>
      <c r="M219" s="166"/>
      <c r="N219" s="162"/>
      <c r="O219" s="162"/>
      <c r="P219" s="162"/>
      <c r="Q219" s="162"/>
      <c r="R219" s="162"/>
      <c r="S219" s="162"/>
      <c r="T219" s="162"/>
      <c r="U219" s="162"/>
      <c r="V219" s="162"/>
      <c r="W219" s="162"/>
      <c r="X219" s="162"/>
      <c r="Y219" s="162"/>
      <c r="Z219" s="164"/>
      <c r="AA219" s="166"/>
      <c r="AB219" s="164"/>
      <c r="AC219" s="164"/>
      <c r="AD219" s="167"/>
      <c r="AE219" s="164"/>
      <c r="AF219" s="163"/>
      <c r="AG219" s="163"/>
      <c r="AH219" s="163"/>
      <c r="AI219" s="163"/>
      <c r="AJ219" s="163"/>
      <c r="AK219" s="163"/>
      <c r="AL219" s="164"/>
      <c r="AM219" s="61"/>
    </row>
    <row r="220" spans="1:143" s="55" customFormat="1" ht="72" x14ac:dyDescent="1">
      <c r="A220" s="163"/>
      <c r="B220" s="163"/>
      <c r="C220" s="163"/>
      <c r="D220" s="163"/>
      <c r="E220" s="163"/>
      <c r="F220" s="163"/>
      <c r="G220" s="164"/>
      <c r="H220" s="164"/>
      <c r="I220" s="164"/>
      <c r="J220" s="162"/>
      <c r="K220" s="162"/>
      <c r="L220" s="162"/>
      <c r="M220" s="162"/>
      <c r="N220" s="162"/>
      <c r="O220" s="162"/>
      <c r="P220" s="162"/>
      <c r="Q220" s="162"/>
      <c r="R220" s="162"/>
      <c r="S220" s="162"/>
      <c r="T220" s="162"/>
      <c r="U220" s="162"/>
      <c r="V220" s="162"/>
      <c r="W220" s="162"/>
      <c r="X220" s="162"/>
      <c r="Y220" s="162"/>
      <c r="Z220" s="164"/>
      <c r="AA220" s="166"/>
      <c r="AB220" s="164"/>
      <c r="AC220" s="164"/>
      <c r="AD220" s="167"/>
      <c r="AE220" s="164"/>
      <c r="AF220" s="163"/>
      <c r="AG220" s="163"/>
      <c r="AH220" s="163"/>
      <c r="AI220" s="163"/>
      <c r="AJ220" s="163"/>
      <c r="AK220" s="163"/>
      <c r="AL220" s="164"/>
      <c r="AM220" s="167"/>
      <c r="AN220" s="164"/>
      <c r="AO220" s="168"/>
      <c r="AP220" s="169"/>
      <c r="AQ220" s="168"/>
      <c r="AR220" s="164"/>
      <c r="AS220" s="167"/>
      <c r="AT220" s="164"/>
      <c r="AU220" s="164"/>
      <c r="AV220" s="167"/>
      <c r="BE220" s="168"/>
      <c r="BF220" s="169"/>
      <c r="BG220" s="168"/>
      <c r="BH220" s="168"/>
      <c r="BI220" s="170"/>
      <c r="BJ220" s="57"/>
      <c r="BK220" s="57"/>
      <c r="BL220" s="57"/>
      <c r="BM220" s="57"/>
    </row>
    <row r="221" spans="1:143" s="31" customFormat="1" ht="51" customHeight="1" x14ac:dyDescent="0.95">
      <c r="A221" s="1065"/>
      <c r="B221" s="1065"/>
      <c r="C221" s="1065"/>
      <c r="D221" s="1065"/>
      <c r="E221" s="1065"/>
      <c r="F221" s="1065"/>
      <c r="G221" s="41"/>
      <c r="H221" s="41"/>
      <c r="I221" s="41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179"/>
      <c r="AA221" s="32"/>
      <c r="AB221" s="179"/>
      <c r="AC221" s="179"/>
      <c r="AD221" s="33"/>
      <c r="AE221" s="179"/>
      <c r="AF221" s="1065"/>
      <c r="AG221" s="1065"/>
      <c r="AH221" s="1065"/>
      <c r="AI221" s="1065"/>
      <c r="AJ221" s="1065"/>
      <c r="AK221" s="1065"/>
      <c r="AL221" s="179"/>
      <c r="AM221" s="33"/>
      <c r="AN221" s="179"/>
      <c r="AO221" s="99"/>
      <c r="AP221" s="117"/>
      <c r="AQ221" s="99"/>
      <c r="AR221" s="179"/>
      <c r="AS221" s="33"/>
      <c r="AT221" s="179"/>
      <c r="AU221" s="179"/>
      <c r="AV221" s="33"/>
      <c r="BE221" s="101"/>
      <c r="BF221" s="98"/>
      <c r="BG221" s="124"/>
      <c r="BH221" s="99"/>
      <c r="BI221" s="100"/>
      <c r="BJ221" s="34"/>
      <c r="BK221" s="34"/>
      <c r="BL221" s="34"/>
      <c r="BM221" s="34"/>
    </row>
    <row r="222" spans="1:143" s="31" customFormat="1" ht="51" customHeight="1" x14ac:dyDescent="0.95">
      <c r="O222" s="39"/>
      <c r="AA222" s="32"/>
      <c r="AB222" s="179"/>
      <c r="AC222" s="179"/>
      <c r="AD222" s="33"/>
      <c r="AE222" s="179"/>
      <c r="AF222" s="179"/>
      <c r="AG222" s="33"/>
      <c r="AH222" s="179"/>
      <c r="AI222" s="179"/>
      <c r="AJ222" s="33"/>
      <c r="AK222" s="179"/>
      <c r="AL222" s="179"/>
      <c r="AM222" s="33"/>
      <c r="AN222" s="179"/>
      <c r="AO222" s="99"/>
      <c r="AP222" s="117"/>
      <c r="AQ222" s="99"/>
      <c r="AR222" s="179"/>
      <c r="AS222" s="33"/>
      <c r="AT222" s="179"/>
      <c r="AU222" s="179"/>
      <c r="AV222" s="33"/>
      <c r="BE222" s="91"/>
      <c r="BF222" s="33"/>
      <c r="BG222" s="179"/>
      <c r="BH222" s="179"/>
      <c r="BI222" s="34"/>
      <c r="BJ222" s="34"/>
      <c r="BK222" s="34"/>
      <c r="BL222" s="34"/>
      <c r="BM222" s="34"/>
    </row>
    <row r="223" spans="1:143" s="31" customFormat="1" ht="43.9" customHeight="1" x14ac:dyDescent="0.95">
      <c r="A223" s="1066" t="s">
        <v>302</v>
      </c>
      <c r="B223" s="1066"/>
      <c r="C223" s="1066"/>
      <c r="D223" s="1066"/>
      <c r="E223" s="1066"/>
      <c r="F223" s="1066"/>
      <c r="G223" s="1066"/>
      <c r="H223" s="1066"/>
      <c r="I223" s="1066"/>
      <c r="J223" s="1066"/>
      <c r="K223" s="1066"/>
      <c r="L223" s="1066"/>
      <c r="M223" s="1066"/>
      <c r="N223" s="1066"/>
      <c r="O223" s="1066"/>
      <c r="P223" s="1066"/>
      <c r="Q223" s="1066"/>
      <c r="R223" s="1066"/>
      <c r="S223" s="1066"/>
      <c r="T223" s="1066"/>
      <c r="U223" s="1066"/>
      <c r="V223" s="1066"/>
      <c r="W223" s="35"/>
      <c r="X223" s="35"/>
      <c r="Y223" s="35"/>
      <c r="Z223" s="179"/>
      <c r="AA223" s="32"/>
      <c r="AB223" s="179"/>
      <c r="AC223" s="179"/>
      <c r="AD223" s="33"/>
      <c r="AG223" s="36"/>
      <c r="AJ223" s="36"/>
      <c r="AM223" s="36"/>
      <c r="AO223" s="115"/>
      <c r="AP223" s="116"/>
      <c r="AQ223" s="115"/>
      <c r="AS223" s="36"/>
      <c r="AV223" s="36"/>
      <c r="BE223" s="33"/>
      <c r="BF223" s="33"/>
      <c r="BG223" s="179"/>
      <c r="BH223" s="179"/>
      <c r="BI223" s="34"/>
      <c r="BJ223" s="34"/>
      <c r="BK223" s="34"/>
      <c r="BL223" s="34"/>
      <c r="BM223" s="34"/>
    </row>
    <row r="224" spans="1:143" s="31" customFormat="1" ht="43.9" customHeight="1" x14ac:dyDescent="0.95">
      <c r="A224" s="1066"/>
      <c r="B224" s="1066"/>
      <c r="C224" s="1066"/>
      <c r="D224" s="1066"/>
      <c r="E224" s="1066"/>
      <c r="F224" s="1066"/>
      <c r="G224" s="1066"/>
      <c r="H224" s="1066"/>
      <c r="I224" s="1066"/>
      <c r="J224" s="1066"/>
      <c r="K224" s="1066"/>
      <c r="L224" s="1066"/>
      <c r="M224" s="1066"/>
      <c r="N224" s="1066"/>
      <c r="O224" s="1066"/>
      <c r="P224" s="1066"/>
      <c r="Q224" s="1066"/>
      <c r="R224" s="1066"/>
      <c r="S224" s="1066"/>
      <c r="T224" s="1066"/>
      <c r="U224" s="1066"/>
      <c r="V224" s="1066"/>
      <c r="W224" s="38"/>
      <c r="X224" s="38"/>
      <c r="Y224" s="38"/>
      <c r="Z224" s="38"/>
      <c r="AA224" s="32"/>
      <c r="AB224" s="179"/>
      <c r="AC224" s="179"/>
      <c r="AD224" s="33"/>
      <c r="AG224" s="36"/>
      <c r="AJ224" s="36"/>
      <c r="AM224" s="36"/>
      <c r="AO224" s="115"/>
      <c r="AP224" s="116"/>
      <c r="AQ224" s="115"/>
      <c r="AS224" s="36"/>
      <c r="AV224" s="36"/>
      <c r="BE224" s="36"/>
      <c r="BF224" s="36"/>
      <c r="BG224" s="37"/>
      <c r="BH224" s="37"/>
      <c r="BI224" s="34"/>
      <c r="BJ224" s="34"/>
      <c r="BK224" s="34"/>
      <c r="BL224" s="34"/>
      <c r="BM224" s="34"/>
    </row>
    <row r="225" spans="1:65" s="31" customFormat="1" ht="57.6" customHeight="1" x14ac:dyDescent="0.95">
      <c r="A225" s="1067"/>
      <c r="B225" s="1067"/>
      <c r="C225" s="1067"/>
      <c r="D225" s="1067"/>
      <c r="E225" s="1067"/>
      <c r="F225" s="1067"/>
      <c r="G225" s="1067"/>
      <c r="H225" s="1067"/>
      <c r="I225" s="1067"/>
      <c r="J225" s="1067"/>
      <c r="K225" s="1067"/>
      <c r="L225" s="1067"/>
      <c r="M225" s="1067"/>
      <c r="N225" s="1067"/>
      <c r="O225" s="1067"/>
      <c r="P225" s="1067"/>
      <c r="Q225" s="1067"/>
      <c r="R225" s="1067"/>
      <c r="S225" s="1067"/>
      <c r="T225" s="1067"/>
      <c r="U225" s="1067"/>
      <c r="V225" s="1067"/>
      <c r="W225" s="1067"/>
      <c r="X225" s="1067"/>
      <c r="Y225" s="40"/>
      <c r="Z225" s="40"/>
      <c r="AA225" s="32"/>
      <c r="AB225" s="179"/>
      <c r="AC225" s="179"/>
      <c r="AD225" s="33"/>
      <c r="AG225" s="36"/>
      <c r="AJ225" s="36"/>
      <c r="AM225" s="36"/>
      <c r="AO225" s="115"/>
      <c r="AP225" s="116"/>
      <c r="AQ225" s="115"/>
      <c r="AS225" s="36"/>
      <c r="AV225" s="36"/>
      <c r="BE225" s="36"/>
      <c r="BF225" s="36"/>
      <c r="BG225" s="37"/>
      <c r="BH225" s="37"/>
      <c r="BI225" s="34"/>
      <c r="BJ225" s="34"/>
      <c r="BK225" s="34"/>
      <c r="BL225" s="34"/>
      <c r="BM225" s="34"/>
    </row>
    <row r="226" spans="1:65" s="31" customFormat="1" ht="51" customHeight="1" x14ac:dyDescent="0.95">
      <c r="A226" s="967"/>
      <c r="B226" s="967"/>
      <c r="C226" s="967"/>
      <c r="D226" s="967"/>
      <c r="E226" s="967"/>
      <c r="F226" s="967"/>
      <c r="G226" s="42"/>
      <c r="H226" s="43"/>
      <c r="I226" s="44"/>
      <c r="J226" s="44"/>
      <c r="K226" s="44"/>
      <c r="L226" s="44"/>
      <c r="M226" s="44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6"/>
      <c r="AA226" s="44"/>
      <c r="AB226" s="46"/>
      <c r="AC226" s="46"/>
      <c r="AD226" s="47"/>
      <c r="AE226" s="48"/>
      <c r="AF226" s="48"/>
      <c r="AG226" s="49"/>
      <c r="AH226" s="48"/>
      <c r="AI226" s="48"/>
      <c r="AJ226" s="49"/>
      <c r="AK226" s="48"/>
      <c r="AL226" s="48"/>
      <c r="AM226" s="49"/>
      <c r="AN226" s="48"/>
      <c r="AO226" s="118"/>
      <c r="AP226" s="119"/>
      <c r="AQ226" s="118"/>
      <c r="AR226" s="48"/>
      <c r="AS226" s="49"/>
      <c r="AT226" s="48"/>
      <c r="AU226" s="48"/>
      <c r="AV226" s="49"/>
      <c r="AW226" s="48"/>
      <c r="AX226" s="48"/>
      <c r="AY226" s="48"/>
      <c r="AZ226" s="48"/>
      <c r="BA226" s="48"/>
      <c r="BB226" s="48"/>
      <c r="BC226" s="48"/>
      <c r="BD226" s="48"/>
      <c r="BE226" s="36"/>
      <c r="BF226" s="36"/>
      <c r="BG226" s="37"/>
      <c r="BH226" s="37"/>
      <c r="BI226" s="34"/>
      <c r="BJ226" s="34"/>
      <c r="BK226" s="34"/>
      <c r="BL226" s="34"/>
      <c r="BM226" s="34"/>
    </row>
    <row r="227" spans="1:65" s="48" customFormat="1" ht="46.15" customHeight="1" x14ac:dyDescent="0.95">
      <c r="A227" s="1064"/>
      <c r="B227" s="1064"/>
      <c r="C227" s="1064"/>
      <c r="D227" s="1064"/>
      <c r="E227" s="1064"/>
      <c r="F227" s="1064"/>
      <c r="G227" s="18"/>
      <c r="H227" s="18"/>
      <c r="I227" s="18"/>
      <c r="J227" s="178"/>
      <c r="K227" s="178"/>
      <c r="L227" s="178"/>
      <c r="M227" s="178"/>
      <c r="N227" s="178"/>
      <c r="O227" s="178"/>
      <c r="P227" s="178"/>
      <c r="Q227" s="178"/>
      <c r="R227" s="178"/>
      <c r="S227" s="178"/>
      <c r="T227" s="178"/>
      <c r="U227" s="178"/>
      <c r="V227" s="178"/>
      <c r="W227" s="178"/>
      <c r="X227" s="178"/>
      <c r="Y227" s="178"/>
      <c r="Z227" s="177"/>
      <c r="AA227" s="10"/>
      <c r="AB227" s="177"/>
      <c r="AC227" s="177"/>
      <c r="AD227" s="11"/>
      <c r="AE227" s="9"/>
      <c r="AF227" s="9"/>
      <c r="AG227" s="16"/>
      <c r="AH227" s="9"/>
      <c r="AI227" s="9"/>
      <c r="AJ227" s="16"/>
      <c r="AK227" s="9"/>
      <c r="AL227" s="9"/>
      <c r="AM227" s="16"/>
      <c r="AN227" s="9"/>
      <c r="AO227" s="120"/>
      <c r="AP227" s="121"/>
      <c r="AQ227" s="120"/>
      <c r="AR227" s="9"/>
      <c r="AS227" s="16"/>
      <c r="AT227" s="9"/>
      <c r="AU227" s="9"/>
      <c r="AV227" s="16"/>
      <c r="AW227" s="9"/>
      <c r="AX227" s="9"/>
      <c r="AY227" s="9"/>
      <c r="AZ227" s="9"/>
      <c r="BA227" s="9"/>
      <c r="BB227" s="9"/>
      <c r="BC227" s="9"/>
      <c r="BD227" s="9"/>
      <c r="BE227" s="36"/>
      <c r="BF227" s="36"/>
      <c r="BG227" s="37"/>
      <c r="BH227" s="37"/>
      <c r="BI227" s="34"/>
      <c r="BJ227" s="51"/>
      <c r="BK227" s="51"/>
      <c r="BL227" s="51"/>
      <c r="BM227" s="51"/>
    </row>
    <row r="228" spans="1:65" s="6" customFormat="1" ht="51" customHeight="1" x14ac:dyDescent="0.95">
      <c r="A228" s="966"/>
      <c r="B228" s="966"/>
      <c r="C228" s="966"/>
      <c r="D228" s="966"/>
      <c r="E228" s="966"/>
      <c r="F228" s="966"/>
      <c r="G228" s="18"/>
      <c r="H228" s="18"/>
      <c r="I228" s="18"/>
      <c r="J228" s="178"/>
      <c r="K228" s="178"/>
      <c r="L228" s="178"/>
      <c r="M228" s="178"/>
      <c r="N228" s="178"/>
      <c r="O228" s="178"/>
      <c r="P228" s="178"/>
      <c r="Q228" s="178"/>
      <c r="R228" s="178"/>
      <c r="S228" s="178"/>
      <c r="T228" s="178"/>
      <c r="U228" s="178"/>
      <c r="V228" s="178"/>
      <c r="W228" s="178"/>
      <c r="X228" s="178"/>
      <c r="Y228" s="178"/>
      <c r="Z228" s="177"/>
      <c r="AA228" s="10"/>
      <c r="AB228" s="177"/>
      <c r="AC228" s="177"/>
      <c r="AD228" s="11"/>
      <c r="AE228" s="9"/>
      <c r="AF228" s="9"/>
      <c r="AG228" s="16"/>
      <c r="AH228" s="9"/>
      <c r="AI228" s="9"/>
      <c r="AJ228" s="16"/>
      <c r="AK228" s="9"/>
      <c r="AL228" s="9"/>
      <c r="AM228" s="16"/>
      <c r="AN228" s="9"/>
      <c r="AO228" s="120"/>
      <c r="AP228" s="121"/>
      <c r="AQ228" s="120"/>
      <c r="AR228" s="9"/>
      <c r="AS228" s="16"/>
      <c r="AT228" s="9"/>
      <c r="AU228" s="9"/>
      <c r="AV228" s="16"/>
      <c r="AW228" s="9"/>
      <c r="AX228" s="9"/>
      <c r="AY228" s="9"/>
      <c r="AZ228" s="9"/>
      <c r="BA228" s="9"/>
      <c r="BB228" s="9"/>
      <c r="BC228" s="9"/>
      <c r="BD228" s="9"/>
      <c r="BE228" s="36"/>
      <c r="BF228" s="36"/>
      <c r="BG228" s="37"/>
      <c r="BH228" s="37"/>
      <c r="BI228" s="34"/>
      <c r="BJ228" s="12"/>
      <c r="BK228" s="12"/>
      <c r="BL228" s="12"/>
      <c r="BM228" s="12"/>
    </row>
    <row r="229" spans="1:65" s="6" customFormat="1" ht="43.9" customHeight="1" x14ac:dyDescent="0.95">
      <c r="A229" s="180"/>
      <c r="B229" s="180"/>
      <c r="C229" s="180"/>
      <c r="D229" s="180"/>
      <c r="E229" s="180"/>
      <c r="F229" s="180"/>
      <c r="G229" s="18"/>
      <c r="H229" s="18"/>
      <c r="I229" s="18"/>
      <c r="J229" s="178"/>
      <c r="K229" s="178"/>
      <c r="L229" s="178"/>
      <c r="M229" s="178"/>
      <c r="N229" s="178"/>
      <c r="O229" s="178"/>
      <c r="P229" s="178"/>
      <c r="Q229" s="178"/>
      <c r="R229" s="178"/>
      <c r="S229" s="178"/>
      <c r="T229" s="178"/>
      <c r="U229" s="178"/>
      <c r="V229" s="178"/>
      <c r="W229" s="178"/>
      <c r="X229" s="178"/>
      <c r="Y229" s="178"/>
      <c r="Z229" s="177"/>
      <c r="AA229" s="19"/>
      <c r="AB229" s="19"/>
      <c r="AC229" s="19"/>
      <c r="AD229" s="20"/>
      <c r="AE229" s="9"/>
      <c r="AF229" s="9"/>
      <c r="AG229" s="16"/>
      <c r="AH229" s="9"/>
      <c r="AI229" s="9"/>
      <c r="AJ229" s="16"/>
      <c r="AK229" s="9"/>
      <c r="AL229" s="9"/>
      <c r="AM229" s="16"/>
      <c r="AN229" s="9"/>
      <c r="AO229" s="120"/>
      <c r="AP229" s="121"/>
      <c r="AQ229" s="120"/>
      <c r="AR229" s="9"/>
      <c r="AS229" s="16"/>
      <c r="AT229" s="9"/>
      <c r="AU229" s="9"/>
      <c r="AV229" s="16"/>
      <c r="AW229" s="9"/>
      <c r="AX229" s="9"/>
      <c r="AY229" s="9"/>
      <c r="AZ229" s="9"/>
      <c r="BA229" s="9"/>
      <c r="BB229" s="9"/>
      <c r="BC229" s="9"/>
      <c r="BD229" s="9"/>
      <c r="BE229" s="36"/>
      <c r="BF229" s="36"/>
      <c r="BG229" s="37"/>
      <c r="BH229" s="37"/>
      <c r="BI229" s="34"/>
      <c r="BJ229" s="12"/>
      <c r="BK229" s="12"/>
      <c r="BL229" s="12"/>
      <c r="BM229" s="12"/>
    </row>
    <row r="230" spans="1:65" s="6" customFormat="1" ht="43.9" customHeight="1" x14ac:dyDescent="0.85">
      <c r="A230" s="1059"/>
      <c r="B230" s="1059"/>
      <c r="C230" s="1059"/>
      <c r="D230" s="1059"/>
      <c r="E230" s="1059"/>
      <c r="F230" s="1059"/>
      <c r="G230" s="1059"/>
      <c r="H230" s="1059"/>
      <c r="I230" s="1059"/>
      <c r="J230" s="1059"/>
      <c r="K230" s="1059"/>
      <c r="L230" s="1059"/>
      <c r="M230" s="1059"/>
      <c r="N230" s="1059"/>
      <c r="O230" s="1059"/>
      <c r="P230" s="1059"/>
      <c r="Q230" s="1059"/>
      <c r="R230" s="1059"/>
      <c r="S230" s="1059"/>
      <c r="T230" s="13"/>
      <c r="U230" s="13"/>
      <c r="V230" s="13"/>
      <c r="W230" s="13"/>
      <c r="X230" s="13"/>
      <c r="Y230" s="13"/>
      <c r="Z230" s="19"/>
      <c r="AA230" s="19"/>
      <c r="AB230" s="19"/>
      <c r="AC230" s="19"/>
      <c r="AD230" s="20"/>
      <c r="AE230" s="9"/>
      <c r="AF230" s="9"/>
      <c r="AG230" s="16"/>
      <c r="AH230" s="9"/>
      <c r="AI230" s="9"/>
      <c r="AJ230" s="16"/>
      <c r="AK230" s="9"/>
      <c r="AL230" s="9"/>
      <c r="AM230" s="16"/>
      <c r="AN230" s="9"/>
      <c r="AO230" s="120"/>
      <c r="AP230" s="121"/>
      <c r="AQ230" s="120"/>
      <c r="AR230" s="9"/>
      <c r="AS230" s="16"/>
      <c r="AT230" s="9"/>
      <c r="AU230" s="9"/>
      <c r="AV230" s="16"/>
      <c r="AW230" s="9"/>
      <c r="AX230" s="9"/>
      <c r="AY230" s="9"/>
      <c r="AZ230" s="9"/>
      <c r="BA230" s="9"/>
      <c r="BB230" s="9"/>
      <c r="BC230" s="9"/>
      <c r="BD230" s="9"/>
      <c r="BE230" s="49"/>
      <c r="BF230" s="49"/>
      <c r="BG230" s="50"/>
      <c r="BH230" s="50"/>
      <c r="BI230" s="51"/>
      <c r="BJ230" s="12"/>
      <c r="BK230" s="12"/>
      <c r="BL230" s="12"/>
      <c r="BM230" s="12"/>
    </row>
    <row r="231" spans="1:65" s="6" customFormat="1" ht="117.6" customHeight="1" x14ac:dyDescent="0.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9"/>
      <c r="AA231" s="14"/>
      <c r="AB231" s="14"/>
      <c r="AC231" s="14"/>
      <c r="AD231" s="21"/>
      <c r="AE231" s="9"/>
      <c r="AF231" s="9"/>
      <c r="AG231" s="16"/>
      <c r="AH231" s="9"/>
      <c r="AI231" s="9"/>
      <c r="AJ231" s="16"/>
      <c r="AK231" s="9"/>
      <c r="AL231" s="9"/>
      <c r="AM231" s="16"/>
      <c r="AN231" s="9"/>
      <c r="AO231" s="120"/>
      <c r="AP231" s="121"/>
      <c r="AQ231" s="120"/>
      <c r="AR231" s="9"/>
      <c r="AS231" s="16"/>
      <c r="AT231" s="9"/>
      <c r="AU231" s="9"/>
      <c r="AV231" s="16"/>
      <c r="AW231" s="9"/>
      <c r="AX231" s="9"/>
      <c r="AY231" s="9"/>
      <c r="AZ231" s="9"/>
      <c r="BA231" s="9"/>
      <c r="BB231" s="9"/>
      <c r="BC231" s="9"/>
      <c r="BD231" s="9"/>
      <c r="BE231" s="16"/>
      <c r="BF231" s="16"/>
      <c r="BG231" s="8"/>
      <c r="BH231" s="8"/>
      <c r="BI231" s="12"/>
      <c r="BJ231" s="12"/>
      <c r="BK231" s="12"/>
      <c r="BL231" s="12"/>
      <c r="BM231" s="12"/>
    </row>
    <row r="232" spans="1:65" s="6" customFormat="1" ht="19.5" customHeight="1" x14ac:dyDescent="0.5">
      <c r="A232" s="965"/>
      <c r="B232" s="965"/>
      <c r="C232" s="965"/>
      <c r="D232" s="965"/>
      <c r="E232" s="965"/>
      <c r="F232" s="965"/>
      <c r="G232" s="965"/>
      <c r="H232" s="965"/>
      <c r="I232" s="965"/>
      <c r="J232" s="965"/>
      <c r="K232" s="965"/>
      <c r="L232" s="965"/>
      <c r="M232" s="965"/>
      <c r="N232" s="965"/>
      <c r="O232" s="965"/>
      <c r="P232" s="965"/>
      <c r="Q232" s="965"/>
      <c r="R232" s="965"/>
      <c r="S232" s="965"/>
      <c r="T232" s="965"/>
      <c r="U232" s="965"/>
      <c r="V232" s="965"/>
      <c r="W232" s="965"/>
      <c r="X232" s="965"/>
      <c r="Y232" s="15"/>
      <c r="Z232" s="14"/>
      <c r="AA232" s="14"/>
      <c r="AB232" s="14"/>
      <c r="AC232" s="14"/>
      <c r="AD232" s="21"/>
      <c r="AE232" s="9"/>
      <c r="AF232" s="9"/>
      <c r="AG232" s="16"/>
      <c r="AH232" s="9"/>
      <c r="AI232" s="9"/>
      <c r="AJ232" s="16"/>
      <c r="AK232" s="9"/>
      <c r="AL232" s="9"/>
      <c r="AM232" s="16"/>
      <c r="AN232" s="9"/>
      <c r="AO232" s="120"/>
      <c r="AP232" s="121"/>
      <c r="AQ232" s="120"/>
      <c r="AR232" s="9"/>
      <c r="AS232" s="16"/>
      <c r="AT232" s="9"/>
      <c r="AU232" s="9"/>
      <c r="AV232" s="16"/>
      <c r="AW232" s="9"/>
      <c r="AX232" s="9"/>
      <c r="AY232" s="9"/>
      <c r="AZ232" s="9"/>
      <c r="BA232" s="9"/>
      <c r="BB232" s="9"/>
      <c r="BC232" s="9"/>
      <c r="BD232" s="9"/>
      <c r="BE232" s="16"/>
      <c r="BF232" s="16"/>
      <c r="BG232" s="8"/>
      <c r="BH232" s="8"/>
      <c r="BI232" s="12"/>
      <c r="BJ232" s="12"/>
      <c r="BK232" s="12"/>
      <c r="BL232" s="12"/>
      <c r="BM232" s="12"/>
    </row>
    <row r="233" spans="1:65" s="6" customFormat="1" ht="43.9" customHeight="1" x14ac:dyDescent="0.5">
      <c r="A233" s="180"/>
      <c r="B233" s="180"/>
      <c r="C233" s="180"/>
      <c r="D233" s="180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  <c r="R233" s="180"/>
      <c r="S233" s="180"/>
      <c r="T233" s="180"/>
      <c r="U233" s="180"/>
      <c r="V233" s="180"/>
      <c r="W233" s="180"/>
      <c r="X233" s="180"/>
      <c r="Y233" s="180"/>
      <c r="Z233" s="14"/>
      <c r="AA233" s="14"/>
      <c r="AB233" s="14"/>
      <c r="AC233" s="14"/>
      <c r="AD233" s="21"/>
      <c r="AE233" s="9"/>
      <c r="AF233" s="9"/>
      <c r="AG233" s="16"/>
      <c r="AH233" s="9"/>
      <c r="AI233" s="9"/>
      <c r="AJ233" s="16"/>
      <c r="AK233" s="9"/>
      <c r="AL233" s="9"/>
      <c r="AM233" s="16"/>
      <c r="AN233" s="9"/>
      <c r="AO233" s="120"/>
      <c r="AP233" s="121"/>
      <c r="AQ233" s="120"/>
      <c r="AR233" s="9"/>
      <c r="AS233" s="16"/>
      <c r="AT233" s="9"/>
      <c r="AU233" s="9"/>
      <c r="AV233" s="16"/>
      <c r="AW233" s="9"/>
      <c r="AX233" s="9"/>
      <c r="AY233" s="9"/>
      <c r="AZ233" s="9"/>
      <c r="BA233" s="9"/>
      <c r="BB233" s="9"/>
      <c r="BC233" s="9"/>
      <c r="BD233" s="9"/>
      <c r="BE233" s="16"/>
      <c r="BF233" s="16"/>
      <c r="BG233" s="8"/>
      <c r="BH233" s="8"/>
      <c r="BI233" s="12"/>
      <c r="BJ233" s="12"/>
      <c r="BK233" s="12"/>
      <c r="BL233" s="12"/>
      <c r="BM233" s="12"/>
    </row>
    <row r="234" spans="1:65" s="6" customFormat="1" ht="43.9" customHeight="1" x14ac:dyDescent="0.5">
      <c r="A234" s="965"/>
      <c r="B234" s="965"/>
      <c r="C234" s="965"/>
      <c r="D234" s="965"/>
      <c r="E234" s="965"/>
      <c r="F234" s="965"/>
      <c r="G234" s="965"/>
      <c r="H234" s="965"/>
      <c r="I234" s="965"/>
      <c r="J234" s="965"/>
      <c r="K234" s="965"/>
      <c r="L234" s="965"/>
      <c r="M234" s="965"/>
      <c r="N234" s="965"/>
      <c r="O234" s="965"/>
      <c r="P234" s="965"/>
      <c r="Q234" s="965"/>
      <c r="R234" s="965"/>
      <c r="S234" s="965"/>
      <c r="T234" s="965"/>
      <c r="U234" s="965"/>
      <c r="V234" s="965"/>
      <c r="W234" s="965"/>
      <c r="X234" s="965"/>
      <c r="Y234" s="14"/>
      <c r="Z234" s="14"/>
      <c r="AA234" s="14"/>
      <c r="AB234" s="14"/>
      <c r="AC234" s="14"/>
      <c r="AD234" s="21"/>
      <c r="AE234" s="9"/>
      <c r="AF234" s="9"/>
      <c r="AG234" s="16"/>
      <c r="AH234" s="9"/>
      <c r="AI234" s="9"/>
      <c r="AJ234" s="16"/>
      <c r="AK234" s="9"/>
      <c r="AL234" s="9"/>
      <c r="AM234" s="16"/>
      <c r="AN234" s="9"/>
      <c r="AO234" s="120"/>
      <c r="AP234" s="121"/>
      <c r="AQ234" s="120"/>
      <c r="AR234" s="9"/>
      <c r="AS234" s="16"/>
      <c r="AT234" s="9"/>
      <c r="AU234" s="9"/>
      <c r="AV234" s="16"/>
      <c r="AW234" s="9"/>
      <c r="AX234" s="9"/>
      <c r="AY234" s="9"/>
      <c r="AZ234" s="9"/>
      <c r="BA234" s="9"/>
      <c r="BB234" s="9"/>
      <c r="BC234" s="9"/>
      <c r="BD234" s="9"/>
      <c r="BE234" s="16"/>
      <c r="BF234" s="16"/>
      <c r="BG234" s="8"/>
      <c r="BH234" s="8"/>
      <c r="BI234" s="12"/>
      <c r="BJ234" s="12"/>
      <c r="BK234" s="12"/>
      <c r="BL234" s="12"/>
      <c r="BM234" s="12"/>
    </row>
    <row r="235" spans="1:65" s="6" customFormat="1" ht="69.599999999999994" customHeight="1" x14ac:dyDescent="0.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4"/>
      <c r="AE235" s="2"/>
      <c r="AF235" s="2"/>
      <c r="AG235" s="4"/>
      <c r="AH235" s="2"/>
      <c r="AI235" s="2"/>
      <c r="AJ235" s="4"/>
      <c r="AK235" s="2"/>
      <c r="AL235" s="2"/>
      <c r="AM235" s="4"/>
      <c r="AN235" s="2"/>
      <c r="AO235" s="122"/>
      <c r="AP235" s="123"/>
      <c r="AQ235" s="122"/>
      <c r="AR235" s="2"/>
      <c r="AS235" s="4"/>
      <c r="AT235" s="2"/>
      <c r="AU235" s="2"/>
      <c r="AV235" s="4"/>
      <c r="AW235" s="2"/>
      <c r="AX235" s="2"/>
      <c r="AY235" s="2"/>
      <c r="AZ235" s="2"/>
      <c r="BA235" s="2"/>
      <c r="BB235" s="2"/>
      <c r="BC235" s="2"/>
      <c r="BD235" s="2"/>
      <c r="BE235" s="16"/>
      <c r="BF235" s="16"/>
      <c r="BG235" s="8"/>
      <c r="BH235" s="8"/>
      <c r="BI235" s="12"/>
      <c r="BJ235" s="12"/>
      <c r="BK235" s="12"/>
      <c r="BL235" s="12"/>
      <c r="BM235" s="12"/>
    </row>
    <row r="236" spans="1:65" ht="43.9" customHeight="1" x14ac:dyDescent="0.5">
      <c r="A236" s="2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5"/>
      <c r="P236" s="94"/>
      <c r="Q236" s="94"/>
      <c r="R236" s="94"/>
      <c r="S236" s="94"/>
      <c r="T236" s="94"/>
      <c r="BE236" s="16"/>
      <c r="BF236" s="16"/>
      <c r="BG236" s="8"/>
      <c r="BH236" s="8"/>
      <c r="BI236" s="12"/>
    </row>
    <row r="237" spans="1:65" ht="52.9" customHeight="1" x14ac:dyDescent="0.5">
      <c r="BE237" s="16"/>
      <c r="BF237" s="16"/>
      <c r="BG237" s="8"/>
      <c r="BH237" s="8"/>
      <c r="BI237" s="12"/>
    </row>
    <row r="238" spans="1:65" ht="27" customHeight="1" x14ac:dyDescent="0.5">
      <c r="BE238" s="16"/>
      <c r="BF238" s="16"/>
      <c r="BG238" s="8"/>
      <c r="BH238" s="8"/>
      <c r="BI238" s="12"/>
    </row>
    <row r="239" spans="1:65" ht="25.5" customHeight="1" x14ac:dyDescent="0.3">
      <c r="BE239" s="4"/>
      <c r="BF239" s="4"/>
      <c r="BG239" s="1"/>
      <c r="BH239" s="1"/>
    </row>
    <row r="240" spans="1:65" ht="30.6" customHeight="1" x14ac:dyDescent="0.3"/>
    <row r="241" ht="30.6" customHeight="1" x14ac:dyDescent="0.3"/>
    <row r="242" ht="27" customHeight="1" x14ac:dyDescent="0.3"/>
    <row r="243" ht="24.6" customHeight="1" x14ac:dyDescent="0.3"/>
    <row r="244" ht="27" customHeight="1" x14ac:dyDescent="0.3"/>
    <row r="245" ht="24.6" customHeight="1" x14ac:dyDescent="0.3"/>
    <row r="246" ht="27" customHeight="1" x14ac:dyDescent="0.3"/>
    <row r="247" ht="30.6" customHeight="1" x14ac:dyDescent="0.3"/>
    <row r="248" ht="33" customHeight="1" x14ac:dyDescent="0.3"/>
    <row r="249" ht="27" customHeight="1" x14ac:dyDescent="0.3"/>
    <row r="250" ht="24.6" customHeight="1" x14ac:dyDescent="0.3"/>
    <row r="251" ht="27" customHeight="1" x14ac:dyDescent="0.3"/>
    <row r="252" ht="24.6" customHeight="1" x14ac:dyDescent="0.3"/>
    <row r="253" ht="27" customHeight="1" x14ac:dyDescent="0.3"/>
    <row r="254" ht="30.6" customHeight="1" x14ac:dyDescent="0.3"/>
    <row r="255" ht="24.6" customHeight="1" x14ac:dyDescent="0.3"/>
    <row r="256" ht="24.6" customHeight="1" x14ac:dyDescent="0.3"/>
    <row r="257" ht="27" customHeight="1" x14ac:dyDescent="0.3"/>
    <row r="258" ht="30.6" customHeight="1" x14ac:dyDescent="0.3"/>
    <row r="259" ht="30.2" customHeight="1" x14ac:dyDescent="0.3"/>
  </sheetData>
  <mergeCells count="1271">
    <mergeCell ref="Q6:AY6"/>
    <mergeCell ref="Q3:AY3"/>
    <mergeCell ref="Q1:AY1"/>
    <mergeCell ref="A167:X167"/>
    <mergeCell ref="AD167:BD167"/>
    <mergeCell ref="A168:F168"/>
    <mergeCell ref="AD168:AI168"/>
    <mergeCell ref="A169:F169"/>
    <mergeCell ref="G169:H169"/>
    <mergeCell ref="AD169:AI169"/>
    <mergeCell ref="AJ169:AK169"/>
    <mergeCell ref="A172:B172"/>
    <mergeCell ref="C172:BD172"/>
    <mergeCell ref="A121:A124"/>
    <mergeCell ref="B121:M124"/>
    <mergeCell ref="N121:N124"/>
    <mergeCell ref="O121:O124"/>
    <mergeCell ref="P121:AA121"/>
    <mergeCell ref="AB121:BF121"/>
    <mergeCell ref="P122:Q124"/>
    <mergeCell ref="R122:S124"/>
    <mergeCell ref="T122:AA122"/>
    <mergeCell ref="AB122:AG122"/>
    <mergeCell ref="AH122:AN122"/>
    <mergeCell ref="AO122:AT122"/>
    <mergeCell ref="AU122:AZ122"/>
    <mergeCell ref="BA122:BF122"/>
    <mergeCell ref="T123:U124"/>
    <mergeCell ref="AH123:AJ123"/>
    <mergeCell ref="AK123:AN123"/>
    <mergeCell ref="AO123:AQ123"/>
    <mergeCell ref="AR123:AT123"/>
    <mergeCell ref="AU123:AW123"/>
    <mergeCell ref="AX123:AZ123"/>
    <mergeCell ref="BA123:BC123"/>
    <mergeCell ref="BD123:BF123"/>
    <mergeCell ref="B203:N203"/>
    <mergeCell ref="B205:G205"/>
    <mergeCell ref="B206:G206"/>
    <mergeCell ref="H206:I206"/>
    <mergeCell ref="AJ205:AO205"/>
    <mergeCell ref="AJ206:AO206"/>
    <mergeCell ref="AP206:AQ206"/>
    <mergeCell ref="T132:U132"/>
    <mergeCell ref="V132:W132"/>
    <mergeCell ref="AK129:AL129"/>
    <mergeCell ref="AH139:AJ139"/>
    <mergeCell ref="AK135:AL135"/>
    <mergeCell ref="C193:BD193"/>
    <mergeCell ref="C189:BD189"/>
    <mergeCell ref="X143:Y143"/>
    <mergeCell ref="AQ147:AT147"/>
    <mergeCell ref="A180:B180"/>
    <mergeCell ref="B134:M134"/>
    <mergeCell ref="P143:Q143"/>
    <mergeCell ref="BE172:BI172"/>
    <mergeCell ref="A171:BH171"/>
    <mergeCell ref="BG121:BG124"/>
    <mergeCell ref="BH121:BI124"/>
    <mergeCell ref="B211:G211"/>
    <mergeCell ref="B212:G212"/>
    <mergeCell ref="H212:I212"/>
    <mergeCell ref="AJ211:AO211"/>
    <mergeCell ref="AJ212:AO212"/>
    <mergeCell ref="AP212:AQ212"/>
    <mergeCell ref="AJ216:AO216"/>
    <mergeCell ref="AJ217:AO217"/>
    <mergeCell ref="AP218:AQ218"/>
    <mergeCell ref="AJ218:AO218"/>
    <mergeCell ref="AJ203:BI203"/>
    <mergeCell ref="AJ208:BI209"/>
    <mergeCell ref="B215:AA217"/>
    <mergeCell ref="A153:B153"/>
    <mergeCell ref="C153:BD153"/>
    <mergeCell ref="BE153:BI153"/>
    <mergeCell ref="A74:A75"/>
    <mergeCell ref="BE177:BI177"/>
    <mergeCell ref="BH112:BI112"/>
    <mergeCell ref="A127:A128"/>
    <mergeCell ref="R128:S128"/>
    <mergeCell ref="P126:Q126"/>
    <mergeCell ref="AU146:BI146"/>
    <mergeCell ref="AU147:BI150"/>
    <mergeCell ref="Z115:AA115"/>
    <mergeCell ref="Z119:AA119"/>
    <mergeCell ref="P118:Q118"/>
    <mergeCell ref="R118:S118"/>
    <mergeCell ref="P125:Q125"/>
    <mergeCell ref="V120:W120"/>
    <mergeCell ref="P132:Q132"/>
    <mergeCell ref="R132:S132"/>
    <mergeCell ref="A49:A52"/>
    <mergeCell ref="B49:M52"/>
    <mergeCell ref="N49:N52"/>
    <mergeCell ref="O49:O52"/>
    <mergeCell ref="P49:AA49"/>
    <mergeCell ref="AB49:BF49"/>
    <mergeCell ref="BG49:BG52"/>
    <mergeCell ref="BH49:BI52"/>
    <mergeCell ref="P50:Q52"/>
    <mergeCell ref="R50:S52"/>
    <mergeCell ref="T50:AA50"/>
    <mergeCell ref="AB50:AG50"/>
    <mergeCell ref="AH50:AN50"/>
    <mergeCell ref="AO50:AT50"/>
    <mergeCell ref="AU50:AZ50"/>
    <mergeCell ref="BA50:BF50"/>
    <mergeCell ref="T51:U52"/>
    <mergeCell ref="V51:W52"/>
    <mergeCell ref="X51:Y52"/>
    <mergeCell ref="Z51:AA52"/>
    <mergeCell ref="AU51:AW51"/>
    <mergeCell ref="AX51:AZ51"/>
    <mergeCell ref="BA51:BC51"/>
    <mergeCell ref="BN29:BT29"/>
    <mergeCell ref="BN30:BT30"/>
    <mergeCell ref="BN32:BQ32"/>
    <mergeCell ref="BN33:BT33"/>
    <mergeCell ref="BN72:BQ72"/>
    <mergeCell ref="BH95:BI95"/>
    <mergeCell ref="BN141:BU141"/>
    <mergeCell ref="BN142:BQ142"/>
    <mergeCell ref="AK73:AL73"/>
    <mergeCell ref="AK74:AL74"/>
    <mergeCell ref="AK78:AL78"/>
    <mergeCell ref="AK33:AL33"/>
    <mergeCell ref="BH31:BI31"/>
    <mergeCell ref="AK31:AL31"/>
    <mergeCell ref="AU92:AZ92"/>
    <mergeCell ref="AK77:AL77"/>
    <mergeCell ref="AK69:AL69"/>
    <mergeCell ref="BH100:BI100"/>
    <mergeCell ref="AK99:AL99"/>
    <mergeCell ref="BH96:BI96"/>
    <mergeCell ref="BH114:BI114"/>
    <mergeCell ref="BH108:BI108"/>
    <mergeCell ref="AR93:AT93"/>
    <mergeCell ref="AU93:AW93"/>
    <mergeCell ref="AX93:AZ93"/>
    <mergeCell ref="BA93:BC93"/>
    <mergeCell ref="BD93:BF93"/>
    <mergeCell ref="AK94:AL94"/>
    <mergeCell ref="BG91:BG94"/>
    <mergeCell ref="BH91:BI94"/>
    <mergeCell ref="BH98:BI98"/>
    <mergeCell ref="AK142:AN142"/>
    <mergeCell ref="BN138:BT138"/>
    <mergeCell ref="BN139:BS139"/>
    <mergeCell ref="BN140:BR140"/>
    <mergeCell ref="P102:Q102"/>
    <mergeCell ref="R112:S112"/>
    <mergeCell ref="BN69:CE69"/>
    <mergeCell ref="BN70:BQ70"/>
    <mergeCell ref="BN71:BP71"/>
    <mergeCell ref="R83:S83"/>
    <mergeCell ref="V115:W115"/>
    <mergeCell ref="X115:Y115"/>
    <mergeCell ref="Z101:AA101"/>
    <mergeCell ref="AK118:AL118"/>
    <mergeCell ref="BH118:BI118"/>
    <mergeCell ref="B127:M127"/>
    <mergeCell ref="B132:M132"/>
    <mergeCell ref="BH131:BI131"/>
    <mergeCell ref="AK134:AL134"/>
    <mergeCell ref="P114:Q114"/>
    <mergeCell ref="BH78:BI78"/>
    <mergeCell ref="BH110:BI110"/>
    <mergeCell ref="BH113:BI113"/>
    <mergeCell ref="BH80:BI80"/>
    <mergeCell ref="R113:S113"/>
    <mergeCell ref="B91:M94"/>
    <mergeCell ref="N91:N94"/>
    <mergeCell ref="O91:O94"/>
    <mergeCell ref="P91:AA91"/>
    <mergeCell ref="AB91:BF91"/>
    <mergeCell ref="AK124:AL124"/>
    <mergeCell ref="AH140:AJ140"/>
    <mergeCell ref="P98:Q98"/>
    <mergeCell ref="BH11:BH13"/>
    <mergeCell ref="BI11:BI13"/>
    <mergeCell ref="A53:A54"/>
    <mergeCell ref="A58:A59"/>
    <mergeCell ref="A101:A102"/>
    <mergeCell ref="A105:A106"/>
    <mergeCell ref="A103:A104"/>
    <mergeCell ref="A96:A97"/>
    <mergeCell ref="A98:A99"/>
    <mergeCell ref="A82:A83"/>
    <mergeCell ref="A77:A78"/>
    <mergeCell ref="AK76:AL76"/>
    <mergeCell ref="BH76:BI76"/>
    <mergeCell ref="Z106:AA106"/>
    <mergeCell ref="R77:S77"/>
    <mergeCell ref="T77:U77"/>
    <mergeCell ref="BH41:BI41"/>
    <mergeCell ref="P67:Q67"/>
    <mergeCell ref="V82:W82"/>
    <mergeCell ref="AK105:AL105"/>
    <mergeCell ref="AK101:AL101"/>
    <mergeCell ref="AK96:AL96"/>
    <mergeCell ref="B69:M69"/>
    <mergeCell ref="BH40:BI40"/>
    <mergeCell ref="BH42:BI42"/>
    <mergeCell ref="BH83:BI83"/>
    <mergeCell ref="BH102:BI102"/>
    <mergeCell ref="BH35:BI35"/>
    <mergeCell ref="BH32:BI32"/>
    <mergeCell ref="BH33:BI33"/>
    <mergeCell ref="BH34:BI34"/>
    <mergeCell ref="R60:S60"/>
    <mergeCell ref="Q8:AY8"/>
    <mergeCell ref="A11:A13"/>
    <mergeCell ref="BB11:BB13"/>
    <mergeCell ref="BC11:BC13"/>
    <mergeCell ref="BD11:BD13"/>
    <mergeCell ref="BE11:BE13"/>
    <mergeCell ref="BF11:BF13"/>
    <mergeCell ref="BG11:BG13"/>
    <mergeCell ref="A88:F88"/>
    <mergeCell ref="AD88:AI88"/>
    <mergeCell ref="G88:H88"/>
    <mergeCell ref="AJ88:AK88"/>
    <mergeCell ref="G7:H7"/>
    <mergeCell ref="Z29:AA29"/>
    <mergeCell ref="B37:M37"/>
    <mergeCell ref="R36:S36"/>
    <mergeCell ref="B41:M41"/>
    <mergeCell ref="B77:M77"/>
    <mergeCell ref="P77:Q77"/>
    <mergeCell ref="B65:M65"/>
    <mergeCell ref="B43:M43"/>
    <mergeCell ref="B59:M59"/>
    <mergeCell ref="T31:U31"/>
    <mergeCell ref="P34:Q34"/>
    <mergeCell ref="R31:S31"/>
    <mergeCell ref="T34:U34"/>
    <mergeCell ref="Z37:AA37"/>
    <mergeCell ref="P59:Q59"/>
    <mergeCell ref="V81:W81"/>
    <mergeCell ref="P82:Q82"/>
    <mergeCell ref="R80:S80"/>
    <mergeCell ref="B80:M80"/>
    <mergeCell ref="V118:W118"/>
    <mergeCell ref="X118:Y118"/>
    <mergeCell ref="V130:W130"/>
    <mergeCell ref="V119:W119"/>
    <mergeCell ref="Z134:AA134"/>
    <mergeCell ref="T129:U129"/>
    <mergeCell ref="P127:Q127"/>
    <mergeCell ref="AK133:AL133"/>
    <mergeCell ref="AK120:AL120"/>
    <mergeCell ref="AK119:AL119"/>
    <mergeCell ref="V111:W111"/>
    <mergeCell ref="R114:S114"/>
    <mergeCell ref="X113:Y113"/>
    <mergeCell ref="X104:Y104"/>
    <mergeCell ref="A86:X86"/>
    <mergeCell ref="A87:F87"/>
    <mergeCell ref="A113:A114"/>
    <mergeCell ref="A109:A110"/>
    <mergeCell ref="X108:Y108"/>
    <mergeCell ref="B106:M106"/>
    <mergeCell ref="R106:S106"/>
    <mergeCell ref="R107:S107"/>
    <mergeCell ref="T107:U107"/>
    <mergeCell ref="V107:W107"/>
    <mergeCell ref="V128:W128"/>
    <mergeCell ref="B109:M109"/>
    <mergeCell ref="R108:S108"/>
    <mergeCell ref="X127:Y127"/>
    <mergeCell ref="T105:U105"/>
    <mergeCell ref="T111:U111"/>
    <mergeCell ref="B108:M108"/>
    <mergeCell ref="A111:A112"/>
    <mergeCell ref="T79:U79"/>
    <mergeCell ref="X103:Y103"/>
    <mergeCell ref="B101:M101"/>
    <mergeCell ref="R72:S72"/>
    <mergeCell ref="B75:M75"/>
    <mergeCell ref="AB51:AD51"/>
    <mergeCell ref="AE51:AG51"/>
    <mergeCell ref="Z98:AA98"/>
    <mergeCell ref="AD86:BD86"/>
    <mergeCell ref="B67:M67"/>
    <mergeCell ref="T98:U98"/>
    <mergeCell ref="Z109:AA109"/>
    <mergeCell ref="Z108:AA108"/>
    <mergeCell ref="P100:Q100"/>
    <mergeCell ref="Z95:AA95"/>
    <mergeCell ref="AK82:AL82"/>
    <mergeCell ref="P108:Q108"/>
    <mergeCell ref="R101:S101"/>
    <mergeCell ref="T103:U103"/>
    <mergeCell ref="R98:S98"/>
    <mergeCell ref="X83:Y83"/>
    <mergeCell ref="P92:Q94"/>
    <mergeCell ref="T97:U97"/>
    <mergeCell ref="T99:U99"/>
    <mergeCell ref="T108:U108"/>
    <mergeCell ref="R109:S109"/>
    <mergeCell ref="T109:U109"/>
    <mergeCell ref="V109:W109"/>
    <mergeCell ref="X105:Y105"/>
    <mergeCell ref="V100:W100"/>
    <mergeCell ref="P109:Q109"/>
    <mergeCell ref="P58:Q58"/>
    <mergeCell ref="BH36:BI36"/>
    <mergeCell ref="BH37:BI37"/>
    <mergeCell ref="Z53:AA53"/>
    <mergeCell ref="B116:M116"/>
    <mergeCell ref="Z100:AA100"/>
    <mergeCell ref="R115:S115"/>
    <mergeCell ref="P48:Q48"/>
    <mergeCell ref="T48:U48"/>
    <mergeCell ref="B57:M57"/>
    <mergeCell ref="T53:U53"/>
    <mergeCell ref="X57:Y57"/>
    <mergeCell ref="B53:M53"/>
    <mergeCell ref="B45:M45"/>
    <mergeCell ref="B55:M55"/>
    <mergeCell ref="P45:Q45"/>
    <mergeCell ref="R55:S55"/>
    <mergeCell ref="T114:U114"/>
    <mergeCell ref="V114:W114"/>
    <mergeCell ref="X114:Y114"/>
    <mergeCell ref="Z114:AA114"/>
    <mergeCell ref="T113:U113"/>
    <mergeCell ref="B56:M56"/>
    <mergeCell ref="B47:M47"/>
    <mergeCell ref="B54:M54"/>
    <mergeCell ref="X70:Y70"/>
    <mergeCell ref="T71:U71"/>
    <mergeCell ref="Z99:AA99"/>
    <mergeCell ref="Z82:AA82"/>
    <mergeCell ref="P97:Q97"/>
    <mergeCell ref="R99:S99"/>
    <mergeCell ref="B81:M81"/>
    <mergeCell ref="Z36:AA36"/>
    <mergeCell ref="B46:M46"/>
    <mergeCell ref="P57:Q57"/>
    <mergeCell ref="B107:M107"/>
    <mergeCell ref="R92:S94"/>
    <mergeCell ref="T92:AA92"/>
    <mergeCell ref="AB92:AG92"/>
    <mergeCell ref="X74:Y74"/>
    <mergeCell ref="Z74:AA74"/>
    <mergeCell ref="X75:Y75"/>
    <mergeCell ref="T74:U74"/>
    <mergeCell ref="B79:M79"/>
    <mergeCell ref="R79:S79"/>
    <mergeCell ref="T78:U78"/>
    <mergeCell ref="P105:Q105"/>
    <mergeCell ref="R100:S100"/>
    <mergeCell ref="P99:Q99"/>
    <mergeCell ref="Z75:AA75"/>
    <mergeCell ref="V104:W104"/>
    <mergeCell ref="Z73:AA73"/>
    <mergeCell ref="B78:M78"/>
    <mergeCell ref="P78:Q78"/>
    <mergeCell ref="R78:S78"/>
    <mergeCell ref="P95:Q95"/>
    <mergeCell ref="B97:M97"/>
    <mergeCell ref="V80:W80"/>
    <mergeCell ref="P106:Q106"/>
    <mergeCell ref="T82:U82"/>
    <mergeCell ref="B96:M96"/>
    <mergeCell ref="B72:M72"/>
    <mergeCell ref="B83:M83"/>
    <mergeCell ref="P73:Q73"/>
    <mergeCell ref="P29:Q29"/>
    <mergeCell ref="T37:U37"/>
    <mergeCell ref="T33:U33"/>
    <mergeCell ref="R37:S37"/>
    <mergeCell ref="Z33:AA33"/>
    <mergeCell ref="X39:Y39"/>
    <mergeCell ref="B32:M32"/>
    <mergeCell ref="AK42:AL42"/>
    <mergeCell ref="X41:Y41"/>
    <mergeCell ref="Z41:AA41"/>
    <mergeCell ref="AK41:AL41"/>
    <mergeCell ref="BH38:BI38"/>
    <mergeCell ref="P39:Q39"/>
    <mergeCell ref="R38:S38"/>
    <mergeCell ref="BH39:BI39"/>
    <mergeCell ref="V41:W41"/>
    <mergeCell ref="X42:Y42"/>
    <mergeCell ref="T42:U42"/>
    <mergeCell ref="R32:S32"/>
    <mergeCell ref="P40:Q40"/>
    <mergeCell ref="V34:W34"/>
    <mergeCell ref="T36:U36"/>
    <mergeCell ref="R42:S42"/>
    <mergeCell ref="Z42:AA42"/>
    <mergeCell ref="V42:W42"/>
    <mergeCell ref="AK34:AL34"/>
    <mergeCell ref="V39:W39"/>
    <mergeCell ref="P41:Q41"/>
    <mergeCell ref="R41:S41"/>
    <mergeCell ref="T41:U41"/>
    <mergeCell ref="V33:W33"/>
    <mergeCell ref="P33:Q33"/>
    <mergeCell ref="R46:S46"/>
    <mergeCell ref="X53:Y53"/>
    <mergeCell ref="P46:Q46"/>
    <mergeCell ref="R53:S53"/>
    <mergeCell ref="P56:Q56"/>
    <mergeCell ref="R56:S56"/>
    <mergeCell ref="T56:U56"/>
    <mergeCell ref="V56:W56"/>
    <mergeCell ref="T43:U43"/>
    <mergeCell ref="X43:Y43"/>
    <mergeCell ref="P54:Q54"/>
    <mergeCell ref="R54:S54"/>
    <mergeCell ref="P47:Q47"/>
    <mergeCell ref="P43:Q43"/>
    <mergeCell ref="R43:S43"/>
    <mergeCell ref="T44:U44"/>
    <mergeCell ref="V44:W44"/>
    <mergeCell ref="P44:Q44"/>
    <mergeCell ref="V43:W43"/>
    <mergeCell ref="S9:AR9"/>
    <mergeCell ref="AK36:AL36"/>
    <mergeCell ref="K11:N11"/>
    <mergeCell ref="O11:S11"/>
    <mergeCell ref="T11:W11"/>
    <mergeCell ref="X11:Z11"/>
    <mergeCell ref="AA11:AE11"/>
    <mergeCell ref="AF11:AJ11"/>
    <mergeCell ref="T40:U40"/>
    <mergeCell ref="BA27:BC27"/>
    <mergeCell ref="AK40:AL40"/>
    <mergeCell ref="R26:S28"/>
    <mergeCell ref="B35:M35"/>
    <mergeCell ref="B34:M34"/>
    <mergeCell ref="AK30:AL30"/>
    <mergeCell ref="AK32:AL32"/>
    <mergeCell ref="AK28:AL28"/>
    <mergeCell ref="AT11:AW11"/>
    <mergeCell ref="F11:J11"/>
    <mergeCell ref="R40:S40"/>
    <mergeCell ref="T39:U39"/>
    <mergeCell ref="Z38:AA38"/>
    <mergeCell ref="Z30:AA30"/>
    <mergeCell ref="Z34:AA34"/>
    <mergeCell ref="W20:AF20"/>
    <mergeCell ref="B11:E11"/>
    <mergeCell ref="V40:W40"/>
    <mergeCell ref="V35:W35"/>
    <mergeCell ref="T38:U38"/>
    <mergeCell ref="X40:Y40"/>
    <mergeCell ref="V29:W29"/>
    <mergeCell ref="Z35:AA35"/>
    <mergeCell ref="AO11:AS11"/>
    <mergeCell ref="AX11:BA11"/>
    <mergeCell ref="B25:M28"/>
    <mergeCell ref="B38:M38"/>
    <mergeCell ref="AK35:AL35"/>
    <mergeCell ref="V30:W30"/>
    <mergeCell ref="P26:Q28"/>
    <mergeCell ref="P25:AA25"/>
    <mergeCell ref="T26:AA26"/>
    <mergeCell ref="T27:U28"/>
    <mergeCell ref="V27:W28"/>
    <mergeCell ref="X27:Y28"/>
    <mergeCell ref="AK27:AN27"/>
    <mergeCell ref="W22:AG22"/>
    <mergeCell ref="AK11:AN11"/>
    <mergeCell ref="P32:Q32"/>
    <mergeCell ref="P36:Q36"/>
    <mergeCell ref="R33:S33"/>
    <mergeCell ref="R34:S34"/>
    <mergeCell ref="X36:Y36"/>
    <mergeCell ref="AB27:AD27"/>
    <mergeCell ref="T29:U29"/>
    <mergeCell ref="N25:N28"/>
    <mergeCell ref="O25:O28"/>
    <mergeCell ref="X30:Y30"/>
    <mergeCell ref="AU27:AW27"/>
    <mergeCell ref="P31:Q31"/>
    <mergeCell ref="V37:W37"/>
    <mergeCell ref="AO27:AQ27"/>
    <mergeCell ref="P38:Q38"/>
    <mergeCell ref="P30:Q30"/>
    <mergeCell ref="X34:Y34"/>
    <mergeCell ref="U7:AP7"/>
    <mergeCell ref="AK29:AL29"/>
    <mergeCell ref="V38:W38"/>
    <mergeCell ref="V36:W36"/>
    <mergeCell ref="A155:B155"/>
    <mergeCell ref="A160:B160"/>
    <mergeCell ref="V108:W108"/>
    <mergeCell ref="T100:U100"/>
    <mergeCell ref="R95:S95"/>
    <mergeCell ref="AH92:AN92"/>
    <mergeCell ref="AK113:AL113"/>
    <mergeCell ref="Z132:AA132"/>
    <mergeCell ref="T125:U125"/>
    <mergeCell ref="T115:U115"/>
    <mergeCell ref="P116:Q116"/>
    <mergeCell ref="A91:A94"/>
    <mergeCell ref="B131:M131"/>
    <mergeCell ref="X139:Y139"/>
    <mergeCell ref="B133:M133"/>
    <mergeCell ref="P110:Q110"/>
    <mergeCell ref="T93:U94"/>
    <mergeCell ref="V93:W94"/>
    <mergeCell ref="X93:Y94"/>
    <mergeCell ref="B128:M128"/>
    <mergeCell ref="X117:Y117"/>
    <mergeCell ref="AK115:AL115"/>
    <mergeCell ref="B130:M130"/>
    <mergeCell ref="B125:M125"/>
    <mergeCell ref="B118:M118"/>
    <mergeCell ref="B117:M117"/>
    <mergeCell ref="B126:M126"/>
    <mergeCell ref="B114:M114"/>
    <mergeCell ref="P112:Q112"/>
    <mergeCell ref="X111:Y111"/>
    <mergeCell ref="R110:S110"/>
    <mergeCell ref="B110:M110"/>
    <mergeCell ref="A184:B184"/>
    <mergeCell ref="A186:B186"/>
    <mergeCell ref="A192:B192"/>
    <mergeCell ref="A230:S230"/>
    <mergeCell ref="R143:S143"/>
    <mergeCell ref="R82:S82"/>
    <mergeCell ref="R97:S97"/>
    <mergeCell ref="R104:S104"/>
    <mergeCell ref="P103:Q103"/>
    <mergeCell ref="P115:Q115"/>
    <mergeCell ref="O150:U150"/>
    <mergeCell ref="C158:BD158"/>
    <mergeCell ref="V148:AA148"/>
    <mergeCell ref="AB142:AD142"/>
    <mergeCell ref="L147:N147"/>
    <mergeCell ref="A146:N146"/>
    <mergeCell ref="X116:Y116"/>
    <mergeCell ref="Z116:AA116"/>
    <mergeCell ref="A227:F227"/>
    <mergeCell ref="C157:BD157"/>
    <mergeCell ref="C160:BD160"/>
    <mergeCell ref="C161:BD161"/>
    <mergeCell ref="AF221:AK221"/>
    <mergeCell ref="A221:F221"/>
    <mergeCell ref="A223:V224"/>
    <mergeCell ref="A193:B193"/>
    <mergeCell ref="A225:X225"/>
    <mergeCell ref="P83:Q83"/>
    <mergeCell ref="V143:W143"/>
    <mergeCell ref="BH137:BI138"/>
    <mergeCell ref="BC137:BC138"/>
    <mergeCell ref="BH133:BI133"/>
    <mergeCell ref="AK132:AL132"/>
    <mergeCell ref="BH132:BI132"/>
    <mergeCell ref="I147:K147"/>
    <mergeCell ref="AU140:AW140"/>
    <mergeCell ref="AX139:AZ139"/>
    <mergeCell ref="BA140:BC140"/>
    <mergeCell ref="BE178:BI178"/>
    <mergeCell ref="A191:B191"/>
    <mergeCell ref="C191:BD191"/>
    <mergeCell ref="BE189:BI189"/>
    <mergeCell ref="BE187:BI187"/>
    <mergeCell ref="A185:B185"/>
    <mergeCell ref="A181:B181"/>
    <mergeCell ref="C181:BD181"/>
    <mergeCell ref="A182:B182"/>
    <mergeCell ref="C182:BD182"/>
    <mergeCell ref="BE181:BI181"/>
    <mergeCell ref="BE182:BI182"/>
    <mergeCell ref="BE186:BI186"/>
    <mergeCell ref="BE183:BI183"/>
    <mergeCell ref="C180:BD180"/>
    <mergeCell ref="A189:B189"/>
    <mergeCell ref="C183:BD183"/>
    <mergeCell ref="A188:B188"/>
    <mergeCell ref="A187:B187"/>
    <mergeCell ref="A190:B190"/>
    <mergeCell ref="A178:B178"/>
    <mergeCell ref="A183:B183"/>
    <mergeCell ref="A179:B179"/>
    <mergeCell ref="BE179:BI179"/>
    <mergeCell ref="BE190:BI190"/>
    <mergeCell ref="BE191:BI191"/>
    <mergeCell ref="BE192:BI192"/>
    <mergeCell ref="Z139:AA139"/>
    <mergeCell ref="X131:Y131"/>
    <mergeCell ref="X134:Y134"/>
    <mergeCell ref="AX141:AZ141"/>
    <mergeCell ref="AK139:AN139"/>
    <mergeCell ref="B136:M136"/>
    <mergeCell ref="A154:B154"/>
    <mergeCell ref="BE193:BI193"/>
    <mergeCell ref="BE180:BI180"/>
    <mergeCell ref="C179:BD179"/>
    <mergeCell ref="C178:BD178"/>
    <mergeCell ref="C185:BD185"/>
    <mergeCell ref="BE188:BI188"/>
    <mergeCell ref="BE160:BI160"/>
    <mergeCell ref="BE159:BI159"/>
    <mergeCell ref="BE156:BI156"/>
    <mergeCell ref="BE155:BI155"/>
    <mergeCell ref="AN148:AP150"/>
    <mergeCell ref="V150:AA150"/>
    <mergeCell ref="BE161:BI161"/>
    <mergeCell ref="BE158:BI158"/>
    <mergeCell ref="C188:BD188"/>
    <mergeCell ref="BE185:BI185"/>
    <mergeCell ref="AW137:AW138"/>
    <mergeCell ref="AK146:AT146"/>
    <mergeCell ref="AJ137:AJ138"/>
    <mergeCell ref="AR142:AT142"/>
    <mergeCell ref="AR141:AT141"/>
    <mergeCell ref="C192:BD192"/>
    <mergeCell ref="F150:H150"/>
    <mergeCell ref="I150:K150"/>
    <mergeCell ref="L150:N150"/>
    <mergeCell ref="V131:W131"/>
    <mergeCell ref="AF150:AJ150"/>
    <mergeCell ref="O147:U147"/>
    <mergeCell ref="Z136:AA136"/>
    <mergeCell ref="X129:Y129"/>
    <mergeCell ref="T136:U136"/>
    <mergeCell ref="AD137:AD138"/>
    <mergeCell ref="R127:S127"/>
    <mergeCell ref="T127:U127"/>
    <mergeCell ref="V125:W125"/>
    <mergeCell ref="X125:Y125"/>
    <mergeCell ref="P129:Q129"/>
    <mergeCell ref="R126:S126"/>
    <mergeCell ref="T139:U139"/>
    <mergeCell ref="R129:S129"/>
    <mergeCell ref="AR143:AT143"/>
    <mergeCell ref="AK136:AL136"/>
    <mergeCell ref="AK127:AL127"/>
    <mergeCell ref="AK128:AL128"/>
    <mergeCell ref="V141:W141"/>
    <mergeCell ref="P128:Q128"/>
    <mergeCell ref="AX142:AZ142"/>
    <mergeCell ref="AO141:AQ141"/>
    <mergeCell ref="P136:Q136"/>
    <mergeCell ref="AZ137:AZ138"/>
    <mergeCell ref="Z131:AA131"/>
    <mergeCell ref="X132:Y132"/>
    <mergeCell ref="P117:Q117"/>
    <mergeCell ref="R117:S117"/>
    <mergeCell ref="T117:U117"/>
    <mergeCell ref="BH109:BI109"/>
    <mergeCell ref="T128:U128"/>
    <mergeCell ref="B120:M120"/>
    <mergeCell ref="T120:U120"/>
    <mergeCell ref="AK125:AL125"/>
    <mergeCell ref="B115:M115"/>
    <mergeCell ref="T118:U118"/>
    <mergeCell ref="T116:U116"/>
    <mergeCell ref="X119:Y119"/>
    <mergeCell ref="V117:W117"/>
    <mergeCell ref="AK117:AL117"/>
    <mergeCell ref="B119:M119"/>
    <mergeCell ref="P119:Q119"/>
    <mergeCell ref="B113:M113"/>
    <mergeCell ref="R116:S116"/>
    <mergeCell ref="B111:M111"/>
    <mergeCell ref="Z128:AA128"/>
    <mergeCell ref="R125:S125"/>
    <mergeCell ref="Z113:AA113"/>
    <mergeCell ref="R119:S119"/>
    <mergeCell ref="T119:U119"/>
    <mergeCell ref="BH119:BI119"/>
    <mergeCell ref="V116:W116"/>
    <mergeCell ref="AK116:AL116"/>
    <mergeCell ref="Z117:AA117"/>
    <mergeCell ref="R111:S111"/>
    <mergeCell ref="T110:U110"/>
    <mergeCell ref="P113:Q113"/>
    <mergeCell ref="B112:M112"/>
    <mergeCell ref="P111:Q111"/>
    <mergeCell ref="V97:W97"/>
    <mergeCell ref="R75:S75"/>
    <mergeCell ref="T81:U81"/>
    <mergeCell ref="R96:S96"/>
    <mergeCell ref="P80:Q80"/>
    <mergeCell ref="P96:Q96"/>
    <mergeCell ref="P81:Q81"/>
    <mergeCell ref="P101:Q101"/>
    <mergeCell ref="Z83:AA83"/>
    <mergeCell ref="V101:W101"/>
    <mergeCell ref="V103:W103"/>
    <mergeCell ref="X96:Y96"/>
    <mergeCell ref="B102:M102"/>
    <mergeCell ref="T95:U95"/>
    <mergeCell ref="T106:U106"/>
    <mergeCell ref="Z78:AA78"/>
    <mergeCell ref="Z96:AA96"/>
    <mergeCell ref="V106:W106"/>
    <mergeCell ref="X106:Y106"/>
    <mergeCell ref="P79:Q79"/>
    <mergeCell ref="P104:Q104"/>
    <mergeCell ref="B99:M99"/>
    <mergeCell ref="Z97:AA97"/>
    <mergeCell ref="B98:M98"/>
    <mergeCell ref="B103:M103"/>
    <mergeCell ref="X99:Y99"/>
    <mergeCell ref="V98:W98"/>
    <mergeCell ref="Z103:AA103"/>
    <mergeCell ref="X97:Y97"/>
    <mergeCell ref="Z80:AA80"/>
    <mergeCell ref="B104:M104"/>
    <mergeCell ref="Z105:AA105"/>
    <mergeCell ref="R58:S58"/>
    <mergeCell ref="R63:S63"/>
    <mergeCell ref="R74:S74"/>
    <mergeCell ref="V78:W78"/>
    <mergeCell ref="X78:Y78"/>
    <mergeCell ref="T101:U101"/>
    <mergeCell ref="T104:U104"/>
    <mergeCell ref="B61:M61"/>
    <mergeCell ref="P62:Q62"/>
    <mergeCell ref="B68:M68"/>
    <mergeCell ref="R68:S68"/>
    <mergeCell ref="B76:M76"/>
    <mergeCell ref="V96:W96"/>
    <mergeCell ref="V105:W105"/>
    <mergeCell ref="V72:W72"/>
    <mergeCell ref="R105:S105"/>
    <mergeCell ref="T83:U83"/>
    <mergeCell ref="V83:W83"/>
    <mergeCell ref="P69:Q69"/>
    <mergeCell ref="B100:M100"/>
    <mergeCell ref="B95:M95"/>
    <mergeCell ref="P74:Q74"/>
    <mergeCell ref="B74:M74"/>
    <mergeCell ref="B105:M105"/>
    <mergeCell ref="R70:S70"/>
    <mergeCell ref="P71:Q71"/>
    <mergeCell ref="V73:W73"/>
    <mergeCell ref="R102:S102"/>
    <mergeCell ref="V63:W63"/>
    <mergeCell ref="X63:Y63"/>
    <mergeCell ref="P75:Q75"/>
    <mergeCell ref="P76:Q76"/>
    <mergeCell ref="R48:S48"/>
    <mergeCell ref="V75:W75"/>
    <mergeCell ref="B82:M82"/>
    <mergeCell ref="P64:Q64"/>
    <mergeCell ref="P70:Q70"/>
    <mergeCell ref="V66:W66"/>
    <mergeCell ref="T73:U73"/>
    <mergeCell ref="B71:M71"/>
    <mergeCell ref="R81:S81"/>
    <mergeCell ref="B73:M73"/>
    <mergeCell ref="T75:U75"/>
    <mergeCell ref="T69:U69"/>
    <mergeCell ref="V67:W67"/>
    <mergeCell ref="R71:S71"/>
    <mergeCell ref="X65:Y65"/>
    <mergeCell ref="X71:Y71"/>
    <mergeCell ref="V70:W70"/>
    <mergeCell ref="R73:S73"/>
    <mergeCell ref="V79:W79"/>
    <mergeCell ref="X79:Y79"/>
    <mergeCell ref="R65:S65"/>
    <mergeCell ref="T68:U68"/>
    <mergeCell ref="B70:M70"/>
    <mergeCell ref="B62:M62"/>
    <mergeCell ref="B58:M58"/>
    <mergeCell ref="P72:Q72"/>
    <mergeCell ref="P65:Q65"/>
    <mergeCell ref="B63:M63"/>
    <mergeCell ref="R61:S61"/>
    <mergeCell ref="B60:M60"/>
    <mergeCell ref="R57:S57"/>
    <mergeCell ref="B64:M64"/>
    <mergeCell ref="B48:M48"/>
    <mergeCell ref="Z66:AA66"/>
    <mergeCell ref="A25:A28"/>
    <mergeCell ref="T96:U96"/>
    <mergeCell ref="T80:U80"/>
    <mergeCell ref="P61:Q61"/>
    <mergeCell ref="Z57:AA57"/>
    <mergeCell ref="B36:M36"/>
    <mergeCell ref="Z39:AA39"/>
    <mergeCell ref="R29:S29"/>
    <mergeCell ref="B39:M39"/>
    <mergeCell ref="X59:Y59"/>
    <mergeCell ref="P68:Q68"/>
    <mergeCell ref="P53:Q53"/>
    <mergeCell ref="V53:W53"/>
    <mergeCell ref="X61:Y61"/>
    <mergeCell ref="V59:W59"/>
    <mergeCell ref="T61:U61"/>
    <mergeCell ref="X54:Y54"/>
    <mergeCell ref="R67:S67"/>
    <mergeCell ref="X69:Y69"/>
    <mergeCell ref="B66:M66"/>
    <mergeCell ref="P66:Q66"/>
    <mergeCell ref="B40:M40"/>
    <mergeCell ref="T30:U30"/>
    <mergeCell ref="Z27:AA28"/>
    <mergeCell ref="R30:S30"/>
    <mergeCell ref="T63:U63"/>
    <mergeCell ref="X31:Y31"/>
    <mergeCell ref="Z31:AA31"/>
    <mergeCell ref="B31:M31"/>
    <mergeCell ref="T72:U72"/>
    <mergeCell ref="A234:X234"/>
    <mergeCell ref="P133:Q133"/>
    <mergeCell ref="X133:Y133"/>
    <mergeCell ref="A142:O142"/>
    <mergeCell ref="C186:BD186"/>
    <mergeCell ref="C187:BD187"/>
    <mergeCell ref="A228:F228"/>
    <mergeCell ref="A226:F226"/>
    <mergeCell ref="X128:Y128"/>
    <mergeCell ref="A143:O143"/>
    <mergeCell ref="AX140:AZ140"/>
    <mergeCell ref="AE140:AG140"/>
    <mergeCell ref="AK148:AM150"/>
    <mergeCell ref="P142:Q142"/>
    <mergeCell ref="P130:Q130"/>
    <mergeCell ref="R130:S130"/>
    <mergeCell ref="R131:S131"/>
    <mergeCell ref="T131:U131"/>
    <mergeCell ref="P131:Q131"/>
    <mergeCell ref="P139:Q139"/>
    <mergeCell ref="X141:Y141"/>
    <mergeCell ref="AN147:AP147"/>
    <mergeCell ref="AB148:AE148"/>
    <mergeCell ref="AF147:AJ147"/>
    <mergeCell ref="AX143:AZ143"/>
    <mergeCell ref="A140:O140"/>
    <mergeCell ref="F147:H147"/>
    <mergeCell ref="AF149:AJ149"/>
    <mergeCell ref="A232:X232"/>
    <mergeCell ref="AE143:AG143"/>
    <mergeCell ref="T130:U130"/>
    <mergeCell ref="B129:M129"/>
    <mergeCell ref="R139:S139"/>
    <mergeCell ref="AG137:AG138"/>
    <mergeCell ref="AE141:AG141"/>
    <mergeCell ref="T135:U135"/>
    <mergeCell ref="R120:S120"/>
    <mergeCell ref="P134:Q134"/>
    <mergeCell ref="R134:S134"/>
    <mergeCell ref="V136:W136"/>
    <mergeCell ref="R133:S133"/>
    <mergeCell ref="T133:U133"/>
    <mergeCell ref="V134:W134"/>
    <mergeCell ref="A139:O139"/>
    <mergeCell ref="P137:Q138"/>
    <mergeCell ref="R137:S138"/>
    <mergeCell ref="T137:U138"/>
    <mergeCell ref="X137:Y138"/>
    <mergeCell ref="AE139:AG139"/>
    <mergeCell ref="R136:S136"/>
    <mergeCell ref="AB141:AD141"/>
    <mergeCell ref="R141:S141"/>
    <mergeCell ref="Z133:AA133"/>
    <mergeCell ref="T134:U134"/>
    <mergeCell ref="Z129:AA129"/>
    <mergeCell ref="A141:O141"/>
    <mergeCell ref="V129:W129"/>
    <mergeCell ref="V135:W135"/>
    <mergeCell ref="V123:W124"/>
    <mergeCell ref="X123:Y124"/>
    <mergeCell ref="Z123:AA124"/>
    <mergeCell ref="AB123:AD123"/>
    <mergeCell ref="AE123:AG123"/>
    <mergeCell ref="P55:Q55"/>
    <mergeCell ref="V32:W32"/>
    <mergeCell ref="P37:Q37"/>
    <mergeCell ref="AB150:AE150"/>
    <mergeCell ref="A158:B158"/>
    <mergeCell ref="AQ137:AQ138"/>
    <mergeCell ref="A137:O138"/>
    <mergeCell ref="C155:BD155"/>
    <mergeCell ref="AR140:AT140"/>
    <mergeCell ref="AH143:AJ143"/>
    <mergeCell ref="AO139:AQ139"/>
    <mergeCell ref="V113:W113"/>
    <mergeCell ref="AB25:BF25"/>
    <mergeCell ref="AU26:AZ26"/>
    <mergeCell ref="BA26:BF26"/>
    <mergeCell ref="P42:Q42"/>
    <mergeCell ref="AK37:AL37"/>
    <mergeCell ref="AK43:AL43"/>
    <mergeCell ref="B42:M42"/>
    <mergeCell ref="B30:M30"/>
    <mergeCell ref="T32:U32"/>
    <mergeCell ref="B33:M33"/>
    <mergeCell ref="V31:W31"/>
    <mergeCell ref="R35:S35"/>
    <mergeCell ref="T35:U35"/>
    <mergeCell ref="P35:Q35"/>
    <mergeCell ref="AE27:AG27"/>
    <mergeCell ref="B29:M29"/>
    <mergeCell ref="B135:M135"/>
    <mergeCell ref="B44:M44"/>
    <mergeCell ref="R44:S44"/>
    <mergeCell ref="R45:S45"/>
    <mergeCell ref="R47:S47"/>
    <mergeCell ref="X37:Y37"/>
    <mergeCell ref="R39:S39"/>
    <mergeCell ref="Z40:AA40"/>
    <mergeCell ref="V57:W57"/>
    <mergeCell ref="T46:U46"/>
    <mergeCell ref="V46:W46"/>
    <mergeCell ref="AK48:AL48"/>
    <mergeCell ref="V54:W54"/>
    <mergeCell ref="V48:W48"/>
    <mergeCell ref="AK46:AL46"/>
    <mergeCell ref="X60:Y60"/>
    <mergeCell ref="AK52:AL52"/>
    <mergeCell ref="BH61:BI61"/>
    <mergeCell ref="BH46:BI46"/>
    <mergeCell ref="X38:Y38"/>
    <mergeCell ref="T45:U45"/>
    <mergeCell ref="T60:U60"/>
    <mergeCell ref="T57:U57"/>
    <mergeCell ref="T54:U54"/>
    <mergeCell ref="V58:W58"/>
    <mergeCell ref="T59:U59"/>
    <mergeCell ref="Z61:AA61"/>
    <mergeCell ref="Z48:AA48"/>
    <mergeCell ref="X48:Y48"/>
    <mergeCell ref="AK59:AL59"/>
    <mergeCell ref="V60:W60"/>
    <mergeCell ref="AK38:AL38"/>
    <mergeCell ref="AK39:AL39"/>
    <mergeCell ref="T55:U55"/>
    <mergeCell ref="X55:Y55"/>
    <mergeCell ref="V55:W55"/>
    <mergeCell ref="T66:U66"/>
    <mergeCell ref="X66:Y66"/>
    <mergeCell ref="V47:W47"/>
    <mergeCell ref="Z58:AA58"/>
    <mergeCell ref="BH57:BI57"/>
    <mergeCell ref="Z65:AA65"/>
    <mergeCell ref="Z63:AA63"/>
    <mergeCell ref="AH51:AJ51"/>
    <mergeCell ref="AK51:AN51"/>
    <mergeCell ref="AO51:AQ51"/>
    <mergeCell ref="AR51:AT51"/>
    <mergeCell ref="AK63:AL63"/>
    <mergeCell ref="BH60:BI60"/>
    <mergeCell ref="BH48:BI48"/>
    <mergeCell ref="AK56:AL56"/>
    <mergeCell ref="BH56:BI56"/>
    <mergeCell ref="T58:U58"/>
    <mergeCell ref="AK53:AL53"/>
    <mergeCell ref="AK57:AL57"/>
    <mergeCell ref="P63:Q63"/>
    <mergeCell ref="BH69:BI69"/>
    <mergeCell ref="BH70:BI70"/>
    <mergeCell ref="BH64:BI64"/>
    <mergeCell ref="T65:U65"/>
    <mergeCell ref="V65:W65"/>
    <mergeCell ref="AK68:AL68"/>
    <mergeCell ref="R69:S69"/>
    <mergeCell ref="R66:S66"/>
    <mergeCell ref="R62:S62"/>
    <mergeCell ref="R59:S59"/>
    <mergeCell ref="V64:W64"/>
    <mergeCell ref="X64:Y64"/>
    <mergeCell ref="AK60:AL60"/>
    <mergeCell ref="AK67:AL67"/>
    <mergeCell ref="AK70:AL70"/>
    <mergeCell ref="X68:Y68"/>
    <mergeCell ref="Z67:AA67"/>
    <mergeCell ref="R64:S64"/>
    <mergeCell ref="T64:U64"/>
    <mergeCell ref="BH62:BI62"/>
    <mergeCell ref="V68:W68"/>
    <mergeCell ref="AK62:AL62"/>
    <mergeCell ref="BH66:BI66"/>
    <mergeCell ref="P60:Q60"/>
    <mergeCell ref="Z59:AA59"/>
    <mergeCell ref="T67:U67"/>
    <mergeCell ref="V61:W61"/>
    <mergeCell ref="AK65:AL65"/>
    <mergeCell ref="V62:W62"/>
    <mergeCell ref="BH67:BI67"/>
    <mergeCell ref="AK64:AL64"/>
    <mergeCell ref="BG25:BG28"/>
    <mergeCell ref="AX27:AZ27"/>
    <mergeCell ref="BD27:BF27"/>
    <mergeCell ref="X44:Y44"/>
    <mergeCell ref="BH45:BI45"/>
    <mergeCell ref="Z45:AA45"/>
    <mergeCell ref="T62:U62"/>
    <mergeCell ref="Z64:AA64"/>
    <mergeCell ref="V45:W45"/>
    <mergeCell ref="AK44:AL44"/>
    <mergeCell ref="Z60:AA60"/>
    <mergeCell ref="Z44:AA44"/>
    <mergeCell ref="BH65:BI65"/>
    <mergeCell ref="BH71:BI71"/>
    <mergeCell ref="BH44:BI44"/>
    <mergeCell ref="BH55:BI55"/>
    <mergeCell ref="T47:U47"/>
    <mergeCell ref="BH53:BI53"/>
    <mergeCell ref="X67:Y67"/>
    <mergeCell ref="AK58:AL58"/>
    <mergeCell ref="X56:Y56"/>
    <mergeCell ref="Z56:AA56"/>
    <mergeCell ref="T70:U70"/>
    <mergeCell ref="AK61:AL61"/>
    <mergeCell ref="X58:Y58"/>
    <mergeCell ref="Z54:AA54"/>
    <mergeCell ref="AK54:AL54"/>
    <mergeCell ref="Z69:AA69"/>
    <mergeCell ref="AK55:AL55"/>
    <mergeCell ref="V69:W69"/>
    <mergeCell ref="BD51:BF51"/>
    <mergeCell ref="AK66:AL66"/>
    <mergeCell ref="X107:Y107"/>
    <mergeCell ref="Z107:AA107"/>
    <mergeCell ref="BH63:BI63"/>
    <mergeCell ref="AK103:AL103"/>
    <mergeCell ref="Z93:AA94"/>
    <mergeCell ref="BH111:BI111"/>
    <mergeCell ref="AD87:AI87"/>
    <mergeCell ref="AO92:AT92"/>
    <mergeCell ref="BH74:BI74"/>
    <mergeCell ref="Z72:AA72"/>
    <mergeCell ref="AH26:AN26"/>
    <mergeCell ref="AR27:AT27"/>
    <mergeCell ref="X33:Y33"/>
    <mergeCell ref="Z68:AA68"/>
    <mergeCell ref="Z46:AA46"/>
    <mergeCell ref="Z70:AA70"/>
    <mergeCell ref="Z55:AA55"/>
    <mergeCell ref="Z32:AA32"/>
    <mergeCell ref="X76:Y76"/>
    <mergeCell ref="Z76:AA76"/>
    <mergeCell ref="X77:Y77"/>
    <mergeCell ref="Z77:AA77"/>
    <mergeCell ref="Z79:AA79"/>
    <mergeCell ref="AB26:AG26"/>
    <mergeCell ref="X32:Y32"/>
    <mergeCell ref="X35:Y35"/>
    <mergeCell ref="BH43:BI43"/>
    <mergeCell ref="AO26:AT26"/>
    <mergeCell ref="BH99:BI99"/>
    <mergeCell ref="X46:Y46"/>
    <mergeCell ref="AK71:AL71"/>
    <mergeCell ref="AH27:AJ27"/>
    <mergeCell ref="Z104:AA104"/>
    <mergeCell ref="BH79:BI79"/>
    <mergeCell ref="Z120:AA120"/>
    <mergeCell ref="Z125:AA125"/>
    <mergeCell ref="Z47:AA47"/>
    <mergeCell ref="BH47:BI47"/>
    <mergeCell ref="BH54:BI54"/>
    <mergeCell ref="BH117:BI117"/>
    <mergeCell ref="BH107:BI107"/>
    <mergeCell ref="BH77:BI77"/>
    <mergeCell ref="AK80:AL80"/>
    <mergeCell ref="BH103:BI103"/>
    <mergeCell ref="BH104:BI104"/>
    <mergeCell ref="BH101:BI101"/>
    <mergeCell ref="X98:Y98"/>
    <mergeCell ref="X82:Y82"/>
    <mergeCell ref="BH75:BI75"/>
    <mergeCell ref="BA92:BF92"/>
    <mergeCell ref="AB93:AD93"/>
    <mergeCell ref="AE93:AG93"/>
    <mergeCell ref="AH93:AJ93"/>
    <mergeCell ref="AK93:AN93"/>
    <mergeCell ref="AO93:AQ93"/>
    <mergeCell ref="Z62:AA62"/>
    <mergeCell ref="Z71:AA71"/>
    <mergeCell ref="X109:Y109"/>
    <mergeCell ref="AK97:AL97"/>
    <mergeCell ref="AK107:AL107"/>
    <mergeCell ref="X80:Y80"/>
    <mergeCell ref="BH82:BI82"/>
    <mergeCell ref="X72:Y72"/>
    <mergeCell ref="BH81:BI81"/>
    <mergeCell ref="BB10:BI10"/>
    <mergeCell ref="BH59:BI59"/>
    <mergeCell ref="BH68:BI68"/>
    <mergeCell ref="BH25:BI28"/>
    <mergeCell ref="BH128:BI128"/>
    <mergeCell ref="T126:U126"/>
    <mergeCell ref="V126:W126"/>
    <mergeCell ref="X126:Y126"/>
    <mergeCell ref="AK104:AL104"/>
    <mergeCell ref="AK100:AL100"/>
    <mergeCell ref="AK126:AL126"/>
    <mergeCell ref="X62:Y62"/>
    <mergeCell ref="BH58:BI58"/>
    <mergeCell ref="BH115:BI115"/>
    <mergeCell ref="BH116:BI116"/>
    <mergeCell ref="Z127:AA127"/>
    <mergeCell ref="X101:Y101"/>
    <mergeCell ref="X100:Y100"/>
    <mergeCell ref="BH126:BI126"/>
    <mergeCell ref="BH125:BI125"/>
    <mergeCell ref="BH120:BI120"/>
    <mergeCell ref="X29:Y29"/>
    <mergeCell ref="Z43:AA43"/>
    <mergeCell ref="V71:W71"/>
    <mergeCell ref="BH127:BI127"/>
    <mergeCell ref="X110:Y110"/>
    <mergeCell ref="BH73:BI73"/>
    <mergeCell ref="Z110:AA110"/>
    <mergeCell ref="AK110:AL110"/>
    <mergeCell ref="BH105:BI105"/>
    <mergeCell ref="Z81:AA81"/>
    <mergeCell ref="AK75:AL75"/>
    <mergeCell ref="AK140:AN140"/>
    <mergeCell ref="P140:Q140"/>
    <mergeCell ref="T140:U140"/>
    <mergeCell ref="A159:B159"/>
    <mergeCell ref="AU143:AW143"/>
    <mergeCell ref="A161:B161"/>
    <mergeCell ref="X140:Y140"/>
    <mergeCell ref="Z143:AA143"/>
    <mergeCell ref="Z141:AA141"/>
    <mergeCell ref="BA143:BC143"/>
    <mergeCell ref="C154:BD154"/>
    <mergeCell ref="Z137:AA138"/>
    <mergeCell ref="AB137:AB138"/>
    <mergeCell ref="AC137:AC138"/>
    <mergeCell ref="AE137:AE138"/>
    <mergeCell ref="L148:N149"/>
    <mergeCell ref="BA142:BC142"/>
    <mergeCell ref="AE142:AG142"/>
    <mergeCell ref="O149:U149"/>
    <mergeCell ref="O148:U148"/>
    <mergeCell ref="AS137:AS138"/>
    <mergeCell ref="AU137:AU138"/>
    <mergeCell ref="AV137:AV138"/>
    <mergeCell ref="AX137:AX138"/>
    <mergeCell ref="AY137:AY138"/>
    <mergeCell ref="BA137:BA138"/>
    <mergeCell ref="BB137:BB138"/>
    <mergeCell ref="A147:E147"/>
    <mergeCell ref="A148:E149"/>
    <mergeCell ref="F148:H149"/>
    <mergeCell ref="A157:B157"/>
    <mergeCell ref="A156:B156"/>
    <mergeCell ref="BF137:BF138"/>
    <mergeCell ref="AU141:AW141"/>
    <mergeCell ref="AU142:AW142"/>
    <mergeCell ref="AB140:AD140"/>
    <mergeCell ref="AR139:AT139"/>
    <mergeCell ref="C162:BD162"/>
    <mergeCell ref="BH136:BI136"/>
    <mergeCell ref="AT137:AT138"/>
    <mergeCell ref="AU139:AW139"/>
    <mergeCell ref="C190:BD190"/>
    <mergeCell ref="BE154:BI154"/>
    <mergeCell ref="O146:AJ146"/>
    <mergeCell ref="AQ148:AT150"/>
    <mergeCell ref="AF148:AJ148"/>
    <mergeCell ref="AK130:AL130"/>
    <mergeCell ref="AK131:AL131"/>
    <mergeCell ref="BH106:BI106"/>
    <mergeCell ref="BH130:BI130"/>
    <mergeCell ref="P107:Q107"/>
    <mergeCell ref="R140:S140"/>
    <mergeCell ref="V140:W140"/>
    <mergeCell ref="AK109:AL109"/>
    <mergeCell ref="C159:BD159"/>
    <mergeCell ref="AK108:AL108"/>
    <mergeCell ref="V110:W110"/>
    <mergeCell ref="Z118:AA118"/>
    <mergeCell ref="AK114:AL114"/>
    <mergeCell ref="Z130:AA130"/>
    <mergeCell ref="C177:BD177"/>
    <mergeCell ref="C184:BD184"/>
    <mergeCell ref="BE184:BI184"/>
    <mergeCell ref="AR137:AR138"/>
    <mergeCell ref="R76:S76"/>
    <mergeCell ref="T76:U76"/>
    <mergeCell ref="V76:W76"/>
    <mergeCell ref="R103:S103"/>
    <mergeCell ref="V99:W99"/>
    <mergeCell ref="V77:W77"/>
    <mergeCell ref="AB149:AE149"/>
    <mergeCell ref="A150:E150"/>
    <mergeCell ref="X136:Y136"/>
    <mergeCell ref="AH142:AJ142"/>
    <mergeCell ref="BA141:BC141"/>
    <mergeCell ref="AO143:AQ143"/>
    <mergeCell ref="P135:Q135"/>
    <mergeCell ref="AK141:AN141"/>
    <mergeCell ref="AK72:AL72"/>
    <mergeCell ref="AK83:AL83"/>
    <mergeCell ref="AK95:AL95"/>
    <mergeCell ref="V133:W133"/>
    <mergeCell ref="X130:Y130"/>
    <mergeCell ref="Z126:AA126"/>
    <mergeCell ref="V127:W127"/>
    <mergeCell ref="AO142:AQ142"/>
    <mergeCell ref="V137:W138"/>
    <mergeCell ref="AH141:AJ141"/>
    <mergeCell ref="V139:W139"/>
    <mergeCell ref="BA139:BC139"/>
    <mergeCell ref="X142:Y142"/>
    <mergeCell ref="P141:Q141"/>
    <mergeCell ref="AK143:AN143"/>
    <mergeCell ref="T143:U143"/>
    <mergeCell ref="T142:U142"/>
    <mergeCell ref="AK79:AL79"/>
    <mergeCell ref="AK98:AL98"/>
    <mergeCell ref="X95:Y95"/>
    <mergeCell ref="AK81:AL81"/>
    <mergeCell ref="BH97:BI97"/>
    <mergeCell ref="R135:S135"/>
    <mergeCell ref="A175:B175"/>
    <mergeCell ref="C175:BD175"/>
    <mergeCell ref="BE175:BI175"/>
    <mergeCell ref="A176:B176"/>
    <mergeCell ref="C176:BD176"/>
    <mergeCell ref="BE176:BI176"/>
    <mergeCell ref="A194:B194"/>
    <mergeCell ref="C194:BD194"/>
    <mergeCell ref="BE194:BI194"/>
    <mergeCell ref="BE157:BI157"/>
    <mergeCell ref="AO140:AQ140"/>
    <mergeCell ref="Z140:AA140"/>
    <mergeCell ref="V142:W142"/>
    <mergeCell ref="X135:Y135"/>
    <mergeCell ref="Z135:AA135"/>
    <mergeCell ref="A173:B173"/>
    <mergeCell ref="C173:BD173"/>
    <mergeCell ref="BE173:BI173"/>
    <mergeCell ref="A174:B174"/>
    <mergeCell ref="C174:BD174"/>
    <mergeCell ref="BE174:BI174"/>
    <mergeCell ref="AB143:AD143"/>
    <mergeCell ref="BG137:BG138"/>
    <mergeCell ref="A162:B162"/>
    <mergeCell ref="BE162:BI162"/>
    <mergeCell ref="C156:BD156"/>
    <mergeCell ref="V149:AA149"/>
    <mergeCell ref="A90:BH90"/>
    <mergeCell ref="BH72:BI72"/>
    <mergeCell ref="A177:B177"/>
    <mergeCell ref="A163:B163"/>
    <mergeCell ref="C163:BD163"/>
    <mergeCell ref="BE163:BI163"/>
    <mergeCell ref="A164:B164"/>
    <mergeCell ref="C164:BD164"/>
    <mergeCell ref="BE164:BI164"/>
    <mergeCell ref="AK147:AM147"/>
    <mergeCell ref="V147:AA147"/>
    <mergeCell ref="Z142:AA142"/>
    <mergeCell ref="R142:S142"/>
    <mergeCell ref="T141:U141"/>
    <mergeCell ref="AB139:AD139"/>
    <mergeCell ref="AN137:AN138"/>
    <mergeCell ref="AB147:AE147"/>
    <mergeCell ref="I148:K149"/>
    <mergeCell ref="BH135:BI135"/>
    <mergeCell ref="V74:W74"/>
    <mergeCell ref="V95:W95"/>
    <mergeCell ref="X73:Y73"/>
    <mergeCell ref="X81:Y81"/>
    <mergeCell ref="P120:Q120"/>
    <mergeCell ref="X120:Y120"/>
    <mergeCell ref="AF137:AF138"/>
    <mergeCell ref="AH137:AH138"/>
    <mergeCell ref="AI137:AI138"/>
    <mergeCell ref="AK137:AL138"/>
    <mergeCell ref="AM137:AM138"/>
    <mergeCell ref="AO137:AO138"/>
    <mergeCell ref="AP137:AP138"/>
  </mergeCells>
  <phoneticPr fontId="14" type="noConversion"/>
  <conditionalFormatting sqref="Z125:AA125 T77:BG79 P96:Q99 T101:BG106 T109:BG114 P31:BG48 P53:BG68">
    <cfRule type="cellIs" dxfId="64" priority="74" operator="equal">
      <formula>0</formula>
    </cfRule>
  </conditionalFormatting>
  <conditionalFormatting sqref="P29:BG30">
    <cfRule type="cellIs" dxfId="63" priority="73" operator="equal">
      <formula>0</formula>
    </cfRule>
  </conditionalFormatting>
  <conditionalFormatting sqref="P73:BG73 R99:BG99 P115:BG115 P118:BG118 T71:BG72 T74:BG75 T81:BG83 T98:BG98 R97:BG97 T96:BG96 T116:BG117 T119:BG120 P76:BG76 P95:BG95 P100:BG100 P108:BG108 P69:BG70 P80:BG80">
    <cfRule type="cellIs" dxfId="62" priority="72" operator="equal">
      <formula>0</formula>
    </cfRule>
  </conditionalFormatting>
  <conditionalFormatting sqref="AB125:BG125">
    <cfRule type="cellIs" dxfId="61" priority="71" operator="equal">
      <formula>0</formula>
    </cfRule>
  </conditionalFormatting>
  <conditionalFormatting sqref="P71:Q72">
    <cfRule type="cellIs" dxfId="60" priority="70" operator="equal">
      <formula>0</formula>
    </cfRule>
  </conditionalFormatting>
  <conditionalFormatting sqref="P74:Q74">
    <cfRule type="cellIs" dxfId="59" priority="69" operator="equal">
      <formula>0</formula>
    </cfRule>
  </conditionalFormatting>
  <conditionalFormatting sqref="P75:Q75">
    <cfRule type="cellIs" dxfId="58" priority="68" operator="equal">
      <formula>0</formula>
    </cfRule>
  </conditionalFormatting>
  <conditionalFormatting sqref="P79:Q79">
    <cfRule type="cellIs" dxfId="57" priority="67" operator="equal">
      <formula>0</formula>
    </cfRule>
  </conditionalFormatting>
  <conditionalFormatting sqref="P77:Q77">
    <cfRule type="cellIs" dxfId="56" priority="66" operator="equal">
      <formula>0</formula>
    </cfRule>
  </conditionalFormatting>
  <conditionalFormatting sqref="P78:Q78">
    <cfRule type="cellIs" dxfId="55" priority="65" operator="equal">
      <formula>0</formula>
    </cfRule>
  </conditionalFormatting>
  <conditionalFormatting sqref="P81:Q83">
    <cfRule type="cellIs" dxfId="54" priority="64" operator="equal">
      <formula>0</formula>
    </cfRule>
  </conditionalFormatting>
  <conditionalFormatting sqref="R127:S127">
    <cfRule type="cellIs" dxfId="53" priority="10" operator="equal">
      <formula>0</formula>
    </cfRule>
  </conditionalFormatting>
  <conditionalFormatting sqref="P103:Q103">
    <cfRule type="cellIs" dxfId="52" priority="61" operator="equal">
      <formula>0</formula>
    </cfRule>
  </conditionalFormatting>
  <conditionalFormatting sqref="P104:Q104">
    <cfRule type="cellIs" dxfId="51" priority="60" operator="equal">
      <formula>0</formula>
    </cfRule>
  </conditionalFormatting>
  <conditionalFormatting sqref="P105:Q105">
    <cfRule type="cellIs" dxfId="50" priority="59" operator="equal">
      <formula>0</formula>
    </cfRule>
  </conditionalFormatting>
  <conditionalFormatting sqref="P106:Q106">
    <cfRule type="cellIs" dxfId="49" priority="58" operator="equal">
      <formula>0</formula>
    </cfRule>
  </conditionalFormatting>
  <conditionalFormatting sqref="P101:Q101">
    <cfRule type="cellIs" dxfId="48" priority="57" operator="equal">
      <formula>0</formula>
    </cfRule>
  </conditionalFormatting>
  <conditionalFormatting sqref="P102:Q102">
    <cfRule type="cellIs" dxfId="47" priority="55" operator="equal">
      <formula>0</formula>
    </cfRule>
  </conditionalFormatting>
  <conditionalFormatting sqref="P113:Q113">
    <cfRule type="cellIs" dxfId="46" priority="53" operator="equal">
      <formula>0</formula>
    </cfRule>
  </conditionalFormatting>
  <conditionalFormatting sqref="P114:Q114">
    <cfRule type="cellIs" dxfId="45" priority="52" operator="equal">
      <formula>0</formula>
    </cfRule>
  </conditionalFormatting>
  <conditionalFormatting sqref="P111:Q111">
    <cfRule type="cellIs" dxfId="44" priority="51" operator="equal">
      <formula>0</formula>
    </cfRule>
  </conditionalFormatting>
  <conditionalFormatting sqref="P112:Q112">
    <cfRule type="cellIs" dxfId="43" priority="50" operator="equal">
      <formula>0</formula>
    </cfRule>
  </conditionalFormatting>
  <conditionalFormatting sqref="P109:Q109">
    <cfRule type="cellIs" dxfId="42" priority="49" operator="equal">
      <formula>0</formula>
    </cfRule>
  </conditionalFormatting>
  <conditionalFormatting sqref="P110:Q110">
    <cfRule type="cellIs" dxfId="41" priority="48" operator="equal">
      <formula>0</formula>
    </cfRule>
  </conditionalFormatting>
  <conditionalFormatting sqref="P116:Q116">
    <cfRule type="cellIs" dxfId="40" priority="47" operator="equal">
      <formula>0</formula>
    </cfRule>
  </conditionalFormatting>
  <conditionalFormatting sqref="P117:Q117">
    <cfRule type="cellIs" dxfId="39" priority="46" operator="equal">
      <formula>0</formula>
    </cfRule>
  </conditionalFormatting>
  <conditionalFormatting sqref="P119:Q119">
    <cfRule type="cellIs" dxfId="38" priority="44" operator="equal">
      <formula>0</formula>
    </cfRule>
  </conditionalFormatting>
  <conditionalFormatting sqref="P120:Q120">
    <cfRule type="cellIs" dxfId="37" priority="43" operator="equal">
      <formula>0</formula>
    </cfRule>
  </conditionalFormatting>
  <conditionalFormatting sqref="P126:Q128">
    <cfRule type="cellIs" dxfId="36" priority="42" operator="equal">
      <formula>0</formula>
    </cfRule>
  </conditionalFormatting>
  <conditionalFormatting sqref="R71:S71">
    <cfRule type="cellIs" dxfId="35" priority="41" operator="equal">
      <formula>0</formula>
    </cfRule>
  </conditionalFormatting>
  <conditionalFormatting sqref="R72:S72">
    <cfRule type="cellIs" dxfId="34" priority="40" operator="equal">
      <formula>0</formula>
    </cfRule>
  </conditionalFormatting>
  <conditionalFormatting sqref="R74:S74">
    <cfRule type="cellIs" dxfId="33" priority="39" operator="equal">
      <formula>0</formula>
    </cfRule>
  </conditionalFormatting>
  <conditionalFormatting sqref="R75:S75">
    <cfRule type="cellIs" dxfId="32" priority="38" operator="equal">
      <formula>0</formula>
    </cfRule>
  </conditionalFormatting>
  <conditionalFormatting sqref="R79:S79">
    <cfRule type="cellIs" dxfId="31" priority="37" operator="equal">
      <formula>0</formula>
    </cfRule>
  </conditionalFormatting>
  <conditionalFormatting sqref="R77:S77">
    <cfRule type="cellIs" dxfId="30" priority="36" operator="equal">
      <formula>0</formula>
    </cfRule>
  </conditionalFormatting>
  <conditionalFormatting sqref="R78:S78">
    <cfRule type="cellIs" dxfId="29" priority="35" operator="equal">
      <formula>0</formula>
    </cfRule>
  </conditionalFormatting>
  <conditionalFormatting sqref="R81:S81">
    <cfRule type="cellIs" dxfId="28" priority="34" operator="equal">
      <formula>0</formula>
    </cfRule>
  </conditionalFormatting>
  <conditionalFormatting sqref="R82:S82">
    <cfRule type="cellIs" dxfId="27" priority="33" operator="equal">
      <formula>0</formula>
    </cfRule>
  </conditionalFormatting>
  <conditionalFormatting sqref="R83:S83">
    <cfRule type="cellIs" dxfId="26" priority="32" operator="equal">
      <formula>0</formula>
    </cfRule>
  </conditionalFormatting>
  <conditionalFormatting sqref="R98:S98">
    <cfRule type="cellIs" dxfId="25" priority="31" operator="equal">
      <formula>0</formula>
    </cfRule>
  </conditionalFormatting>
  <conditionalFormatting sqref="R96:S96">
    <cfRule type="cellIs" dxfId="24" priority="30" operator="equal">
      <formula>0</formula>
    </cfRule>
  </conditionalFormatting>
  <conditionalFormatting sqref="R103:S103">
    <cfRule type="cellIs" dxfId="23" priority="29" operator="equal">
      <formula>0</formula>
    </cfRule>
  </conditionalFormatting>
  <conditionalFormatting sqref="R105:S105">
    <cfRule type="cellIs" dxfId="22" priority="28" operator="equal">
      <formula>0</formula>
    </cfRule>
  </conditionalFormatting>
  <conditionalFormatting sqref="R104:S104">
    <cfRule type="cellIs" dxfId="21" priority="27" operator="equal">
      <formula>0</formula>
    </cfRule>
  </conditionalFormatting>
  <conditionalFormatting sqref="R106:S106">
    <cfRule type="cellIs" dxfId="20" priority="26" operator="equal">
      <formula>0</formula>
    </cfRule>
  </conditionalFormatting>
  <conditionalFormatting sqref="R101:S101">
    <cfRule type="cellIs" dxfId="19" priority="25" operator="equal">
      <formula>0</formula>
    </cfRule>
  </conditionalFormatting>
  <conditionalFormatting sqref="R102:S102">
    <cfRule type="cellIs" dxfId="18" priority="24" operator="equal">
      <formula>0</formula>
    </cfRule>
  </conditionalFormatting>
  <conditionalFormatting sqref="R113:S113">
    <cfRule type="cellIs" dxfId="17" priority="21" operator="equal">
      <formula>0</formula>
    </cfRule>
  </conditionalFormatting>
  <conditionalFormatting sqref="R114:S114">
    <cfRule type="cellIs" dxfId="16" priority="20" operator="equal">
      <formula>0</formula>
    </cfRule>
  </conditionalFormatting>
  <conditionalFormatting sqref="R111:S111">
    <cfRule type="cellIs" dxfId="15" priority="19" operator="equal">
      <formula>0</formula>
    </cfRule>
  </conditionalFormatting>
  <conditionalFormatting sqref="R112:S112">
    <cfRule type="cellIs" dxfId="14" priority="18" operator="equal">
      <formula>0</formula>
    </cfRule>
  </conditionalFormatting>
  <conditionalFormatting sqref="R109:S109">
    <cfRule type="cellIs" dxfId="13" priority="17" operator="equal">
      <formula>0</formula>
    </cfRule>
  </conditionalFormatting>
  <conditionalFormatting sqref="R110:S110">
    <cfRule type="cellIs" dxfId="12" priority="16" operator="equal">
      <formula>0</formula>
    </cfRule>
  </conditionalFormatting>
  <conditionalFormatting sqref="R116:S116">
    <cfRule type="cellIs" dxfId="11" priority="15" operator="equal">
      <formula>0</formula>
    </cfRule>
  </conditionalFormatting>
  <conditionalFormatting sqref="R117:S117">
    <cfRule type="cellIs" dxfId="10" priority="14" operator="equal">
      <formula>0</formula>
    </cfRule>
  </conditionalFormatting>
  <conditionalFormatting sqref="R119:S119">
    <cfRule type="cellIs" dxfId="9" priority="13" operator="equal">
      <formula>0</formula>
    </cfRule>
  </conditionalFormatting>
  <conditionalFormatting sqref="R120:S120">
    <cfRule type="cellIs" dxfId="8" priority="12" operator="equal">
      <formula>0</formula>
    </cfRule>
  </conditionalFormatting>
  <conditionalFormatting sqref="R126:S126">
    <cfRule type="cellIs" dxfId="7" priority="11" operator="equal">
      <formula>0</formula>
    </cfRule>
  </conditionalFormatting>
  <conditionalFormatting sqref="BG107">
    <cfRule type="cellIs" dxfId="6" priority="8" operator="equal">
      <formula>0</formula>
    </cfRule>
  </conditionalFormatting>
  <conditionalFormatting sqref="AB107:BF107">
    <cfRule type="cellIs" dxfId="5" priority="7" operator="equal">
      <formula>0</formula>
    </cfRule>
  </conditionalFormatting>
  <conditionalFormatting sqref="P107:AA107">
    <cfRule type="cellIs" dxfId="4" priority="6" operator="equal">
      <formula>0</formula>
    </cfRule>
  </conditionalFormatting>
  <conditionalFormatting sqref="P89:BG89">
    <cfRule type="cellIs" dxfId="3" priority="4" operator="equal">
      <formula>0</formula>
    </cfRule>
  </conditionalFormatting>
  <conditionalFormatting sqref="P84:BG84">
    <cfRule type="cellIs" dxfId="2" priority="3" operator="equal">
      <formula>0</formula>
    </cfRule>
  </conditionalFormatting>
  <conditionalFormatting sqref="P165:BG165">
    <cfRule type="cellIs" dxfId="1" priority="2" operator="equal">
      <formula>0</formula>
    </cfRule>
  </conditionalFormatting>
  <conditionalFormatting sqref="P170:BG170">
    <cfRule type="cellIs" dxfId="0" priority="1" operator="equal">
      <formula>0</formula>
    </cfRule>
  </conditionalFormatting>
  <printOptions horizontalCentered="1"/>
  <pageMargins left="0.19685039370078741" right="0" top="0.39370078740157483" bottom="0" header="0" footer="0"/>
  <pageSetup paperSize="8" scale="17" fitToHeight="0" orientation="landscape" r:id="rId1"/>
  <rowBreaks count="4" manualBreakCount="4">
    <brk id="48" max="60" man="1"/>
    <brk id="88" max="60" man="1"/>
    <brk id="120" max="60" man="1"/>
    <brk id="169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Примерный учебный план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Дмитрий Ширяев</cp:lastModifiedBy>
  <cp:lastPrinted>2021-06-09T09:43:04Z</cp:lastPrinted>
  <dcterms:created xsi:type="dcterms:W3CDTF">1999-02-26T09:40:51Z</dcterms:created>
  <dcterms:modified xsi:type="dcterms:W3CDTF">2021-06-10T09:05:56Z</dcterms:modified>
</cp:coreProperties>
</file>