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31.03.2021_last" sheetId="20" r:id="rId1"/>
  </sheets>
  <definedNames>
    <definedName name="_xlnm._FilterDatabase" localSheetId="0" hidden="1">'31.03.2021_last'!$B$30:$BM$144</definedName>
    <definedName name="_xlnm.Print_Area" localSheetId="0">'31.03.2021_last'!$A$1:$BM$227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31" i="20" l="1"/>
  <c r="E14" i="20" l="1"/>
  <c r="F14" i="20" s="1"/>
  <c r="G14" i="20" s="1"/>
  <c r="H14" i="20" s="1"/>
  <c r="I14" i="20" s="1"/>
  <c r="J14" i="20" s="1"/>
  <c r="K14" i="20" s="1"/>
  <c r="L14" i="20" s="1"/>
  <c r="M14" i="20" s="1"/>
  <c r="N14" i="20" s="1"/>
  <c r="O14" i="20" s="1"/>
  <c r="P14" i="20" s="1"/>
  <c r="Q14" i="20" s="1"/>
  <c r="R14" i="20" s="1"/>
  <c r="S14" i="20" s="1"/>
  <c r="T14" i="20" s="1"/>
  <c r="U14" i="20" s="1"/>
  <c r="V14" i="20" s="1"/>
  <c r="W14" i="20" s="1"/>
  <c r="X14" i="20" s="1"/>
  <c r="Y14" i="20" s="1"/>
  <c r="Z14" i="20" s="1"/>
  <c r="AA14" i="20" s="1"/>
  <c r="AB14" i="20" s="1"/>
  <c r="AC14" i="20" s="1"/>
  <c r="AD14" i="20" s="1"/>
  <c r="AE14" i="20" s="1"/>
  <c r="AF14" i="20" s="1"/>
  <c r="AG14" i="20" s="1"/>
  <c r="AH14" i="20" s="1"/>
  <c r="AI14" i="20" s="1"/>
  <c r="AJ14" i="20" s="1"/>
  <c r="AK14" i="20" s="1"/>
  <c r="AL14" i="20" s="1"/>
  <c r="AM14" i="20" s="1"/>
  <c r="AN14" i="20" s="1"/>
  <c r="AO14" i="20" s="1"/>
  <c r="AP14" i="20" s="1"/>
  <c r="AQ14" i="20" s="1"/>
  <c r="AR14" i="20" s="1"/>
  <c r="AS14" i="20" s="1"/>
  <c r="AT14" i="20" s="1"/>
  <c r="AU14" i="20" s="1"/>
  <c r="AV14" i="20" s="1"/>
  <c r="AW14" i="20" s="1"/>
  <c r="AX14" i="20" s="1"/>
  <c r="AY14" i="20" s="1"/>
  <c r="AZ14" i="20" s="1"/>
  <c r="BA14" i="20" s="1"/>
  <c r="BB14" i="20" s="1"/>
  <c r="BC14" i="20" s="1"/>
  <c r="BK15" i="20"/>
  <c r="BK16" i="20"/>
  <c r="BK17" i="20"/>
  <c r="BK18" i="20"/>
  <c r="BK19" i="20"/>
  <c r="BD20" i="20"/>
  <c r="BE20" i="20"/>
  <c r="BF20" i="20"/>
  <c r="BG20" i="20"/>
  <c r="BH20" i="20"/>
  <c r="BI20" i="20"/>
  <c r="BJ20" i="20"/>
  <c r="X31" i="20"/>
  <c r="Z31" i="20"/>
  <c r="AB31" i="20"/>
  <c r="AD31" i="20"/>
  <c r="AG31" i="20"/>
  <c r="AH31" i="20"/>
  <c r="AJ31" i="20"/>
  <c r="AK31" i="20"/>
  <c r="AM31" i="20"/>
  <c r="AN31" i="20"/>
  <c r="AP31" i="20"/>
  <c r="AQ31" i="20"/>
  <c r="AS31" i="20"/>
  <c r="AT31" i="20"/>
  <c r="AV31" i="20"/>
  <c r="AW31" i="20"/>
  <c r="AY31" i="20"/>
  <c r="AZ31" i="20"/>
  <c r="BB31" i="20"/>
  <c r="BC31" i="20"/>
  <c r="BD31" i="20"/>
  <c r="BE31" i="20"/>
  <c r="BF31" i="20"/>
  <c r="BG31" i="20"/>
  <c r="BH31" i="20"/>
  <c r="BI31" i="20"/>
  <c r="T32" i="20"/>
  <c r="V32" i="20"/>
  <c r="BJ32" i="20"/>
  <c r="T33" i="20"/>
  <c r="V33" i="20"/>
  <c r="BJ33" i="20"/>
  <c r="T34" i="20"/>
  <c r="V34" i="20"/>
  <c r="BJ34" i="20"/>
  <c r="T35" i="20"/>
  <c r="V35" i="20"/>
  <c r="BJ35" i="20"/>
  <c r="T36" i="20"/>
  <c r="V36" i="20"/>
  <c r="BJ36" i="20"/>
  <c r="T37" i="20"/>
  <c r="V37" i="20"/>
  <c r="BJ37" i="20"/>
  <c r="V38" i="20"/>
  <c r="AF38" i="20"/>
  <c r="AI38" i="20"/>
  <c r="AI31" i="20" s="1"/>
  <c r="BJ38" i="20"/>
  <c r="V39" i="20"/>
  <c r="AL39" i="20"/>
  <c r="AO39" i="20"/>
  <c r="BJ39" i="20"/>
  <c r="V40" i="20"/>
  <c r="AO40" i="20"/>
  <c r="T40" i="20" s="1"/>
  <c r="BJ40" i="20"/>
  <c r="V41" i="20"/>
  <c r="AR41" i="20"/>
  <c r="AU41" i="20"/>
  <c r="BJ41" i="20"/>
  <c r="V42" i="20"/>
  <c r="AU42" i="20"/>
  <c r="T42" i="20" s="1"/>
  <c r="BJ42" i="20"/>
  <c r="V43" i="20"/>
  <c r="AX43" i="20"/>
  <c r="BJ43" i="20"/>
  <c r="V44" i="20"/>
  <c r="AF44" i="20"/>
  <c r="AI44" i="20"/>
  <c r="AL44" i="20"/>
  <c r="AO44" i="20"/>
  <c r="BJ44" i="20"/>
  <c r="T45" i="20"/>
  <c r="V45" i="20"/>
  <c r="BJ45" i="20"/>
  <c r="V46" i="20"/>
  <c r="AF46" i="20"/>
  <c r="AI46" i="20"/>
  <c r="BJ46" i="20"/>
  <c r="V47" i="20"/>
  <c r="AR47" i="20"/>
  <c r="AU47" i="20"/>
  <c r="BJ47" i="20"/>
  <c r="T48" i="20"/>
  <c r="BJ48" i="20"/>
  <c r="V49" i="20"/>
  <c r="BA49" i="20"/>
  <c r="BJ49" i="20"/>
  <c r="T50" i="20"/>
  <c r="V50" i="20"/>
  <c r="BJ50" i="20"/>
  <c r="T51" i="20"/>
  <c r="V51" i="20"/>
  <c r="BJ51" i="20"/>
  <c r="V52" i="20"/>
  <c r="AL52" i="20"/>
  <c r="T52" i="20" s="1"/>
  <c r="BJ52" i="20"/>
  <c r="V53" i="20"/>
  <c r="BA53" i="20"/>
  <c r="T53" i="20" s="1"/>
  <c r="BJ53" i="20"/>
  <c r="T54" i="20"/>
  <c r="V54" i="20"/>
  <c r="BJ54" i="20"/>
  <c r="T55" i="20"/>
  <c r="V55" i="20"/>
  <c r="BJ55" i="20"/>
  <c r="V56" i="20"/>
  <c r="AL56" i="20"/>
  <c r="T56" i="20" s="1"/>
  <c r="BJ56" i="20"/>
  <c r="V57" i="20"/>
  <c r="AX57" i="20"/>
  <c r="T57" i="20" s="1"/>
  <c r="BJ57" i="20"/>
  <c r="V58" i="20"/>
  <c r="BA58" i="20"/>
  <c r="T58" i="20" s="1"/>
  <c r="BJ58" i="20"/>
  <c r="T59" i="20"/>
  <c r="V59" i="20"/>
  <c r="BJ59" i="20"/>
  <c r="T60" i="20"/>
  <c r="V60" i="20"/>
  <c r="BJ60" i="20"/>
  <c r="X61" i="20"/>
  <c r="X122" i="20" s="1"/>
  <c r="Z61" i="20"/>
  <c r="AB61" i="20"/>
  <c r="AB122" i="20" s="1"/>
  <c r="AD61" i="20"/>
  <c r="AD122" i="20" s="1"/>
  <c r="AG61" i="20"/>
  <c r="AH61" i="20"/>
  <c r="AH122" i="20" s="1"/>
  <c r="AJ61" i="20"/>
  <c r="AK61" i="20"/>
  <c r="AM61" i="20"/>
  <c r="AN61" i="20"/>
  <c r="AP61" i="20"/>
  <c r="AP122" i="20" s="1"/>
  <c r="AQ61" i="20"/>
  <c r="AQ122" i="20" s="1"/>
  <c r="AS61" i="20"/>
  <c r="AT61" i="20"/>
  <c r="AT122" i="20" s="1"/>
  <c r="AV61" i="20"/>
  <c r="AW61" i="20"/>
  <c r="AY61" i="20"/>
  <c r="AZ61" i="20"/>
  <c r="BB61" i="20"/>
  <c r="BB122" i="20" s="1"/>
  <c r="BB123" i="20" s="1"/>
  <c r="BC61" i="20"/>
  <c r="BC122" i="20" s="1"/>
  <c r="BC123" i="20" s="1"/>
  <c r="BD61" i="20"/>
  <c r="BD122" i="20" s="1"/>
  <c r="BD123" i="20" s="1"/>
  <c r="BE61" i="20"/>
  <c r="BF61" i="20"/>
  <c r="BF122" i="20" s="1"/>
  <c r="BG61" i="20"/>
  <c r="BH61" i="20"/>
  <c r="BH122" i="20" s="1"/>
  <c r="BI61" i="20"/>
  <c r="T62" i="20"/>
  <c r="V62" i="20"/>
  <c r="BJ62" i="20"/>
  <c r="V63" i="20"/>
  <c r="AO63" i="20"/>
  <c r="BJ63" i="20"/>
  <c r="V64" i="20"/>
  <c r="AU64" i="20"/>
  <c r="BJ64" i="20"/>
  <c r="T65" i="20"/>
  <c r="V65" i="20"/>
  <c r="BJ65" i="20"/>
  <c r="V66" i="20"/>
  <c r="AF66" i="20"/>
  <c r="T66" i="20" s="1"/>
  <c r="BJ66" i="20"/>
  <c r="V67" i="20"/>
  <c r="AI67" i="20"/>
  <c r="AL67" i="20"/>
  <c r="AO67" i="20"/>
  <c r="BJ67" i="20"/>
  <c r="V68" i="20"/>
  <c r="AL68" i="20"/>
  <c r="AU68" i="20"/>
  <c r="BJ68" i="20"/>
  <c r="V69" i="20"/>
  <c r="AO69" i="20"/>
  <c r="AR69" i="20"/>
  <c r="BJ69" i="20"/>
  <c r="V70" i="20"/>
  <c r="AR70" i="20"/>
  <c r="T70" i="20" s="1"/>
  <c r="BJ70" i="20"/>
  <c r="V71" i="20"/>
  <c r="AU71" i="20"/>
  <c r="T71" i="20" s="1"/>
  <c r="BJ71" i="20"/>
  <c r="V72" i="20"/>
  <c r="AX72" i="20"/>
  <c r="T72" i="20" s="1"/>
  <c r="BJ72" i="20"/>
  <c r="T73" i="20"/>
  <c r="V73" i="20"/>
  <c r="BJ73" i="20"/>
  <c r="T79" i="20"/>
  <c r="V79" i="20"/>
  <c r="BJ79" i="20"/>
  <c r="V80" i="20"/>
  <c r="AF80" i="20"/>
  <c r="T80" i="20" s="1"/>
  <c r="BJ80" i="20"/>
  <c r="V81" i="20"/>
  <c r="AI81" i="20"/>
  <c r="AL81" i="20"/>
  <c r="AO81" i="20"/>
  <c r="BJ81" i="20"/>
  <c r="T82" i="20"/>
  <c r="BJ82" i="20"/>
  <c r="V83" i="20"/>
  <c r="AR83" i="20"/>
  <c r="T83" i="20" s="1"/>
  <c r="BJ83" i="20"/>
  <c r="V84" i="20"/>
  <c r="AR84" i="20"/>
  <c r="T84" i="20" s="1"/>
  <c r="BJ84" i="20"/>
  <c r="V85" i="20"/>
  <c r="AX85" i="20"/>
  <c r="T85" i="20" s="1"/>
  <c r="BJ85" i="20"/>
  <c r="T86" i="20"/>
  <c r="BJ86" i="20"/>
  <c r="V87" i="20"/>
  <c r="AX87" i="20"/>
  <c r="T87" i="20" s="1"/>
  <c r="BJ87" i="20"/>
  <c r="T88" i="20"/>
  <c r="V88" i="20"/>
  <c r="BJ88" i="20"/>
  <c r="T89" i="20"/>
  <c r="BJ89" i="20"/>
  <c r="V91" i="20"/>
  <c r="BA91" i="20"/>
  <c r="BJ91" i="20"/>
  <c r="V92" i="20"/>
  <c r="BA92" i="20"/>
  <c r="T92" i="20" s="1"/>
  <c r="BJ92" i="20"/>
  <c r="V94" i="20"/>
  <c r="BA94" i="20"/>
  <c r="T94" i="20" s="1"/>
  <c r="BJ94" i="20"/>
  <c r="T95" i="20"/>
  <c r="BJ95" i="20"/>
  <c r="T96" i="20"/>
  <c r="V96" i="20"/>
  <c r="BJ96" i="20"/>
  <c r="T97" i="20"/>
  <c r="V97" i="20"/>
  <c r="BJ97" i="20"/>
  <c r="T98" i="20"/>
  <c r="BJ98" i="20"/>
  <c r="V100" i="20"/>
  <c r="BA100" i="20"/>
  <c r="T100" i="20" s="1"/>
  <c r="BJ100" i="20"/>
  <c r="BJ101" i="20"/>
  <c r="T102" i="20"/>
  <c r="V102" i="20"/>
  <c r="BJ102" i="20"/>
  <c r="V103" i="20"/>
  <c r="BA103" i="20"/>
  <c r="T103" i="20" s="1"/>
  <c r="BJ103" i="20"/>
  <c r="V105" i="20"/>
  <c r="BA105" i="20"/>
  <c r="T105" i="20" s="1"/>
  <c r="BJ105" i="20"/>
  <c r="T106" i="20"/>
  <c r="V106" i="20"/>
  <c r="BJ106" i="20"/>
  <c r="T107" i="20"/>
  <c r="V107" i="20"/>
  <c r="BJ107" i="20"/>
  <c r="V108" i="20"/>
  <c r="AI108" i="20"/>
  <c r="T108" i="20" s="1"/>
  <c r="BJ108" i="20"/>
  <c r="V109" i="20"/>
  <c r="AX109" i="20"/>
  <c r="BJ109" i="20"/>
  <c r="AO115" i="20"/>
  <c r="AP115" i="20"/>
  <c r="T120" i="20"/>
  <c r="BJ120" i="20"/>
  <c r="BG121" i="20"/>
  <c r="BH121" i="20"/>
  <c r="AG122" i="20"/>
  <c r="AG123" i="20" s="1"/>
  <c r="AK122" i="20"/>
  <c r="AM122" i="20"/>
  <c r="AM123" i="20" s="1"/>
  <c r="AN122" i="20"/>
  <c r="AS122" i="20"/>
  <c r="AS123" i="20" s="1"/>
  <c r="AW122" i="20"/>
  <c r="AZ122" i="20"/>
  <c r="BG122" i="20"/>
  <c r="BI122" i="20"/>
  <c r="T124" i="20"/>
  <c r="T125" i="20"/>
  <c r="T126" i="20"/>
  <c r="T127" i="20"/>
  <c r="BE122" i="20" l="1"/>
  <c r="BE123" i="20" s="1"/>
  <c r="Z122" i="20"/>
  <c r="AR31" i="20"/>
  <c r="AV122" i="20"/>
  <c r="AV123" i="20" s="1"/>
  <c r="AJ122" i="20"/>
  <c r="AJ123" i="20" s="1"/>
  <c r="AQ123" i="20"/>
  <c r="AY122" i="20"/>
  <c r="AY123" i="20" s="1"/>
  <c r="AX61" i="20"/>
  <c r="AR61" i="20"/>
  <c r="BJ61" i="20"/>
  <c r="T47" i="20"/>
  <c r="T46" i="20"/>
  <c r="AO61" i="20"/>
  <c r="AL31" i="20"/>
  <c r="AU61" i="20"/>
  <c r="BI123" i="20"/>
  <c r="AF61" i="20"/>
  <c r="BJ31" i="20"/>
  <c r="AW123" i="20"/>
  <c r="AX31" i="20"/>
  <c r="AX122" i="20" s="1"/>
  <c r="AX123" i="20" s="1"/>
  <c r="T69" i="20"/>
  <c r="T68" i="20"/>
  <c r="AL61" i="20"/>
  <c r="AK123" i="20"/>
  <c r="AF31" i="20"/>
  <c r="AF122" i="20" s="1"/>
  <c r="AF123" i="20" s="1"/>
  <c r="AO31" i="20"/>
  <c r="AP123" i="20"/>
  <c r="T109" i="20"/>
  <c r="BA61" i="20"/>
  <c r="T91" i="20"/>
  <c r="T64" i="20"/>
  <c r="T63" i="20"/>
  <c r="V61" i="20"/>
  <c r="T44" i="20"/>
  <c r="T43" i="20"/>
  <c r="AU31" i="20"/>
  <c r="T39" i="20"/>
  <c r="T81" i="20"/>
  <c r="AI61" i="20"/>
  <c r="AI122" i="20" s="1"/>
  <c r="BA31" i="20"/>
  <c r="T49" i="20"/>
  <c r="T41" i="20"/>
  <c r="T38" i="20"/>
  <c r="V31" i="20"/>
  <c r="BK20" i="20"/>
  <c r="T67" i="20"/>
  <c r="BJ122" i="20" l="1"/>
  <c r="BJ123" i="20" s="1"/>
  <c r="AR122" i="20"/>
  <c r="AR123" i="20" s="1"/>
  <c r="AO122" i="20"/>
  <c r="AO123" i="20" s="1"/>
  <c r="V123" i="20"/>
  <c r="BA122" i="20"/>
  <c r="BA123" i="20" s="1"/>
  <c r="AU122" i="20"/>
  <c r="AU123" i="20" s="1"/>
  <c r="AL122" i="20"/>
  <c r="AL123" i="20" s="1"/>
  <c r="AI123" i="20"/>
  <c r="V122" i="20"/>
  <c r="BG127" i="20"/>
  <c r="T61" i="20"/>
  <c r="T31" i="20"/>
  <c r="T122" i="20" l="1"/>
  <c r="T123" i="20"/>
  <c r="BL123" i="20" s="1"/>
</calcChain>
</file>

<file path=xl/sharedStrings.xml><?xml version="1.0" encoding="utf-8"?>
<sst xmlns="http://schemas.openxmlformats.org/spreadsheetml/2006/main" count="852" uniqueCount="454">
  <si>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</si>
  <si>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</si>
  <si>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</si>
  <si>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</si>
  <si>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</si>
  <si>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</si>
  <si>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</si>
  <si>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</si>
  <si>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</si>
  <si>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</si>
  <si>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Служебный этикет и делопроизводство</t>
  </si>
  <si>
    <t>Коррупция и ее общественная опасность</t>
  </si>
  <si>
    <t>/10</t>
  </si>
  <si>
    <t>Физическая культура</t>
  </si>
  <si>
    <t>Деловой иностранный язык</t>
  </si>
  <si>
    <t>/68</t>
  </si>
  <si>
    <t>Дополнительные виды обучения</t>
  </si>
  <si>
    <t>Белорусский язык (профессиональная лексика)</t>
  </si>
  <si>
    <t>/36</t>
  </si>
  <si>
    <t>Обзорные лекции по специальности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</si>
  <si>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</si>
  <si>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</si>
  <si>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</si>
  <si>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</si>
  <si>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</si>
  <si>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</si>
  <si>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</si>
  <si>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</si>
  <si>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</si>
  <si>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</si>
  <si>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</si>
  <si>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</si>
  <si>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</si>
  <si>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</si>
  <si>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</si>
  <si>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</si>
  <si>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</si>
  <si>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</si>
  <si>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</si>
  <si>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</si>
  <si>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</si>
  <si>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</si>
  <si>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</si>
  <si>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</si>
  <si>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</si>
  <si>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</si>
  <si>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</si>
  <si>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</si>
  <si>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</si>
  <si>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</si>
  <si>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</si>
  <si>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</si>
  <si>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</si>
  <si>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</si>
  <si>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</si>
  <si>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</si>
  <si>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</si>
  <si>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</si>
  <si>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</si>
  <si>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</si>
  <si>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</si>
  <si>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</si>
  <si>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</si>
  <si>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</si>
  <si>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</si>
  <si>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</si>
  <si>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</si>
  <si>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</si>
  <si>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</si>
  <si>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</si>
  <si>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СК-6</t>
  </si>
  <si>
    <t>СК-7</t>
  </si>
  <si>
    <t>СК-10</t>
  </si>
  <si>
    <t>СК-11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</si>
  <si>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</si>
  <si>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</si>
  <si>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</si>
  <si>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</si>
  <si>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</si>
  <si>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</si>
  <si>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</si>
  <si>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УТВЕРЖДАЮ</t>
  </si>
  <si>
    <t>ТИПОВОЙ УЧЕБНЫЙ ПЛАН</t>
  </si>
  <si>
    <t>Первый заместитель</t>
  </si>
  <si>
    <t>Министра образования</t>
  </si>
  <si>
    <t>Республики Беларусь</t>
  </si>
  <si>
    <t>_________________И.А.Старовойтова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</si>
  <si>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</si>
  <si>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</si>
  <si>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</si>
  <si>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</si>
  <si>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</si>
  <si>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</si>
  <si>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</si>
  <si>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</si>
  <si>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</si>
  <si>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</si>
  <si>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</si>
  <si>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</si>
  <si>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</si>
  <si>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</si>
  <si>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</si>
  <si>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</si>
  <si>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</si>
  <si>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</si>
  <si>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</si>
  <si>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</si>
  <si>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</si>
  <si>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</si>
  <si>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</si>
  <si>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</si>
  <si>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</si>
  <si>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</si>
  <si>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</si>
  <si>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</si>
  <si>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</si>
  <si>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</si>
  <si>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</si>
  <si>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</si>
  <si>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</si>
  <si>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</si>
  <si>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</si>
  <si>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</si>
  <si>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</si>
  <si>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</si>
  <si>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</si>
  <si>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</si>
  <si>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</si>
  <si>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</si>
  <si>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</si>
  <si>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</si>
  <si>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</si>
  <si>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</si>
  <si>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</si>
  <si>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</si>
  <si>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СК-8</t>
  </si>
  <si>
    <t>СК-9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</si>
  <si>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</si>
  <si>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</si>
  <si>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</si>
  <si>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</si>
  <si>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</si>
  <si>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</si>
  <si>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</si>
  <si>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</si>
  <si>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</si>
  <si>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</si>
  <si>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</si>
  <si>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</si>
  <si>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</si>
  <si>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</si>
  <si>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</si>
  <si>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</si>
  <si>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2. Защита дипломного проекта (дипломной работы) в ГЭК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</si>
  <si>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</si>
  <si>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</si>
  <si>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</si>
  <si>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</si>
  <si>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</si>
  <si>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</si>
  <si>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</si>
  <si>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</si>
  <si>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</si>
  <si>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1.4</t>
  </si>
  <si>
    <t>1.4.1</t>
  </si>
  <si>
    <t>1.5</t>
  </si>
  <si>
    <t>1.5.1</t>
  </si>
  <si>
    <t>1.5.2</t>
  </si>
  <si>
    <t>1.6</t>
  </si>
  <si>
    <t>1.6.1</t>
  </si>
  <si>
    <t>1.6.2</t>
  </si>
  <si>
    <t>1.6.3</t>
  </si>
  <si>
    <t>2</t>
  </si>
  <si>
    <t>2.1</t>
  </si>
  <si>
    <t>2.1.1</t>
  </si>
  <si>
    <t>2.1.2</t>
  </si>
  <si>
    <t>2.2</t>
  </si>
  <si>
    <t>2.2.1</t>
  </si>
  <si>
    <t>2.3</t>
  </si>
  <si>
    <t>2.3.1</t>
  </si>
  <si>
    <t>2.3.2</t>
  </si>
  <si>
    <t>2.4</t>
  </si>
  <si>
    <t>2.4.1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</si>
  <si>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</si>
  <si>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</si>
  <si>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</si>
  <si>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</si>
  <si>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</si>
  <si>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</si>
  <si>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</si>
  <si>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</si>
  <si>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</si>
  <si>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</si>
  <si>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Великая Отечественная война советского народа (в контексте Второй мировой войны)</t>
  </si>
  <si>
    <t>1.2.3</t>
  </si>
  <si>
    <t>1.6.4</t>
  </si>
  <si>
    <t>/60</t>
  </si>
  <si>
    <t>/1-6</t>
  </si>
  <si>
    <t>/1</t>
  </si>
  <si>
    <t>/16</t>
  </si>
  <si>
    <t>Количество часов учебных занятий</t>
  </si>
  <si>
    <t>М.П.</t>
  </si>
  <si>
    <t>Регистрационный №_____________________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</si>
  <si>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</si>
  <si>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</si>
  <si>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</si>
  <si>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</si>
  <si>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</si>
  <si>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</si>
  <si>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</si>
  <si>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</si>
  <si>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2.4.2</t>
  </si>
  <si>
    <t>II. СВОДНЫЕ ДАННЫЕ ПО БЮДЖЕТУ ВРЕМЕНИ (в неделях)</t>
  </si>
  <si>
    <t>4.3</t>
  </si>
  <si>
    <t>2.2.2</t>
  </si>
  <si>
    <t>Председатель НМС по химическим технологиям</t>
  </si>
  <si>
    <t>Председатель УМО по химико-технологическому образованию</t>
  </si>
  <si>
    <t>V курс</t>
  </si>
  <si>
    <t>9 семестр</t>
  </si>
  <si>
    <t>Срок обучения: 5 лет</t>
  </si>
  <si>
    <t>V</t>
  </si>
  <si>
    <t>инженер-химик-технолог</t>
  </si>
  <si>
    <t>Естественнонаучный модуль 1</t>
  </si>
  <si>
    <t>Теоретические основы химии</t>
  </si>
  <si>
    <t>Высшая математика</t>
  </si>
  <si>
    <t>Аналитическая химия и физико-химические методы анализа</t>
  </si>
  <si>
    <t>1.2.4</t>
  </si>
  <si>
    <t>Органическая химия</t>
  </si>
  <si>
    <t>1.2.5</t>
  </si>
  <si>
    <t>Микробиология</t>
  </si>
  <si>
    <t>1.2.6</t>
  </si>
  <si>
    <t>Биохимия</t>
  </si>
  <si>
    <t>Иностранный язык</t>
  </si>
  <si>
    <t>1.4.2</t>
  </si>
  <si>
    <t>1.4.3</t>
  </si>
  <si>
    <t>Инженерная и машинная графика</t>
  </si>
  <si>
    <t>Процессы и аппараты химической технологии</t>
  </si>
  <si>
    <t>Модуль "Безопасность жизнедеятельности"</t>
  </si>
  <si>
    <t>1.5.3</t>
  </si>
  <si>
    <t>Охрана труда</t>
  </si>
  <si>
    <t>Основы токсикологии</t>
  </si>
  <si>
    <t>Модуль "Экономика и управление производством"</t>
  </si>
  <si>
    <t>Экономика отрасли</t>
  </si>
  <si>
    <t>Энергосбережение и энергетический менеджмент</t>
  </si>
  <si>
    <t>Организация производства и управление предприятием</t>
  </si>
  <si>
    <t>Курсовая работа по учебной дисциплине "Организация производства и управление предприятием"</t>
  </si>
  <si>
    <t>Маркетинг с основами логистики</t>
  </si>
  <si>
    <t>Естественнонаучный модуль 2</t>
  </si>
  <si>
    <t>2.2.3</t>
  </si>
  <si>
    <t>2.2.4</t>
  </si>
  <si>
    <t>2.2.5</t>
  </si>
  <si>
    <t>Инженерно-технологический модуль 2</t>
  </si>
  <si>
    <t>2.3.3</t>
  </si>
  <si>
    <t>2.3.4</t>
  </si>
  <si>
    <t>2.3.5</t>
  </si>
  <si>
    <t>2.3.6</t>
  </si>
  <si>
    <t>Дисциплины по выбору студента</t>
  </si>
  <si>
    <t>2.2.6</t>
  </si>
  <si>
    <t>Физическая химия</t>
  </si>
  <si>
    <t>Физика с основами молекулярной спектроскопии</t>
  </si>
  <si>
    <t>Поверхностные явления и дисперсные системы</t>
  </si>
  <si>
    <t>Общая биология</t>
  </si>
  <si>
    <t>2.2.7</t>
  </si>
  <si>
    <t>Учебно-исследовательская работа студентов</t>
  </si>
  <si>
    <t>Информатика и компьютерная графика</t>
  </si>
  <si>
    <t>Автоматика, автоматизация и автоматизированные системы управления технологическими процессами</t>
  </si>
  <si>
    <t>Прикладная механика</t>
  </si>
  <si>
    <t>Курсовой проект по учебной дисциплине "Прикладная механика"</t>
  </si>
  <si>
    <t>Курсовой проект по учебной дисциплине "Процессы и аппараты химической технологии"</t>
  </si>
  <si>
    <t>Теплотехника</t>
  </si>
  <si>
    <t>Электротехника, основы электроники и электрооборудование химических производств</t>
  </si>
  <si>
    <t>Неорганическая химия / Неорганические биологически активные вещества</t>
  </si>
  <si>
    <t>Основы научных исследований и инноватика / Физико-химические методы исследований</t>
  </si>
  <si>
    <t>2.5</t>
  </si>
  <si>
    <t>2.5.1</t>
  </si>
  <si>
    <t>2.5.2</t>
  </si>
  <si>
    <t>Введение в специальность</t>
  </si>
  <si>
    <t>Общеинженерная</t>
  </si>
  <si>
    <t>Технологическая</t>
  </si>
  <si>
    <t>Преддипломная</t>
  </si>
  <si>
    <t>10</t>
  </si>
  <si>
    <t>Владеть методами выделения, идентификации и культивирования микроорганизмов</t>
  </si>
  <si>
    <t>Владеть основными правилами разработки и чтения чертежей деталей и сборочных чертежей</t>
  </si>
  <si>
    <t>СК-12</t>
  </si>
  <si>
    <t>СК-13</t>
  </si>
  <si>
    <t>СК-14</t>
  </si>
  <si>
    <t>СК-15</t>
  </si>
  <si>
    <t>СК-16</t>
  </si>
  <si>
    <t>Моделирование и оптимизация химико-технологических процессов</t>
  </si>
  <si>
    <t xml:space="preserve">Химия и технология биологически активных веществ </t>
  </si>
  <si>
    <t>Основные процессы химического синтеза биологически активных веществ</t>
  </si>
  <si>
    <t>Основы промышленной асептики</t>
  </si>
  <si>
    <t>Технология микробного синтеза антибиотиков, витаминов и ферментов</t>
  </si>
  <si>
    <t>Технология фитопрепаратов</t>
  </si>
  <si>
    <t>Физико-химические и химические методы анализа органических соединений</t>
  </si>
  <si>
    <t>Латинский язык</t>
  </si>
  <si>
    <t>Введение в фармакологию</t>
  </si>
  <si>
    <t>Оборудование и проектирование предприятий фармацевтической промышленности</t>
  </si>
  <si>
    <t>Курсовой проект по учебной дисциплине "Оборудование и проектирование предприятий фармацевтической промышленности"</t>
  </si>
  <si>
    <t xml:space="preserve">Контроль качества и системы стандартизации. Организация производства по GMP </t>
  </si>
  <si>
    <t>Технология готовых лекарственных средств</t>
  </si>
  <si>
    <t>1.4.4</t>
  </si>
  <si>
    <t>2.2.8</t>
  </si>
  <si>
    <t>2.3.7</t>
  </si>
  <si>
    <t>Методы генетической инженерии в фармацевтике и биобезопасность</t>
  </si>
  <si>
    <t>СК-17</t>
  </si>
  <si>
    <t>СК-18</t>
  </si>
  <si>
    <t>Владеть физико-химическими и химическими методами анализа органических соединений</t>
  </si>
  <si>
    <t>Разработан в качестве примера реализации образовательного стандарта по специальности 1-48 02 02 "Технология лекарственных препаратов".</t>
  </si>
  <si>
    <t>УК-10</t>
  </si>
  <si>
    <t>Основы права и права человека / Теория отраслевых рынков</t>
  </si>
  <si>
    <t>УК-11</t>
  </si>
  <si>
    <t>Владеть навыками здоровьесбережения</t>
  </si>
  <si>
    <t>/140</t>
  </si>
  <si>
    <t>/420</t>
  </si>
  <si>
    <t>Специальность: 1-48 02 02 Технология лекарственных препаратов</t>
  </si>
  <si>
    <t>III. ПЛАН ОБРАЗОВАТЕЛЬНОГО ПРОЦЕССА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</si>
  <si>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1</t>
    </r>
  </si>
  <si>
    <t>/22</t>
  </si>
  <si>
    <t>/12</t>
  </si>
  <si>
    <t>Квалификация:</t>
  </si>
  <si>
    <t>__________20___</t>
  </si>
  <si>
    <t>10 семестр</t>
  </si>
  <si>
    <t>Этика и эстетика / История мировой культуры</t>
  </si>
  <si>
    <t>Ознакомительная</t>
  </si>
  <si>
    <t>учреждения образования "Республиканский институт высшей школы"</t>
  </si>
  <si>
    <t>20___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</si>
  <si>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</si>
  <si>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</si>
  <si>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</si>
  <si>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1.1.3, 2.1.2</t>
  </si>
  <si>
    <t>Быть способным к саморазвитию и совершенствованию в профессиональной деятельности</t>
  </si>
  <si>
    <t>1.1.2, 2.1.1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</si>
  <si>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</si>
  <si>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</si>
  <si>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1.1.4, 2.1.2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</si>
  <si>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</si>
  <si>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</si>
  <si>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1.1.1, 2.1.1</t>
  </si>
  <si>
    <t>М.В.Шестаков</t>
  </si>
  <si>
    <t>по химико-технологическому образованию</t>
  </si>
  <si>
    <t>Протокол № ____ от _________ 20___</t>
  </si>
  <si>
    <t>Н.Р.Прокопчук</t>
  </si>
  <si>
    <t>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</si>
  <si>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Владеть латинскими названиями действующих веществ фармацевтических препаратов и лекарственных растений</t>
  </si>
  <si>
    <t>СК-29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</si>
  <si>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</si>
  <si>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СК-28</t>
  </si>
  <si>
    <t>2.6.2</t>
  </si>
  <si>
    <t>Применять междисциплинарный подход для решения инновационных задач в химико-фармацевтической области</t>
  </si>
  <si>
    <t>СК-27</t>
  </si>
  <si>
    <t>2.6.1</t>
  </si>
  <si>
    <t>Объяснять основные химические реакции разных классов неорганических соединений</t>
  </si>
  <si>
    <t>СК-26</t>
  </si>
  <si>
    <t>2.5.2.2</t>
  </si>
  <si>
    <t>Понимать механизмы реакций органических соединений</t>
  </si>
  <si>
    <t>СК-25</t>
  </si>
  <si>
    <t>2.5.2.1</t>
  </si>
  <si>
    <t>СК-24</t>
  </si>
  <si>
    <t>2.5.1.3</t>
  </si>
  <si>
    <t>Применять знания в области химии элементорганических соединений для разработки новых лекарственных средств</t>
  </si>
  <si>
    <t>СК-23</t>
  </si>
  <si>
    <t>2.5.1.2</t>
  </si>
  <si>
    <t>Применять знания в области химии гетероциклических соединений для разработки новых лекарственных средств</t>
  </si>
  <si>
    <t>СК-22</t>
  </si>
  <si>
    <t>2.5.1.1</t>
  </si>
  <si>
    <t>Владеть методами идентификации природных органических соединений</t>
  </si>
  <si>
    <t>СК-21</t>
  </si>
  <si>
    <t>2.4.2.3</t>
  </si>
  <si>
    <t>Владеть особенностями производства лекарственных средств в условиях асептики</t>
  </si>
  <si>
    <t>СК-20</t>
  </si>
  <si>
    <t>2.4.2.2</t>
  </si>
  <si>
    <t>Применять технологии получения лекарственных средств из растительного сырья</t>
  </si>
  <si>
    <t>СК-19</t>
  </si>
  <si>
    <t>2.4.2.1</t>
  </si>
  <si>
    <t>Применять технологии микробного синтеза антибиотиков, витаминов и ферментов</t>
  </si>
  <si>
    <t>2.4.1.2</t>
  </si>
  <si>
    <t>2.4.1.1</t>
  </si>
  <si>
    <t>Применять основные химические процессы, лежащие в основе промышленного синтеза биологически активных веществ</t>
  </si>
  <si>
    <t>Применять современные системы контроля, управления и автоматизации химико-фармацевтических процессов</t>
  </si>
  <si>
    <t>Использовать методы моделирования и оптимизации химико-технологических процессов</t>
  </si>
  <si>
    <t>Объяснять назначение и устройство основного оборудования, применяемого в фармацевтическом производстве</t>
  </si>
  <si>
    <t>Объяснять устройство, принцип работы и элементную базу современных электрических машин, аппаратов и электронных компонентов электротехнических устройств</t>
  </si>
  <si>
    <t>Составлять энергетический баланс теплотехнических установок фармацевтических производств</t>
  </si>
  <si>
    <t>Использовать инженерные методы расчета деталей и узлов машин, обеспечивающих требуемую надежность</t>
  </si>
  <si>
    <t>Использовать современное программное обеспечение для решения задач в химико-фармацевтической области</t>
  </si>
  <si>
    <t>Применять методы и технику научных исследований в химико-фармацевтической области</t>
  </si>
  <si>
    <t>Объяснять химические основы функционирования биологических систем</t>
  </si>
  <si>
    <t>Объяснять межфазные процессы, протекающие в дисперсных системах</t>
  </si>
  <si>
    <t>Владеть основами химической термодинамики, химической кинетики и катализа</t>
  </si>
  <si>
    <t>Идентифицировать и количественно определять вещества с использованием химических и физико-химических методов анализа</t>
  </si>
  <si>
    <r>
      <rPr>
        <sz val="18"/>
        <color theme="1"/>
        <rFont val="Arial"/>
        <family val="2"/>
        <charset val="204"/>
      </rPr>
      <t>Понимать о</t>
    </r>
    <r>
      <rPr>
        <sz val="18"/>
        <rFont val="Arial"/>
        <family val="2"/>
        <charset val="204"/>
      </rPr>
      <t>сновные физические законы и принципы взаимодействия электромагнитного излучения с веществом</t>
    </r>
  </si>
  <si>
    <t>Владеть теоретическими основами строения вещества</t>
  </si>
  <si>
    <t>Понимать логистику в маркетинге сырья и готовой продукции на предприятиях фармацевтического профиля</t>
  </si>
  <si>
    <t>Анализировать экономические показатели производственно-хозяйственной деятельности предприятия</t>
  </si>
  <si>
    <t>Обосновывать экономическую целесообразность использования новой техники, технологии и инвестиций</t>
  </si>
  <si>
    <t>Понимать особенности проведения энергетического аудита и организации энергосбережения на предприятии на основе энергетического менеджмента</t>
  </si>
  <si>
    <t>Понимать механизмы токсического воздействия вредных веществ на организм человека</t>
  </si>
  <si>
    <t>Разрабатывать и реализовывать мероприятия по предупреждению производственного травматизма и профессиональных заболеваний</t>
  </si>
  <si>
    <t>Применять систему контроля качества лекарственных средств, основные элементы, принципы и требования GMP</t>
  </si>
  <si>
    <t>Применять основные технологии получения готовых лекарственных средств</t>
  </si>
  <si>
    <t>Организовывать технологическую последовательность переработки сырья и получения готового продукта</t>
  </si>
  <si>
    <t>Анализировать влияние химической структуры действующих веществ лекарственных средств на их фармакологическую активность</t>
  </si>
  <si>
    <t>Устанавливать связь между структурой и функциональными свойствами веществ биологического происхождения и применять технологии их получения</t>
  </si>
  <si>
    <t>Понимать организацию биологических систем</t>
  </si>
  <si>
    <t>Объяснять химические свойства основных классов органических соединений</t>
  </si>
  <si>
    <t>Использовать методы математического анализа, аналитической геометрии, линейной алгебры, теории дифференциальных уравнений</t>
  </si>
  <si>
    <t>Осуществлять коммуникации на государственном языке для решения задач межличностного и межкультурного взаимодействия</t>
  </si>
  <si>
    <t>Осуществлять коммуникации на иностранном языке для решения задач межличностного и межкультурного взаимодействия</t>
  </si>
  <si>
    <t>1. Государственный экзамен по специальности, специализации</t>
  </si>
  <si>
    <t>Продолжение типового учебного плана по специальности 1-48 02 02 "Технология лекарственных препаратов", регистрационный №_________________</t>
  </si>
  <si>
    <t>4.4</t>
  </si>
  <si>
    <t>/2</t>
  </si>
  <si>
    <t>/4</t>
  </si>
  <si>
    <t>/70</t>
  </si>
  <si>
    <t>2.6</t>
  </si>
  <si>
    <t>Механизмы реакций органических соединений</t>
  </si>
  <si>
    <t>Фармацевтическая химия</t>
  </si>
  <si>
    <t>Модуль "Химические основы фармацевтики"</t>
  </si>
  <si>
    <t>Химия элементорганических соединений</t>
  </si>
  <si>
    <t>Химия гетероциклических соединений</t>
  </si>
  <si>
    <t>Курсовая работа по учебной дисциплине "Идентификация природных органических соединений"</t>
  </si>
  <si>
    <t>Идентификация природных органических соединений</t>
  </si>
  <si>
    <t xml:space="preserve">Химический модуль </t>
  </si>
  <si>
    <t>Специализация 1-48 02 02 02 "Тонкий органический синтез"</t>
  </si>
  <si>
    <t>Курсовая работа по учебной дисциплине "Технология микробного синтеза антибиотиков, витаминов и ферментов"</t>
  </si>
  <si>
    <t>Модуль "Промышленные технологии"</t>
  </si>
  <si>
    <t xml:space="preserve">Химико-биологический модуль </t>
  </si>
  <si>
    <t>Специализация 1-48 02 02 01 "Промышленная технология лекарственных средств"</t>
  </si>
  <si>
    <t>2, 3</t>
  </si>
  <si>
    <t>УК-2,
СК-9</t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</si>
  <si>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18</t>
    </r>
  </si>
  <si>
    <r>
      <rPr>
        <sz val="16"/>
        <color theme="0"/>
        <rFont val="Arial"/>
        <family val="2"/>
        <charset val="204"/>
      </rPr>
      <t>.</t>
    </r>
    <r>
      <rPr>
        <sz val="16"/>
        <rFont val="Arial"/>
        <family val="2"/>
        <charset val="204"/>
      </rPr>
      <t>17</t>
    </r>
  </si>
  <si>
    <t>3, 6</t>
  </si>
  <si>
    <t>2, 3, 4</t>
  </si>
  <si>
    <t>5, 6</t>
  </si>
  <si>
    <t>1, 2</t>
  </si>
  <si>
    <t>1, 2, 3</t>
  </si>
  <si>
    <t>3, 4</t>
  </si>
  <si>
    <t>1-48 02 02 02 Тонкий органический синтез</t>
  </si>
  <si>
    <t>Рекомендован к утверждению Президиумом Совета УМО</t>
  </si>
  <si>
    <t>С.А.Казакевич</t>
  </si>
  <si>
    <t>"Управляющая компания холдинга "Белфармпром"</t>
  </si>
  <si>
    <t>Генеральный директор государственного предприятия</t>
  </si>
  <si>
    <t>Применять методы фармацевтической химии в разработке и производстве лекарственных средств</t>
  </si>
  <si>
    <t>Применять методы генетической инженерии и оценивать риски использования генетически модифицированных организмов в фармацевтическом производстве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</si>
  <si>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</t>
  </si>
  <si>
    <t>УК-7 / УК-4,6</t>
  </si>
  <si>
    <t>УК-5,8 / УК-9</t>
  </si>
  <si>
    <t>Безопасность жизнедеятельности человека</t>
  </si>
  <si>
    <t>УК-4,6</t>
  </si>
  <si>
    <t>УК-1,5,8</t>
  </si>
  <si>
    <t>Специализации: 1-48 02 02 01 Промышленная технология лекарственных препаратов</t>
  </si>
  <si>
    <t>Инженерно-технологический   модуль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</si>
</sst>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sz val="16"/>
      <name val="Arial Narrow"/>
      <family val="2"/>
      <charset val="204"/>
    </font>
    <font>
      <sz val="18"/>
      <name val="Arial"/>
      <family val="2"/>
      <charset val="204"/>
    </font>
    <font>
      <sz val="12"/>
      <name val="Arial"/>
      <family val="2"/>
      <charset val="204"/>
    </font>
    <font>
      <sz val="22"/>
      <name val="Arial"/>
      <family val="2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7"/>
      <name val="Arial"/>
      <family val="2"/>
      <charset val="204"/>
    </font>
    <font>
      <sz val="16"/>
      <name val="Arial"/>
      <family val="2"/>
      <charset val="204"/>
    </font>
    <font>
      <sz val="15"/>
      <name val="Arial"/>
      <family val="2"/>
      <charset val="204"/>
    </font>
    <font>
      <b/>
      <sz val="17"/>
      <name val="Arial Narrow"/>
      <family val="2"/>
      <charset val="204"/>
    </font>
    <font>
      <sz val="17"/>
      <name val="Arial Narrow"/>
      <family val="2"/>
      <charset val="204"/>
    </font>
    <font>
      <b/>
      <sz val="17"/>
      <color theme="1"/>
      <name val="Arial Narrow"/>
      <family val="2"/>
      <charset val="204"/>
    </font>
    <font>
      <b/>
      <sz val="17"/>
      <name val="Arial"/>
      <family val="2"/>
      <charset val="204"/>
    </font>
    <font>
      <vertAlign val="superscript"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17"/>
      <color theme="1"/>
      <name val="Arial"/>
      <family val="2"/>
      <charset val="204"/>
    </font>
    <font>
      <sz val="20"/>
      <name val="Arial"/>
      <family val="2"/>
      <charset val="204"/>
    </font>
    <font>
      <sz val="24"/>
      <name val="Arial"/>
      <family val="2"/>
      <charset val="204"/>
    </font>
    <font>
      <b/>
      <sz val="12"/>
      <name val="Arial"/>
      <family val="2"/>
      <charset val="204"/>
    </font>
    <font>
      <sz val="16"/>
      <color theme="0"/>
      <name val="Arial"/>
      <family val="2"/>
      <charset val="204"/>
    </font>
    <font>
      <b/>
      <sz val="17"/>
      <color theme="0"/>
      <name val="Arial"/>
      <family val="2"/>
      <charset val="204"/>
    </font>
    <font>
      <sz val="10"/>
      <name val="Arial"/>
      <family val="2"/>
      <charset val="204"/>
    </font>
    <font>
      <b/>
      <sz val="17"/>
      <color rgb="FFFF0000"/>
      <name val="Arial"/>
      <family val="2"/>
      <charset val="204"/>
    </font>
    <font>
      <sz val="17"/>
      <color theme="9" tint="-0.499984740745262"/>
      <name val="Arial"/>
      <family val="2"/>
      <charset val="204"/>
    </font>
    <font>
      <b/>
      <i/>
      <sz val="18"/>
      <name val="Arial"/>
      <family val="2"/>
      <charset val="204"/>
    </font>
    <font>
      <sz val="17.55"/>
      <name val="Arial"/>
      <family val="2"/>
      <charset val="204"/>
    </font>
    <font>
      <b/>
      <sz val="17.5"/>
      <name val="Arial"/>
      <family val="2"/>
      <charset val="204"/>
    </font>
    <font>
      <b/>
      <sz val="18"/>
      <name val="Arial Narrow"/>
      <family val="2"/>
      <charset val="204"/>
    </font>
    <font>
      <sz val="18"/>
      <name val="Arial Narrow"/>
      <family val="2"/>
      <charset val="204"/>
    </font>
    <font>
      <sz val="20"/>
      <name val="Arial Narrow"/>
      <family val="2"/>
      <charset val="204"/>
    </font>
    <font>
      <sz val="24"/>
      <name val="Arial Narrow"/>
      <family val="2"/>
      <charset val="204"/>
    </font>
    <font>
      <sz val="2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 tint="-4.9989318521683403E-2"/>
        <bgColor indexed="64"/>
      </patternFill>
    </fill>
  </fills>
  <borders count="179">
    <border>
      <left/>
      <right/>
      <top/>
      <bottom/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 style="double">
        <color theme="1" tint="0.499984740745262"/>
      </left>
      <right/>
      <top style="hair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 style="hair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/>
      <right style="double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double">
        <color theme="1" tint="0.34998626667073579"/>
      </bottom>
      <diagonal/>
    </border>
    <border>
      <left/>
      <right style="thin">
        <color theme="1" tint="0.34998626667073579"/>
      </right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/>
      <bottom/>
      <diagonal/>
    </border>
    <border>
      <left/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thin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double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double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34998626667073579"/>
      </left>
      <right/>
      <top style="double">
        <color theme="1" tint="0.34998626667073579"/>
      </top>
      <bottom style="double">
        <color theme="1" tint="0.499984740745262"/>
      </bottom>
      <diagonal/>
    </border>
    <border>
      <left/>
      <right/>
      <top style="double">
        <color theme="1" tint="0.34998626667073579"/>
      </top>
      <bottom style="double">
        <color theme="1" tint="0.499984740745262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499984740745262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499984740745262"/>
      </right>
      <top/>
      <bottom style="double">
        <color theme="1" tint="0.34998626667073579"/>
      </bottom>
      <diagonal/>
    </border>
    <border>
      <left style="thin">
        <color theme="1" tint="0.499984740745262"/>
      </left>
      <right/>
      <top/>
      <bottom style="double">
        <color theme="1" tint="0.34998626667073579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 style="double">
        <color theme="1" tint="0.34998626667073579"/>
      </left>
      <right/>
      <top style="thin">
        <color theme="1" tint="0.34998626667073579"/>
      </top>
      <bottom/>
      <diagonal/>
    </border>
    <border>
      <left/>
      <right style="double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499984740745262"/>
      </left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 style="thin">
        <color theme="1" tint="0.499984740745262"/>
      </left>
      <right/>
      <top/>
      <bottom style="thin">
        <color theme="1" tint="0.34998626667073579"/>
      </bottom>
      <diagonal/>
    </border>
    <border>
      <left/>
      <right style="thin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/>
      <top style="double">
        <color theme="1" tint="0.34998626667073579"/>
      </top>
      <bottom/>
      <diagonal/>
    </border>
    <border>
      <left/>
      <right style="thin">
        <color theme="1" tint="0.499984740745262"/>
      </right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499984740745262"/>
      </top>
      <bottom/>
      <diagonal/>
    </border>
    <border>
      <left/>
      <right/>
      <top style="double">
        <color theme="1" tint="0.499984740745262"/>
      </top>
      <bottom/>
      <diagonal/>
    </border>
    <border>
      <left style="thin">
        <color theme="1" tint="0.34998626667073579"/>
      </left>
      <right/>
      <top style="double">
        <color theme="1" tint="0.499984740745262"/>
      </top>
      <bottom/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 style="hair">
        <color theme="1" tint="0.499984740745262"/>
      </left>
      <right/>
      <top/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double">
        <color theme="1" tint="0.499984740745262"/>
      </right>
      <top style="thin">
        <color theme="1" tint="0.499984740745262"/>
      </top>
      <bottom/>
      <diagonal/>
    </border>
    <border>
      <left style="double">
        <color theme="1" tint="0.499984740745262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/>
      <right style="double">
        <color theme="1" tint="0.499984740745262"/>
      </right>
      <top style="double">
        <color theme="1" tint="0.499984740745262"/>
      </top>
      <bottom/>
      <diagonal/>
    </border>
    <border>
      <left style="double">
        <color theme="1" tint="0.499984740745262"/>
      </left>
      <right/>
      <top style="double">
        <color theme="1" tint="0.499984740745262"/>
      </top>
      <bottom/>
      <diagonal/>
    </border>
    <border>
      <left style="hair">
        <color theme="1" tint="0.499984740745262"/>
      </left>
      <right/>
      <top style="double">
        <color theme="1" tint="0.499984740745262"/>
      </top>
      <bottom/>
      <diagonal/>
    </border>
    <border>
      <left/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 style="double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/>
      <diagonal/>
    </border>
    <border>
      <left/>
      <right style="thin">
        <color theme="1" tint="0.499984740745262"/>
      </right>
      <top style="double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/>
      <bottom/>
      <diagonal/>
    </border>
    <border>
      <left style="double">
        <color theme="1" tint="0.499984740745262"/>
      </left>
      <right style="hair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double">
        <color theme="1" tint="0.499984740745262"/>
      </top>
      <bottom/>
      <diagonal/>
    </border>
    <border>
      <left style="hair">
        <color theme="1" tint="0.499984740745262"/>
      </left>
      <right style="double">
        <color theme="1" tint="0.499984740745262"/>
      </right>
      <top style="double">
        <color theme="1" tint="0.499984740745262"/>
      </top>
      <bottom/>
      <diagonal/>
    </border>
    <border>
      <left style="hair">
        <color theme="1" tint="0.499984740745262"/>
      </left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/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double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double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thin">
        <color theme="1" tint="0.499984740745262"/>
      </bottom>
      <diagonal/>
    </border>
    <border>
      <left/>
      <right style="double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indexed="23"/>
      </right>
      <top/>
      <bottom/>
      <diagonal/>
    </border>
    <border>
      <left style="double">
        <color theme="1" tint="0.34998626667073579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 style="double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double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34998626667073579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double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34998626667073579"/>
      </right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/>
      <bottom style="double">
        <color theme="1" tint="0.499984740745262"/>
      </bottom>
      <diagonal/>
    </border>
    <border>
      <left/>
      <right style="thin">
        <color theme="1"/>
      </right>
      <top style="double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theme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/>
      </right>
      <top/>
      <bottom/>
      <diagonal/>
    </border>
    <border>
      <left style="hair">
        <color theme="1" tint="0.499984740745262"/>
      </left>
      <right style="thin">
        <color theme="1"/>
      </right>
      <top/>
      <bottom style="double">
        <color theme="1" tint="0.499984740745262"/>
      </bottom>
      <diagonal/>
    </border>
  </borders>
  <cellStyleXfs count="1">
    <xf numFmtId="0" fontId="0" fillId="0" borderId="0"/>
  </cellStyleXfs>
  <cellXfs count="984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4" fillId="0" borderId="0" xfId="0" applyFont="1" applyFill="1" applyAlignment="1"/>
    <xf numFmtId="49" fontId="3" fillId="0" borderId="0" xfId="0" applyNumberFormat="1" applyFont="1" applyFill="1" applyBorder="1" applyAlignment="1">
      <alignment vertical="center"/>
    </xf>
    <xf numFmtId="0" fontId="11" fillId="0" borderId="0" xfId="0" applyFont="1"/>
    <xf numFmtId="0" fontId="3" fillId="0" borderId="0" xfId="0" applyFont="1"/>
    <xf numFmtId="0" fontId="11" fillId="0" borderId="0" xfId="0" applyFont="1" applyFill="1"/>
    <xf numFmtId="49" fontId="3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49" fontId="19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13" fillId="0" borderId="21" xfId="0" applyNumberFormat="1" applyFont="1" applyFill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/>
    </xf>
    <xf numFmtId="0" fontId="15" fillId="2" borderId="55" xfId="0" applyFont="1" applyFill="1" applyBorder="1" applyAlignment="1">
      <alignment horizontal="center" vertical="center" wrapText="1"/>
    </xf>
    <xf numFmtId="49" fontId="15" fillId="0" borderId="55" xfId="0" applyNumberFormat="1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49" fontId="15" fillId="2" borderId="55" xfId="0" applyNumberFormat="1" applyFont="1" applyFill="1" applyBorder="1" applyAlignment="1">
      <alignment horizontal="center" vertical="center" wrapText="1"/>
    </xf>
    <xf numFmtId="0" fontId="13" fillId="0" borderId="55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21" xfId="0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21" fillId="0" borderId="0" xfId="0" applyFont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16" fillId="0" borderId="0" xfId="0" applyFont="1" applyFill="1" applyAlignment="1">
      <alignment horizontal="right"/>
    </xf>
    <xf numFmtId="0" fontId="24" fillId="0" borderId="0" xfId="0" applyFont="1"/>
    <xf numFmtId="0" fontId="3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95" xfId="0" applyFont="1" applyBorder="1"/>
    <xf numFmtId="0" fontId="30" fillId="0" borderId="22" xfId="0" applyNumberFormat="1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 wrapText="1"/>
    </xf>
    <xf numFmtId="0" fontId="31" fillId="0" borderId="2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49" fontId="32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49" fontId="19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9" fontId="33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5" borderId="21" xfId="0" applyNumberFormat="1" applyFont="1" applyFill="1" applyBorder="1" applyAlignment="1">
      <alignment horizontal="center" vertical="center"/>
    </xf>
    <xf numFmtId="0" fontId="15" fillId="3" borderId="101" xfId="0" applyFont="1" applyFill="1" applyBorder="1" applyAlignment="1">
      <alignment vertical="center"/>
    </xf>
    <xf numFmtId="0" fontId="15" fillId="3" borderId="106" xfId="0" applyFont="1" applyFill="1" applyBorder="1" applyAlignment="1">
      <alignment vertical="center"/>
    </xf>
    <xf numFmtId="0" fontId="15" fillId="3" borderId="85" xfId="0" applyFont="1" applyFill="1" applyBorder="1" applyAlignment="1">
      <alignment vertical="center"/>
    </xf>
    <xf numFmtId="0" fontId="15" fillId="3" borderId="100" xfId="0" applyFont="1" applyFill="1" applyBorder="1" applyAlignment="1">
      <alignment vertical="center"/>
    </xf>
    <xf numFmtId="0" fontId="12" fillId="3" borderId="85" xfId="0" applyFont="1" applyFill="1" applyBorder="1" applyAlignment="1">
      <alignment horizontal="center" vertical="center" wrapText="1"/>
    </xf>
    <xf numFmtId="0" fontId="12" fillId="3" borderId="10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15" fillId="3" borderId="112" xfId="0" applyFont="1" applyFill="1" applyBorder="1" applyAlignment="1">
      <alignment vertical="center"/>
    </xf>
    <xf numFmtId="0" fontId="15" fillId="3" borderId="117" xfId="0" applyFont="1" applyFill="1" applyBorder="1" applyAlignment="1">
      <alignment vertical="center"/>
    </xf>
    <xf numFmtId="0" fontId="15" fillId="3" borderId="115" xfId="0" applyFont="1" applyFill="1" applyBorder="1" applyAlignment="1">
      <alignment vertical="center"/>
    </xf>
    <xf numFmtId="0" fontId="15" fillId="3" borderId="116" xfId="0" applyFont="1" applyFill="1" applyBorder="1" applyAlignment="1">
      <alignment vertical="center"/>
    </xf>
    <xf numFmtId="0" fontId="3" fillId="0" borderId="134" xfId="0" applyFont="1" applyFill="1" applyBorder="1" applyAlignment="1">
      <alignment vertical="center"/>
    </xf>
    <xf numFmtId="0" fontId="3" fillId="0" borderId="134" xfId="0" applyFont="1" applyBorder="1"/>
    <xf numFmtId="0" fontId="3" fillId="0" borderId="115" xfId="0" applyFont="1" applyFill="1" applyBorder="1" applyAlignment="1">
      <alignment vertical="center"/>
    </xf>
    <xf numFmtId="1" fontId="23" fillId="2" borderId="115" xfId="0" applyNumberFormat="1" applyFont="1" applyFill="1" applyBorder="1" applyAlignment="1">
      <alignment horizontal="center" vertical="center" wrapText="1"/>
    </xf>
    <xf numFmtId="1" fontId="15" fillId="2" borderId="115" xfId="0" applyNumberFormat="1" applyFont="1" applyFill="1" applyBorder="1" applyAlignment="1">
      <alignment horizontal="center" vertical="center" wrapText="1"/>
    </xf>
    <xf numFmtId="1" fontId="23" fillId="2" borderId="112" xfId="0" applyNumberFormat="1" applyFont="1" applyFill="1" applyBorder="1" applyAlignment="1">
      <alignment horizontal="center" vertical="center" wrapText="1"/>
    </xf>
    <xf numFmtId="1" fontId="23" fillId="2" borderId="117" xfId="0" applyNumberFormat="1" applyFont="1" applyFill="1" applyBorder="1" applyAlignment="1">
      <alignment horizontal="center" vertical="center" wrapText="1"/>
    </xf>
    <xf numFmtId="1" fontId="23" fillId="2" borderId="116" xfId="0" applyNumberFormat="1" applyFont="1" applyFill="1" applyBorder="1" applyAlignment="1">
      <alignment horizontal="center" vertical="center" wrapText="1"/>
    </xf>
    <xf numFmtId="0" fontId="10" fillId="0" borderId="112" xfId="0" applyFont="1" applyFill="1" applyBorder="1" applyAlignment="1">
      <alignment horizontal="right" vertical="center"/>
    </xf>
    <xf numFmtId="0" fontId="10" fillId="0" borderId="115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vertical="center"/>
    </xf>
    <xf numFmtId="0" fontId="15" fillId="4" borderId="92" xfId="0" applyFont="1" applyFill="1" applyBorder="1" applyAlignment="1">
      <alignment vertical="center"/>
    </xf>
    <xf numFmtId="0" fontId="15" fillId="4" borderId="93" xfId="0" applyFont="1" applyFill="1" applyBorder="1" applyAlignment="1">
      <alignment horizontal="center" vertical="center" wrapText="1"/>
    </xf>
    <xf numFmtId="0" fontId="15" fillId="4" borderId="92" xfId="0" applyFont="1" applyFill="1" applyBorder="1" applyAlignment="1">
      <alignment horizontal="center" vertical="center" wrapText="1"/>
    </xf>
    <xf numFmtId="0" fontId="15" fillId="3" borderId="112" xfId="0" applyFont="1" applyFill="1" applyBorder="1" applyAlignment="1">
      <alignment horizontal="center" vertical="center" wrapText="1"/>
    </xf>
    <xf numFmtId="0" fontId="15" fillId="3" borderId="116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textRotation="90"/>
    </xf>
    <xf numFmtId="0" fontId="12" fillId="3" borderId="101" xfId="0" applyFont="1" applyFill="1" applyBorder="1" applyAlignment="1">
      <alignment horizontal="center" vertical="center" wrapText="1"/>
    </xf>
    <xf numFmtId="0" fontId="12" fillId="0" borderId="1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15" xfId="0" applyFont="1" applyBorder="1" applyAlignment="1">
      <alignment horizontal="center" vertical="center" wrapText="1"/>
    </xf>
    <xf numFmtId="0" fontId="13" fillId="0" borderId="1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93" xfId="0" applyFont="1" applyFill="1" applyBorder="1" applyAlignment="1">
      <alignment horizontal="center" vertical="center" wrapText="1"/>
    </xf>
    <xf numFmtId="0" fontId="13" fillId="0" borderId="95" xfId="0" applyFont="1" applyFill="1" applyBorder="1" applyAlignment="1">
      <alignment horizontal="center" vertical="center" wrapText="1"/>
    </xf>
    <xf numFmtId="0" fontId="13" fillId="0" borderId="134" xfId="0" applyFont="1" applyFill="1" applyBorder="1" applyAlignment="1">
      <alignment horizontal="center" vertical="center" wrapText="1"/>
    </xf>
    <xf numFmtId="0" fontId="12" fillId="3" borderId="115" xfId="0" applyFont="1" applyFill="1" applyBorder="1" applyAlignment="1">
      <alignment horizontal="center" vertical="center" wrapText="1"/>
    </xf>
    <xf numFmtId="0" fontId="13" fillId="0" borderId="112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2" fillId="0" borderId="115" xfId="0" applyFont="1" applyFill="1" applyBorder="1" applyAlignment="1">
      <alignment horizontal="center" vertical="center" wrapText="1"/>
    </xf>
    <xf numFmtId="0" fontId="13" fillId="0" borderId="1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59" xfId="0" applyFont="1" applyFill="1" applyBorder="1" applyAlignment="1">
      <alignment horizontal="center" textRotation="90"/>
    </xf>
    <xf numFmtId="0" fontId="12" fillId="3" borderId="160" xfId="0" applyFont="1" applyFill="1" applyBorder="1" applyAlignment="1">
      <alignment horizontal="center" vertical="center" wrapText="1"/>
    </xf>
    <xf numFmtId="0" fontId="12" fillId="0" borderId="155" xfId="0" applyFont="1" applyBorder="1" applyAlignment="1">
      <alignment horizontal="center" vertical="center" wrapText="1"/>
    </xf>
    <xf numFmtId="0" fontId="13" fillId="0" borderId="161" xfId="0" applyFont="1" applyBorder="1" applyAlignment="1">
      <alignment horizontal="center" vertical="center" wrapText="1"/>
    </xf>
    <xf numFmtId="0" fontId="13" fillId="0" borderId="155" xfId="0" applyFont="1" applyBorder="1" applyAlignment="1">
      <alignment horizontal="center" vertical="center" wrapText="1"/>
    </xf>
    <xf numFmtId="0" fontId="13" fillId="0" borderId="155" xfId="0" applyFont="1" applyFill="1" applyBorder="1" applyAlignment="1">
      <alignment horizontal="center" vertical="center" wrapText="1"/>
    </xf>
    <xf numFmtId="0" fontId="12" fillId="0" borderId="161" xfId="0" applyFont="1" applyFill="1" applyBorder="1" applyAlignment="1">
      <alignment horizontal="center" vertical="center" wrapText="1"/>
    </xf>
    <xf numFmtId="0" fontId="13" fillId="0" borderId="161" xfId="0" applyFont="1" applyFill="1" applyBorder="1" applyAlignment="1">
      <alignment horizontal="center" vertical="center" wrapText="1"/>
    </xf>
    <xf numFmtId="0" fontId="12" fillId="0" borderId="155" xfId="0" applyFont="1" applyFill="1" applyBorder="1" applyAlignment="1">
      <alignment horizontal="center" vertical="center" wrapText="1"/>
    </xf>
    <xf numFmtId="0" fontId="13" fillId="0" borderId="162" xfId="0" applyFont="1" applyFill="1" applyBorder="1" applyAlignment="1">
      <alignment horizontal="center" vertical="center" wrapText="1"/>
    </xf>
    <xf numFmtId="0" fontId="13" fillId="0" borderId="163" xfId="0" applyFont="1" applyFill="1" applyBorder="1" applyAlignment="1">
      <alignment horizontal="center" vertical="center" wrapText="1"/>
    </xf>
    <xf numFmtId="0" fontId="12" fillId="3" borderId="155" xfId="0" applyFont="1" applyFill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 wrapText="1"/>
    </xf>
    <xf numFmtId="0" fontId="13" fillId="0" borderId="116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textRotation="90"/>
    </xf>
    <xf numFmtId="0" fontId="12" fillId="0" borderId="112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3" fillId="0" borderId="112" xfId="0" applyFont="1" applyBorder="1" applyAlignment="1">
      <alignment horizontal="center" vertical="center" wrapText="1"/>
    </xf>
    <xf numFmtId="0" fontId="12" fillId="0" borderId="93" xfId="0" applyFont="1" applyFill="1" applyBorder="1" applyAlignment="1">
      <alignment horizontal="center" vertical="center" wrapText="1"/>
    </xf>
    <xf numFmtId="0" fontId="12" fillId="0" borderId="112" xfId="0" applyFont="1" applyFill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3" fillId="0" borderId="127" xfId="0" applyFont="1" applyFill="1" applyBorder="1" applyAlignment="1">
      <alignment horizontal="center" vertical="center" wrapText="1"/>
    </xf>
    <xf numFmtId="0" fontId="12" fillId="3" borderId="112" xfId="0" applyFont="1" applyFill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7" fillId="0" borderId="165" xfId="0" applyFont="1" applyFill="1" applyBorder="1" applyAlignment="1">
      <alignment horizontal="center" textRotation="90"/>
    </xf>
    <xf numFmtId="0" fontId="12" fillId="0" borderId="117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117" xfId="0" applyFont="1" applyFill="1" applyBorder="1" applyAlignment="1">
      <alignment horizontal="center" vertical="center" wrapText="1"/>
    </xf>
    <xf numFmtId="0" fontId="13" fillId="0" borderId="130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3" fillId="0" borderId="135" xfId="0" applyFont="1" applyFill="1" applyBorder="1" applyAlignment="1">
      <alignment horizontal="center" vertical="center" wrapText="1"/>
    </xf>
    <xf numFmtId="0" fontId="12" fillId="3" borderId="117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center" textRotation="90"/>
    </xf>
    <xf numFmtId="0" fontId="12" fillId="0" borderId="116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16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116" xfId="0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horizontal="center" vertical="center" wrapText="1"/>
    </xf>
    <xf numFmtId="0" fontId="12" fillId="0" borderId="92" xfId="0" applyFont="1" applyFill="1" applyBorder="1" applyAlignment="1">
      <alignment horizontal="center" vertical="center" wrapText="1"/>
    </xf>
    <xf numFmtId="0" fontId="13" fillId="0" borderId="129" xfId="0" applyFont="1" applyFill="1" applyBorder="1" applyAlignment="1">
      <alignment horizontal="center" vertical="center" wrapText="1"/>
    </xf>
    <xf numFmtId="0" fontId="12" fillId="3" borderId="116" xfId="0" applyFont="1" applyFill="1" applyBorder="1" applyAlignment="1">
      <alignment horizontal="center" vertical="center" wrapText="1"/>
    </xf>
    <xf numFmtId="0" fontId="12" fillId="3" borderId="161" xfId="0" applyFont="1" applyFill="1" applyBorder="1" applyAlignment="1">
      <alignment horizontal="center" vertical="center" wrapText="1"/>
    </xf>
    <xf numFmtId="0" fontId="13" fillId="0" borderId="135" xfId="0" applyFont="1" applyBorder="1" applyAlignment="1">
      <alignment horizontal="center" vertical="center" wrapText="1"/>
    </xf>
    <xf numFmtId="0" fontId="13" fillId="0" borderId="163" xfId="0" applyFont="1" applyBorder="1" applyAlignment="1">
      <alignment horizontal="center" vertical="center" wrapText="1"/>
    </xf>
    <xf numFmtId="0" fontId="13" fillId="0" borderId="129" xfId="0" applyFont="1" applyBorder="1" applyAlignment="1">
      <alignment horizontal="center" vertical="center" wrapText="1"/>
    </xf>
    <xf numFmtId="0" fontId="13" fillId="0" borderId="134" xfId="0" applyFont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3" borderId="115" xfId="0" applyFont="1" applyFill="1" applyBorder="1" applyAlignment="1">
      <alignment horizontal="center" vertical="center" wrapText="1"/>
    </xf>
    <xf numFmtId="0" fontId="15" fillId="4" borderId="72" xfId="0" applyFont="1" applyFill="1" applyBorder="1" applyAlignment="1">
      <alignment horizontal="center" vertical="center" wrapText="1"/>
    </xf>
    <xf numFmtId="0" fontId="15" fillId="3" borderId="143" xfId="0" applyFont="1" applyFill="1" applyBorder="1" applyAlignment="1">
      <alignment horizontal="center" vertical="center" wrapText="1"/>
    </xf>
    <xf numFmtId="0" fontId="15" fillId="4" borderId="73" xfId="0" applyFont="1" applyFill="1" applyBorder="1" applyAlignment="1">
      <alignment horizontal="center" vertical="center" wrapText="1"/>
    </xf>
    <xf numFmtId="0" fontId="15" fillId="3" borderId="1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" fontId="12" fillId="2" borderId="85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66" xfId="0" applyFont="1" applyFill="1" applyBorder="1" applyAlignment="1">
      <alignment horizontal="center" vertical="center" wrapText="1"/>
    </xf>
    <xf numFmtId="0" fontId="12" fillId="4" borderId="161" xfId="0" applyFont="1" applyFill="1" applyBorder="1" applyAlignment="1">
      <alignment horizontal="center" vertical="center" wrapText="1"/>
    </xf>
    <xf numFmtId="1" fontId="12" fillId="2" borderId="167" xfId="0" applyNumberFormat="1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2" fillId="4" borderId="73" xfId="0" applyFont="1" applyFill="1" applyBorder="1" applyAlignment="1">
      <alignment horizontal="center" vertical="center" wrapText="1"/>
    </xf>
    <xf numFmtId="1" fontId="12" fillId="2" borderId="106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1" fontId="12" fillId="2" borderId="101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1" fontId="12" fillId="2" borderId="100" xfId="0" applyNumberFormat="1" applyFont="1" applyFill="1" applyBorder="1" applyAlignment="1">
      <alignment horizontal="center" vertical="center" wrapText="1"/>
    </xf>
    <xf numFmtId="0" fontId="13" fillId="0" borderId="12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1" xfId="0" applyFont="1" applyFill="1" applyBorder="1" applyAlignment="1">
      <alignment horizontal="center" vertical="center" wrapText="1"/>
    </xf>
    <xf numFmtId="1" fontId="13" fillId="0" borderId="115" xfId="0" applyNumberFormat="1" applyFont="1" applyFill="1" applyBorder="1" applyAlignment="1">
      <alignment horizontal="center" vertical="center" wrapText="1"/>
    </xf>
    <xf numFmtId="0" fontId="7" fillId="0" borderId="169" xfId="0" applyFont="1" applyFill="1" applyBorder="1" applyAlignment="1">
      <alignment horizontal="center" textRotation="90"/>
    </xf>
    <xf numFmtId="0" fontId="12" fillId="3" borderId="170" xfId="0" applyFont="1" applyFill="1" applyBorder="1" applyAlignment="1">
      <alignment horizontal="center" vertical="center" wrapText="1"/>
    </xf>
    <xf numFmtId="0" fontId="12" fillId="0" borderId="171" xfId="0" applyFont="1" applyBorder="1" applyAlignment="1">
      <alignment horizontal="center" vertical="center" wrapText="1"/>
    </xf>
    <xf numFmtId="0" fontId="13" fillId="0" borderId="172" xfId="0" applyFont="1" applyBorder="1" applyAlignment="1">
      <alignment horizontal="center" vertical="center" wrapText="1"/>
    </xf>
    <xf numFmtId="0" fontId="13" fillId="0" borderId="171" xfId="0" applyFont="1" applyBorder="1" applyAlignment="1">
      <alignment horizontal="center" vertical="center" wrapText="1"/>
    </xf>
    <xf numFmtId="0" fontId="13" fillId="0" borderId="171" xfId="0" applyFont="1" applyFill="1" applyBorder="1" applyAlignment="1">
      <alignment horizontal="center" vertical="center" wrapText="1"/>
    </xf>
    <xf numFmtId="0" fontId="12" fillId="0" borderId="172" xfId="0" applyFont="1" applyFill="1" applyBorder="1" applyAlignment="1">
      <alignment horizontal="center" vertical="center" wrapText="1"/>
    </xf>
    <xf numFmtId="0" fontId="13" fillId="0" borderId="172" xfId="0" applyFont="1" applyFill="1" applyBorder="1" applyAlignment="1">
      <alignment horizontal="center" vertical="center" wrapText="1"/>
    </xf>
    <xf numFmtId="0" fontId="12" fillId="0" borderId="171" xfId="0" applyFont="1" applyFill="1" applyBorder="1" applyAlignment="1">
      <alignment horizontal="center" vertical="center" wrapText="1"/>
    </xf>
    <xf numFmtId="0" fontId="13" fillId="0" borderId="173" xfId="0" applyFont="1" applyFill="1" applyBorder="1" applyAlignment="1">
      <alignment horizontal="center" vertical="center" wrapText="1"/>
    </xf>
    <xf numFmtId="0" fontId="13" fillId="0" borderId="174" xfId="0" applyFont="1" applyFill="1" applyBorder="1" applyAlignment="1">
      <alignment horizontal="center" vertical="center" wrapText="1"/>
    </xf>
    <xf numFmtId="0" fontId="12" fillId="3" borderId="171" xfId="0" applyFont="1" applyFill="1" applyBorder="1" applyAlignment="1">
      <alignment horizontal="center" vertical="center" wrapText="1"/>
    </xf>
    <xf numFmtId="0" fontId="12" fillId="0" borderId="172" xfId="0" applyFont="1" applyBorder="1" applyAlignment="1">
      <alignment horizontal="center" vertical="center" wrapText="1"/>
    </xf>
    <xf numFmtId="0" fontId="12" fillId="3" borderId="172" xfId="0" applyFont="1" applyFill="1" applyBorder="1" applyAlignment="1">
      <alignment horizontal="center" vertical="center" wrapText="1"/>
    </xf>
    <xf numFmtId="0" fontId="13" fillId="0" borderId="174" xfId="0" applyFont="1" applyBorder="1" applyAlignment="1">
      <alignment horizontal="center" vertical="center" wrapText="1"/>
    </xf>
    <xf numFmtId="0" fontId="12" fillId="0" borderId="176" xfId="0" applyFont="1" applyFill="1" applyBorder="1" applyAlignment="1">
      <alignment horizontal="center" vertical="center" wrapText="1"/>
    </xf>
    <xf numFmtId="0" fontId="12" fillId="4" borderId="172" xfId="0" applyFont="1" applyFill="1" applyBorder="1" applyAlignment="1">
      <alignment horizontal="center" vertical="center" wrapText="1"/>
    </xf>
    <xf numFmtId="1" fontId="12" fillId="2" borderId="170" xfId="0" applyNumberFormat="1" applyFont="1" applyFill="1" applyBorder="1" applyAlignment="1">
      <alignment horizontal="center" vertical="center" wrapText="1"/>
    </xf>
    <xf numFmtId="1" fontId="23" fillId="2" borderId="171" xfId="0" applyNumberFormat="1" applyFont="1" applyFill="1" applyBorder="1" applyAlignment="1">
      <alignment horizontal="center" vertical="center" wrapText="1"/>
    </xf>
    <xf numFmtId="1" fontId="14" fillId="2" borderId="17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9" fillId="0" borderId="97" xfId="0" applyFont="1" applyFill="1" applyBorder="1" applyAlignment="1">
      <alignment horizontal="left" vertical="center" wrapText="1"/>
    </xf>
    <xf numFmtId="0" fontId="9" fillId="0" borderId="96" xfId="0" applyFont="1" applyFill="1" applyBorder="1" applyAlignment="1">
      <alignment horizontal="left" vertical="center" wrapText="1"/>
    </xf>
    <xf numFmtId="0" fontId="9" fillId="0" borderId="127" xfId="0" applyFont="1" applyFill="1" applyBorder="1" applyAlignment="1">
      <alignment horizontal="left" vertical="center" wrapText="1"/>
    </xf>
    <xf numFmtId="0" fontId="9" fillId="0" borderId="129" xfId="0" applyFont="1" applyFill="1" applyBorder="1" applyAlignment="1">
      <alignment horizontal="left" vertical="center" wrapText="1"/>
    </xf>
    <xf numFmtId="0" fontId="28" fillId="0" borderId="134" xfId="0" applyFont="1" applyFill="1" applyBorder="1" applyAlignment="1">
      <alignment horizontal="left" vertical="center" wrapText="1"/>
    </xf>
    <xf numFmtId="0" fontId="28" fillId="0" borderId="129" xfId="0" applyFont="1" applyFill="1" applyBorder="1" applyAlignment="1">
      <alignment horizontal="left" vertical="center" wrapText="1"/>
    </xf>
    <xf numFmtId="0" fontId="9" fillId="0" borderId="93" xfId="0" applyFont="1" applyFill="1" applyBorder="1" applyAlignment="1">
      <alignment horizontal="center" vertical="center" wrapText="1"/>
    </xf>
    <xf numFmtId="0" fontId="9" fillId="0" borderId="9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93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112" xfId="0" applyFont="1" applyFill="1" applyBorder="1" applyAlignment="1">
      <alignment vertical="center" wrapText="1"/>
    </xf>
    <xf numFmtId="0" fontId="9" fillId="0" borderId="116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3" fillId="0" borderId="4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44" xfId="0" applyFont="1" applyFill="1" applyBorder="1" applyAlignment="1">
      <alignment horizontal="justify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44" xfId="0" applyNumberFormat="1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140" xfId="0" applyFont="1" applyFill="1" applyBorder="1" applyAlignment="1">
      <alignment horizontal="left" vertical="center" wrapText="1"/>
    </xf>
    <xf numFmtId="0" fontId="3" fillId="0" borderId="115" xfId="0" applyFont="1" applyFill="1" applyBorder="1" applyAlignment="1">
      <alignment horizontal="left" vertical="center" wrapText="1"/>
    </xf>
    <xf numFmtId="0" fontId="3" fillId="0" borderId="141" xfId="0" applyFont="1" applyFill="1" applyBorder="1" applyAlignment="1">
      <alignment horizontal="left" vertical="center" wrapText="1"/>
    </xf>
    <xf numFmtId="0" fontId="9" fillId="0" borderId="112" xfId="0" applyFont="1" applyFill="1" applyBorder="1" applyAlignment="1">
      <alignment horizontal="center"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5" xfId="0" applyFont="1" applyFill="1" applyBorder="1" applyAlignment="1">
      <alignment horizontal="center" vertical="center" wrapText="1"/>
    </xf>
    <xf numFmtId="49" fontId="9" fillId="0" borderId="112" xfId="0" applyNumberFormat="1" applyFont="1" applyFill="1" applyBorder="1" applyAlignment="1">
      <alignment horizontal="center" vertical="center"/>
    </xf>
    <xf numFmtId="49" fontId="9" fillId="0" borderId="117" xfId="0" applyNumberFormat="1" applyFont="1" applyFill="1" applyBorder="1" applyAlignment="1">
      <alignment horizontal="center" vertical="center"/>
    </xf>
    <xf numFmtId="0" fontId="3" fillId="0" borderId="116" xfId="0" applyFont="1" applyFill="1" applyBorder="1" applyAlignment="1">
      <alignment horizontal="left" vertical="center" wrapText="1"/>
    </xf>
    <xf numFmtId="0" fontId="9" fillId="0" borderId="112" xfId="0" applyFont="1" applyFill="1" applyBorder="1" applyAlignment="1">
      <alignment horizontal="center" vertical="center"/>
    </xf>
    <xf numFmtId="0" fontId="9" fillId="0" borderId="117" xfId="0" applyFont="1" applyFill="1" applyBorder="1" applyAlignment="1">
      <alignment horizontal="center" vertical="center"/>
    </xf>
    <xf numFmtId="0" fontId="9" fillId="0" borderId="115" xfId="0" applyFont="1" applyFill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1" fontId="9" fillId="0" borderId="118" xfId="0" applyNumberFormat="1" applyFont="1" applyFill="1" applyBorder="1" applyAlignment="1">
      <alignment horizontal="center" vertical="center" wrapText="1"/>
    </xf>
    <xf numFmtId="1" fontId="9" fillId="0" borderId="114" xfId="0" applyNumberFormat="1" applyFont="1" applyFill="1" applyBorder="1" applyAlignment="1">
      <alignment horizontal="center" vertical="center" wrapText="1"/>
    </xf>
    <xf numFmtId="0" fontId="9" fillId="0" borderId="127" xfId="0" applyFont="1" applyFill="1" applyBorder="1" applyAlignment="1">
      <alignment horizontal="center" vertical="center" wrapText="1"/>
    </xf>
    <xf numFmtId="0" fontId="9" fillId="0" borderId="134" xfId="0" applyFont="1" applyFill="1" applyBorder="1" applyAlignment="1">
      <alignment horizontal="center" vertical="center" wrapText="1"/>
    </xf>
    <xf numFmtId="0" fontId="9" fillId="0" borderId="152" xfId="0" applyFont="1" applyFill="1" applyBorder="1" applyAlignment="1">
      <alignment horizontal="center" vertical="center" wrapText="1"/>
    </xf>
    <xf numFmtId="0" fontId="9" fillId="0" borderId="135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27" xfId="0" applyFont="1" applyFill="1" applyBorder="1" applyAlignment="1">
      <alignment horizontal="center" vertical="center"/>
    </xf>
    <xf numFmtId="0" fontId="9" fillId="0" borderId="129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left" vertical="center" wrapText="1"/>
    </xf>
    <xf numFmtId="0" fontId="9" fillId="0" borderId="92" xfId="0" applyFont="1" applyFill="1" applyBorder="1" applyAlignment="1">
      <alignment horizontal="left" vertical="center" wrapText="1"/>
    </xf>
    <xf numFmtId="0" fontId="9" fillId="0" borderId="112" xfId="0" applyFont="1" applyFill="1" applyBorder="1" applyAlignment="1">
      <alignment horizontal="left" vertical="center" wrapText="1"/>
    </xf>
    <xf numFmtId="0" fontId="9" fillId="0" borderId="116" xfId="0" applyFont="1" applyFill="1" applyBorder="1" applyAlignment="1">
      <alignment horizontal="left" vertical="center" wrapText="1"/>
    </xf>
    <xf numFmtId="0" fontId="9" fillId="0" borderId="93" xfId="0" applyFont="1" applyFill="1" applyBorder="1" applyAlignment="1">
      <alignment vertical="center" wrapText="1"/>
    </xf>
    <xf numFmtId="0" fontId="9" fillId="0" borderId="92" xfId="0" applyFont="1" applyFill="1" applyBorder="1" applyAlignment="1">
      <alignment vertical="center" wrapText="1"/>
    </xf>
    <xf numFmtId="0" fontId="18" fillId="0" borderId="97" xfId="0" applyFont="1" applyFill="1" applyBorder="1" applyAlignment="1">
      <alignment vertical="center" wrapText="1"/>
    </xf>
    <xf numFmtId="0" fontId="18" fillId="0" borderId="96" xfId="0" applyFont="1" applyFill="1" applyBorder="1" applyAlignment="1">
      <alignment vertical="center" wrapText="1"/>
    </xf>
    <xf numFmtId="0" fontId="18" fillId="0" borderId="112" xfId="0" applyFont="1" applyFill="1" applyBorder="1" applyAlignment="1">
      <alignment horizontal="left" vertical="center" wrapText="1"/>
    </xf>
    <xf numFmtId="0" fontId="18" fillId="0" borderId="11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8" fillId="0" borderId="93" xfId="0" applyFont="1" applyFill="1" applyBorder="1" applyAlignment="1">
      <alignment horizontal="left" vertical="center" wrapText="1"/>
    </xf>
    <xf numFmtId="0" fontId="18" fillId="0" borderId="92" xfId="0" applyFont="1" applyFill="1" applyBorder="1" applyAlignment="1">
      <alignment horizontal="left" vertical="center" wrapText="1"/>
    </xf>
    <xf numFmtId="0" fontId="9" fillId="0" borderId="143" xfId="0" applyFont="1" applyFill="1" applyBorder="1" applyAlignment="1">
      <alignment horizontal="center" vertical="center" wrapText="1"/>
    </xf>
    <xf numFmtId="0" fontId="9" fillId="0" borderId="117" xfId="0" applyFont="1" applyFill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18" fillId="0" borderId="97" xfId="0" applyFont="1" applyFill="1" applyBorder="1" applyAlignment="1">
      <alignment horizontal="left" vertical="center" wrapText="1"/>
    </xf>
    <xf numFmtId="0" fontId="18" fillId="0" borderId="96" xfId="0" applyFont="1" applyFill="1" applyBorder="1" applyAlignment="1">
      <alignment horizontal="left" vertical="center" wrapText="1"/>
    </xf>
    <xf numFmtId="0" fontId="18" fillId="0" borderId="127" xfId="0" applyFont="1" applyFill="1" applyBorder="1" applyAlignment="1">
      <alignment horizontal="left" vertical="center" wrapText="1"/>
    </xf>
    <xf numFmtId="0" fontId="18" fillId="0" borderId="129" xfId="0" applyFont="1" applyFill="1" applyBorder="1" applyAlignment="1">
      <alignment horizontal="left" vertical="center" wrapText="1"/>
    </xf>
    <xf numFmtId="0" fontId="9" fillId="0" borderId="115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138" xfId="0" applyFont="1" applyFill="1" applyBorder="1" applyAlignment="1">
      <alignment horizontal="left" vertical="center" wrapText="1"/>
    </xf>
    <xf numFmtId="0" fontId="9" fillId="0" borderId="93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15" fillId="3" borderId="113" xfId="0" applyFont="1" applyFill="1" applyBorder="1" applyAlignment="1">
      <alignment horizontal="center" vertical="center" wrapText="1"/>
    </xf>
    <xf numFmtId="0" fontId="15" fillId="3" borderId="122" xfId="0" applyFont="1" applyFill="1" applyBorder="1" applyAlignment="1">
      <alignment horizontal="center" vertical="center" wrapText="1"/>
    </xf>
    <xf numFmtId="0" fontId="15" fillId="3" borderId="112" xfId="0" applyFont="1" applyFill="1" applyBorder="1" applyAlignment="1">
      <alignment horizontal="left" vertical="center" wrapText="1"/>
    </xf>
    <xf numFmtId="0" fontId="15" fillId="3" borderId="116" xfId="0" applyFont="1" applyFill="1" applyBorder="1" applyAlignment="1">
      <alignment horizontal="left" vertical="center" wrapText="1"/>
    </xf>
    <xf numFmtId="0" fontId="15" fillId="0" borderId="93" xfId="0" applyFont="1" applyFill="1" applyBorder="1" applyAlignment="1">
      <alignment horizontal="left" vertical="center" wrapText="1"/>
    </xf>
    <xf numFmtId="0" fontId="15" fillId="0" borderId="92" xfId="0" applyFont="1" applyFill="1" applyBorder="1" applyAlignment="1">
      <alignment horizontal="left" vertical="center" wrapText="1"/>
    </xf>
    <xf numFmtId="0" fontId="10" fillId="0" borderId="112" xfId="0" applyFont="1" applyFill="1" applyBorder="1" applyAlignment="1">
      <alignment horizontal="left" vertical="center" wrapText="1"/>
    </xf>
    <xf numFmtId="0" fontId="10" fillId="0" borderId="116" xfId="0" applyFont="1" applyFill="1" applyBorder="1" applyAlignment="1">
      <alignment horizontal="left" vertical="center" wrapText="1"/>
    </xf>
    <xf numFmtId="0" fontId="9" fillId="0" borderId="72" xfId="0" applyFont="1" applyFill="1" applyBorder="1" applyAlignment="1">
      <alignment horizontal="center" vertical="center"/>
    </xf>
    <xf numFmtId="1" fontId="9" fillId="0" borderId="107" xfId="0" applyNumberFormat="1" applyFont="1" applyFill="1" applyBorder="1" applyAlignment="1">
      <alignment horizontal="center" vertical="center" wrapText="1"/>
    </xf>
    <xf numFmtId="1" fontId="9" fillId="0" borderId="94" xfId="0" applyNumberFormat="1" applyFont="1" applyFill="1" applyBorder="1" applyAlignment="1">
      <alignment horizontal="center" vertical="center" wrapText="1"/>
    </xf>
    <xf numFmtId="0" fontId="15" fillId="0" borderId="115" xfId="0" applyFont="1" applyFill="1" applyBorder="1" applyAlignment="1">
      <alignment horizontal="center" vertical="center"/>
    </xf>
    <xf numFmtId="0" fontId="15" fillId="0" borderId="116" xfId="0" applyFont="1" applyFill="1" applyBorder="1" applyAlignment="1">
      <alignment horizontal="center" vertical="center"/>
    </xf>
    <xf numFmtId="0" fontId="15" fillId="0" borderId="112" xfId="0" applyFont="1" applyFill="1" applyBorder="1" applyAlignment="1">
      <alignment horizontal="center" vertical="center" wrapText="1"/>
    </xf>
    <xf numFmtId="0" fontId="15" fillId="0" borderId="116" xfId="0" applyFont="1" applyFill="1" applyBorder="1" applyAlignment="1">
      <alignment horizontal="center" vertical="center" wrapText="1"/>
    </xf>
    <xf numFmtId="0" fontId="15" fillId="0" borderId="115" xfId="0" applyFont="1" applyFill="1" applyBorder="1" applyAlignment="1">
      <alignment horizontal="center" vertical="center" wrapText="1"/>
    </xf>
    <xf numFmtId="0" fontId="15" fillId="0" borderId="143" xfId="0" applyFont="1" applyFill="1" applyBorder="1" applyAlignment="1">
      <alignment horizontal="center" vertical="center" wrapText="1"/>
    </xf>
    <xf numFmtId="0" fontId="15" fillId="0" borderId="117" xfId="0" applyFont="1" applyFill="1" applyBorder="1" applyAlignment="1">
      <alignment horizontal="center" vertical="center" wrapText="1"/>
    </xf>
    <xf numFmtId="0" fontId="15" fillId="3" borderId="107" xfId="0" applyFont="1" applyFill="1" applyBorder="1" applyAlignment="1">
      <alignment horizontal="center" vertical="center"/>
    </xf>
    <xf numFmtId="0" fontId="15" fillId="3" borderId="111" xfId="0" applyFont="1" applyFill="1" applyBorder="1" applyAlignment="1">
      <alignment horizontal="center" vertical="center"/>
    </xf>
    <xf numFmtId="49" fontId="15" fillId="0" borderId="112" xfId="0" applyNumberFormat="1" applyFont="1" applyBorder="1" applyAlignment="1">
      <alignment horizontal="center" vertical="center"/>
    </xf>
    <xf numFmtId="49" fontId="15" fillId="0" borderId="117" xfId="0" applyNumberFormat="1" applyFont="1" applyBorder="1" applyAlignment="1">
      <alignment horizontal="center" vertical="center"/>
    </xf>
    <xf numFmtId="0" fontId="29" fillId="0" borderId="115" xfId="0" applyFont="1" applyBorder="1" applyAlignment="1">
      <alignment vertical="center" wrapText="1"/>
    </xf>
    <xf numFmtId="0" fontId="29" fillId="0" borderId="116" xfId="0" applyFont="1" applyBorder="1" applyAlignment="1">
      <alignment vertical="center" wrapText="1"/>
    </xf>
    <xf numFmtId="0" fontId="15" fillId="0" borderId="112" xfId="0" applyFont="1" applyBorder="1" applyAlignment="1">
      <alignment horizontal="center" vertical="center"/>
    </xf>
    <xf numFmtId="0" fontId="15" fillId="0" borderId="117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5" fillId="0" borderId="112" xfId="0" applyFont="1" applyBorder="1" applyAlignment="1">
      <alignment horizontal="center" vertical="center" wrapText="1"/>
    </xf>
    <xf numFmtId="0" fontId="15" fillId="0" borderId="116" xfId="0" applyFont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/>
    </xf>
    <xf numFmtId="0" fontId="3" fillId="0" borderId="115" xfId="0" applyFont="1" applyFill="1" applyBorder="1" applyAlignment="1">
      <alignment horizontal="center" vertical="center"/>
    </xf>
    <xf numFmtId="0" fontId="3" fillId="0" borderId="116" xfId="0" applyFont="1" applyFill="1" applyBorder="1" applyAlignment="1">
      <alignment horizontal="center" vertical="center"/>
    </xf>
    <xf numFmtId="0" fontId="3" fillId="0" borderId="113" xfId="0" applyFont="1" applyFill="1" applyBorder="1" applyAlignment="1">
      <alignment horizontal="center" vertical="center"/>
    </xf>
    <xf numFmtId="0" fontId="3" fillId="0" borderId="119" xfId="0" applyFont="1" applyFill="1" applyBorder="1" applyAlignment="1">
      <alignment horizontal="center" vertical="center"/>
    </xf>
    <xf numFmtId="0" fontId="3" fillId="0" borderId="114" xfId="0" applyFont="1" applyFill="1" applyBorder="1" applyAlignment="1">
      <alignment horizontal="center" vertical="center"/>
    </xf>
    <xf numFmtId="0" fontId="3" fillId="0" borderId="118" xfId="0" applyFont="1" applyFill="1" applyBorder="1" applyAlignment="1">
      <alignment horizontal="center" vertical="center"/>
    </xf>
    <xf numFmtId="0" fontId="3" fillId="0" borderId="122" xfId="0" applyFont="1" applyFill="1" applyBorder="1" applyAlignment="1">
      <alignment horizontal="center" vertical="center"/>
    </xf>
    <xf numFmtId="0" fontId="10" fillId="0" borderId="118" xfId="0" applyFont="1" applyFill="1" applyBorder="1" applyAlignment="1">
      <alignment horizontal="center" vertical="center"/>
    </xf>
    <xf numFmtId="0" fontId="10" fillId="0" borderId="119" xfId="0" applyFont="1" applyFill="1" applyBorder="1" applyAlignment="1">
      <alignment horizontal="center" vertical="center"/>
    </xf>
    <xf numFmtId="0" fontId="10" fillId="0" borderId="168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center" vertical="center"/>
    </xf>
    <xf numFmtId="0" fontId="10" fillId="0" borderId="114" xfId="0" applyFont="1" applyFill="1" applyBorder="1" applyAlignment="1">
      <alignment horizontal="center" vertical="center"/>
    </xf>
    <xf numFmtId="0" fontId="15" fillId="0" borderId="112" xfId="0" applyFont="1" applyBorder="1" applyAlignment="1">
      <alignment horizontal="left" vertical="center" wrapText="1"/>
    </xf>
    <xf numFmtId="0" fontId="15" fillId="0" borderId="116" xfId="0" applyFont="1" applyBorder="1" applyAlignment="1">
      <alignment horizontal="left" vertical="center" wrapText="1"/>
    </xf>
    <xf numFmtId="0" fontId="9" fillId="3" borderId="101" xfId="0" applyFont="1" applyFill="1" applyBorder="1" applyAlignment="1">
      <alignment horizontal="left" vertical="center" wrapText="1"/>
    </xf>
    <xf numFmtId="0" fontId="9" fillId="3" borderId="100" xfId="0" applyFont="1" applyFill="1" applyBorder="1" applyAlignment="1">
      <alignment horizontal="left" vertical="center" wrapText="1"/>
    </xf>
    <xf numFmtId="0" fontId="3" fillId="0" borderId="101" xfId="0" applyFont="1" applyFill="1" applyBorder="1" applyAlignment="1">
      <alignment horizontal="center" vertical="center" textRotation="90"/>
    </xf>
    <xf numFmtId="0" fontId="3" fillId="0" borderId="100" xfId="0" applyFont="1" applyFill="1" applyBorder="1" applyAlignment="1">
      <alignment horizontal="center" vertical="center" textRotation="90"/>
    </xf>
    <xf numFmtId="0" fontId="3" fillId="0" borderId="93" xfId="0" applyFont="1" applyFill="1" applyBorder="1" applyAlignment="1">
      <alignment horizontal="center" vertical="center" textRotation="90"/>
    </xf>
    <xf numFmtId="0" fontId="3" fillId="0" borderId="92" xfId="0" applyFont="1" applyFill="1" applyBorder="1" applyAlignment="1">
      <alignment horizontal="center" vertical="center" textRotation="90"/>
    </xf>
    <xf numFmtId="0" fontId="3" fillId="0" borderId="90" xfId="0" applyFont="1" applyFill="1" applyBorder="1" applyAlignment="1">
      <alignment horizontal="center" vertical="center" textRotation="90"/>
    </xf>
    <xf numFmtId="0" fontId="3" fillId="0" borderId="89" xfId="0" applyFont="1" applyFill="1" applyBorder="1" applyAlignment="1">
      <alignment horizontal="center" vertical="center" textRotation="90"/>
    </xf>
    <xf numFmtId="49" fontId="15" fillId="3" borderId="101" xfId="0" applyNumberFormat="1" applyFont="1" applyFill="1" applyBorder="1" applyAlignment="1">
      <alignment horizontal="center" vertical="center"/>
    </xf>
    <xf numFmtId="49" fontId="15" fillId="3" borderId="106" xfId="0" applyNumberFormat="1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vertical="center" wrapText="1"/>
    </xf>
    <xf numFmtId="0" fontId="6" fillId="3" borderId="100" xfId="0" applyFont="1" applyFill="1" applyBorder="1" applyAlignment="1">
      <alignment vertical="center" wrapText="1"/>
    </xf>
    <xf numFmtId="1" fontId="15" fillId="3" borderId="107" xfId="0" applyNumberFormat="1" applyFont="1" applyFill="1" applyBorder="1" applyAlignment="1">
      <alignment horizontal="center" vertical="center" wrapText="1"/>
    </xf>
    <xf numFmtId="0" fontId="15" fillId="3" borderId="94" xfId="0" applyFont="1" applyFill="1" applyBorder="1" applyAlignment="1">
      <alignment horizontal="center" vertical="center" wrapText="1"/>
    </xf>
    <xf numFmtId="0" fontId="15" fillId="3" borderId="107" xfId="0" applyFont="1" applyFill="1" applyBorder="1" applyAlignment="1">
      <alignment horizontal="center" vertical="center" wrapText="1"/>
    </xf>
    <xf numFmtId="0" fontId="15" fillId="3" borderId="157" xfId="0" applyFont="1" applyFill="1" applyBorder="1" applyAlignment="1">
      <alignment horizontal="center" vertical="center" wrapText="1"/>
    </xf>
    <xf numFmtId="0" fontId="15" fillId="3" borderId="106" xfId="0" applyFont="1" applyFill="1" applyBorder="1" applyAlignment="1">
      <alignment horizontal="center" vertical="center" wrapText="1"/>
    </xf>
    <xf numFmtId="0" fontId="7" fillId="0" borderId="113" xfId="0" applyFont="1" applyFill="1" applyBorder="1" applyAlignment="1">
      <alignment horizontal="center" vertical="center"/>
    </xf>
    <xf numFmtId="0" fontId="7" fillId="0" borderId="119" xfId="0" applyFont="1" applyFill="1" applyBorder="1" applyAlignment="1">
      <alignment horizontal="center" vertical="center"/>
    </xf>
    <xf numFmtId="0" fontId="7" fillId="0" borderId="1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9" fillId="2" borderId="93" xfId="0" applyFont="1" applyFill="1" applyBorder="1" applyAlignment="1">
      <alignment horizontal="center" vertical="center"/>
    </xf>
    <xf numFmtId="0" fontId="9" fillId="2" borderId="92" xfId="0" applyFont="1" applyFill="1" applyBorder="1" applyAlignment="1">
      <alignment horizontal="center" vertical="center"/>
    </xf>
    <xf numFmtId="0" fontId="15" fillId="2" borderId="93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92" xfId="0" applyFont="1" applyFill="1" applyBorder="1" applyAlignment="1">
      <alignment vertical="center" wrapText="1"/>
    </xf>
    <xf numFmtId="0" fontId="15" fillId="0" borderId="112" xfId="0" applyFont="1" applyFill="1" applyBorder="1" applyAlignment="1">
      <alignment vertical="center" wrapText="1"/>
    </xf>
    <xf numFmtId="0" fontId="15" fillId="0" borderId="116" xfId="0" applyFont="1" applyFill="1" applyBorder="1" applyAlignment="1">
      <alignment vertical="center" wrapText="1"/>
    </xf>
    <xf numFmtId="0" fontId="9" fillId="0" borderId="97" xfId="0" applyFont="1" applyFill="1" applyBorder="1" applyAlignment="1">
      <alignment vertical="center" wrapText="1"/>
    </xf>
    <xf numFmtId="0" fontId="9" fillId="0" borderId="96" xfId="0" applyFont="1" applyFill="1" applyBorder="1" applyAlignment="1">
      <alignment vertical="center" wrapText="1"/>
    </xf>
    <xf numFmtId="0" fontId="9" fillId="0" borderId="127" xfId="0" applyFont="1" applyFill="1" applyBorder="1" applyAlignment="1">
      <alignment vertical="center" wrapText="1"/>
    </xf>
    <xf numFmtId="0" fontId="9" fillId="0" borderId="129" xfId="0" applyFont="1" applyFill="1" applyBorder="1" applyAlignment="1">
      <alignment vertical="center" wrapText="1"/>
    </xf>
    <xf numFmtId="49" fontId="15" fillId="0" borderId="112" xfId="0" applyNumberFormat="1" applyFont="1" applyFill="1" applyBorder="1" applyAlignment="1">
      <alignment horizontal="center" vertical="center"/>
    </xf>
    <xf numFmtId="49" fontId="15" fillId="0" borderId="117" xfId="0" applyNumberFormat="1" applyFont="1" applyFill="1" applyBorder="1" applyAlignment="1">
      <alignment horizontal="center" vertical="center"/>
    </xf>
    <xf numFmtId="49" fontId="9" fillId="0" borderId="93" xfId="0" applyNumberFormat="1" applyFont="1" applyFill="1" applyBorder="1" applyAlignment="1">
      <alignment horizontal="center" vertical="center"/>
    </xf>
    <xf numFmtId="49" fontId="9" fillId="0" borderId="7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92" xfId="0" applyFont="1" applyFill="1" applyBorder="1" applyAlignment="1">
      <alignment vertical="center" wrapText="1"/>
    </xf>
    <xf numFmtId="0" fontId="9" fillId="0" borderId="73" xfId="0" applyFont="1" applyFill="1" applyBorder="1" applyAlignment="1">
      <alignment horizontal="center" vertical="center"/>
    </xf>
    <xf numFmtId="0" fontId="6" fillId="0" borderId="115" xfId="0" applyFont="1" applyFill="1" applyBorder="1" applyAlignment="1">
      <alignment vertical="center" wrapText="1"/>
    </xf>
    <xf numFmtId="0" fontId="6" fillId="0" borderId="116" xfId="0" applyFont="1" applyFill="1" applyBorder="1" applyAlignment="1">
      <alignment vertical="center" wrapText="1"/>
    </xf>
    <xf numFmtId="0" fontId="15" fillId="0" borderId="112" xfId="0" applyFont="1" applyFill="1" applyBorder="1" applyAlignment="1">
      <alignment horizontal="center" vertical="center"/>
    </xf>
    <xf numFmtId="0" fontId="15" fillId="0" borderId="117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35" xfId="0" applyFont="1" applyFill="1" applyBorder="1" applyAlignment="1">
      <alignment horizontal="center" vertical="center"/>
    </xf>
    <xf numFmtId="0" fontId="9" fillId="0" borderId="128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1" fontId="9" fillId="0" borderId="136" xfId="0" applyNumberFormat="1" applyFont="1" applyFill="1" applyBorder="1" applyAlignment="1">
      <alignment horizontal="center" vertical="center" wrapText="1"/>
    </xf>
    <xf numFmtId="1" fontId="9" fillId="0" borderId="133" xfId="0" applyNumberFormat="1" applyFont="1" applyFill="1" applyBorder="1" applyAlignment="1">
      <alignment horizontal="center" vertical="center" wrapText="1"/>
    </xf>
    <xf numFmtId="0" fontId="9" fillId="0" borderId="112" xfId="0" applyFont="1" applyBorder="1" applyAlignment="1">
      <alignment horizontal="left" vertical="center" wrapText="1"/>
    </xf>
    <xf numFmtId="0" fontId="9" fillId="0" borderId="116" xfId="0" applyFont="1" applyBorder="1" applyAlignment="1">
      <alignment horizontal="left" vertical="center" wrapText="1"/>
    </xf>
    <xf numFmtId="1" fontId="23" fillId="2" borderId="112" xfId="0" applyNumberFormat="1" applyFont="1" applyFill="1" applyBorder="1" applyAlignment="1">
      <alignment horizontal="center" vertical="center"/>
    </xf>
    <xf numFmtId="1" fontId="23" fillId="2" borderId="116" xfId="0" applyNumberFormat="1" applyFont="1" applyFill="1" applyBorder="1" applyAlignment="1">
      <alignment horizontal="center" vertical="center"/>
    </xf>
    <xf numFmtId="0" fontId="15" fillId="2" borderId="112" xfId="0" applyFont="1" applyFill="1" applyBorder="1" applyAlignment="1">
      <alignment vertical="center" wrapText="1"/>
    </xf>
    <xf numFmtId="0" fontId="15" fillId="2" borderId="115" xfId="0" applyFont="1" applyFill="1" applyBorder="1" applyAlignment="1">
      <alignment vertical="center" wrapText="1"/>
    </xf>
    <xf numFmtId="0" fontId="15" fillId="2" borderId="116" xfId="0" applyFont="1" applyFill="1" applyBorder="1" applyAlignment="1">
      <alignment vertical="center" wrapText="1"/>
    </xf>
    <xf numFmtId="0" fontId="9" fillId="2" borderId="101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15" fillId="2" borderId="101" xfId="0" applyFont="1" applyFill="1" applyBorder="1" applyAlignment="1">
      <alignment vertical="center" wrapText="1"/>
    </xf>
    <xf numFmtId="0" fontId="15" fillId="2" borderId="85" xfId="0" applyFont="1" applyFill="1" applyBorder="1" applyAlignment="1">
      <alignment vertical="center" wrapText="1"/>
    </xf>
    <xf numFmtId="0" fontId="15" fillId="2" borderId="100" xfId="0" applyFont="1" applyFill="1" applyBorder="1" applyAlignment="1">
      <alignment vertical="center" wrapText="1"/>
    </xf>
    <xf numFmtId="0" fontId="9" fillId="0" borderId="90" xfId="0" applyFont="1" applyFill="1" applyBorder="1" applyAlignment="1">
      <alignment horizontal="left" vertical="center" wrapText="1"/>
    </xf>
    <xf numFmtId="0" fontId="9" fillId="0" borderId="89" xfId="0" applyFont="1" applyFill="1" applyBorder="1" applyAlignment="1">
      <alignment horizontal="left" vertical="center" wrapText="1"/>
    </xf>
    <xf numFmtId="0" fontId="9" fillId="0" borderId="154" xfId="0" applyFont="1" applyFill="1" applyBorder="1" applyAlignment="1">
      <alignment horizontal="center" vertical="center" wrapText="1"/>
    </xf>
    <xf numFmtId="0" fontId="9" fillId="0" borderId="153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horizontal="center" vertical="center" wrapText="1"/>
    </xf>
    <xf numFmtId="0" fontId="9" fillId="0" borderId="89" xfId="0" applyFont="1" applyFill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26" fillId="0" borderId="113" xfId="0" applyFont="1" applyFill="1" applyBorder="1" applyAlignment="1">
      <alignment horizontal="center" vertical="center"/>
    </xf>
    <xf numFmtId="0" fontId="26" fillId="0" borderId="122" xfId="0" applyFont="1" applyFill="1" applyBorder="1" applyAlignment="1">
      <alignment horizontal="center" vertical="center"/>
    </xf>
    <xf numFmtId="0" fontId="9" fillId="0" borderId="118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49" fontId="9" fillId="0" borderId="93" xfId="0" applyNumberFormat="1" applyFont="1" applyBorder="1" applyAlignment="1">
      <alignment horizontal="center" vertical="center"/>
    </xf>
    <xf numFmtId="49" fontId="9" fillId="0" borderId="7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9" fillId="0" borderId="7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8" xfId="0" applyFont="1" applyBorder="1" applyAlignment="1">
      <alignment vertical="center"/>
    </xf>
    <xf numFmtId="0" fontId="9" fillId="0" borderId="122" xfId="0" applyFont="1" applyBorder="1" applyAlignment="1">
      <alignment vertical="center"/>
    </xf>
    <xf numFmtId="49" fontId="9" fillId="0" borderId="112" xfId="0" applyNumberFormat="1" applyFont="1" applyBorder="1" applyAlignment="1">
      <alignment horizontal="center" vertical="center"/>
    </xf>
    <xf numFmtId="49" fontId="9" fillId="0" borderId="117" xfId="0" applyNumberFormat="1" applyFont="1" applyBorder="1" applyAlignment="1">
      <alignment horizontal="center" vertical="center"/>
    </xf>
    <xf numFmtId="0" fontId="3" fillId="0" borderId="115" xfId="0" applyFont="1" applyFill="1" applyBorder="1" applyAlignment="1">
      <alignment vertical="center" wrapText="1"/>
    </xf>
    <xf numFmtId="0" fontId="3" fillId="0" borderId="116" xfId="0" applyFont="1" applyFill="1" applyBorder="1" applyAlignment="1">
      <alignment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90" xfId="0" applyFont="1" applyFill="1" applyBorder="1" applyAlignment="1">
      <alignment vertical="center"/>
    </xf>
    <xf numFmtId="0" fontId="9" fillId="0" borderId="89" xfId="0" applyFont="1" applyFill="1" applyBorder="1" applyAlignment="1">
      <alignment vertical="center"/>
    </xf>
    <xf numFmtId="49" fontId="9" fillId="0" borderId="90" xfId="0" applyNumberFormat="1" applyFont="1" applyFill="1" applyBorder="1" applyAlignment="1">
      <alignment horizontal="center" vertical="center"/>
    </xf>
    <xf numFmtId="49" fontId="9" fillId="0" borderId="153" xfId="0" applyNumberFormat="1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vertical="center" wrapText="1"/>
    </xf>
    <xf numFmtId="0" fontId="3" fillId="0" borderId="89" xfId="0" applyFont="1" applyFill="1" applyBorder="1" applyAlignment="1">
      <alignment vertical="center" wrapText="1"/>
    </xf>
    <xf numFmtId="0" fontId="9" fillId="0" borderId="153" xfId="0" applyFont="1" applyFill="1" applyBorder="1" applyAlignment="1">
      <alignment vertical="center"/>
    </xf>
    <xf numFmtId="0" fontId="9" fillId="0" borderId="154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9" fillId="0" borderId="107" xfId="0" applyFont="1" applyBorder="1" applyAlignment="1">
      <alignment vertical="center"/>
    </xf>
    <xf numFmtId="0" fontId="9" fillId="0" borderId="111" xfId="0" applyFont="1" applyBorder="1" applyAlignment="1">
      <alignment vertical="center"/>
    </xf>
    <xf numFmtId="49" fontId="15" fillId="3" borderId="112" xfId="0" applyNumberFormat="1" applyFont="1" applyFill="1" applyBorder="1" applyAlignment="1">
      <alignment horizontal="center" vertical="center"/>
    </xf>
    <xf numFmtId="49" fontId="15" fillId="3" borderId="117" xfId="0" applyNumberFormat="1" applyFont="1" applyFill="1" applyBorder="1" applyAlignment="1">
      <alignment horizontal="center" vertical="center"/>
    </xf>
    <xf numFmtId="0" fontId="6" fillId="3" borderId="115" xfId="0" applyFont="1" applyFill="1" applyBorder="1" applyAlignment="1">
      <alignment vertical="center" wrapText="1"/>
    </xf>
    <xf numFmtId="0" fontId="6" fillId="3" borderId="116" xfId="0" applyFont="1" applyFill="1" applyBorder="1" applyAlignment="1">
      <alignment vertical="center" wrapText="1"/>
    </xf>
    <xf numFmtId="0" fontId="15" fillId="3" borderId="112" xfId="0" applyFont="1" applyFill="1" applyBorder="1" applyAlignment="1">
      <alignment vertical="center"/>
    </xf>
    <xf numFmtId="0" fontId="15" fillId="3" borderId="117" xfId="0" applyFont="1" applyFill="1" applyBorder="1" applyAlignment="1">
      <alignment vertical="center"/>
    </xf>
    <xf numFmtId="0" fontId="9" fillId="3" borderId="118" xfId="0" applyFont="1" applyFill="1" applyBorder="1" applyAlignment="1">
      <alignment vertical="center"/>
    </xf>
    <xf numFmtId="0" fontId="9" fillId="3" borderId="122" xfId="0" applyFont="1" applyFill="1" applyBorder="1" applyAlignment="1">
      <alignment vertical="center"/>
    </xf>
    <xf numFmtId="0" fontId="9" fillId="0" borderId="103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3" fillId="0" borderId="115" xfId="0" applyFont="1" applyBorder="1" applyAlignment="1">
      <alignment vertical="center" wrapText="1"/>
    </xf>
    <xf numFmtId="0" fontId="3" fillId="0" borderId="116" xfId="0" applyFont="1" applyBorder="1" applyAlignment="1">
      <alignment vertical="center" wrapText="1"/>
    </xf>
    <xf numFmtId="0" fontId="17" fillId="0" borderId="140" xfId="0" applyFont="1" applyFill="1" applyBorder="1" applyAlignment="1">
      <alignment horizontal="center" vertical="center" wrapText="1"/>
    </xf>
    <xf numFmtId="0" fontId="17" fillId="0" borderId="115" xfId="0" applyFont="1" applyFill="1" applyBorder="1" applyAlignment="1">
      <alignment horizontal="center" vertical="center" wrapText="1"/>
    </xf>
    <xf numFmtId="0" fontId="17" fillId="0" borderId="141" xfId="0" applyFont="1" applyFill="1" applyBorder="1" applyAlignment="1">
      <alignment horizontal="center" vertical="center" wrapText="1"/>
    </xf>
    <xf numFmtId="49" fontId="3" fillId="0" borderId="140" xfId="0" applyNumberFormat="1" applyFont="1" applyFill="1" applyBorder="1" applyAlignment="1">
      <alignment horizontal="center" vertical="center" wrapText="1"/>
    </xf>
    <xf numFmtId="49" fontId="3" fillId="0" borderId="115" xfId="0" applyNumberFormat="1" applyFont="1" applyFill="1" applyBorder="1" applyAlignment="1">
      <alignment horizontal="center" vertical="center" wrapText="1"/>
    </xf>
    <xf numFmtId="49" fontId="3" fillId="0" borderId="141" xfId="0" applyNumberFormat="1" applyFont="1" applyFill="1" applyBorder="1" applyAlignment="1">
      <alignment horizontal="center" vertical="center" wrapText="1"/>
    </xf>
    <xf numFmtId="0" fontId="3" fillId="0" borderId="140" xfId="0" applyFont="1" applyFill="1" applyBorder="1" applyAlignment="1">
      <alignment horizontal="center" vertical="center" wrapText="1"/>
    </xf>
    <xf numFmtId="0" fontId="3" fillId="0" borderId="115" xfId="0" applyFont="1" applyFill="1" applyBorder="1" applyAlignment="1">
      <alignment horizontal="center" vertical="center" wrapText="1"/>
    </xf>
    <xf numFmtId="0" fontId="3" fillId="0" borderId="141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3" fillId="0" borderId="140" xfId="0" applyFont="1" applyBorder="1" applyAlignment="1">
      <alignment horizontal="justify" vertical="center" wrapText="1"/>
    </xf>
    <xf numFmtId="0" fontId="3" fillId="0" borderId="115" xfId="0" applyFont="1" applyBorder="1" applyAlignment="1">
      <alignment horizontal="justify" vertical="center" wrapText="1"/>
    </xf>
    <xf numFmtId="0" fontId="3" fillId="0" borderId="141" xfId="0" applyFont="1" applyBorder="1" applyAlignment="1">
      <alignment horizontal="justify" vertical="center" wrapText="1"/>
    </xf>
    <xf numFmtId="0" fontId="9" fillId="0" borderId="122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3" xfId="0" applyFont="1" applyFill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  <xf numFmtId="0" fontId="9" fillId="0" borderId="93" xfId="0" applyFont="1" applyBorder="1" applyAlignment="1">
      <alignment vertical="center"/>
    </xf>
    <xf numFmtId="0" fontId="9" fillId="0" borderId="92" xfId="0" applyFont="1" applyBorder="1" applyAlignment="1">
      <alignment vertical="center"/>
    </xf>
    <xf numFmtId="0" fontId="9" fillId="4" borderId="93" xfId="0" applyFont="1" applyFill="1" applyBorder="1" applyAlignment="1">
      <alignment vertical="center"/>
    </xf>
    <xf numFmtId="0" fontId="9" fillId="4" borderId="92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26" xfId="0" applyNumberFormat="1" applyFont="1" applyFill="1" applyBorder="1" applyAlignment="1">
      <alignment horizontal="center" vertical="center" textRotation="255"/>
    </xf>
    <xf numFmtId="0" fontId="13" fillId="0" borderId="40" xfId="0" applyNumberFormat="1" applyFont="1" applyFill="1" applyBorder="1" applyAlignment="1">
      <alignment horizontal="center" vertical="center" textRotation="255"/>
    </xf>
    <xf numFmtId="0" fontId="13" fillId="0" borderId="27" xfId="0" applyNumberFormat="1" applyFont="1" applyFill="1" applyBorder="1" applyAlignment="1">
      <alignment horizontal="center" vertical="center" textRotation="255"/>
    </xf>
    <xf numFmtId="0" fontId="2" fillId="0" borderId="21" xfId="0" applyNumberFormat="1" applyFont="1" applyFill="1" applyBorder="1" applyAlignment="1">
      <alignment horizontal="center" vertical="center"/>
    </xf>
    <xf numFmtId="49" fontId="9" fillId="0" borderId="97" xfId="0" applyNumberFormat="1" applyFont="1" applyFill="1" applyBorder="1" applyAlignment="1">
      <alignment horizontal="center" vertical="center"/>
    </xf>
    <xf numFmtId="49" fontId="9" fillId="0" borderId="130" xfId="0" applyNumberFormat="1" applyFont="1" applyFill="1" applyBorder="1" applyAlignment="1">
      <alignment horizontal="center" vertical="center"/>
    </xf>
    <xf numFmtId="49" fontId="9" fillId="0" borderId="127" xfId="0" applyNumberFormat="1" applyFont="1" applyFill="1" applyBorder="1" applyAlignment="1">
      <alignment horizontal="center" vertical="center"/>
    </xf>
    <xf numFmtId="49" fontId="9" fillId="0" borderId="135" xfId="0" applyNumberFormat="1" applyFont="1" applyFill="1" applyBorder="1" applyAlignment="1">
      <alignment horizontal="center" vertical="center"/>
    </xf>
    <xf numFmtId="0" fontId="3" fillId="0" borderId="134" xfId="0" applyFont="1" applyFill="1" applyBorder="1" applyAlignment="1">
      <alignment horizontal="left" vertical="center" wrapText="1"/>
    </xf>
    <xf numFmtId="0" fontId="3" fillId="0" borderId="129" xfId="0" applyFont="1" applyFill="1" applyBorder="1" applyAlignment="1">
      <alignment horizontal="left" vertical="center" wrapText="1"/>
    </xf>
    <xf numFmtId="49" fontId="15" fillId="0" borderId="9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92" xfId="0" applyFont="1" applyFill="1" applyBorder="1" applyAlignment="1">
      <alignment horizontal="left" vertical="center" wrapText="1"/>
    </xf>
    <xf numFmtId="0" fontId="9" fillId="0" borderId="113" xfId="0" applyFont="1" applyFill="1" applyBorder="1" applyAlignment="1">
      <alignment horizontal="center" vertical="center"/>
    </xf>
    <xf numFmtId="0" fontId="9" fillId="0" borderId="122" xfId="0" applyFont="1" applyFill="1" applyBorder="1" applyAlignment="1">
      <alignment horizontal="center" vertical="center"/>
    </xf>
    <xf numFmtId="49" fontId="15" fillId="0" borderId="73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7" fillId="0" borderId="92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0" fontId="2" fillId="0" borderId="22" xfId="0" applyFont="1" applyFill="1" applyBorder="1" applyAlignment="1">
      <alignment horizontal="center" vertical="center" textRotation="90" wrapText="1"/>
    </xf>
    <xf numFmtId="0" fontId="13" fillId="0" borderId="26" xfId="0" applyFont="1" applyFill="1" applyBorder="1" applyAlignment="1">
      <alignment horizontal="center" vertical="center" textRotation="90"/>
    </xf>
    <xf numFmtId="0" fontId="13" fillId="0" borderId="40" xfId="0" applyFont="1" applyFill="1" applyBorder="1" applyAlignment="1">
      <alignment horizontal="center" vertical="center" textRotation="90"/>
    </xf>
    <xf numFmtId="0" fontId="13" fillId="0" borderId="27" xfId="0" applyFont="1" applyFill="1" applyBorder="1" applyAlignment="1">
      <alignment horizontal="center" vertical="center" textRotation="90"/>
    </xf>
    <xf numFmtId="0" fontId="15" fillId="5" borderId="26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6" fillId="0" borderId="26" xfId="0" applyNumberFormat="1" applyFont="1" applyFill="1" applyBorder="1" applyAlignment="1">
      <alignment horizontal="center" vertical="center" wrapText="1"/>
    </xf>
    <xf numFmtId="0" fontId="6" fillId="0" borderId="40" xfId="0" applyNumberFormat="1" applyFont="1" applyFill="1" applyBorder="1" applyAlignment="1">
      <alignment horizontal="center" vertical="center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10" fillId="0" borderId="126" xfId="0" applyFont="1" applyFill="1" applyBorder="1" applyAlignment="1">
      <alignment horizontal="center" vertical="center" textRotation="90" wrapText="1"/>
    </xf>
    <xf numFmtId="0" fontId="10" fillId="0" borderId="98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center" vertical="center" textRotation="90" wrapText="1"/>
    </xf>
    <xf numFmtId="0" fontId="10" fillId="0" borderId="31" xfId="0" applyFont="1" applyFill="1" applyBorder="1" applyAlignment="1">
      <alignment horizontal="center" vertical="center" textRotation="90" wrapText="1"/>
    </xf>
    <xf numFmtId="0" fontId="10" fillId="0" borderId="32" xfId="0" applyFont="1" applyFill="1" applyBorder="1" applyAlignment="1">
      <alignment horizontal="center" vertical="center" textRotation="90" wrapText="1"/>
    </xf>
    <xf numFmtId="0" fontId="10" fillId="0" borderId="33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34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 textRotation="90"/>
    </xf>
    <xf numFmtId="0" fontId="3" fillId="0" borderId="33" xfId="0" applyFont="1" applyFill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9" fillId="0" borderId="148" xfId="0" applyFont="1" applyFill="1" applyBorder="1" applyAlignment="1">
      <alignment horizontal="center" vertical="center"/>
    </xf>
    <xf numFmtId="0" fontId="9" fillId="0" borderId="149" xfId="0" applyFont="1" applyFill="1" applyBorder="1" applyAlignment="1">
      <alignment horizontal="center" vertical="center"/>
    </xf>
    <xf numFmtId="0" fontId="9" fillId="0" borderId="150" xfId="0" applyFont="1" applyFill="1" applyBorder="1" applyAlignment="1">
      <alignment horizontal="center" vertical="center"/>
    </xf>
    <xf numFmtId="0" fontId="3" fillId="0" borderId="148" xfId="0" applyFont="1" applyFill="1" applyBorder="1" applyAlignment="1">
      <alignment horizontal="center" vertical="center"/>
    </xf>
    <xf numFmtId="0" fontId="3" fillId="0" borderId="149" xfId="0" applyFont="1" applyFill="1" applyBorder="1" applyAlignment="1">
      <alignment horizontal="center" vertical="center"/>
    </xf>
    <xf numFmtId="0" fontId="3" fillId="0" borderId="150" xfId="0" applyFont="1" applyFill="1" applyBorder="1" applyAlignment="1">
      <alignment horizontal="center" vertical="center"/>
    </xf>
    <xf numFmtId="0" fontId="15" fillId="3" borderId="109" xfId="0" applyFont="1" applyFill="1" applyBorder="1" applyAlignment="1">
      <alignment horizontal="center" vertical="center" wrapText="1"/>
    </xf>
    <xf numFmtId="0" fontId="15" fillId="3" borderId="142" xfId="0" applyFont="1" applyFill="1" applyBorder="1" applyAlignment="1">
      <alignment horizontal="center" vertical="center" wrapText="1"/>
    </xf>
    <xf numFmtId="0" fontId="15" fillId="3" borderId="103" xfId="0" applyFont="1" applyFill="1" applyBorder="1" applyAlignment="1">
      <alignment horizontal="center" vertical="center" wrapText="1"/>
    </xf>
    <xf numFmtId="0" fontId="7" fillId="0" borderId="113" xfId="0" applyFont="1" applyFill="1" applyBorder="1" applyAlignment="1">
      <alignment horizontal="left" vertical="center"/>
    </xf>
    <xf numFmtId="0" fontId="7" fillId="0" borderId="168" xfId="0" applyFont="1" applyFill="1" applyBorder="1" applyAlignment="1">
      <alignment horizontal="left" vertical="center"/>
    </xf>
    <xf numFmtId="0" fontId="7" fillId="0" borderId="114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5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10" fillId="0" borderId="13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10" fillId="0" borderId="14" xfId="0" applyFont="1" applyFill="1" applyBorder="1" applyAlignment="1">
      <alignment horizontal="center" vertical="center" textRotation="90"/>
    </xf>
    <xf numFmtId="0" fontId="10" fillId="0" borderId="156" xfId="0" applyFont="1" applyFill="1" applyBorder="1" applyAlignment="1">
      <alignment horizontal="center" vertical="center" textRotation="90" wrapText="1"/>
    </xf>
    <xf numFmtId="0" fontId="10" fillId="0" borderId="130" xfId="0" applyFont="1" applyFill="1" applyBorder="1" applyAlignment="1">
      <alignment horizontal="center" vertical="center" textRotation="90" wrapText="1"/>
    </xf>
    <xf numFmtId="0" fontId="10" fillId="0" borderId="72" xfId="0" applyFont="1" applyFill="1" applyBorder="1" applyAlignment="1">
      <alignment horizontal="center" vertical="center" textRotation="90" wrapText="1"/>
    </xf>
    <xf numFmtId="0" fontId="10" fillId="0" borderId="73" xfId="0" applyFont="1" applyFill="1" applyBorder="1" applyAlignment="1">
      <alignment horizontal="center" vertical="center" textRotation="90" wrapText="1"/>
    </xf>
    <xf numFmtId="0" fontId="10" fillId="0" borderId="154" xfId="0" applyFont="1" applyFill="1" applyBorder="1" applyAlignment="1">
      <alignment horizontal="center" vertical="center" textRotation="90" wrapText="1"/>
    </xf>
    <xf numFmtId="0" fontId="10" fillId="0" borderId="153" xfId="0" applyFont="1" applyFill="1" applyBorder="1" applyAlignment="1">
      <alignment horizontal="center" vertical="center" textRotation="90" wrapText="1"/>
    </xf>
    <xf numFmtId="0" fontId="10" fillId="0" borderId="122" xfId="0" applyFont="1" applyFill="1" applyBorder="1" applyAlignment="1">
      <alignment horizontal="center" vertical="center"/>
    </xf>
    <xf numFmtId="0" fontId="7" fillId="0" borderId="122" xfId="0" applyFont="1" applyFill="1" applyBorder="1" applyAlignment="1">
      <alignment horizontal="left" vertical="center"/>
    </xf>
    <xf numFmtId="0" fontId="10" fillId="0" borderId="113" xfId="0" applyFont="1" applyFill="1" applyBorder="1" applyAlignment="1">
      <alignment horizontal="left" vertical="center"/>
    </xf>
    <xf numFmtId="0" fontId="10" fillId="0" borderId="122" xfId="0" applyFont="1" applyFill="1" applyBorder="1" applyAlignment="1">
      <alignment horizontal="left" vertical="center"/>
    </xf>
    <xf numFmtId="0" fontId="9" fillId="0" borderId="107" xfId="0" applyFont="1" applyFill="1" applyBorder="1" applyAlignment="1">
      <alignment horizontal="center" vertical="center"/>
    </xf>
    <xf numFmtId="0" fontId="9" fillId="0" borderId="123" xfId="0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/>
    </xf>
    <xf numFmtId="0" fontId="15" fillId="0" borderId="143" xfId="0" applyFont="1" applyBorder="1" applyAlignment="1">
      <alignment horizontal="center" vertical="center" wrapText="1"/>
    </xf>
    <xf numFmtId="0" fontId="15" fillId="0" borderId="117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15" fillId="0" borderId="9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 wrapText="1"/>
    </xf>
    <xf numFmtId="0" fontId="15" fillId="0" borderId="73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92" xfId="0" applyFont="1" applyFill="1" applyBorder="1" applyAlignment="1">
      <alignment vertical="center" wrapText="1"/>
    </xf>
    <xf numFmtId="0" fontId="15" fillId="0" borderId="93" xfId="0" applyFont="1" applyFill="1" applyBorder="1" applyAlignment="1">
      <alignment horizontal="center" vertical="center"/>
    </xf>
    <xf numFmtId="0" fontId="15" fillId="0" borderId="7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2" xfId="0" applyFont="1" applyFill="1" applyBorder="1" applyAlignment="1">
      <alignment horizontal="center" vertical="center"/>
    </xf>
    <xf numFmtId="0" fontId="9" fillId="0" borderId="118" xfId="0" applyFont="1" applyFill="1" applyBorder="1" applyAlignment="1">
      <alignment horizontal="center" vertical="center"/>
    </xf>
    <xf numFmtId="0" fontId="9" fillId="0" borderId="121" xfId="0" applyFont="1" applyFill="1" applyBorder="1" applyAlignment="1">
      <alignment horizontal="center" vertical="center"/>
    </xf>
    <xf numFmtId="0" fontId="3" fillId="0" borderId="115" xfId="0" applyFont="1" applyFill="1" applyBorder="1" applyAlignment="1">
      <alignment horizontal="justify" vertical="center" wrapText="1"/>
    </xf>
    <xf numFmtId="0" fontId="3" fillId="0" borderId="116" xfId="0" applyFont="1" applyFill="1" applyBorder="1" applyAlignment="1">
      <alignment horizontal="justify" vertical="center" wrapText="1"/>
    </xf>
    <xf numFmtId="1" fontId="9" fillId="0" borderId="93" xfId="0" applyNumberFormat="1" applyFont="1" applyFill="1" applyBorder="1" applyAlignment="1">
      <alignment horizontal="center" vertical="center" wrapText="1"/>
    </xf>
    <xf numFmtId="1" fontId="9" fillId="0" borderId="92" xfId="0" applyNumberFormat="1" applyFont="1" applyFill="1" applyBorder="1" applyAlignment="1">
      <alignment horizontal="center" vertical="center" wrapText="1"/>
    </xf>
    <xf numFmtId="0" fontId="9" fillId="0" borderId="95" xfId="0" applyFont="1" applyFill="1" applyBorder="1" applyAlignment="1">
      <alignment horizontal="center" vertical="center" wrapText="1"/>
    </xf>
    <xf numFmtId="0" fontId="9" fillId="0" borderId="96" xfId="0" applyFont="1" applyFill="1" applyBorder="1" applyAlignment="1">
      <alignment horizontal="center" vertical="center" wrapText="1"/>
    </xf>
    <xf numFmtId="0" fontId="9" fillId="0" borderId="97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0" borderId="130" xfId="0" applyFont="1" applyFill="1" applyBorder="1" applyAlignment="1">
      <alignment horizontal="center" vertical="center"/>
    </xf>
    <xf numFmtId="0" fontId="9" fillId="0" borderId="97" xfId="0" applyFont="1" applyFill="1" applyBorder="1" applyAlignment="1">
      <alignment horizontal="center" vertical="center" wrapText="1"/>
    </xf>
    <xf numFmtId="0" fontId="9" fillId="0" borderId="156" xfId="0" applyFont="1" applyFill="1" applyBorder="1" applyAlignment="1">
      <alignment horizontal="center" vertical="center" wrapText="1"/>
    </xf>
    <xf numFmtId="0" fontId="9" fillId="0" borderId="130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left" vertical="center" wrapText="1"/>
    </xf>
    <xf numFmtId="0" fontId="3" fillId="0" borderId="96" xfId="0" applyFont="1" applyFill="1" applyBorder="1" applyAlignment="1">
      <alignment horizontal="left" vertical="center" wrapText="1"/>
    </xf>
    <xf numFmtId="0" fontId="9" fillId="0" borderId="95" xfId="0" applyFont="1" applyFill="1" applyBorder="1" applyAlignment="1">
      <alignment horizontal="center" vertical="center"/>
    </xf>
    <xf numFmtId="1" fontId="9" fillId="0" borderId="131" xfId="0" applyNumberFormat="1" applyFont="1" applyFill="1" applyBorder="1" applyAlignment="1">
      <alignment horizontal="center" vertical="center" wrapText="1"/>
    </xf>
    <xf numFmtId="1" fontId="9" fillId="0" borderId="99" xfId="0" applyNumberFormat="1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vertical="center" wrapText="1"/>
    </xf>
    <xf numFmtId="0" fontId="18" fillId="0" borderId="92" xfId="0" applyFont="1" applyFill="1" applyBorder="1" applyAlignment="1">
      <alignment vertical="center" wrapText="1"/>
    </xf>
    <xf numFmtId="0" fontId="6" fillId="0" borderId="115" xfId="0" applyFont="1" applyFill="1" applyBorder="1" applyAlignment="1">
      <alignment horizontal="left" vertical="center" wrapText="1"/>
    </xf>
    <xf numFmtId="0" fontId="6" fillId="0" borderId="116" xfId="0" applyFont="1" applyFill="1" applyBorder="1" applyAlignment="1">
      <alignment horizontal="left" vertical="center" wrapText="1"/>
    </xf>
    <xf numFmtId="1" fontId="15" fillId="3" borderId="118" xfId="0" applyNumberFormat="1" applyFont="1" applyFill="1" applyBorder="1" applyAlignment="1">
      <alignment horizontal="center" vertical="center" wrapText="1"/>
    </xf>
    <xf numFmtId="0" fontId="15" fillId="3" borderId="114" xfId="0" applyFont="1" applyFill="1" applyBorder="1" applyAlignment="1">
      <alignment horizontal="center" vertical="center" wrapText="1"/>
    </xf>
    <xf numFmtId="0" fontId="15" fillId="3" borderId="112" xfId="0" applyFont="1" applyFill="1" applyBorder="1" applyAlignment="1">
      <alignment horizontal="center" vertical="center" wrapText="1"/>
    </xf>
    <xf numFmtId="0" fontId="15" fillId="3" borderId="116" xfId="0" applyFont="1" applyFill="1" applyBorder="1" applyAlignment="1">
      <alignment horizontal="center" vertical="center" wrapText="1"/>
    </xf>
    <xf numFmtId="0" fontId="15" fillId="3" borderId="115" xfId="0" applyFont="1" applyFill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3" fillId="0" borderId="134" xfId="0" applyFont="1" applyFill="1" applyBorder="1" applyAlignment="1">
      <alignment vertical="center" wrapText="1"/>
    </xf>
    <xf numFmtId="0" fontId="3" fillId="0" borderId="129" xfId="0" applyFont="1" applyFill="1" applyBorder="1" applyAlignment="1">
      <alignment vertical="center" wrapText="1"/>
    </xf>
    <xf numFmtId="0" fontId="9" fillId="0" borderId="134" xfId="0" applyFont="1" applyFill="1" applyBorder="1" applyAlignment="1">
      <alignment horizontal="center" vertical="center"/>
    </xf>
    <xf numFmtId="0" fontId="15" fillId="3" borderId="143" xfId="0" applyFont="1" applyFill="1" applyBorder="1" applyAlignment="1">
      <alignment horizontal="center" vertical="center" wrapText="1"/>
    </xf>
    <xf numFmtId="0" fontId="15" fillId="3" borderId="117" xfId="0" applyFont="1" applyFill="1" applyBorder="1" applyAlignment="1">
      <alignment horizontal="center" vertical="center" wrapText="1"/>
    </xf>
    <xf numFmtId="0" fontId="15" fillId="3" borderId="120" xfId="0" applyFont="1" applyFill="1" applyBorder="1" applyAlignment="1">
      <alignment horizontal="center" vertical="center" wrapText="1"/>
    </xf>
    <xf numFmtId="0" fontId="15" fillId="3" borderId="12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92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0" fontId="18" fillId="0" borderId="73" xfId="0" applyFont="1" applyBorder="1" applyAlignment="1">
      <alignment vertical="center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3" borderId="118" xfId="0" applyFont="1" applyFill="1" applyBorder="1" applyAlignment="1">
      <alignment horizontal="center" vertical="center"/>
    </xf>
    <xf numFmtId="0" fontId="15" fillId="3" borderId="122" xfId="0" applyFont="1" applyFill="1" applyBorder="1" applyAlignment="1">
      <alignment horizontal="center" vertical="center"/>
    </xf>
    <xf numFmtId="0" fontId="15" fillId="0" borderId="93" xfId="0" applyFont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49" fontId="15" fillId="0" borderId="93" xfId="0" applyNumberFormat="1" applyFont="1" applyBorder="1" applyAlignment="1">
      <alignment horizontal="center" vertical="center"/>
    </xf>
    <xf numFmtId="49" fontId="15" fillId="0" borderId="73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29" fillId="0" borderId="92" xfId="0" applyFont="1" applyBorder="1" applyAlignment="1">
      <alignment vertical="center" wrapText="1"/>
    </xf>
    <xf numFmtId="0" fontId="10" fillId="0" borderId="103" xfId="0" applyFont="1" applyFill="1" applyBorder="1" applyAlignment="1">
      <alignment horizontal="center" vertical="center"/>
    </xf>
    <xf numFmtId="0" fontId="10" fillId="0" borderId="124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10" fillId="0" borderId="131" xfId="0" applyFont="1" applyFill="1" applyBorder="1" applyAlignment="1">
      <alignment horizontal="center" vertical="center"/>
    </xf>
    <xf numFmtId="0" fontId="10" fillId="0" borderId="132" xfId="0" applyFont="1" applyFill="1" applyBorder="1" applyAlignment="1">
      <alignment horizontal="center" vertical="center"/>
    </xf>
    <xf numFmtId="0" fontId="10" fillId="0" borderId="175" xfId="0" applyFont="1" applyFill="1" applyBorder="1" applyAlignment="1">
      <alignment horizontal="center" vertical="center"/>
    </xf>
    <xf numFmtId="0" fontId="10" fillId="0" borderId="94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7" fillId="0" borderId="124" xfId="0" applyFont="1" applyFill="1" applyBorder="1" applyAlignment="1">
      <alignment horizontal="center" vertical="center"/>
    </xf>
    <xf numFmtId="0" fontId="7" fillId="0" borderId="151" xfId="0" applyFont="1" applyFill="1" applyBorder="1" applyAlignment="1">
      <alignment horizontal="center" vertical="center"/>
    </xf>
    <xf numFmtId="0" fontId="6" fillId="0" borderId="115" xfId="0" applyFont="1" applyBorder="1" applyAlignment="1">
      <alignment vertical="center" wrapText="1"/>
    </xf>
    <xf numFmtId="0" fontId="6" fillId="0" borderId="116" xfId="0" applyFont="1" applyBorder="1" applyAlignment="1">
      <alignment vertical="center" wrapText="1"/>
    </xf>
    <xf numFmtId="1" fontId="9" fillId="0" borderId="112" xfId="0" applyNumberFormat="1" applyFont="1" applyFill="1" applyBorder="1" applyAlignment="1">
      <alignment horizontal="center" vertical="center" wrapText="1"/>
    </xf>
    <xf numFmtId="1" fontId="9" fillId="0" borderId="116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/>
    </xf>
    <xf numFmtId="49" fontId="15" fillId="0" borderId="88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88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1" fontId="9" fillId="0" borderId="20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57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5" fillId="0" borderId="87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52" xfId="0" applyFont="1" applyFill="1" applyBorder="1" applyAlignment="1">
      <alignment horizontal="center" vertical="center"/>
    </xf>
    <xf numFmtId="0" fontId="17" fillId="0" borderId="115" xfId="0" applyFont="1" applyFill="1" applyBorder="1" applyAlignment="1">
      <alignment horizontal="left" vertical="center" wrapText="1"/>
    </xf>
    <xf numFmtId="0" fontId="17" fillId="0" borderId="116" xfId="0" applyFont="1" applyFill="1" applyBorder="1" applyAlignment="1">
      <alignment horizontal="left" vertical="center" wrapText="1"/>
    </xf>
    <xf numFmtId="1" fontId="9" fillId="0" borderId="127" xfId="0" applyNumberFormat="1" applyFont="1" applyFill="1" applyBorder="1" applyAlignment="1">
      <alignment horizontal="center" vertical="center" wrapText="1"/>
    </xf>
    <xf numFmtId="1" fontId="9" fillId="0" borderId="129" xfId="0" applyNumberFormat="1" applyFont="1" applyFill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/>
    </xf>
    <xf numFmtId="0" fontId="9" fillId="0" borderId="112" xfId="0" applyFont="1" applyBorder="1" applyAlignment="1">
      <alignment vertical="center"/>
    </xf>
    <xf numFmtId="0" fontId="9" fillId="0" borderId="116" xfId="0" applyFont="1" applyBorder="1" applyAlignment="1">
      <alignment vertical="center"/>
    </xf>
    <xf numFmtId="0" fontId="6" fillId="4" borderId="0" xfId="0" applyFont="1" applyFill="1" applyBorder="1" applyAlignment="1">
      <alignment vertical="center" wrapText="1"/>
    </xf>
    <xf numFmtId="0" fontId="6" fillId="4" borderId="92" xfId="0" applyFont="1" applyFill="1" applyBorder="1" applyAlignment="1">
      <alignment vertical="center" wrapText="1"/>
    </xf>
    <xf numFmtId="0" fontId="15" fillId="4" borderId="93" xfId="0" applyFont="1" applyFill="1" applyBorder="1" applyAlignment="1">
      <alignment vertical="center"/>
    </xf>
    <xf numFmtId="0" fontId="15" fillId="4" borderId="73" xfId="0" applyFont="1" applyFill="1" applyBorder="1" applyAlignment="1">
      <alignment vertical="center"/>
    </xf>
    <xf numFmtId="0" fontId="15" fillId="4" borderId="93" xfId="0" applyFont="1" applyFill="1" applyBorder="1" applyAlignment="1">
      <alignment horizontal="left" vertical="center" wrapText="1"/>
    </xf>
    <xf numFmtId="0" fontId="15" fillId="4" borderId="92" xfId="0" applyFont="1" applyFill="1" applyBorder="1" applyAlignment="1">
      <alignment horizontal="left" vertical="center" wrapText="1"/>
    </xf>
    <xf numFmtId="49" fontId="15" fillId="4" borderId="93" xfId="0" applyNumberFormat="1" applyFont="1" applyFill="1" applyBorder="1" applyAlignment="1">
      <alignment horizontal="center" vertical="center"/>
    </xf>
    <xf numFmtId="49" fontId="15" fillId="4" borderId="73" xfId="0" applyNumberFormat="1" applyFont="1" applyFill="1" applyBorder="1" applyAlignment="1">
      <alignment horizontal="center" vertical="center"/>
    </xf>
    <xf numFmtId="1" fontId="15" fillId="0" borderId="103" xfId="0" applyNumberFormat="1" applyFont="1" applyFill="1" applyBorder="1" applyAlignment="1">
      <alignment horizontal="center" vertical="center" wrapText="1"/>
    </xf>
    <xf numFmtId="1" fontId="15" fillId="0" borderId="124" xfId="0" applyNumberFormat="1" applyFont="1" applyFill="1" applyBorder="1" applyAlignment="1">
      <alignment horizontal="center" vertical="center" wrapText="1"/>
    </xf>
    <xf numFmtId="1" fontId="15" fillId="0" borderId="94" xfId="0" applyNumberFormat="1" applyFont="1" applyFill="1" applyBorder="1" applyAlignment="1">
      <alignment horizontal="center" vertical="center" wrapText="1"/>
    </xf>
    <xf numFmtId="1" fontId="15" fillId="0" borderId="107" xfId="0" applyNumberFormat="1" applyFont="1" applyFill="1" applyBorder="1" applyAlignment="1">
      <alignment horizontal="center" vertical="center" wrapText="1"/>
    </xf>
    <xf numFmtId="1" fontId="15" fillId="0" borderId="177" xfId="0" applyNumberFormat="1" applyFont="1" applyFill="1" applyBorder="1" applyAlignment="1">
      <alignment horizontal="center" vertical="center" wrapText="1"/>
    </xf>
    <xf numFmtId="1" fontId="15" fillId="0" borderId="111" xfId="0" applyNumberFormat="1" applyFont="1" applyFill="1" applyBorder="1" applyAlignment="1">
      <alignment horizontal="center" vertical="center" wrapText="1"/>
    </xf>
    <xf numFmtId="1" fontId="15" fillId="2" borderId="107" xfId="0" applyNumberFormat="1" applyFont="1" applyFill="1" applyBorder="1" applyAlignment="1">
      <alignment horizontal="center" vertical="center" wrapText="1"/>
    </xf>
    <xf numFmtId="1" fontId="15" fillId="2" borderId="111" xfId="0" applyNumberFormat="1" applyFont="1" applyFill="1" applyBorder="1" applyAlignment="1">
      <alignment horizontal="center" vertical="center" wrapText="1"/>
    </xf>
    <xf numFmtId="1" fontId="15" fillId="2" borderId="108" xfId="0" applyNumberFormat="1" applyFont="1" applyFill="1" applyBorder="1" applyAlignment="1">
      <alignment horizontal="center" vertical="center" wrapText="1"/>
    </xf>
    <xf numFmtId="1" fontId="15" fillId="2" borderId="110" xfId="0" applyNumberFormat="1" applyFont="1" applyFill="1" applyBorder="1" applyAlignment="1">
      <alignment horizontal="center" vertical="center" wrapText="1"/>
    </xf>
    <xf numFmtId="1" fontId="15" fillId="2" borderId="105" xfId="0" applyNumberFormat="1" applyFont="1" applyFill="1" applyBorder="1" applyAlignment="1">
      <alignment horizontal="center" vertical="center" wrapText="1"/>
    </xf>
    <xf numFmtId="1" fontId="15" fillId="2" borderId="102" xfId="0" applyNumberFormat="1" applyFont="1" applyFill="1" applyBorder="1" applyAlignment="1">
      <alignment horizontal="center" vertical="center" wrapText="1"/>
    </xf>
    <xf numFmtId="1" fontId="15" fillId="2" borderId="157" xfId="0" applyNumberFormat="1" applyFont="1" applyFill="1" applyBorder="1" applyAlignment="1">
      <alignment horizontal="center" vertical="center" wrapText="1"/>
    </xf>
    <xf numFmtId="1" fontId="15" fillId="2" borderId="106" xfId="0" applyNumberFormat="1" applyFont="1" applyFill="1" applyBorder="1" applyAlignment="1">
      <alignment horizontal="center" vertical="center" wrapText="1"/>
    </xf>
    <xf numFmtId="1" fontId="15" fillId="2" borderId="109" xfId="0" applyNumberFormat="1" applyFont="1" applyFill="1" applyBorder="1" applyAlignment="1">
      <alignment horizontal="center" vertical="center" wrapText="1"/>
    </xf>
    <xf numFmtId="1" fontId="15" fillId="2" borderId="142" xfId="0" applyNumberFormat="1" applyFont="1" applyFill="1" applyBorder="1" applyAlignment="1">
      <alignment horizontal="center" vertical="center" wrapText="1"/>
    </xf>
    <xf numFmtId="1" fontId="15" fillId="2" borderId="118" xfId="0" applyNumberFormat="1" applyFont="1" applyFill="1" applyBorder="1" applyAlignment="1">
      <alignment horizontal="center" vertical="center" wrapText="1"/>
    </xf>
    <xf numFmtId="1" fontId="15" fillId="2" borderId="122" xfId="0" applyNumberFormat="1" applyFont="1" applyFill="1" applyBorder="1" applyAlignment="1">
      <alignment horizontal="center" vertical="center" wrapText="1"/>
    </xf>
    <xf numFmtId="1" fontId="23" fillId="0" borderId="118" xfId="0" applyNumberFormat="1" applyFont="1" applyFill="1" applyBorder="1" applyAlignment="1">
      <alignment horizontal="center" vertical="center" wrapText="1"/>
    </xf>
    <xf numFmtId="1" fontId="23" fillId="0" borderId="114" xfId="0" applyNumberFormat="1" applyFont="1" applyFill="1" applyBorder="1" applyAlignment="1">
      <alignment horizontal="center" vertical="center" wrapText="1"/>
    </xf>
    <xf numFmtId="1" fontId="23" fillId="0" borderId="122" xfId="0" applyNumberFormat="1" applyFont="1" applyFill="1" applyBorder="1" applyAlignment="1">
      <alignment horizontal="center" vertical="center" wrapText="1"/>
    </xf>
    <xf numFmtId="1" fontId="25" fillId="2" borderId="113" xfId="0" applyNumberFormat="1" applyFont="1" applyFill="1" applyBorder="1" applyAlignment="1">
      <alignment horizontal="center" vertical="center" wrapText="1"/>
    </xf>
    <xf numFmtId="1" fontId="25" fillId="2" borderId="114" xfId="0" applyNumberFormat="1" applyFont="1" applyFill="1" applyBorder="1" applyAlignment="1">
      <alignment horizontal="center" vertical="center" wrapText="1"/>
    </xf>
    <xf numFmtId="1" fontId="25" fillId="2" borderId="143" xfId="0" applyNumberFormat="1" applyFont="1" applyFill="1" applyBorder="1" applyAlignment="1">
      <alignment horizontal="center" vertical="center" wrapText="1"/>
    </xf>
    <xf numFmtId="1" fontId="25" fillId="2" borderId="117" xfId="0" applyNumberFormat="1" applyFont="1" applyFill="1" applyBorder="1" applyAlignment="1">
      <alignment horizontal="center" vertical="center" wrapText="1"/>
    </xf>
    <xf numFmtId="1" fontId="25" fillId="2" borderId="120" xfId="0" applyNumberFormat="1" applyFont="1" applyFill="1" applyBorder="1" applyAlignment="1">
      <alignment horizontal="center" vertical="center" wrapText="1"/>
    </xf>
    <xf numFmtId="1" fontId="25" fillId="2" borderId="121" xfId="0" applyNumberFormat="1" applyFont="1" applyFill="1" applyBorder="1" applyAlignment="1">
      <alignment horizontal="center" vertical="center" wrapText="1"/>
    </xf>
    <xf numFmtId="1" fontId="25" fillId="2" borderId="122" xfId="0" applyNumberFormat="1" applyFont="1" applyFill="1" applyBorder="1" applyAlignment="1">
      <alignment horizontal="center" vertical="center" wrapText="1"/>
    </xf>
    <xf numFmtId="1" fontId="15" fillId="2" borderId="94" xfId="0" applyNumberFormat="1" applyFont="1" applyFill="1" applyBorder="1" applyAlignment="1">
      <alignment horizontal="center" vertical="center" wrapText="1"/>
    </xf>
    <xf numFmtId="1" fontId="15" fillId="2" borderId="103" xfId="0" applyNumberFormat="1" applyFont="1" applyFill="1" applyBorder="1" applyAlignment="1">
      <alignment horizontal="center" vertical="center" wrapText="1"/>
    </xf>
    <xf numFmtId="1" fontId="15" fillId="2" borderId="72" xfId="0" applyNumberFormat="1" applyFont="1" applyFill="1" applyBorder="1" applyAlignment="1">
      <alignment horizontal="center" vertical="center" wrapText="1"/>
    </xf>
    <xf numFmtId="1" fontId="15" fillId="2" borderId="73" xfId="0" applyNumberFormat="1" applyFont="1" applyFill="1" applyBorder="1" applyAlignment="1">
      <alignment horizontal="center" vertical="center" wrapText="1"/>
    </xf>
    <xf numFmtId="1" fontId="15" fillId="2" borderId="125" xfId="0" applyNumberFormat="1" applyFont="1" applyFill="1" applyBorder="1" applyAlignment="1">
      <alignment horizontal="center" vertical="center" wrapText="1"/>
    </xf>
    <xf numFmtId="1" fontId="15" fillId="2" borderId="123" xfId="0" applyNumberFormat="1" applyFont="1" applyFill="1" applyBorder="1" applyAlignment="1">
      <alignment horizontal="center" vertical="center" wrapText="1"/>
    </xf>
    <xf numFmtId="1" fontId="15" fillId="2" borderId="124" xfId="0" applyNumberFormat="1" applyFont="1" applyFill="1" applyBorder="1" applyAlignment="1">
      <alignment horizontal="center" vertical="center" wrapText="1"/>
    </xf>
    <xf numFmtId="1" fontId="15" fillId="0" borderId="113" xfId="0" applyNumberFormat="1" applyFont="1" applyFill="1" applyBorder="1" applyAlignment="1">
      <alignment horizontal="center" vertical="center" wrapText="1"/>
    </xf>
    <xf numFmtId="1" fontId="15" fillId="0" borderId="119" xfId="0" applyNumberFormat="1" applyFont="1" applyFill="1" applyBorder="1" applyAlignment="1">
      <alignment horizontal="center" vertical="center" wrapText="1"/>
    </xf>
    <xf numFmtId="1" fontId="15" fillId="0" borderId="114" xfId="0" applyNumberFormat="1" applyFont="1" applyFill="1" applyBorder="1" applyAlignment="1">
      <alignment horizontal="center" vertical="center" wrapText="1"/>
    </xf>
    <xf numFmtId="1" fontId="15" fillId="0" borderId="118" xfId="0" applyNumberFormat="1" applyFont="1" applyFill="1" applyBorder="1" applyAlignment="1">
      <alignment horizontal="center" vertical="center" wrapText="1"/>
    </xf>
    <xf numFmtId="1" fontId="15" fillId="0" borderId="168" xfId="0" applyNumberFormat="1" applyFont="1" applyFill="1" applyBorder="1" applyAlignment="1">
      <alignment horizontal="center" vertical="center" wrapText="1"/>
    </xf>
    <xf numFmtId="0" fontId="9" fillId="2" borderId="112" xfId="0" applyFont="1" applyFill="1" applyBorder="1" applyAlignment="1">
      <alignment horizontal="center" vertical="center"/>
    </xf>
    <xf numFmtId="0" fontId="9" fillId="2" borderId="116" xfId="0" applyFont="1" applyFill="1" applyBorder="1" applyAlignment="1">
      <alignment horizontal="center" vertical="center"/>
    </xf>
    <xf numFmtId="1" fontId="15" fillId="2" borderId="104" xfId="0" applyNumberFormat="1" applyFont="1" applyFill="1" applyBorder="1" applyAlignment="1">
      <alignment horizontal="center" vertical="center" wrapText="1"/>
    </xf>
    <xf numFmtId="1" fontId="15" fillId="2" borderId="145" xfId="0" applyNumberFormat="1" applyFont="1" applyFill="1" applyBorder="1" applyAlignment="1">
      <alignment horizontal="center" vertical="center" wrapText="1"/>
    </xf>
    <xf numFmtId="1" fontId="15" fillId="0" borderId="144" xfId="0" applyNumberFormat="1" applyFont="1" applyFill="1" applyBorder="1" applyAlignment="1">
      <alignment horizontal="center" vertical="center" wrapText="1"/>
    </xf>
    <xf numFmtId="1" fontId="15" fillId="0" borderId="146" xfId="0" applyNumberFormat="1" applyFont="1" applyFill="1" applyBorder="1" applyAlignment="1">
      <alignment horizontal="center" vertical="center" wrapText="1"/>
    </xf>
    <xf numFmtId="1" fontId="15" fillId="0" borderId="178" xfId="0" applyNumberFormat="1" applyFont="1" applyFill="1" applyBorder="1" applyAlignment="1">
      <alignment horizontal="center" vertical="center" wrapText="1"/>
    </xf>
    <xf numFmtId="1" fontId="15" fillId="0" borderId="104" xfId="0" applyNumberFormat="1" applyFont="1" applyFill="1" applyBorder="1" applyAlignment="1">
      <alignment horizontal="center" vertical="center" wrapText="1"/>
    </xf>
    <xf numFmtId="1" fontId="15" fillId="0" borderId="91" xfId="0" applyNumberFormat="1" applyFont="1" applyFill="1" applyBorder="1" applyAlignment="1">
      <alignment horizontal="center" vertical="center" wrapText="1"/>
    </xf>
    <xf numFmtId="1" fontId="15" fillId="0" borderId="145" xfId="0" applyNumberFormat="1" applyFont="1" applyFill="1" applyBorder="1" applyAlignment="1">
      <alignment horizontal="center" vertical="center" wrapText="1"/>
    </xf>
    <xf numFmtId="1" fontId="15" fillId="2" borderId="114" xfId="0" applyNumberFormat="1" applyFont="1" applyFill="1" applyBorder="1" applyAlignment="1">
      <alignment horizontal="center" vertical="center" wrapText="1"/>
    </xf>
    <xf numFmtId="1" fontId="15" fillId="2" borderId="113" xfId="0" applyNumberFormat="1" applyFont="1" applyFill="1" applyBorder="1" applyAlignment="1">
      <alignment horizontal="center" vertical="center" wrapText="1"/>
    </xf>
    <xf numFmtId="1" fontId="15" fillId="2" borderId="143" xfId="0" applyNumberFormat="1" applyFont="1" applyFill="1" applyBorder="1" applyAlignment="1">
      <alignment horizontal="center" vertical="center" wrapText="1"/>
    </xf>
    <xf numFmtId="1" fontId="15" fillId="2" borderId="117" xfId="0" applyNumberFormat="1" applyFont="1" applyFill="1" applyBorder="1" applyAlignment="1">
      <alignment horizontal="center" vertical="center" wrapText="1"/>
    </xf>
    <xf numFmtId="1" fontId="15" fillId="2" borderId="120" xfId="0" applyNumberFormat="1" applyFont="1" applyFill="1" applyBorder="1" applyAlignment="1">
      <alignment horizontal="center" vertical="center" wrapText="1"/>
    </xf>
    <xf numFmtId="1" fontId="15" fillId="2" borderId="12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140" xfId="0" applyFont="1" applyFill="1" applyBorder="1" applyAlignment="1">
      <alignment horizontal="justify" vertical="center" wrapText="1"/>
    </xf>
    <xf numFmtId="0" fontId="3" fillId="0" borderId="141" xfId="0" applyFont="1" applyFill="1" applyBorder="1" applyAlignment="1">
      <alignment horizontal="justify" vertical="center" wrapText="1"/>
    </xf>
    <xf numFmtId="0" fontId="17" fillId="0" borderId="140" xfId="0" applyFont="1" applyFill="1" applyBorder="1" applyAlignment="1">
      <alignment horizontal="justify" vertical="center" wrapText="1"/>
    </xf>
    <xf numFmtId="0" fontId="17" fillId="0" borderId="115" xfId="0" applyFont="1" applyFill="1" applyBorder="1" applyAlignment="1">
      <alignment horizontal="justify" vertical="center" wrapText="1"/>
    </xf>
    <xf numFmtId="0" fontId="17" fillId="0" borderId="141" xfId="0" applyFont="1" applyFill="1" applyBorder="1" applyAlignment="1">
      <alignment horizontal="justify" vertical="center" wrapText="1"/>
    </xf>
    <xf numFmtId="0" fontId="17" fillId="0" borderId="48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justify" vertical="center" wrapText="1"/>
    </xf>
    <xf numFmtId="0" fontId="17" fillId="0" borderId="44" xfId="0" applyFont="1" applyFill="1" applyBorder="1" applyAlignment="1">
      <alignment horizontal="justify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vertical="center" wrapText="1"/>
    </xf>
    <xf numFmtId="0" fontId="15" fillId="2" borderId="62" xfId="0" applyFont="1" applyFill="1" applyBorder="1" applyAlignment="1">
      <alignment vertical="center" wrapText="1"/>
    </xf>
    <xf numFmtId="0" fontId="15" fillId="2" borderId="89" xfId="0" applyFont="1" applyFill="1" applyBorder="1" applyAlignment="1">
      <alignment vertical="center" wrapText="1"/>
    </xf>
    <xf numFmtId="1" fontId="15" fillId="2" borderId="144" xfId="0" applyNumberFormat="1" applyFont="1" applyFill="1" applyBorder="1" applyAlignment="1">
      <alignment horizontal="center" vertical="center" wrapText="1"/>
    </xf>
    <xf numFmtId="1" fontId="15" fillId="2" borderId="91" xfId="0" applyNumberFormat="1" applyFont="1" applyFill="1" applyBorder="1" applyAlignment="1">
      <alignment horizontal="center" vertical="center" wrapText="1"/>
    </xf>
    <xf numFmtId="1" fontId="15" fillId="2" borderId="154" xfId="0" applyNumberFormat="1" applyFont="1" applyFill="1" applyBorder="1" applyAlignment="1">
      <alignment horizontal="center" vertical="center" wrapText="1"/>
    </xf>
    <xf numFmtId="1" fontId="15" fillId="2" borderId="153" xfId="0" applyNumberFormat="1" applyFont="1" applyFill="1" applyBorder="1" applyAlignment="1">
      <alignment horizontal="center" vertical="center" wrapText="1"/>
    </xf>
    <xf numFmtId="1" fontId="15" fillId="0" borderId="122" xfId="0" applyNumberFormat="1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17" fillId="0" borderId="140" xfId="0" applyFont="1" applyFill="1" applyBorder="1" applyAlignment="1">
      <alignment vertical="center" wrapText="1"/>
    </xf>
    <xf numFmtId="0" fontId="17" fillId="0" borderId="115" xfId="0" applyFont="1" applyFill="1" applyBorder="1" applyAlignment="1">
      <alignment vertical="center" wrapText="1"/>
    </xf>
    <xf numFmtId="0" fontId="17" fillId="0" borderId="141" xfId="0" applyFont="1" applyFill="1" applyBorder="1" applyAlignment="1">
      <alignment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justify" vertical="center" wrapText="1"/>
    </xf>
    <xf numFmtId="0" fontId="3" fillId="0" borderId="42" xfId="0" applyFont="1" applyFill="1" applyBorder="1" applyAlignment="1">
      <alignment horizontal="justify" vertical="center" wrapText="1"/>
    </xf>
    <xf numFmtId="0" fontId="3" fillId="0" borderId="43" xfId="0" applyFont="1" applyFill="1" applyBorder="1" applyAlignment="1">
      <alignment horizontal="justify" vertical="center" wrapText="1"/>
    </xf>
    <xf numFmtId="49" fontId="3" fillId="0" borderId="68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1" fontId="3" fillId="0" borderId="54" xfId="0" applyNumberFormat="1" applyFont="1" applyFill="1" applyBorder="1" applyAlignment="1">
      <alignment horizontal="center" vertical="center" wrapText="1"/>
    </xf>
    <xf numFmtId="1" fontId="3" fillId="0" borderId="52" xfId="0" applyNumberFormat="1" applyFont="1" applyFill="1" applyBorder="1" applyAlignment="1">
      <alignment horizontal="center" vertical="center" wrapText="1"/>
    </xf>
    <xf numFmtId="1" fontId="3" fillId="0" borderId="53" xfId="0" applyNumberFormat="1" applyFont="1" applyFill="1" applyBorder="1" applyAlignment="1">
      <alignment horizontal="center" vertical="center" wrapText="1"/>
    </xf>
    <xf numFmtId="1" fontId="15" fillId="2" borderId="146" xfId="0" applyNumberFormat="1" applyFont="1" applyFill="1" applyBorder="1" applyAlignment="1">
      <alignment horizontal="center" vertical="center" wrapText="1"/>
    </xf>
    <xf numFmtId="1" fontId="15" fillId="2" borderId="147" xfId="0" applyNumberFormat="1" applyFont="1" applyFill="1" applyBorder="1" applyAlignment="1">
      <alignment horizontal="center" vertical="center" wrapText="1"/>
    </xf>
    <xf numFmtId="1" fontId="23" fillId="2" borderId="144" xfId="0" applyNumberFormat="1" applyFont="1" applyFill="1" applyBorder="1" applyAlignment="1">
      <alignment horizontal="center" vertical="center" wrapText="1"/>
    </xf>
    <xf numFmtId="1" fontId="23" fillId="2" borderId="145" xfId="0" applyNumberFormat="1" applyFont="1" applyFill="1" applyBorder="1" applyAlignment="1">
      <alignment horizontal="center" vertical="center" wrapText="1"/>
    </xf>
    <xf numFmtId="0" fontId="9" fillId="2" borderId="90" xfId="0" applyFont="1" applyFill="1" applyBorder="1" applyAlignment="1">
      <alignment horizontal="center" vertical="center"/>
    </xf>
    <xf numFmtId="0" fontId="9" fillId="2" borderId="89" xfId="0" applyFont="1" applyFill="1" applyBorder="1" applyAlignment="1">
      <alignment horizontal="center" vertical="center"/>
    </xf>
    <xf numFmtId="1" fontId="15" fillId="2" borderId="119" xfId="0" applyNumberFormat="1" applyFont="1" applyFill="1" applyBorder="1" applyAlignment="1">
      <alignment horizontal="center" vertical="center" wrapText="1"/>
    </xf>
    <xf numFmtId="1" fontId="17" fillId="0" borderId="21" xfId="0" applyNumberFormat="1" applyFont="1" applyFill="1" applyBorder="1" applyAlignment="1">
      <alignment horizontal="center" vertical="center" wrapText="1"/>
    </xf>
    <xf numFmtId="1" fontId="17" fillId="0" borderId="23" xfId="0" applyNumberFormat="1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0" fontId="3" fillId="0" borderId="79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70" xfId="0" applyFont="1" applyFill="1" applyBorder="1" applyAlignment="1">
      <alignment vertical="center"/>
    </xf>
    <xf numFmtId="0" fontId="3" fillId="0" borderId="78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1" fontId="3" fillId="0" borderId="78" xfId="0" applyNumberFormat="1" applyFont="1" applyFill="1" applyBorder="1" applyAlignment="1">
      <alignment horizontal="center" vertical="center" wrapText="1"/>
    </xf>
    <xf numFmtId="1" fontId="3" fillId="0" borderId="75" xfId="0" applyNumberFormat="1" applyFont="1" applyFill="1" applyBorder="1" applyAlignment="1">
      <alignment horizontal="center" vertical="center" wrapText="1"/>
    </xf>
    <xf numFmtId="1" fontId="3" fillId="0" borderId="77" xfId="0" applyNumberFormat="1" applyFont="1" applyFill="1" applyBorder="1" applyAlignment="1">
      <alignment horizontal="center" vertical="center" wrapText="1"/>
    </xf>
    <xf numFmtId="1" fontId="3" fillId="0" borderId="72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44" xfId="0" applyNumberFormat="1" applyFont="1" applyFill="1" applyBorder="1" applyAlignment="1">
      <alignment horizontal="center" vertical="center" wrapText="1"/>
    </xf>
    <xf numFmtId="1" fontId="3" fillId="0" borderId="71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" fontId="17" fillId="0" borderId="24" xfId="0" applyNumberFormat="1" applyFont="1" applyFill="1" applyBorder="1" applyAlignment="1">
      <alignment horizontal="center" vertical="center" wrapText="1"/>
    </xf>
    <xf numFmtId="1" fontId="17" fillId="0" borderId="2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68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/>
    </xf>
    <xf numFmtId="0" fontId="3" fillId="0" borderId="61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1" fontId="17" fillId="0" borderId="86" xfId="0" applyNumberFormat="1" applyFont="1" applyFill="1" applyBorder="1" applyAlignment="1">
      <alignment horizontal="center" vertical="center" wrapText="1"/>
    </xf>
    <xf numFmtId="1" fontId="17" fillId="0" borderId="85" xfId="0" applyNumberFormat="1" applyFont="1" applyFill="1" applyBorder="1" applyAlignment="1">
      <alignment horizontal="center" vertical="center" wrapText="1"/>
    </xf>
    <xf numFmtId="1" fontId="17" fillId="0" borderId="84" xfId="0" applyNumberFormat="1" applyFont="1" applyFill="1" applyBorder="1" applyAlignment="1">
      <alignment horizontal="center" vertical="center" wrapText="1"/>
    </xf>
    <xf numFmtId="1" fontId="17" fillId="0" borderId="6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1" fontId="17" fillId="0" borderId="44" xfId="0" applyNumberFormat="1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vertical="center"/>
    </xf>
    <xf numFmtId="0" fontId="3" fillId="0" borderId="81" xfId="0" applyFont="1" applyFill="1" applyBorder="1" applyAlignment="1">
      <alignment vertical="center"/>
    </xf>
    <xf numFmtId="0" fontId="3" fillId="0" borderId="82" xfId="0" applyFont="1" applyFill="1" applyBorder="1" applyAlignment="1">
      <alignment horizontal="center" vertical="center" wrapText="1"/>
    </xf>
    <xf numFmtId="0" fontId="3" fillId="0" borderId="83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81" xfId="0" applyFont="1" applyFill="1" applyBorder="1" applyAlignment="1">
      <alignment horizontal="center" vertical="center" wrapText="1"/>
    </xf>
    <xf numFmtId="1" fontId="3" fillId="0" borderId="82" xfId="0" applyNumberFormat="1" applyFont="1" applyFill="1" applyBorder="1" applyAlignment="1">
      <alignment horizontal="center" vertical="center" wrapText="1"/>
    </xf>
    <xf numFmtId="1" fontId="3" fillId="0" borderId="42" xfId="0" applyNumberFormat="1" applyFont="1" applyFill="1" applyBorder="1" applyAlignment="1">
      <alignment horizontal="center" vertical="center" wrapText="1"/>
    </xf>
    <xf numFmtId="1" fontId="3" fillId="0" borderId="43" xfId="0" applyNumberFormat="1" applyFont="1" applyFill="1" applyBorder="1" applyAlignment="1">
      <alignment horizontal="center" vertical="center" wrapText="1"/>
    </xf>
    <xf numFmtId="1" fontId="3" fillId="0" borderId="80" xfId="0" applyNumberFormat="1" applyFont="1" applyFill="1" applyBorder="1" applyAlignment="1">
      <alignment horizontal="center" vertical="center" wrapText="1"/>
    </xf>
    <xf numFmtId="1" fontId="3" fillId="0" borderId="58" xfId="0" applyNumberFormat="1" applyFont="1" applyFill="1" applyBorder="1" applyAlignment="1">
      <alignment horizontal="center" vertical="center" wrapText="1"/>
    </xf>
    <xf numFmtId="1" fontId="3" fillId="0" borderId="59" xfId="0" applyNumberFormat="1" applyFont="1" applyFill="1" applyBorder="1" applyAlignment="1">
      <alignment horizontal="center" vertical="center" wrapText="1"/>
    </xf>
    <xf numFmtId="49" fontId="3" fillId="0" borderId="46" xfId="0" applyNumberFormat="1" applyFont="1" applyFill="1" applyBorder="1" applyAlignment="1">
      <alignment horizontal="center" vertical="center" wrapText="1"/>
    </xf>
    <xf numFmtId="49" fontId="3" fillId="0" borderId="69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49" fontId="3" fillId="0" borderId="60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1" fontId="3" fillId="0" borderId="41" xfId="0" applyNumberFormat="1" applyFont="1" applyFill="1" applyBorder="1" applyAlignment="1">
      <alignment horizontal="center" vertical="center" wrapText="1"/>
    </xf>
    <xf numFmtId="1" fontId="3" fillId="0" borderId="60" xfId="0" applyNumberFormat="1" applyFont="1" applyFill="1" applyBorder="1" applyAlignment="1">
      <alignment horizontal="center" vertical="center" wrapText="1"/>
    </xf>
    <xf numFmtId="1" fontId="3" fillId="0" borderId="45" xfId="0" applyNumberFormat="1" applyFont="1" applyFill="1" applyBorder="1" applyAlignment="1">
      <alignment horizontal="center" vertical="center" wrapText="1"/>
    </xf>
    <xf numFmtId="1" fontId="3" fillId="0" borderId="76" xfId="0" applyNumberFormat="1" applyFont="1" applyFill="1" applyBorder="1" applyAlignment="1">
      <alignment horizontal="left" vertical="center" wrapText="1"/>
    </xf>
    <xf numFmtId="1" fontId="3" fillId="0" borderId="75" xfId="0" applyNumberFormat="1" applyFont="1" applyFill="1" applyBorder="1" applyAlignment="1">
      <alignment horizontal="left" vertical="center" wrapText="1"/>
    </xf>
    <xf numFmtId="1" fontId="3" fillId="0" borderId="77" xfId="0" applyNumberFormat="1" applyFont="1" applyFill="1" applyBorder="1" applyAlignment="1">
      <alignment horizontal="left" vertical="center" wrapText="1"/>
    </xf>
    <xf numFmtId="1" fontId="3" fillId="0" borderId="48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44" xfId="0" applyNumberFormat="1" applyFont="1" applyFill="1" applyBorder="1" applyAlignment="1">
      <alignment horizontal="left" vertical="center" wrapText="1"/>
    </xf>
    <xf numFmtId="1" fontId="3" fillId="0" borderId="37" xfId="0" applyNumberFormat="1" applyFont="1" applyFill="1" applyBorder="1" applyAlignment="1">
      <alignment horizontal="left" vertical="center" wrapText="1"/>
    </xf>
    <xf numFmtId="1" fontId="3" fillId="0" borderId="38" xfId="0" applyNumberFormat="1" applyFont="1" applyFill="1" applyBorder="1" applyAlignment="1">
      <alignment horizontal="left" vertical="center" wrapText="1"/>
    </xf>
    <xf numFmtId="1" fontId="3" fillId="0" borderId="39" xfId="0" applyNumberFormat="1" applyFont="1" applyFill="1" applyBorder="1" applyAlignment="1">
      <alignment horizontal="left" vertical="center" wrapText="1"/>
    </xf>
    <xf numFmtId="0" fontId="9" fillId="0" borderId="103" xfId="0" applyFont="1" applyFill="1" applyBorder="1" applyAlignment="1">
      <alignment horizontal="center" vertical="center"/>
    </xf>
    <xf numFmtId="0" fontId="9" fillId="0" borderId="111" xfId="0" applyFont="1" applyFill="1" applyBorder="1" applyAlignment="1">
      <alignment horizontal="center" vertical="center"/>
    </xf>
    <xf numFmtId="1" fontId="15" fillId="2" borderId="158" xfId="0" applyNumberFormat="1" applyFont="1" applyFill="1" applyBorder="1" applyAlignment="1">
      <alignment horizontal="center" vertical="center" wrapText="1"/>
    </xf>
    <xf numFmtId="1" fontId="15" fillId="2" borderId="164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2" xfId="0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1" fontId="6" fillId="0" borderId="54" xfId="0" applyNumberFormat="1" applyFont="1" applyFill="1" applyBorder="1" applyAlignment="1">
      <alignment horizontal="center" vertical="center" wrapText="1"/>
    </xf>
    <xf numFmtId="1" fontId="6" fillId="0" borderId="52" xfId="0" applyNumberFormat="1" applyFont="1" applyFill="1" applyBorder="1" applyAlignment="1">
      <alignment horizontal="center" vertical="center" wrapText="1"/>
    </xf>
    <xf numFmtId="1" fontId="6" fillId="0" borderId="53" xfId="0" applyNumberFormat="1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49" fontId="9" fillId="0" borderId="29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" fontId="9" fillId="0" borderId="63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49" fontId="9" fillId="0" borderId="66" xfId="0" applyNumberFormat="1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1" fontId="9" fillId="0" borderId="52" xfId="0" applyNumberFormat="1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49" fontId="9" fillId="0" borderId="28" xfId="0" applyNumberFormat="1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1" fontId="3" fillId="0" borderId="51" xfId="0" applyNumberFormat="1" applyFont="1" applyFill="1" applyBorder="1" applyAlignment="1">
      <alignment horizontal="left" vertical="center" wrapText="1"/>
    </xf>
    <xf numFmtId="1" fontId="3" fillId="0" borderId="49" xfId="0" applyNumberFormat="1" applyFont="1" applyFill="1" applyBorder="1" applyAlignment="1">
      <alignment horizontal="left" vertical="center" wrapText="1"/>
    </xf>
    <xf numFmtId="1" fontId="3" fillId="0" borderId="50" xfId="0" applyNumberFormat="1" applyFont="1" applyFill="1" applyBorder="1" applyAlignment="1">
      <alignment horizontal="left" vertical="center" wrapText="1"/>
    </xf>
    <xf numFmtId="0" fontId="17" fillId="0" borderId="140" xfId="0" applyFont="1" applyFill="1" applyBorder="1" applyAlignment="1">
      <alignment horizontal="left" vertical="center" wrapText="1"/>
    </xf>
    <xf numFmtId="0" fontId="17" fillId="0" borderId="14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CC00CC"/>
      <color rgb="FFFFCCFF"/>
      <color rgb="FFF8F8F8"/>
      <color rgb="FFFF5050"/>
      <color rgb="FF006600"/>
      <color rgb="FFFFFF99"/>
      <color rgb="FFFFFFCC"/>
      <color rgb="FFF2F2F2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N227"/>
  <sheetViews>
    <sheetView showZeros="0" tabSelected="1" topLeftCell="A32" zoomScale="80" zoomScaleNormal="80" zoomScaleSheetLayoutView="70" workbookViewId="0">
      <selection activeCell="C47" sqref="C47:O47"/>
    </sheetView>
  </sheetViews>
  <sheetFormatPr defaultColWidth="9.140625" defaultRowHeight="15" x14ac:dyDescent="0.2"/>
  <cols>
    <col min="1" max="1" width="5.7109375" style="64" customWidth="1"/>
    <col min="2" max="2" width="5.85546875" style="64" customWidth="1"/>
    <col min="3" max="14" width="4.7109375" style="64" customWidth="1"/>
    <col min="15" max="15" width="10" style="64" customWidth="1"/>
    <col min="16" max="19" width="5.28515625" style="64" customWidth="1"/>
    <col min="20" max="26" width="4.7109375" style="64" customWidth="1"/>
    <col min="27" max="27" width="5.42578125" style="64" customWidth="1"/>
    <col min="28" max="31" width="4.7109375" style="64" customWidth="1"/>
    <col min="32" max="32" width="7.140625" style="64" customWidth="1"/>
    <col min="33" max="33" width="5.7109375" style="64" customWidth="1"/>
    <col min="34" max="34" width="4.7109375" style="64" customWidth="1"/>
    <col min="35" max="35" width="6.7109375" style="64" customWidth="1"/>
    <col min="36" max="36" width="5.7109375" style="64" customWidth="1"/>
    <col min="37" max="37" width="4.7109375" style="64" customWidth="1"/>
    <col min="38" max="38" width="7.140625" style="64" customWidth="1"/>
    <col min="39" max="39" width="5.7109375" style="64" customWidth="1"/>
    <col min="40" max="40" width="4.7109375" style="64" customWidth="1"/>
    <col min="41" max="41" width="7.140625" style="64" customWidth="1"/>
    <col min="42" max="42" width="5.7109375" style="64" customWidth="1"/>
    <col min="43" max="43" width="4.7109375" style="64" customWidth="1"/>
    <col min="44" max="44" width="6.7109375" style="64" customWidth="1"/>
    <col min="45" max="45" width="5.7109375" style="64" customWidth="1"/>
    <col min="46" max="46" width="4.7109375" style="64" customWidth="1"/>
    <col min="47" max="47" width="7.140625" style="64" customWidth="1"/>
    <col min="48" max="48" width="5.7109375" style="64" customWidth="1"/>
    <col min="49" max="49" width="4.7109375" style="64" customWidth="1"/>
    <col min="50" max="50" width="6.7109375" style="64" customWidth="1"/>
    <col min="51" max="51" width="5.7109375" style="64" customWidth="1"/>
    <col min="52" max="52" width="4.7109375" style="64" customWidth="1"/>
    <col min="53" max="53" width="7.140625" style="64" customWidth="1"/>
    <col min="54" max="54" width="5.7109375" style="64" customWidth="1"/>
    <col min="55" max="55" width="4.7109375" style="64" customWidth="1"/>
    <col min="56" max="56" width="7.140625" style="64" customWidth="1"/>
    <col min="57" max="57" width="5.7109375" style="64" customWidth="1"/>
    <col min="58" max="58" width="4.7109375" style="64" customWidth="1"/>
    <col min="59" max="59" width="5.140625" style="64" customWidth="1"/>
    <col min="60" max="60" width="5.28515625" style="64" customWidth="1"/>
    <col min="61" max="61" width="4.7109375" style="64" customWidth="1"/>
    <col min="62" max="62" width="4.85546875" style="64" customWidth="1"/>
    <col min="63" max="63" width="4.7109375" style="64" customWidth="1"/>
    <col min="64" max="65" width="6.7109375" style="76" customWidth="1"/>
    <col min="66" max="16384" width="9.140625" style="64"/>
  </cols>
  <sheetData>
    <row r="1" spans="1:65" s="2" customFormat="1" ht="24.95" customHeight="1" x14ac:dyDescent="0.35">
      <c r="A1" s="4"/>
      <c r="B1" s="93" t="s">
        <v>81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533" t="s">
        <v>80</v>
      </c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4"/>
      <c r="BA1" s="4"/>
      <c r="BB1" s="4"/>
      <c r="BC1" s="3"/>
      <c r="BD1" s="244"/>
      <c r="BE1" s="244"/>
      <c r="BF1" s="4"/>
      <c r="BG1" s="244"/>
      <c r="BH1" s="244"/>
      <c r="BI1" s="244"/>
      <c r="BJ1" s="244"/>
      <c r="BK1" s="244"/>
      <c r="BL1" s="244"/>
      <c r="BM1" s="4"/>
    </row>
    <row r="2" spans="1:65" s="2" customFormat="1" ht="24.95" customHeight="1" x14ac:dyDescent="0.35">
      <c r="A2" s="4"/>
      <c r="B2" s="92" t="s">
        <v>83</v>
      </c>
      <c r="C2" s="10"/>
      <c r="D2" s="10"/>
      <c r="E2" s="10"/>
      <c r="F2" s="10"/>
      <c r="G2" s="10"/>
      <c r="H2" s="10"/>
      <c r="I2" s="10"/>
      <c r="J2" s="10"/>
      <c r="K2" s="10"/>
      <c r="L2" s="5"/>
      <c r="M2" s="10"/>
      <c r="N2" s="10"/>
      <c r="O2" s="10"/>
      <c r="P2" s="10"/>
      <c r="Q2" s="534" t="s">
        <v>82</v>
      </c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4"/>
      <c r="BA2" s="4"/>
      <c r="BB2" s="4"/>
      <c r="BC2" s="3"/>
      <c r="BD2" s="5"/>
      <c r="BE2" s="5"/>
      <c r="BF2" s="4"/>
      <c r="BG2" s="5"/>
      <c r="BH2" s="5"/>
      <c r="BI2" s="5"/>
      <c r="BJ2" s="5"/>
      <c r="BK2" s="4"/>
      <c r="BL2" s="4"/>
      <c r="BM2" s="4"/>
    </row>
    <row r="3" spans="1:65" s="2" customFormat="1" ht="24.95" customHeight="1" x14ac:dyDescent="0.35">
      <c r="A3" s="4"/>
      <c r="B3" s="92" t="s">
        <v>84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  <c r="AI3" s="534"/>
      <c r="AJ3" s="534"/>
      <c r="AK3" s="534"/>
      <c r="AL3" s="534"/>
      <c r="AM3" s="534"/>
      <c r="AN3" s="534"/>
      <c r="AO3" s="534"/>
      <c r="AP3" s="534"/>
      <c r="AQ3" s="534"/>
      <c r="AR3" s="534"/>
      <c r="AS3" s="534"/>
      <c r="AT3" s="534"/>
      <c r="AU3" s="534"/>
      <c r="AV3" s="534"/>
      <c r="AW3" s="534"/>
      <c r="AX3" s="534"/>
      <c r="AY3" s="534"/>
      <c r="AZ3" s="4"/>
      <c r="BA3" s="4"/>
      <c r="BB3" s="4"/>
      <c r="BC3" s="6"/>
      <c r="BD3" s="5"/>
      <c r="BE3" s="5"/>
      <c r="BF3" s="4"/>
      <c r="BG3" s="5"/>
      <c r="BH3" s="5"/>
      <c r="BI3" s="5"/>
      <c r="BJ3" s="5"/>
      <c r="BK3" s="4"/>
      <c r="BL3" s="4"/>
      <c r="BM3" s="4"/>
    </row>
    <row r="4" spans="1:65" s="2" customFormat="1" ht="24.95" customHeight="1" x14ac:dyDescent="0.35">
      <c r="A4" s="4"/>
      <c r="B4" s="92" t="s">
        <v>85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4"/>
      <c r="R4" s="4"/>
      <c r="S4" s="4"/>
      <c r="T4" s="264" t="s">
        <v>315</v>
      </c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3"/>
      <c r="AX4" s="3"/>
      <c r="AY4" s="3"/>
      <c r="AZ4" s="4"/>
      <c r="BA4" s="4"/>
      <c r="BB4" s="4"/>
      <c r="BD4" s="7"/>
      <c r="BE4" s="5"/>
      <c r="BF4" s="4"/>
      <c r="BG4" s="5"/>
      <c r="BH4" s="5"/>
      <c r="BI4" s="5"/>
      <c r="BJ4" s="5"/>
      <c r="BK4" s="4"/>
      <c r="BL4" s="4"/>
      <c r="BM4" s="4"/>
    </row>
    <row r="5" spans="1:65" s="2" customFormat="1" ht="20.25" customHeight="1" x14ac:dyDescent="0.35">
      <c r="A5" s="4"/>
      <c r="B5" s="92"/>
      <c r="C5" s="17"/>
      <c r="D5" s="17"/>
      <c r="E5" s="17"/>
      <c r="F5" s="17"/>
      <c r="G5" s="17"/>
      <c r="H5" s="17"/>
      <c r="I5" s="17"/>
      <c r="J5" s="17"/>
      <c r="K5" s="17"/>
      <c r="L5" s="246"/>
      <c r="M5" s="17"/>
      <c r="N5" s="17"/>
      <c r="O5" s="17"/>
      <c r="P5" s="17"/>
      <c r="R5" s="245"/>
      <c r="S5" s="245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45"/>
      <c r="AX5" s="245"/>
      <c r="AY5" s="245"/>
      <c r="AZ5" s="4"/>
      <c r="BA5" s="4"/>
      <c r="BB5" s="28" t="s">
        <v>320</v>
      </c>
      <c r="BD5" s="8"/>
      <c r="BE5" s="8"/>
      <c r="BF5" s="4"/>
      <c r="BG5" s="5"/>
      <c r="BH5" s="5"/>
      <c r="BI5" s="5"/>
      <c r="BJ5" s="5"/>
      <c r="BK5" s="4"/>
      <c r="BL5" s="4"/>
      <c r="BM5" s="4"/>
    </row>
    <row r="6" spans="1:65" s="2" customFormat="1" ht="39.75" customHeight="1" x14ac:dyDescent="0.35">
      <c r="A6" s="4"/>
      <c r="B6" s="92" t="s">
        <v>86</v>
      </c>
      <c r="C6" s="17"/>
      <c r="D6" s="17"/>
      <c r="E6" s="17"/>
      <c r="F6" s="17"/>
      <c r="G6" s="17"/>
      <c r="H6" s="17"/>
      <c r="I6" s="17"/>
      <c r="J6" s="17"/>
      <c r="K6" s="17"/>
      <c r="L6" s="246"/>
      <c r="M6" s="17"/>
      <c r="N6" s="17"/>
      <c r="O6" s="17"/>
      <c r="P6" s="17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4"/>
      <c r="BA6" s="4"/>
      <c r="BB6" s="28" t="s">
        <v>221</v>
      </c>
      <c r="BD6" s="8"/>
      <c r="BE6" s="8"/>
      <c r="BF6" s="4"/>
      <c r="BG6" s="5"/>
      <c r="BH6" s="5"/>
      <c r="BI6" s="5"/>
      <c r="BJ6" s="5"/>
      <c r="BK6" s="4"/>
      <c r="BL6" s="4"/>
      <c r="BM6" s="4"/>
    </row>
    <row r="7" spans="1:65" s="2" customFormat="1" ht="31.5" customHeight="1" x14ac:dyDescent="0.35">
      <c r="A7" s="4"/>
      <c r="B7" s="92" t="s">
        <v>321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99"/>
      <c r="U7" s="9"/>
      <c r="V7" s="247"/>
      <c r="W7" s="243"/>
      <c r="X7" s="97"/>
      <c r="Y7" s="97"/>
      <c r="Z7" s="9"/>
      <c r="AA7" s="9"/>
      <c r="AB7" s="9"/>
      <c r="AC7" s="9"/>
      <c r="AD7" s="243"/>
      <c r="AE7" s="9"/>
      <c r="AF7" s="9"/>
      <c r="AG7" s="243"/>
      <c r="AH7" s="9"/>
      <c r="AI7" s="9"/>
      <c r="AJ7" s="247" t="s">
        <v>452</v>
      </c>
      <c r="AK7" s="248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97"/>
      <c r="BA7" s="97"/>
      <c r="BB7" s="29"/>
      <c r="BD7" s="8"/>
      <c r="BE7" s="8"/>
      <c r="BF7" s="4"/>
      <c r="BG7" s="10"/>
      <c r="BH7" s="10"/>
      <c r="BI7" s="10"/>
      <c r="BJ7" s="10"/>
      <c r="BK7" s="10"/>
      <c r="BL7" s="10"/>
      <c r="BM7" s="4"/>
    </row>
    <row r="8" spans="1:65" s="2" customFormat="1" ht="31.5" customHeight="1" x14ac:dyDescent="0.35">
      <c r="A8" s="4"/>
      <c r="B8" s="91" t="s">
        <v>202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98"/>
      <c r="U8" s="11"/>
      <c r="V8" s="97"/>
      <c r="W8" s="97"/>
      <c r="X8" s="97"/>
      <c r="Y8" s="97"/>
      <c r="Z8" s="11"/>
      <c r="AA8" s="11"/>
      <c r="AB8" s="11"/>
      <c r="AC8" s="248"/>
      <c r="AD8" s="248"/>
      <c r="AE8" s="11"/>
      <c r="AF8" s="11"/>
      <c r="AG8" s="11"/>
      <c r="AH8" s="11"/>
      <c r="AI8" s="11"/>
      <c r="AJ8" s="247" t="s">
        <v>439</v>
      </c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96"/>
      <c r="BA8" s="95"/>
      <c r="BB8" s="28" t="s">
        <v>219</v>
      </c>
      <c r="BC8" s="4"/>
      <c r="BD8" s="5"/>
      <c r="BE8" s="5"/>
      <c r="BF8" s="5"/>
      <c r="BG8" s="5"/>
      <c r="BH8" s="4"/>
      <c r="BI8" s="4"/>
      <c r="BJ8" s="4"/>
      <c r="BK8" s="4"/>
      <c r="BL8" s="4"/>
      <c r="BM8" s="4"/>
    </row>
    <row r="9" spans="1:65" s="15" customFormat="1" ht="54" customHeight="1" x14ac:dyDescent="0.35">
      <c r="A9" s="13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90"/>
      <c r="U9" s="90"/>
      <c r="V9" s="90"/>
      <c r="Z9" s="90"/>
      <c r="AA9" s="90"/>
      <c r="AB9" s="90"/>
      <c r="AC9" s="90"/>
      <c r="AD9" s="90"/>
      <c r="AE9" s="90"/>
      <c r="AF9" s="90"/>
      <c r="AG9" s="90"/>
      <c r="AH9" s="90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13"/>
      <c r="BD9" s="14"/>
      <c r="BE9" s="14"/>
      <c r="BF9" s="14"/>
      <c r="BG9" s="14"/>
      <c r="BH9" s="14"/>
      <c r="BI9" s="14"/>
      <c r="BJ9" s="14"/>
      <c r="BK9" s="13"/>
      <c r="BL9" s="13"/>
      <c r="BM9" s="13"/>
    </row>
    <row r="10" spans="1:65" s="16" customFormat="1" ht="24.95" customHeight="1" x14ac:dyDescent="0.35">
      <c r="A10" s="30" t="s">
        <v>87</v>
      </c>
      <c r="B10" s="13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13"/>
      <c r="BD10" s="14"/>
      <c r="BE10" s="14"/>
      <c r="BF10" s="14"/>
      <c r="BG10" s="14"/>
      <c r="BH10" s="14"/>
      <c r="BI10" s="14"/>
      <c r="BJ10" s="13"/>
      <c r="BK10" s="13"/>
      <c r="BL10" s="13"/>
      <c r="BM10" s="14" t="s">
        <v>212</v>
      </c>
    </row>
    <row r="11" spans="1:65" s="1" customFormat="1" ht="47.1" customHeight="1" x14ac:dyDescent="0.25">
      <c r="A11" s="535" t="s">
        <v>88</v>
      </c>
      <c r="B11" s="536"/>
      <c r="C11" s="537"/>
      <c r="D11" s="538" t="s">
        <v>89</v>
      </c>
      <c r="E11" s="538"/>
      <c r="F11" s="538"/>
      <c r="G11" s="538"/>
      <c r="H11" s="89"/>
      <c r="I11" s="538" t="s">
        <v>90</v>
      </c>
      <c r="J11" s="538"/>
      <c r="K11" s="538"/>
      <c r="L11" s="89"/>
      <c r="M11" s="538" t="s">
        <v>91</v>
      </c>
      <c r="N11" s="538"/>
      <c r="O11" s="538"/>
      <c r="P11" s="538"/>
      <c r="Q11" s="538" t="s">
        <v>92</v>
      </c>
      <c r="R11" s="538"/>
      <c r="S11" s="538"/>
      <c r="T11" s="538"/>
      <c r="U11" s="88"/>
      <c r="V11" s="538" t="s">
        <v>93</v>
      </c>
      <c r="W11" s="538"/>
      <c r="X11" s="538"/>
      <c r="Y11" s="88"/>
      <c r="Z11" s="579" t="s">
        <v>94</v>
      </c>
      <c r="AA11" s="580"/>
      <c r="AB11" s="581"/>
      <c r="AC11" s="88"/>
      <c r="AD11" s="538" t="s">
        <v>95</v>
      </c>
      <c r="AE11" s="538"/>
      <c r="AF11" s="538"/>
      <c r="AG11" s="538"/>
      <c r="AH11" s="88"/>
      <c r="AI11" s="538" t="s">
        <v>96</v>
      </c>
      <c r="AJ11" s="538"/>
      <c r="AK11" s="538"/>
      <c r="AL11" s="88"/>
      <c r="AM11" s="538" t="s">
        <v>97</v>
      </c>
      <c r="AN11" s="538"/>
      <c r="AO11" s="538"/>
      <c r="AP11" s="538"/>
      <c r="AQ11" s="538" t="s">
        <v>98</v>
      </c>
      <c r="AR11" s="538"/>
      <c r="AS11" s="538"/>
      <c r="AT11" s="538"/>
      <c r="AU11" s="88"/>
      <c r="AV11" s="538" t="s">
        <v>99</v>
      </c>
      <c r="AW11" s="538"/>
      <c r="AX11" s="538"/>
      <c r="AY11" s="88"/>
      <c r="AZ11" s="538" t="s">
        <v>100</v>
      </c>
      <c r="BA11" s="538"/>
      <c r="BB11" s="538"/>
      <c r="BC11" s="538"/>
      <c r="BD11" s="553" t="s">
        <v>101</v>
      </c>
      <c r="BE11" s="553" t="s">
        <v>102</v>
      </c>
      <c r="BF11" s="553" t="s">
        <v>103</v>
      </c>
      <c r="BG11" s="553" t="s">
        <v>104</v>
      </c>
      <c r="BH11" s="553" t="s">
        <v>105</v>
      </c>
      <c r="BI11" s="553" t="s">
        <v>106</v>
      </c>
      <c r="BJ11" s="553" t="s">
        <v>107</v>
      </c>
      <c r="BK11" s="556" t="s">
        <v>108</v>
      </c>
      <c r="BL11" s="557"/>
      <c r="BM11" s="558"/>
    </row>
    <row r="12" spans="1:65" s="1" customFormat="1" ht="47.1" customHeight="1" x14ac:dyDescent="0.25">
      <c r="A12" s="535"/>
      <c r="B12" s="536"/>
      <c r="C12" s="537"/>
      <c r="D12" s="31">
        <v>1</v>
      </c>
      <c r="E12" s="31">
        <v>8</v>
      </c>
      <c r="F12" s="31">
        <v>15</v>
      </c>
      <c r="G12" s="31">
        <v>22</v>
      </c>
      <c r="H12" s="32">
        <v>29</v>
      </c>
      <c r="I12" s="31">
        <v>6</v>
      </c>
      <c r="J12" s="31">
        <v>13</v>
      </c>
      <c r="K12" s="31">
        <v>20</v>
      </c>
      <c r="L12" s="32">
        <v>27</v>
      </c>
      <c r="M12" s="31">
        <v>3</v>
      </c>
      <c r="N12" s="31">
        <v>10</v>
      </c>
      <c r="O12" s="31">
        <v>17</v>
      </c>
      <c r="P12" s="31">
        <v>24</v>
      </c>
      <c r="Q12" s="31">
        <v>1</v>
      </c>
      <c r="R12" s="31">
        <v>8</v>
      </c>
      <c r="S12" s="31">
        <v>15</v>
      </c>
      <c r="T12" s="31">
        <v>22</v>
      </c>
      <c r="U12" s="32">
        <v>29</v>
      </c>
      <c r="V12" s="31">
        <v>5</v>
      </c>
      <c r="W12" s="31">
        <v>12</v>
      </c>
      <c r="X12" s="31">
        <v>19</v>
      </c>
      <c r="Y12" s="32">
        <v>26</v>
      </c>
      <c r="Z12" s="31">
        <v>2</v>
      </c>
      <c r="AA12" s="31">
        <v>9</v>
      </c>
      <c r="AB12" s="31">
        <v>16</v>
      </c>
      <c r="AC12" s="32">
        <v>23</v>
      </c>
      <c r="AD12" s="31">
        <v>2</v>
      </c>
      <c r="AE12" s="31">
        <v>9</v>
      </c>
      <c r="AF12" s="31">
        <v>16</v>
      </c>
      <c r="AG12" s="31">
        <v>23</v>
      </c>
      <c r="AH12" s="32">
        <v>30</v>
      </c>
      <c r="AI12" s="31">
        <v>6</v>
      </c>
      <c r="AJ12" s="31">
        <v>13</v>
      </c>
      <c r="AK12" s="31">
        <v>20</v>
      </c>
      <c r="AL12" s="32">
        <v>27</v>
      </c>
      <c r="AM12" s="31">
        <v>4</v>
      </c>
      <c r="AN12" s="31">
        <v>11</v>
      </c>
      <c r="AO12" s="31">
        <v>18</v>
      </c>
      <c r="AP12" s="31">
        <v>25</v>
      </c>
      <c r="AQ12" s="31">
        <v>1</v>
      </c>
      <c r="AR12" s="31">
        <v>8</v>
      </c>
      <c r="AS12" s="31">
        <v>15</v>
      </c>
      <c r="AT12" s="31">
        <v>22</v>
      </c>
      <c r="AU12" s="32">
        <v>29</v>
      </c>
      <c r="AV12" s="31">
        <v>6</v>
      </c>
      <c r="AW12" s="31">
        <v>13</v>
      </c>
      <c r="AX12" s="31">
        <v>20</v>
      </c>
      <c r="AY12" s="32">
        <v>27</v>
      </c>
      <c r="AZ12" s="31">
        <v>3</v>
      </c>
      <c r="BA12" s="31">
        <v>10</v>
      </c>
      <c r="BB12" s="31">
        <v>17</v>
      </c>
      <c r="BC12" s="31">
        <v>24</v>
      </c>
      <c r="BD12" s="554"/>
      <c r="BE12" s="554"/>
      <c r="BF12" s="554"/>
      <c r="BG12" s="554"/>
      <c r="BH12" s="554"/>
      <c r="BI12" s="554"/>
      <c r="BJ12" s="554"/>
      <c r="BK12" s="556"/>
      <c r="BL12" s="557"/>
      <c r="BM12" s="558"/>
    </row>
    <row r="13" spans="1:65" s="1" customFormat="1" ht="47.1" customHeight="1" x14ac:dyDescent="0.25">
      <c r="A13" s="535"/>
      <c r="B13" s="536"/>
      <c r="C13" s="537"/>
      <c r="D13" s="31">
        <v>7</v>
      </c>
      <c r="E13" s="31">
        <v>14</v>
      </c>
      <c r="F13" s="31">
        <v>21</v>
      </c>
      <c r="G13" s="31">
        <v>28</v>
      </c>
      <c r="H13" s="31">
        <v>5</v>
      </c>
      <c r="I13" s="31">
        <v>12</v>
      </c>
      <c r="J13" s="31">
        <v>19</v>
      </c>
      <c r="K13" s="31">
        <v>26</v>
      </c>
      <c r="L13" s="31">
        <v>2</v>
      </c>
      <c r="M13" s="31">
        <v>9</v>
      </c>
      <c r="N13" s="31">
        <v>16</v>
      </c>
      <c r="O13" s="31">
        <v>23</v>
      </c>
      <c r="P13" s="31">
        <v>30</v>
      </c>
      <c r="Q13" s="31">
        <v>7</v>
      </c>
      <c r="R13" s="31">
        <v>14</v>
      </c>
      <c r="S13" s="31">
        <v>21</v>
      </c>
      <c r="T13" s="31">
        <v>28</v>
      </c>
      <c r="U13" s="31">
        <v>4</v>
      </c>
      <c r="V13" s="31">
        <v>11</v>
      </c>
      <c r="W13" s="31">
        <v>18</v>
      </c>
      <c r="X13" s="31">
        <v>25</v>
      </c>
      <c r="Y13" s="31">
        <v>1</v>
      </c>
      <c r="Z13" s="31">
        <v>8</v>
      </c>
      <c r="AA13" s="31">
        <v>15</v>
      </c>
      <c r="AB13" s="31">
        <v>22</v>
      </c>
      <c r="AC13" s="31">
        <v>1</v>
      </c>
      <c r="AD13" s="31">
        <v>8</v>
      </c>
      <c r="AE13" s="31">
        <v>15</v>
      </c>
      <c r="AF13" s="31">
        <v>22</v>
      </c>
      <c r="AG13" s="31">
        <v>29</v>
      </c>
      <c r="AH13" s="31">
        <v>5</v>
      </c>
      <c r="AI13" s="31">
        <v>12</v>
      </c>
      <c r="AJ13" s="31">
        <v>19</v>
      </c>
      <c r="AK13" s="31">
        <v>26</v>
      </c>
      <c r="AL13" s="31">
        <v>3</v>
      </c>
      <c r="AM13" s="31">
        <v>10</v>
      </c>
      <c r="AN13" s="31">
        <v>17</v>
      </c>
      <c r="AO13" s="31">
        <v>24</v>
      </c>
      <c r="AP13" s="31">
        <v>31</v>
      </c>
      <c r="AQ13" s="31">
        <v>7</v>
      </c>
      <c r="AR13" s="31">
        <v>14</v>
      </c>
      <c r="AS13" s="31">
        <v>21</v>
      </c>
      <c r="AT13" s="31">
        <v>28</v>
      </c>
      <c r="AU13" s="31">
        <v>5</v>
      </c>
      <c r="AV13" s="31">
        <v>12</v>
      </c>
      <c r="AW13" s="31">
        <v>19</v>
      </c>
      <c r="AX13" s="31">
        <v>26</v>
      </c>
      <c r="AY13" s="31">
        <v>2</v>
      </c>
      <c r="AZ13" s="31">
        <v>9</v>
      </c>
      <c r="BA13" s="31">
        <v>16</v>
      </c>
      <c r="BB13" s="31">
        <v>23</v>
      </c>
      <c r="BC13" s="31">
        <v>31</v>
      </c>
      <c r="BD13" s="554"/>
      <c r="BE13" s="554"/>
      <c r="BF13" s="554"/>
      <c r="BG13" s="554"/>
      <c r="BH13" s="554"/>
      <c r="BI13" s="554"/>
      <c r="BJ13" s="554"/>
      <c r="BK13" s="556"/>
      <c r="BL13" s="557"/>
      <c r="BM13" s="558"/>
    </row>
    <row r="14" spans="1:65" s="1" customFormat="1" ht="54.75" customHeight="1" x14ac:dyDescent="0.25">
      <c r="A14" s="535"/>
      <c r="B14" s="536"/>
      <c r="C14" s="537"/>
      <c r="D14" s="101">
        <v>1</v>
      </c>
      <c r="E14" s="101">
        <f t="shared" ref="E14:AJ14" si="0">D14+1</f>
        <v>2</v>
      </c>
      <c r="F14" s="101">
        <f t="shared" si="0"/>
        <v>3</v>
      </c>
      <c r="G14" s="101">
        <f t="shared" si="0"/>
        <v>4</v>
      </c>
      <c r="H14" s="101">
        <f t="shared" si="0"/>
        <v>5</v>
      </c>
      <c r="I14" s="101">
        <f t="shared" si="0"/>
        <v>6</v>
      </c>
      <c r="J14" s="101">
        <f t="shared" si="0"/>
        <v>7</v>
      </c>
      <c r="K14" s="101">
        <f t="shared" si="0"/>
        <v>8</v>
      </c>
      <c r="L14" s="101">
        <f t="shared" si="0"/>
        <v>9</v>
      </c>
      <c r="M14" s="101">
        <f t="shared" si="0"/>
        <v>10</v>
      </c>
      <c r="N14" s="101">
        <f t="shared" si="0"/>
        <v>11</v>
      </c>
      <c r="O14" s="101">
        <f t="shared" si="0"/>
        <v>12</v>
      </c>
      <c r="P14" s="101">
        <f t="shared" si="0"/>
        <v>13</v>
      </c>
      <c r="Q14" s="101">
        <f t="shared" si="0"/>
        <v>14</v>
      </c>
      <c r="R14" s="101">
        <f t="shared" si="0"/>
        <v>15</v>
      </c>
      <c r="S14" s="101">
        <f t="shared" si="0"/>
        <v>16</v>
      </c>
      <c r="T14" s="101">
        <f t="shared" si="0"/>
        <v>17</v>
      </c>
      <c r="U14" s="101">
        <f t="shared" si="0"/>
        <v>18</v>
      </c>
      <c r="V14" s="101">
        <f t="shared" si="0"/>
        <v>19</v>
      </c>
      <c r="W14" s="101">
        <f t="shared" si="0"/>
        <v>20</v>
      </c>
      <c r="X14" s="101">
        <f t="shared" si="0"/>
        <v>21</v>
      </c>
      <c r="Y14" s="101">
        <f t="shared" si="0"/>
        <v>22</v>
      </c>
      <c r="Z14" s="101">
        <f t="shared" si="0"/>
        <v>23</v>
      </c>
      <c r="AA14" s="101">
        <f>Z14+1</f>
        <v>24</v>
      </c>
      <c r="AB14" s="101">
        <f>AA14+1</f>
        <v>25</v>
      </c>
      <c r="AC14" s="101">
        <f t="shared" si="0"/>
        <v>26</v>
      </c>
      <c r="AD14" s="101">
        <f t="shared" si="0"/>
        <v>27</v>
      </c>
      <c r="AE14" s="101">
        <f t="shared" si="0"/>
        <v>28</v>
      </c>
      <c r="AF14" s="101">
        <f t="shared" si="0"/>
        <v>29</v>
      </c>
      <c r="AG14" s="101">
        <f t="shared" si="0"/>
        <v>30</v>
      </c>
      <c r="AH14" s="101">
        <f t="shared" si="0"/>
        <v>31</v>
      </c>
      <c r="AI14" s="101">
        <f t="shared" si="0"/>
        <v>32</v>
      </c>
      <c r="AJ14" s="101">
        <f t="shared" si="0"/>
        <v>33</v>
      </c>
      <c r="AK14" s="101">
        <f t="shared" ref="AK14:BC14" si="1">AJ14+1</f>
        <v>34</v>
      </c>
      <c r="AL14" s="101">
        <f t="shared" si="1"/>
        <v>35</v>
      </c>
      <c r="AM14" s="101">
        <f t="shared" si="1"/>
        <v>36</v>
      </c>
      <c r="AN14" s="101">
        <f t="shared" si="1"/>
        <v>37</v>
      </c>
      <c r="AO14" s="101">
        <f t="shared" si="1"/>
        <v>38</v>
      </c>
      <c r="AP14" s="101">
        <f t="shared" si="1"/>
        <v>39</v>
      </c>
      <c r="AQ14" s="101">
        <f t="shared" si="1"/>
        <v>40</v>
      </c>
      <c r="AR14" s="101">
        <f t="shared" si="1"/>
        <v>41</v>
      </c>
      <c r="AS14" s="101">
        <f t="shared" si="1"/>
        <v>42</v>
      </c>
      <c r="AT14" s="101">
        <f t="shared" si="1"/>
        <v>43</v>
      </c>
      <c r="AU14" s="101">
        <f t="shared" si="1"/>
        <v>44</v>
      </c>
      <c r="AV14" s="101">
        <f t="shared" si="1"/>
        <v>45</v>
      </c>
      <c r="AW14" s="101">
        <f t="shared" si="1"/>
        <v>46</v>
      </c>
      <c r="AX14" s="101">
        <f t="shared" si="1"/>
        <v>47</v>
      </c>
      <c r="AY14" s="101">
        <f t="shared" si="1"/>
        <v>48</v>
      </c>
      <c r="AZ14" s="101">
        <f t="shared" si="1"/>
        <v>49</v>
      </c>
      <c r="BA14" s="101">
        <f t="shared" si="1"/>
        <v>50</v>
      </c>
      <c r="BB14" s="101">
        <f t="shared" si="1"/>
        <v>51</v>
      </c>
      <c r="BC14" s="101">
        <f t="shared" si="1"/>
        <v>52</v>
      </c>
      <c r="BD14" s="555"/>
      <c r="BE14" s="555"/>
      <c r="BF14" s="555"/>
      <c r="BG14" s="555"/>
      <c r="BH14" s="555"/>
      <c r="BI14" s="555"/>
      <c r="BJ14" s="555"/>
      <c r="BK14" s="556"/>
      <c r="BL14" s="557"/>
      <c r="BM14" s="558"/>
    </row>
    <row r="15" spans="1:65" s="2" customFormat="1" ht="27" customHeight="1" x14ac:dyDescent="0.3">
      <c r="A15" s="559" t="s">
        <v>109</v>
      </c>
      <c r="B15" s="560"/>
      <c r="C15" s="561"/>
      <c r="D15" s="33"/>
      <c r="E15" s="34"/>
      <c r="F15" s="34"/>
      <c r="G15" s="34"/>
      <c r="H15" s="34"/>
      <c r="I15" s="34"/>
      <c r="J15" s="34"/>
      <c r="K15" s="34"/>
      <c r="L15" s="34"/>
      <c r="M15" s="35">
        <v>18</v>
      </c>
      <c r="N15" s="36"/>
      <c r="O15" s="36"/>
      <c r="P15" s="36"/>
      <c r="Q15" s="36"/>
      <c r="R15" s="36"/>
      <c r="S15" s="36"/>
      <c r="T15" s="37"/>
      <c r="U15" s="37"/>
      <c r="V15" s="37" t="s">
        <v>110</v>
      </c>
      <c r="W15" s="37" t="s">
        <v>110</v>
      </c>
      <c r="X15" s="37" t="s">
        <v>110</v>
      </c>
      <c r="Y15" s="37" t="s">
        <v>111</v>
      </c>
      <c r="Z15" s="37" t="s">
        <v>111</v>
      </c>
      <c r="AA15" s="37"/>
      <c r="AB15" s="37"/>
      <c r="AC15" s="37"/>
      <c r="AD15" s="37"/>
      <c r="AE15" s="37"/>
      <c r="AF15" s="37"/>
      <c r="AG15" s="37"/>
      <c r="AH15" s="35">
        <v>17</v>
      </c>
      <c r="AI15" s="36"/>
      <c r="AJ15" s="36"/>
      <c r="AK15" s="36"/>
      <c r="AL15" s="36"/>
      <c r="AM15" s="37"/>
      <c r="AN15" s="37"/>
      <c r="AO15" s="38"/>
      <c r="AP15" s="38"/>
      <c r="AQ15" s="37"/>
      <c r="AR15" s="37" t="s">
        <v>110</v>
      </c>
      <c r="AS15" s="37" t="s">
        <v>110</v>
      </c>
      <c r="AT15" s="37" t="s">
        <v>110</v>
      </c>
      <c r="AU15" s="39" t="s">
        <v>112</v>
      </c>
      <c r="AV15" s="39" t="s">
        <v>112</v>
      </c>
      <c r="AW15" s="37" t="s">
        <v>111</v>
      </c>
      <c r="AX15" s="37" t="s">
        <v>111</v>
      </c>
      <c r="AY15" s="37" t="s">
        <v>111</v>
      </c>
      <c r="AZ15" s="37" t="s">
        <v>111</v>
      </c>
      <c r="BA15" s="37" t="s">
        <v>111</v>
      </c>
      <c r="BB15" s="37" t="s">
        <v>111</v>
      </c>
      <c r="BC15" s="40" t="s">
        <v>111</v>
      </c>
      <c r="BD15" s="87">
        <v>35</v>
      </c>
      <c r="BE15" s="86">
        <v>6</v>
      </c>
      <c r="BF15" s="86">
        <v>2</v>
      </c>
      <c r="BG15" s="86"/>
      <c r="BH15" s="86"/>
      <c r="BI15" s="86"/>
      <c r="BJ15" s="86">
        <v>9</v>
      </c>
      <c r="BK15" s="562">
        <f t="shared" ref="BK15:BK20" si="2">SUM(BD15:BJ15)</f>
        <v>52</v>
      </c>
      <c r="BL15" s="563"/>
      <c r="BM15" s="564"/>
    </row>
    <row r="16" spans="1:65" s="2" customFormat="1" ht="27" customHeight="1" x14ac:dyDescent="0.2">
      <c r="A16" s="559" t="s">
        <v>113</v>
      </c>
      <c r="B16" s="560"/>
      <c r="C16" s="561"/>
      <c r="D16" s="34"/>
      <c r="E16" s="34"/>
      <c r="F16" s="34"/>
      <c r="G16" s="34"/>
      <c r="H16" s="34"/>
      <c r="I16" s="34"/>
      <c r="J16" s="34"/>
      <c r="K16" s="34"/>
      <c r="L16" s="34"/>
      <c r="M16" s="41">
        <v>18</v>
      </c>
      <c r="N16" s="42"/>
      <c r="O16" s="42"/>
      <c r="P16" s="42"/>
      <c r="Q16" s="42"/>
      <c r="R16" s="42"/>
      <c r="S16" s="42"/>
      <c r="T16" s="39"/>
      <c r="U16" s="39"/>
      <c r="V16" s="39" t="s">
        <v>110</v>
      </c>
      <c r="W16" s="39" t="s">
        <v>110</v>
      </c>
      <c r="X16" s="39" t="s">
        <v>110</v>
      </c>
      <c r="Y16" s="39" t="s">
        <v>111</v>
      </c>
      <c r="Z16" s="39" t="s">
        <v>111</v>
      </c>
      <c r="AA16" s="39"/>
      <c r="AB16" s="39"/>
      <c r="AC16" s="39"/>
      <c r="AD16" s="39"/>
      <c r="AE16" s="39"/>
      <c r="AF16" s="39"/>
      <c r="AG16" s="39"/>
      <c r="AH16" s="41">
        <v>17</v>
      </c>
      <c r="AI16" s="39"/>
      <c r="AJ16" s="39"/>
      <c r="AK16" s="39"/>
      <c r="AL16" s="39"/>
      <c r="AM16" s="39"/>
      <c r="AN16" s="39"/>
      <c r="AO16" s="39"/>
      <c r="AP16" s="39"/>
      <c r="AQ16" s="39"/>
      <c r="AR16" s="39" t="s">
        <v>110</v>
      </c>
      <c r="AS16" s="39" t="s">
        <v>110</v>
      </c>
      <c r="AT16" s="39" t="s">
        <v>110</v>
      </c>
      <c r="AU16" s="39" t="s">
        <v>112</v>
      </c>
      <c r="AV16" s="39" t="s">
        <v>112</v>
      </c>
      <c r="AW16" s="39" t="s">
        <v>111</v>
      </c>
      <c r="AX16" s="37" t="s">
        <v>111</v>
      </c>
      <c r="AY16" s="37" t="s">
        <v>111</v>
      </c>
      <c r="AZ16" s="37" t="s">
        <v>111</v>
      </c>
      <c r="BA16" s="37" t="s">
        <v>111</v>
      </c>
      <c r="BB16" s="43" t="s">
        <v>111</v>
      </c>
      <c r="BC16" s="43" t="s">
        <v>111</v>
      </c>
      <c r="BD16" s="87">
        <v>35</v>
      </c>
      <c r="BE16" s="86">
        <v>6</v>
      </c>
      <c r="BF16" s="86">
        <v>2</v>
      </c>
      <c r="BG16" s="86"/>
      <c r="BH16" s="86"/>
      <c r="BI16" s="86"/>
      <c r="BJ16" s="86">
        <v>9</v>
      </c>
      <c r="BK16" s="562">
        <f t="shared" si="2"/>
        <v>52</v>
      </c>
      <c r="BL16" s="563"/>
      <c r="BM16" s="564"/>
    </row>
    <row r="17" spans="1:65" s="2" customFormat="1" ht="27" customHeight="1" x14ac:dyDescent="0.2">
      <c r="A17" s="559" t="s">
        <v>114</v>
      </c>
      <c r="B17" s="560"/>
      <c r="C17" s="561"/>
      <c r="D17" s="34"/>
      <c r="E17" s="34"/>
      <c r="F17" s="34"/>
      <c r="G17" s="34"/>
      <c r="H17" s="34"/>
      <c r="I17" s="34"/>
      <c r="J17" s="34"/>
      <c r="K17" s="34"/>
      <c r="L17" s="34"/>
      <c r="M17" s="41">
        <v>18</v>
      </c>
      <c r="N17" s="42"/>
      <c r="O17" s="42"/>
      <c r="P17" s="42"/>
      <c r="Q17" s="42"/>
      <c r="R17" s="42"/>
      <c r="S17" s="42"/>
      <c r="T17" s="39"/>
      <c r="U17" s="39"/>
      <c r="V17" s="39" t="s">
        <v>110</v>
      </c>
      <c r="W17" s="39" t="s">
        <v>110</v>
      </c>
      <c r="X17" s="39" t="s">
        <v>110</v>
      </c>
      <c r="Y17" s="39" t="s">
        <v>111</v>
      </c>
      <c r="Z17" s="39" t="s">
        <v>111</v>
      </c>
      <c r="AA17" s="39"/>
      <c r="AB17" s="39"/>
      <c r="AC17" s="39"/>
      <c r="AD17" s="39"/>
      <c r="AE17" s="39"/>
      <c r="AF17" s="39"/>
      <c r="AG17" s="39"/>
      <c r="AH17" s="41">
        <v>17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 t="s">
        <v>110</v>
      </c>
      <c r="AS17" s="39" t="s">
        <v>110</v>
      </c>
      <c r="AT17" s="39" t="s">
        <v>110</v>
      </c>
      <c r="AU17" s="39" t="s">
        <v>112</v>
      </c>
      <c r="AV17" s="39" t="s">
        <v>112</v>
      </c>
      <c r="AW17" s="39" t="s">
        <v>112</v>
      </c>
      <c r="AX17" s="39" t="s">
        <v>112</v>
      </c>
      <c r="AY17" s="39" t="s">
        <v>111</v>
      </c>
      <c r="AZ17" s="39" t="s">
        <v>111</v>
      </c>
      <c r="BA17" s="39" t="s">
        <v>111</v>
      </c>
      <c r="BB17" s="39" t="s">
        <v>111</v>
      </c>
      <c r="BC17" s="43" t="s">
        <v>111</v>
      </c>
      <c r="BD17" s="87">
        <v>35</v>
      </c>
      <c r="BE17" s="86">
        <v>6</v>
      </c>
      <c r="BF17" s="86">
        <v>4</v>
      </c>
      <c r="BG17" s="86"/>
      <c r="BH17" s="86"/>
      <c r="BI17" s="86"/>
      <c r="BJ17" s="86">
        <v>7</v>
      </c>
      <c r="BK17" s="562">
        <f t="shared" si="2"/>
        <v>52</v>
      </c>
      <c r="BL17" s="563"/>
      <c r="BM17" s="564"/>
    </row>
    <row r="18" spans="1:65" s="2" customFormat="1" ht="27" customHeight="1" x14ac:dyDescent="0.2">
      <c r="A18" s="559" t="s">
        <v>115</v>
      </c>
      <c r="B18" s="560"/>
      <c r="C18" s="561"/>
      <c r="D18" s="34"/>
      <c r="E18" s="34"/>
      <c r="F18" s="34"/>
      <c r="G18" s="34"/>
      <c r="H18" s="34"/>
      <c r="I18" s="34"/>
      <c r="J18" s="34"/>
      <c r="K18" s="34"/>
      <c r="L18" s="34"/>
      <c r="M18" s="35">
        <v>18</v>
      </c>
      <c r="N18" s="36"/>
      <c r="O18" s="36"/>
      <c r="P18" s="37"/>
      <c r="Q18" s="37"/>
      <c r="R18" s="37"/>
      <c r="S18" s="37"/>
      <c r="T18" s="37"/>
      <c r="U18" s="37"/>
      <c r="V18" s="39" t="s">
        <v>110</v>
      </c>
      <c r="W18" s="39" t="s">
        <v>110</v>
      </c>
      <c r="X18" s="39" t="s">
        <v>110</v>
      </c>
      <c r="Y18" s="39" t="s">
        <v>111</v>
      </c>
      <c r="Z18" s="39" t="s">
        <v>111</v>
      </c>
      <c r="AA18" s="40"/>
      <c r="AB18" s="40"/>
      <c r="AC18" s="37"/>
      <c r="AD18" s="37"/>
      <c r="AE18" s="37"/>
      <c r="AF18" s="37"/>
      <c r="AG18" s="40"/>
      <c r="AH18" s="44">
        <v>17</v>
      </c>
      <c r="AI18" s="40"/>
      <c r="AJ18" s="40"/>
      <c r="AK18" s="40"/>
      <c r="AL18" s="40"/>
      <c r="AM18" s="40"/>
      <c r="AN18" s="40"/>
      <c r="AO18" s="40"/>
      <c r="AP18" s="40"/>
      <c r="AQ18" s="39"/>
      <c r="AR18" s="39" t="s">
        <v>110</v>
      </c>
      <c r="AS18" s="39" t="s">
        <v>110</v>
      </c>
      <c r="AT18" s="39" t="s">
        <v>110</v>
      </c>
      <c r="AU18" s="39" t="s">
        <v>111</v>
      </c>
      <c r="AV18" s="39" t="s">
        <v>111</v>
      </c>
      <c r="AW18" s="39" t="s">
        <v>111</v>
      </c>
      <c r="AX18" s="39" t="s">
        <v>111</v>
      </c>
      <c r="AY18" s="39" t="s">
        <v>111</v>
      </c>
      <c r="AZ18" s="45" t="s">
        <v>116</v>
      </c>
      <c r="BA18" s="45" t="s">
        <v>116</v>
      </c>
      <c r="BB18" s="45" t="s">
        <v>116</v>
      </c>
      <c r="BC18" s="45" t="s">
        <v>116</v>
      </c>
      <c r="BD18" s="87">
        <v>35</v>
      </c>
      <c r="BE18" s="86">
        <v>6</v>
      </c>
      <c r="BF18" s="86"/>
      <c r="BG18" s="86">
        <v>4</v>
      </c>
      <c r="BH18" s="86"/>
      <c r="BI18" s="86"/>
      <c r="BJ18" s="86">
        <v>7</v>
      </c>
      <c r="BK18" s="562">
        <f t="shared" si="2"/>
        <v>52</v>
      </c>
      <c r="BL18" s="563"/>
      <c r="BM18" s="564"/>
    </row>
    <row r="19" spans="1:65" s="2" customFormat="1" ht="27" customHeight="1" x14ac:dyDescent="0.2">
      <c r="A19" s="559" t="s">
        <v>220</v>
      </c>
      <c r="B19" s="560"/>
      <c r="C19" s="561"/>
      <c r="D19" s="45"/>
      <c r="E19" s="34"/>
      <c r="F19" s="34"/>
      <c r="G19" s="34"/>
      <c r="H19" s="34"/>
      <c r="I19" s="34"/>
      <c r="J19" s="34"/>
      <c r="K19" s="34"/>
      <c r="L19" s="34"/>
      <c r="M19" s="46">
        <v>18</v>
      </c>
      <c r="N19" s="34"/>
      <c r="O19" s="34"/>
      <c r="P19" s="47"/>
      <c r="Q19" s="47"/>
      <c r="R19" s="47"/>
      <c r="S19" s="47"/>
      <c r="T19" s="47"/>
      <c r="U19" s="47"/>
      <c r="V19" s="37" t="s">
        <v>110</v>
      </c>
      <c r="W19" s="37" t="s">
        <v>110</v>
      </c>
      <c r="X19" s="37" t="s">
        <v>110</v>
      </c>
      <c r="Y19" s="40" t="s">
        <v>111</v>
      </c>
      <c r="Z19" s="40" t="s">
        <v>111</v>
      </c>
      <c r="AA19" s="37" t="s">
        <v>116</v>
      </c>
      <c r="AB19" s="37" t="s">
        <v>116</v>
      </c>
      <c r="AC19" s="37" t="s">
        <v>116</v>
      </c>
      <c r="AD19" s="37" t="s">
        <v>116</v>
      </c>
      <c r="AE19" s="37" t="s">
        <v>116</v>
      </c>
      <c r="AF19" s="37" t="s">
        <v>116</v>
      </c>
      <c r="AG19" s="40" t="s">
        <v>117</v>
      </c>
      <c r="AH19" s="40" t="s">
        <v>117</v>
      </c>
      <c r="AI19" s="40" t="s">
        <v>118</v>
      </c>
      <c r="AJ19" s="40" t="s">
        <v>118</v>
      </c>
      <c r="AK19" s="40" t="s">
        <v>118</v>
      </c>
      <c r="AL19" s="40" t="s">
        <v>118</v>
      </c>
      <c r="AM19" s="40" t="s">
        <v>118</v>
      </c>
      <c r="AN19" s="40" t="s">
        <v>118</v>
      </c>
      <c r="AO19" s="40" t="s">
        <v>118</v>
      </c>
      <c r="AP19" s="40" t="s">
        <v>118</v>
      </c>
      <c r="AQ19" s="40" t="s">
        <v>118</v>
      </c>
      <c r="AR19" s="40" t="s">
        <v>118</v>
      </c>
      <c r="AS19" s="40" t="s">
        <v>117</v>
      </c>
      <c r="AT19" s="40" t="s">
        <v>117</v>
      </c>
      <c r="AU19" s="40"/>
      <c r="AV19" s="40"/>
      <c r="AW19" s="34"/>
      <c r="AX19" s="34"/>
      <c r="AY19" s="34"/>
      <c r="AZ19" s="34"/>
      <c r="BA19" s="34"/>
      <c r="BB19" s="34"/>
      <c r="BC19" s="34"/>
      <c r="BD19" s="87">
        <v>18</v>
      </c>
      <c r="BE19" s="86">
        <v>3</v>
      </c>
      <c r="BF19" s="86"/>
      <c r="BG19" s="86">
        <v>6</v>
      </c>
      <c r="BH19" s="86">
        <v>10</v>
      </c>
      <c r="BI19" s="86">
        <v>4</v>
      </c>
      <c r="BJ19" s="86">
        <v>2</v>
      </c>
      <c r="BK19" s="562">
        <f t="shared" si="2"/>
        <v>43</v>
      </c>
      <c r="BL19" s="563"/>
      <c r="BM19" s="564"/>
    </row>
    <row r="20" spans="1:65" s="51" customFormat="1" ht="27" customHeight="1" x14ac:dyDescent="0.3">
      <c r="A20" s="4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D20" s="85">
        <f t="shared" ref="BD20:BJ20" si="3">SUM(BD15:BD19)</f>
        <v>158</v>
      </c>
      <c r="BE20" s="84">
        <f t="shared" si="3"/>
        <v>27</v>
      </c>
      <c r="BF20" s="84">
        <f t="shared" si="3"/>
        <v>8</v>
      </c>
      <c r="BG20" s="84">
        <f t="shared" si="3"/>
        <v>10</v>
      </c>
      <c r="BH20" s="84">
        <f t="shared" si="3"/>
        <v>10</v>
      </c>
      <c r="BI20" s="84">
        <f t="shared" si="3"/>
        <v>4</v>
      </c>
      <c r="BJ20" s="84">
        <f t="shared" si="3"/>
        <v>34</v>
      </c>
      <c r="BK20" s="562">
        <f t="shared" si="2"/>
        <v>251</v>
      </c>
      <c r="BL20" s="563"/>
      <c r="BM20" s="564"/>
    </row>
    <row r="21" spans="1:65" s="51" customFormat="1" ht="24.75" customHeight="1" x14ac:dyDescent="0.3">
      <c r="A21" s="48"/>
      <c r="B21" s="48"/>
      <c r="C21" s="48"/>
      <c r="D21" s="52" t="s">
        <v>119</v>
      </c>
      <c r="E21" s="53"/>
      <c r="F21" s="52"/>
      <c r="G21" s="52"/>
      <c r="H21" s="52"/>
      <c r="I21" s="53"/>
      <c r="J21" s="54"/>
      <c r="K21" s="49" t="s">
        <v>120</v>
      </c>
      <c r="L21" s="52" t="s">
        <v>121</v>
      </c>
      <c r="M21" s="52"/>
      <c r="N21" s="52"/>
      <c r="O21" s="52"/>
      <c r="P21" s="52"/>
      <c r="Q21" s="52"/>
      <c r="R21" s="52"/>
      <c r="S21" s="52"/>
      <c r="T21" s="53"/>
      <c r="U21" s="53"/>
      <c r="V21" s="55" t="s">
        <v>112</v>
      </c>
      <c r="W21" s="49" t="s">
        <v>120</v>
      </c>
      <c r="X21" s="52" t="s">
        <v>122</v>
      </c>
      <c r="Y21" s="52"/>
      <c r="Z21" s="52"/>
      <c r="AA21" s="52"/>
      <c r="AB21" s="52"/>
      <c r="AC21" s="52"/>
      <c r="AD21" s="52"/>
      <c r="AE21" s="52"/>
      <c r="AF21" s="52"/>
      <c r="AG21" s="53"/>
      <c r="AH21" s="53"/>
      <c r="AI21" s="55" t="s">
        <v>118</v>
      </c>
      <c r="AJ21" s="49" t="s">
        <v>120</v>
      </c>
      <c r="AK21" s="52" t="s">
        <v>123</v>
      </c>
      <c r="AL21" s="52"/>
      <c r="AM21" s="52"/>
      <c r="AN21" s="56"/>
      <c r="AO21" s="56"/>
      <c r="AP21" s="56"/>
      <c r="AQ21" s="56"/>
      <c r="AR21" s="53"/>
      <c r="AS21" s="53"/>
      <c r="AT21" s="53"/>
      <c r="AU21" s="53"/>
      <c r="AV21" s="45" t="s">
        <v>111</v>
      </c>
      <c r="AW21" s="49" t="s">
        <v>120</v>
      </c>
      <c r="AX21" s="52" t="s">
        <v>124</v>
      </c>
      <c r="AY21" s="52"/>
      <c r="AZ21" s="52"/>
      <c r="BA21" s="52"/>
      <c r="BB21" s="52"/>
      <c r="BC21" s="52"/>
      <c r="BD21" s="52"/>
      <c r="BE21" s="52"/>
      <c r="BF21" s="52"/>
      <c r="BG21" s="52"/>
      <c r="BH21" s="48"/>
      <c r="BI21" s="48"/>
      <c r="BJ21" s="48"/>
      <c r="BK21" s="48"/>
      <c r="BL21" s="48"/>
      <c r="BM21" s="48"/>
    </row>
    <row r="22" spans="1:65" s="2" customFormat="1" ht="12" customHeight="1" x14ac:dyDescent="0.2">
      <c r="D22" s="57"/>
      <c r="E22" s="58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9"/>
      <c r="AO22" s="59"/>
      <c r="AP22" s="59"/>
      <c r="AQ22" s="59"/>
      <c r="AR22" s="58"/>
      <c r="AS22" s="58"/>
      <c r="AT22" s="58"/>
      <c r="AU22" s="58"/>
      <c r="AV22" s="60"/>
      <c r="AW22" s="61"/>
      <c r="AX22" s="57"/>
      <c r="AY22" s="57"/>
      <c r="AZ22" s="57"/>
      <c r="BA22" s="57"/>
      <c r="BB22" s="57"/>
      <c r="BC22" s="57"/>
      <c r="BD22" s="57"/>
      <c r="BE22" s="57"/>
      <c r="BF22" s="57"/>
      <c r="BG22" s="57"/>
    </row>
    <row r="23" spans="1:65" s="51" customFormat="1" ht="24.95" customHeight="1" x14ac:dyDescent="0.3">
      <c r="A23" s="48"/>
      <c r="B23" s="48"/>
      <c r="C23" s="48"/>
      <c r="D23" s="52"/>
      <c r="E23" s="52"/>
      <c r="F23" s="52"/>
      <c r="G23" s="52"/>
      <c r="H23" s="52"/>
      <c r="I23" s="53"/>
      <c r="J23" s="45" t="s">
        <v>110</v>
      </c>
      <c r="K23" s="49" t="s">
        <v>120</v>
      </c>
      <c r="L23" s="52" t="s">
        <v>125</v>
      </c>
      <c r="M23" s="52"/>
      <c r="N23" s="52"/>
      <c r="O23" s="52"/>
      <c r="P23" s="52"/>
      <c r="Q23" s="52"/>
      <c r="R23" s="52"/>
      <c r="S23" s="52"/>
      <c r="T23" s="53"/>
      <c r="U23" s="53"/>
      <c r="V23" s="45" t="s">
        <v>116</v>
      </c>
      <c r="W23" s="49" t="s">
        <v>120</v>
      </c>
      <c r="X23" s="52" t="s">
        <v>126</v>
      </c>
      <c r="Y23" s="52"/>
      <c r="Z23" s="52"/>
      <c r="AA23" s="52"/>
      <c r="AB23" s="52"/>
      <c r="AC23" s="52"/>
      <c r="AD23" s="52"/>
      <c r="AE23" s="52"/>
      <c r="AF23" s="52"/>
      <c r="AG23" s="53"/>
      <c r="AH23" s="53"/>
      <c r="AI23" s="55" t="s">
        <v>117</v>
      </c>
      <c r="AJ23" s="49" t="s">
        <v>120</v>
      </c>
      <c r="AK23" s="52" t="s">
        <v>127</v>
      </c>
      <c r="AL23" s="52"/>
      <c r="AM23" s="52"/>
      <c r="AN23" s="56"/>
      <c r="AO23" s="56"/>
      <c r="AP23" s="56"/>
      <c r="AQ23" s="56"/>
      <c r="AR23" s="56"/>
      <c r="AS23" s="56"/>
      <c r="AT23" s="56"/>
      <c r="AU23" s="56"/>
      <c r="AV23" s="56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48"/>
      <c r="BI23" s="48"/>
      <c r="BJ23" s="48"/>
      <c r="BK23" s="48"/>
      <c r="BL23" s="48"/>
      <c r="BM23" s="48"/>
    </row>
    <row r="24" spans="1:65" s="51" customFormat="1" ht="30.75" customHeight="1" x14ac:dyDescent="0.3">
      <c r="A24" s="48"/>
      <c r="B24" s="48"/>
      <c r="C24" s="48"/>
      <c r="D24" s="52"/>
      <c r="E24" s="52"/>
      <c r="F24" s="52"/>
      <c r="G24" s="52"/>
      <c r="H24" s="52"/>
      <c r="I24" s="53"/>
      <c r="J24" s="62"/>
      <c r="K24" s="49"/>
      <c r="L24" s="52"/>
      <c r="M24" s="52"/>
      <c r="N24" s="52"/>
      <c r="O24" s="52"/>
      <c r="P24" s="52"/>
      <c r="Q24" s="52"/>
      <c r="R24" s="52"/>
      <c r="S24" s="52"/>
      <c r="T24" s="53"/>
      <c r="U24" s="53"/>
      <c r="V24" s="62"/>
      <c r="W24" s="49"/>
      <c r="X24" s="52"/>
      <c r="Y24" s="52"/>
      <c r="Z24" s="52"/>
      <c r="AA24" s="52"/>
      <c r="AB24" s="52"/>
      <c r="AC24" s="52"/>
      <c r="AD24" s="52"/>
      <c r="AE24" s="52"/>
      <c r="AF24" s="52"/>
      <c r="AG24" s="53"/>
      <c r="AH24" s="53"/>
      <c r="AI24" s="63"/>
      <c r="AJ24" s="49"/>
      <c r="AK24" s="52"/>
      <c r="AL24" s="52"/>
      <c r="AM24" s="52"/>
      <c r="AN24" s="56"/>
      <c r="AO24" s="56"/>
      <c r="AP24" s="56"/>
      <c r="AQ24" s="56"/>
      <c r="AR24" s="56"/>
      <c r="AS24" s="56"/>
      <c r="AT24" s="56"/>
      <c r="AU24" s="56"/>
      <c r="AV24" s="56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48"/>
      <c r="BI24" s="48"/>
      <c r="BJ24" s="48"/>
      <c r="BK24" s="48"/>
      <c r="BL24" s="48"/>
      <c r="BM24" s="48"/>
    </row>
    <row r="25" spans="1:65" ht="24.95" customHeight="1" thickBot="1" x14ac:dyDescent="0.25">
      <c r="A25" s="582" t="s">
        <v>316</v>
      </c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2"/>
      <c r="AB25" s="582"/>
      <c r="AC25" s="582"/>
      <c r="AD25" s="582"/>
      <c r="AE25" s="582"/>
      <c r="AF25" s="582"/>
      <c r="AG25" s="582"/>
      <c r="AH25" s="582"/>
      <c r="AI25" s="582"/>
      <c r="AJ25" s="582"/>
      <c r="AK25" s="582"/>
      <c r="AL25" s="582"/>
      <c r="AM25" s="582"/>
      <c r="AN25" s="582"/>
      <c r="AO25" s="582"/>
      <c r="AP25" s="582"/>
      <c r="AQ25" s="582"/>
      <c r="AR25" s="582"/>
      <c r="AS25" s="582"/>
      <c r="AT25" s="582"/>
      <c r="AU25" s="582"/>
      <c r="AV25" s="582"/>
      <c r="AW25" s="582"/>
      <c r="AX25" s="582"/>
      <c r="AY25" s="582"/>
      <c r="AZ25" s="582"/>
      <c r="BA25" s="582"/>
      <c r="BB25" s="582"/>
      <c r="BC25" s="582"/>
      <c r="BD25" s="582"/>
      <c r="BE25" s="582"/>
      <c r="BF25" s="582"/>
      <c r="BG25" s="582"/>
      <c r="BH25" s="582"/>
      <c r="BI25" s="582"/>
      <c r="BJ25" s="582"/>
      <c r="BK25" s="582"/>
      <c r="BL25" s="582"/>
      <c r="BM25" s="582"/>
    </row>
    <row r="26" spans="1:65" ht="24" customHeight="1" thickTop="1" x14ac:dyDescent="0.2">
      <c r="A26" s="583" t="s">
        <v>20</v>
      </c>
      <c r="B26" s="584"/>
      <c r="C26" s="589" t="s">
        <v>21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90"/>
      <c r="P26" s="594" t="s">
        <v>22</v>
      </c>
      <c r="Q26" s="595"/>
      <c r="R26" s="598" t="s">
        <v>23</v>
      </c>
      <c r="S26" s="599"/>
      <c r="T26" s="604" t="s">
        <v>24</v>
      </c>
      <c r="U26" s="605"/>
      <c r="V26" s="605"/>
      <c r="W26" s="605"/>
      <c r="X26" s="605"/>
      <c r="Y26" s="605"/>
      <c r="Z26" s="605"/>
      <c r="AA26" s="605"/>
      <c r="AB26" s="605"/>
      <c r="AC26" s="605"/>
      <c r="AD26" s="605"/>
      <c r="AE26" s="606"/>
      <c r="AF26" s="607" t="s">
        <v>25</v>
      </c>
      <c r="AG26" s="608"/>
      <c r="AH26" s="608"/>
      <c r="AI26" s="608"/>
      <c r="AJ26" s="608"/>
      <c r="AK26" s="608"/>
      <c r="AL26" s="608"/>
      <c r="AM26" s="608"/>
      <c r="AN26" s="608"/>
      <c r="AO26" s="608"/>
      <c r="AP26" s="608"/>
      <c r="AQ26" s="608"/>
      <c r="AR26" s="608"/>
      <c r="AS26" s="608"/>
      <c r="AT26" s="608"/>
      <c r="AU26" s="608"/>
      <c r="AV26" s="608"/>
      <c r="AW26" s="608"/>
      <c r="AX26" s="608"/>
      <c r="AY26" s="608"/>
      <c r="AZ26" s="608"/>
      <c r="BA26" s="608"/>
      <c r="BB26" s="608"/>
      <c r="BC26" s="608"/>
      <c r="BD26" s="608"/>
      <c r="BE26" s="608"/>
      <c r="BF26" s="608"/>
      <c r="BG26" s="608"/>
      <c r="BH26" s="608"/>
      <c r="BI26" s="609"/>
      <c r="BJ26" s="565" t="s">
        <v>26</v>
      </c>
      <c r="BK26" s="566"/>
      <c r="BL26" s="379" t="s">
        <v>27</v>
      </c>
      <c r="BM26" s="380"/>
    </row>
    <row r="27" spans="1:65" ht="23.25" x14ac:dyDescent="0.2">
      <c r="A27" s="585"/>
      <c r="B27" s="58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591"/>
      <c r="P27" s="399"/>
      <c r="Q27" s="596"/>
      <c r="R27" s="600"/>
      <c r="S27" s="601"/>
      <c r="T27" s="397" t="s">
        <v>28</v>
      </c>
      <c r="U27" s="398"/>
      <c r="V27" s="403" t="s">
        <v>29</v>
      </c>
      <c r="W27" s="404"/>
      <c r="X27" s="362" t="s">
        <v>30</v>
      </c>
      <c r="Y27" s="363"/>
      <c r="Z27" s="363"/>
      <c r="AA27" s="363"/>
      <c r="AB27" s="363"/>
      <c r="AC27" s="363"/>
      <c r="AD27" s="363"/>
      <c r="AE27" s="364"/>
      <c r="AF27" s="365" t="s">
        <v>31</v>
      </c>
      <c r="AG27" s="366"/>
      <c r="AH27" s="366"/>
      <c r="AI27" s="366"/>
      <c r="AJ27" s="366"/>
      <c r="AK27" s="367"/>
      <c r="AL27" s="368" t="s">
        <v>32</v>
      </c>
      <c r="AM27" s="366"/>
      <c r="AN27" s="366"/>
      <c r="AO27" s="366"/>
      <c r="AP27" s="366"/>
      <c r="AQ27" s="369"/>
      <c r="AR27" s="365" t="s">
        <v>33</v>
      </c>
      <c r="AS27" s="366"/>
      <c r="AT27" s="366"/>
      <c r="AU27" s="366"/>
      <c r="AV27" s="366"/>
      <c r="AW27" s="367"/>
      <c r="AX27" s="368" t="s">
        <v>34</v>
      </c>
      <c r="AY27" s="366"/>
      <c r="AZ27" s="366"/>
      <c r="BA27" s="366"/>
      <c r="BB27" s="366"/>
      <c r="BC27" s="367"/>
      <c r="BD27" s="362" t="s">
        <v>217</v>
      </c>
      <c r="BE27" s="363"/>
      <c r="BF27" s="363"/>
      <c r="BG27" s="363"/>
      <c r="BH27" s="363"/>
      <c r="BI27" s="364"/>
      <c r="BJ27" s="405"/>
      <c r="BK27" s="406"/>
      <c r="BL27" s="381"/>
      <c r="BM27" s="382"/>
    </row>
    <row r="28" spans="1:65" ht="24" customHeight="1" x14ac:dyDescent="0.2">
      <c r="A28" s="585"/>
      <c r="B28" s="58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591"/>
      <c r="P28" s="399"/>
      <c r="Q28" s="596"/>
      <c r="R28" s="600"/>
      <c r="S28" s="601"/>
      <c r="T28" s="399"/>
      <c r="U28" s="400"/>
      <c r="V28" s="405"/>
      <c r="W28" s="406"/>
      <c r="X28" s="616" t="s">
        <v>35</v>
      </c>
      <c r="Y28" s="617"/>
      <c r="Z28" s="622" t="s">
        <v>36</v>
      </c>
      <c r="AA28" s="623"/>
      <c r="AB28" s="567" t="s">
        <v>37</v>
      </c>
      <c r="AC28" s="568"/>
      <c r="AD28" s="573" t="s">
        <v>38</v>
      </c>
      <c r="AE28" s="574"/>
      <c r="AF28" s="370" t="s">
        <v>39</v>
      </c>
      <c r="AG28" s="371"/>
      <c r="AH28" s="372"/>
      <c r="AI28" s="373" t="s">
        <v>40</v>
      </c>
      <c r="AJ28" s="371"/>
      <c r="AK28" s="374"/>
      <c r="AL28" s="370" t="s">
        <v>41</v>
      </c>
      <c r="AM28" s="371"/>
      <c r="AN28" s="372"/>
      <c r="AO28" s="373" t="s">
        <v>42</v>
      </c>
      <c r="AP28" s="371"/>
      <c r="AQ28" s="628"/>
      <c r="AR28" s="370" t="s">
        <v>43</v>
      </c>
      <c r="AS28" s="371"/>
      <c r="AT28" s="372"/>
      <c r="AU28" s="373" t="s">
        <v>44</v>
      </c>
      <c r="AV28" s="371"/>
      <c r="AW28" s="374"/>
      <c r="AX28" s="370" t="s">
        <v>45</v>
      </c>
      <c r="AY28" s="371"/>
      <c r="AZ28" s="372"/>
      <c r="BA28" s="373" t="s">
        <v>46</v>
      </c>
      <c r="BB28" s="371"/>
      <c r="BC28" s="374"/>
      <c r="BD28" s="370" t="s">
        <v>218</v>
      </c>
      <c r="BE28" s="371"/>
      <c r="BF28" s="372"/>
      <c r="BG28" s="394" t="s">
        <v>322</v>
      </c>
      <c r="BH28" s="395"/>
      <c r="BI28" s="396"/>
      <c r="BJ28" s="405"/>
      <c r="BK28" s="406"/>
      <c r="BL28" s="381"/>
      <c r="BM28" s="382"/>
    </row>
    <row r="29" spans="1:65" ht="24" customHeight="1" x14ac:dyDescent="0.2">
      <c r="A29" s="585"/>
      <c r="B29" s="58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591"/>
      <c r="P29" s="399"/>
      <c r="Q29" s="596"/>
      <c r="R29" s="600"/>
      <c r="S29" s="601"/>
      <c r="T29" s="399"/>
      <c r="U29" s="400"/>
      <c r="V29" s="405"/>
      <c r="W29" s="406"/>
      <c r="X29" s="618"/>
      <c r="Y29" s="619"/>
      <c r="Z29" s="624"/>
      <c r="AA29" s="625"/>
      <c r="AB29" s="569"/>
      <c r="AC29" s="570"/>
      <c r="AD29" s="575"/>
      <c r="AE29" s="576"/>
      <c r="AF29" s="122">
        <v>18</v>
      </c>
      <c r="AG29" s="613" t="s">
        <v>47</v>
      </c>
      <c r="AH29" s="614"/>
      <c r="AI29" s="123">
        <v>17</v>
      </c>
      <c r="AJ29" s="613" t="s">
        <v>47</v>
      </c>
      <c r="AK29" s="615"/>
      <c r="AL29" s="122">
        <v>18</v>
      </c>
      <c r="AM29" s="613" t="s">
        <v>47</v>
      </c>
      <c r="AN29" s="614"/>
      <c r="AO29" s="123">
        <v>17</v>
      </c>
      <c r="AP29" s="613" t="s">
        <v>47</v>
      </c>
      <c r="AQ29" s="629"/>
      <c r="AR29" s="122">
        <v>18</v>
      </c>
      <c r="AS29" s="613" t="s">
        <v>47</v>
      </c>
      <c r="AT29" s="614"/>
      <c r="AU29" s="123">
        <v>17</v>
      </c>
      <c r="AV29" s="613" t="s">
        <v>47</v>
      </c>
      <c r="AW29" s="615"/>
      <c r="AX29" s="122">
        <v>18</v>
      </c>
      <c r="AY29" s="613" t="s">
        <v>47</v>
      </c>
      <c r="AZ29" s="614"/>
      <c r="BA29" s="123">
        <v>17</v>
      </c>
      <c r="BB29" s="613" t="s">
        <v>47</v>
      </c>
      <c r="BC29" s="615"/>
      <c r="BD29" s="122">
        <v>18</v>
      </c>
      <c r="BE29" s="613" t="s">
        <v>47</v>
      </c>
      <c r="BF29" s="614"/>
      <c r="BG29" s="123"/>
      <c r="BH29" s="630"/>
      <c r="BI29" s="631"/>
      <c r="BJ29" s="405"/>
      <c r="BK29" s="406"/>
      <c r="BL29" s="381"/>
      <c r="BM29" s="382"/>
    </row>
    <row r="30" spans="1:65" ht="87" customHeight="1" thickBot="1" x14ac:dyDescent="0.25">
      <c r="A30" s="587"/>
      <c r="B30" s="588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3"/>
      <c r="P30" s="401"/>
      <c r="Q30" s="597"/>
      <c r="R30" s="602"/>
      <c r="S30" s="603"/>
      <c r="T30" s="401"/>
      <c r="U30" s="402"/>
      <c r="V30" s="407"/>
      <c r="W30" s="408"/>
      <c r="X30" s="620"/>
      <c r="Y30" s="621"/>
      <c r="Z30" s="626"/>
      <c r="AA30" s="627"/>
      <c r="AB30" s="571"/>
      <c r="AC30" s="572"/>
      <c r="AD30" s="577"/>
      <c r="AE30" s="578"/>
      <c r="AF30" s="161" t="s">
        <v>48</v>
      </c>
      <c r="AG30" s="146" t="s">
        <v>49</v>
      </c>
      <c r="AH30" s="223" t="s">
        <v>50</v>
      </c>
      <c r="AI30" s="130" t="s">
        <v>48</v>
      </c>
      <c r="AJ30" s="146" t="s">
        <v>49</v>
      </c>
      <c r="AK30" s="130" t="s">
        <v>50</v>
      </c>
      <c r="AL30" s="161" t="s">
        <v>48</v>
      </c>
      <c r="AM30" s="146" t="s">
        <v>49</v>
      </c>
      <c r="AN30" s="223" t="s">
        <v>50</v>
      </c>
      <c r="AO30" s="130" t="s">
        <v>48</v>
      </c>
      <c r="AP30" s="146" t="s">
        <v>49</v>
      </c>
      <c r="AQ30" s="181" t="s">
        <v>50</v>
      </c>
      <c r="AR30" s="161" t="s">
        <v>48</v>
      </c>
      <c r="AS30" s="146" t="s">
        <v>49</v>
      </c>
      <c r="AT30" s="223" t="s">
        <v>50</v>
      </c>
      <c r="AU30" s="130" t="s">
        <v>48</v>
      </c>
      <c r="AV30" s="146" t="s">
        <v>49</v>
      </c>
      <c r="AW30" s="130" t="s">
        <v>50</v>
      </c>
      <c r="AX30" s="161" t="s">
        <v>48</v>
      </c>
      <c r="AY30" s="146" t="s">
        <v>49</v>
      </c>
      <c r="AZ30" s="223" t="s">
        <v>50</v>
      </c>
      <c r="BA30" s="130" t="s">
        <v>48</v>
      </c>
      <c r="BB30" s="146" t="s">
        <v>49</v>
      </c>
      <c r="BC30" s="130" t="s">
        <v>50</v>
      </c>
      <c r="BD30" s="161" t="s">
        <v>48</v>
      </c>
      <c r="BE30" s="146" t="s">
        <v>49</v>
      </c>
      <c r="BF30" s="223" t="s">
        <v>50</v>
      </c>
      <c r="BG30" s="130" t="s">
        <v>48</v>
      </c>
      <c r="BH30" s="146" t="s">
        <v>49</v>
      </c>
      <c r="BI30" s="171" t="s">
        <v>50</v>
      </c>
      <c r="BJ30" s="407"/>
      <c r="BK30" s="408"/>
      <c r="BL30" s="383"/>
      <c r="BM30" s="384"/>
    </row>
    <row r="31" spans="1:65" ht="29.1" customHeight="1" thickTop="1" x14ac:dyDescent="0.2">
      <c r="A31" s="385">
        <v>1</v>
      </c>
      <c r="B31" s="386"/>
      <c r="C31" s="387" t="s">
        <v>0</v>
      </c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8"/>
      <c r="P31" s="102"/>
      <c r="Q31" s="103"/>
      <c r="R31" s="104"/>
      <c r="S31" s="105"/>
      <c r="T31" s="389">
        <f>SUM(T32:U60)</f>
        <v>4408</v>
      </c>
      <c r="U31" s="390"/>
      <c r="V31" s="391">
        <f>SUM(V32:W60)</f>
        <v>2298</v>
      </c>
      <c r="W31" s="390"/>
      <c r="X31" s="391">
        <f>SUM(X32:Y60)</f>
        <v>1080</v>
      </c>
      <c r="Y31" s="390"/>
      <c r="Z31" s="392">
        <f>SUM(Z32:AA60)</f>
        <v>370</v>
      </c>
      <c r="AA31" s="393"/>
      <c r="AB31" s="610">
        <f>SUM(AB32:AC60)</f>
        <v>742</v>
      </c>
      <c r="AC31" s="611"/>
      <c r="AD31" s="612">
        <f>SUM(AD32:AE60)</f>
        <v>106</v>
      </c>
      <c r="AE31" s="390"/>
      <c r="AF31" s="131">
        <f t="shared" ref="AF31:BI31" si="4">SUM(AF32:AF60)</f>
        <v>612</v>
      </c>
      <c r="AG31" s="147">
        <f t="shared" si="4"/>
        <v>320</v>
      </c>
      <c r="AH31" s="224">
        <f t="shared" si="4"/>
        <v>17</v>
      </c>
      <c r="AI31" s="106">
        <f t="shared" si="4"/>
        <v>432</v>
      </c>
      <c r="AJ31" s="147">
        <f t="shared" si="4"/>
        <v>252</v>
      </c>
      <c r="AK31" s="107">
        <f t="shared" si="4"/>
        <v>12</v>
      </c>
      <c r="AL31" s="131">
        <f t="shared" si="4"/>
        <v>684</v>
      </c>
      <c r="AM31" s="147">
        <f t="shared" si="4"/>
        <v>352</v>
      </c>
      <c r="AN31" s="224">
        <f t="shared" si="4"/>
        <v>19</v>
      </c>
      <c r="AO31" s="108">
        <f t="shared" si="4"/>
        <v>576</v>
      </c>
      <c r="AP31" s="191">
        <f t="shared" si="4"/>
        <v>276</v>
      </c>
      <c r="AQ31" s="108">
        <f t="shared" si="4"/>
        <v>16</v>
      </c>
      <c r="AR31" s="131">
        <f t="shared" si="4"/>
        <v>396</v>
      </c>
      <c r="AS31" s="147">
        <f t="shared" si="4"/>
        <v>222</v>
      </c>
      <c r="AT31" s="224">
        <f t="shared" si="4"/>
        <v>11</v>
      </c>
      <c r="AU31" s="106">
        <f t="shared" si="4"/>
        <v>504</v>
      </c>
      <c r="AV31" s="147">
        <f t="shared" si="4"/>
        <v>240</v>
      </c>
      <c r="AW31" s="107">
        <f t="shared" si="4"/>
        <v>14</v>
      </c>
      <c r="AX31" s="196">
        <f t="shared" si="4"/>
        <v>364</v>
      </c>
      <c r="AY31" s="191">
        <f t="shared" si="4"/>
        <v>198</v>
      </c>
      <c r="AZ31" s="236">
        <f t="shared" si="4"/>
        <v>10</v>
      </c>
      <c r="BA31" s="108">
        <f t="shared" si="4"/>
        <v>432</v>
      </c>
      <c r="BB31" s="191">
        <f t="shared" si="4"/>
        <v>250</v>
      </c>
      <c r="BC31" s="107">
        <f t="shared" si="4"/>
        <v>12</v>
      </c>
      <c r="BD31" s="196">
        <f t="shared" si="4"/>
        <v>408</v>
      </c>
      <c r="BE31" s="191">
        <f t="shared" si="4"/>
        <v>188</v>
      </c>
      <c r="BF31" s="236">
        <f t="shared" si="4"/>
        <v>13</v>
      </c>
      <c r="BG31" s="108">
        <f t="shared" si="4"/>
        <v>0</v>
      </c>
      <c r="BH31" s="191">
        <f t="shared" si="4"/>
        <v>0</v>
      </c>
      <c r="BI31" s="109">
        <f t="shared" si="4"/>
        <v>0</v>
      </c>
      <c r="BJ31" s="350">
        <f t="shared" ref="BJ31:BJ73" si="5">AH31+AK31+AN31+AQ31+AT31+AW31+AZ31+BC31+BF31</f>
        <v>124</v>
      </c>
      <c r="BK31" s="351"/>
      <c r="BL31" s="377"/>
      <c r="BM31" s="378"/>
    </row>
    <row r="32" spans="1:65" s="65" customFormat="1" ht="29.25" customHeight="1" x14ac:dyDescent="0.25">
      <c r="A32" s="352" t="s">
        <v>155</v>
      </c>
      <c r="B32" s="353"/>
      <c r="C32" s="354" t="s">
        <v>1</v>
      </c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5"/>
      <c r="P32" s="356"/>
      <c r="Q32" s="357"/>
      <c r="R32" s="358"/>
      <c r="S32" s="359"/>
      <c r="T32" s="290">
        <f t="shared" ref="T32:T60" si="6">AF32+AI32+AL32+AO32+AR32+AU32+AX32+BA32+BD32</f>
        <v>0</v>
      </c>
      <c r="U32" s="291"/>
      <c r="V32" s="360">
        <f t="shared" ref="V32:V47" si="7">SUM(X32:AE32)</f>
        <v>0</v>
      </c>
      <c r="W32" s="361"/>
      <c r="X32" s="360"/>
      <c r="Y32" s="634"/>
      <c r="Z32" s="635"/>
      <c r="AA32" s="636"/>
      <c r="AB32" s="635"/>
      <c r="AC32" s="636"/>
      <c r="AD32" s="634"/>
      <c r="AE32" s="361"/>
      <c r="AF32" s="162"/>
      <c r="AG32" s="148"/>
      <c r="AH32" s="225"/>
      <c r="AI32" s="132"/>
      <c r="AJ32" s="148"/>
      <c r="AK32" s="132"/>
      <c r="AL32" s="162"/>
      <c r="AM32" s="148"/>
      <c r="AN32" s="225"/>
      <c r="AO32" s="132"/>
      <c r="AP32" s="148"/>
      <c r="AQ32" s="182"/>
      <c r="AR32" s="162"/>
      <c r="AS32" s="148"/>
      <c r="AT32" s="225"/>
      <c r="AU32" s="132"/>
      <c r="AV32" s="148"/>
      <c r="AW32" s="132"/>
      <c r="AX32" s="162"/>
      <c r="AY32" s="148"/>
      <c r="AZ32" s="225"/>
      <c r="BA32" s="132"/>
      <c r="BB32" s="148"/>
      <c r="BC32" s="182"/>
      <c r="BD32" s="162"/>
      <c r="BE32" s="148"/>
      <c r="BF32" s="225"/>
      <c r="BG32" s="132"/>
      <c r="BH32" s="148"/>
      <c r="BI32" s="172"/>
      <c r="BJ32" s="315">
        <f t="shared" si="5"/>
        <v>0</v>
      </c>
      <c r="BK32" s="316"/>
      <c r="BL32" s="375"/>
      <c r="BM32" s="376"/>
    </row>
    <row r="33" spans="1:65" ht="29.1" customHeight="1" x14ac:dyDescent="0.2">
      <c r="A33" s="422" t="s">
        <v>154</v>
      </c>
      <c r="B33" s="423"/>
      <c r="C33" s="424" t="s">
        <v>5</v>
      </c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5"/>
      <c r="P33" s="637">
        <v>1</v>
      </c>
      <c r="Q33" s="638"/>
      <c r="R33" s="470"/>
      <c r="S33" s="328"/>
      <c r="T33" s="341">
        <f t="shared" si="6"/>
        <v>72</v>
      </c>
      <c r="U33" s="342"/>
      <c r="V33" s="523">
        <f t="shared" si="7"/>
        <v>34</v>
      </c>
      <c r="W33" s="524"/>
      <c r="X33" s="523">
        <v>18</v>
      </c>
      <c r="Y33" s="525"/>
      <c r="Z33" s="487"/>
      <c r="AA33" s="488"/>
      <c r="AB33" s="487"/>
      <c r="AC33" s="488"/>
      <c r="AD33" s="525">
        <v>16</v>
      </c>
      <c r="AE33" s="524"/>
      <c r="AF33" s="163">
        <v>72</v>
      </c>
      <c r="AG33" s="149">
        <v>34</v>
      </c>
      <c r="AH33" s="226">
        <v>2</v>
      </c>
      <c r="AI33" s="133"/>
      <c r="AJ33" s="149"/>
      <c r="AK33" s="133"/>
      <c r="AL33" s="163"/>
      <c r="AM33" s="153"/>
      <c r="AN33" s="226"/>
      <c r="AO33" s="133"/>
      <c r="AP33" s="149"/>
      <c r="AQ33" s="183"/>
      <c r="AR33" s="163"/>
      <c r="AS33" s="149"/>
      <c r="AT33" s="226"/>
      <c r="AU33" s="133"/>
      <c r="AV33" s="149"/>
      <c r="AW33" s="133"/>
      <c r="AX33" s="163"/>
      <c r="AY33" s="149"/>
      <c r="AZ33" s="226"/>
      <c r="BA33" s="133"/>
      <c r="BB33" s="149"/>
      <c r="BC33" s="183"/>
      <c r="BD33" s="163"/>
      <c r="BE33" s="149"/>
      <c r="BF33" s="226"/>
      <c r="BG33" s="133"/>
      <c r="BH33" s="149"/>
      <c r="BI33" s="173"/>
      <c r="BJ33" s="327">
        <f t="shared" si="5"/>
        <v>2</v>
      </c>
      <c r="BK33" s="328"/>
      <c r="BL33" s="299" t="s">
        <v>134</v>
      </c>
      <c r="BM33" s="300"/>
    </row>
    <row r="34" spans="1:65" ht="29.25" customHeight="1" x14ac:dyDescent="0.2">
      <c r="A34" s="283" t="s">
        <v>156</v>
      </c>
      <c r="B34" s="284"/>
      <c r="C34" s="475" t="s">
        <v>2</v>
      </c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6"/>
      <c r="P34" s="650">
        <v>3</v>
      </c>
      <c r="Q34" s="651"/>
      <c r="R34" s="288"/>
      <c r="S34" s="289"/>
      <c r="T34" s="290">
        <f t="shared" si="6"/>
        <v>144</v>
      </c>
      <c r="U34" s="291"/>
      <c r="V34" s="464">
        <f t="shared" si="7"/>
        <v>76</v>
      </c>
      <c r="W34" s="322"/>
      <c r="X34" s="464">
        <v>40</v>
      </c>
      <c r="Y34" s="321"/>
      <c r="Z34" s="434"/>
      <c r="AA34" s="435"/>
      <c r="AB34" s="434"/>
      <c r="AC34" s="435"/>
      <c r="AD34" s="321">
        <v>36</v>
      </c>
      <c r="AE34" s="322"/>
      <c r="AF34" s="164"/>
      <c r="AG34" s="150"/>
      <c r="AH34" s="227"/>
      <c r="AI34" s="134"/>
      <c r="AJ34" s="150"/>
      <c r="AK34" s="134"/>
      <c r="AL34" s="164">
        <v>144</v>
      </c>
      <c r="AM34" s="151">
        <v>76</v>
      </c>
      <c r="AN34" s="227">
        <v>4</v>
      </c>
      <c r="AO34" s="134"/>
      <c r="AP34" s="150"/>
      <c r="AQ34" s="184"/>
      <c r="AR34" s="164"/>
      <c r="AS34" s="150"/>
      <c r="AT34" s="227"/>
      <c r="AU34" s="134"/>
      <c r="AV34" s="150"/>
      <c r="AW34" s="134"/>
      <c r="AX34" s="164"/>
      <c r="AY34" s="150"/>
      <c r="AZ34" s="227"/>
      <c r="BA34" s="134"/>
      <c r="BB34" s="150"/>
      <c r="BC34" s="184"/>
      <c r="BD34" s="164"/>
      <c r="BE34" s="150"/>
      <c r="BF34" s="227"/>
      <c r="BG34" s="134"/>
      <c r="BH34" s="150"/>
      <c r="BI34" s="174"/>
      <c r="BJ34" s="315">
        <f t="shared" si="5"/>
        <v>4</v>
      </c>
      <c r="BK34" s="316"/>
      <c r="BL34" s="280" t="s">
        <v>451</v>
      </c>
      <c r="BM34" s="281"/>
    </row>
    <row r="35" spans="1:65" ht="28.5" customHeight="1" x14ac:dyDescent="0.2">
      <c r="A35" s="422" t="s">
        <v>157</v>
      </c>
      <c r="B35" s="423"/>
      <c r="C35" s="424" t="s">
        <v>3</v>
      </c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5"/>
      <c r="P35" s="632">
        <v>4</v>
      </c>
      <c r="Q35" s="633"/>
      <c r="R35" s="432"/>
      <c r="S35" s="261"/>
      <c r="T35" s="341">
        <f t="shared" si="6"/>
        <v>144</v>
      </c>
      <c r="U35" s="342"/>
      <c r="V35" s="523">
        <f t="shared" si="7"/>
        <v>60</v>
      </c>
      <c r="W35" s="524"/>
      <c r="X35" s="523">
        <v>34</v>
      </c>
      <c r="Y35" s="525"/>
      <c r="Z35" s="487"/>
      <c r="AA35" s="488"/>
      <c r="AB35" s="487"/>
      <c r="AC35" s="488"/>
      <c r="AD35" s="525">
        <v>26</v>
      </c>
      <c r="AE35" s="524"/>
      <c r="AF35" s="163"/>
      <c r="AG35" s="149"/>
      <c r="AH35" s="226"/>
      <c r="AI35" s="133"/>
      <c r="AJ35" s="149"/>
      <c r="AK35" s="133"/>
      <c r="AL35" s="163"/>
      <c r="AM35" s="153"/>
      <c r="AN35" s="226"/>
      <c r="AO35" s="133">
        <v>144</v>
      </c>
      <c r="AP35" s="149">
        <v>60</v>
      </c>
      <c r="AQ35" s="183">
        <v>4</v>
      </c>
      <c r="AR35" s="163"/>
      <c r="AS35" s="149"/>
      <c r="AT35" s="226"/>
      <c r="AU35" s="133"/>
      <c r="AV35" s="149"/>
      <c r="AW35" s="133"/>
      <c r="AX35" s="163"/>
      <c r="AY35" s="149"/>
      <c r="AZ35" s="226"/>
      <c r="BA35" s="133"/>
      <c r="BB35" s="149"/>
      <c r="BC35" s="183"/>
      <c r="BD35" s="163"/>
      <c r="BE35" s="149"/>
      <c r="BF35" s="226"/>
      <c r="BG35" s="133"/>
      <c r="BH35" s="149"/>
      <c r="BI35" s="173"/>
      <c r="BJ35" s="327">
        <f t="shared" si="5"/>
        <v>4</v>
      </c>
      <c r="BK35" s="328"/>
      <c r="BL35" s="299" t="s">
        <v>450</v>
      </c>
      <c r="BM35" s="300"/>
    </row>
    <row r="36" spans="1:65" ht="29.1" customHeight="1" x14ac:dyDescent="0.2">
      <c r="A36" s="283" t="s">
        <v>158</v>
      </c>
      <c r="B36" s="284"/>
      <c r="C36" s="475" t="s">
        <v>4</v>
      </c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6"/>
      <c r="P36" s="650">
        <v>5</v>
      </c>
      <c r="Q36" s="651"/>
      <c r="R36" s="288"/>
      <c r="S36" s="289"/>
      <c r="T36" s="290">
        <f t="shared" si="6"/>
        <v>72</v>
      </c>
      <c r="U36" s="291"/>
      <c r="V36" s="280">
        <f t="shared" si="7"/>
        <v>34</v>
      </c>
      <c r="W36" s="281"/>
      <c r="X36" s="280">
        <v>16</v>
      </c>
      <c r="Y36" s="282"/>
      <c r="Z36" s="313"/>
      <c r="AA36" s="314"/>
      <c r="AB36" s="313"/>
      <c r="AC36" s="314"/>
      <c r="AD36" s="282">
        <v>18</v>
      </c>
      <c r="AE36" s="281"/>
      <c r="AF36" s="141"/>
      <c r="AG36" s="151"/>
      <c r="AH36" s="228"/>
      <c r="AI36" s="135"/>
      <c r="AJ36" s="151"/>
      <c r="AK36" s="135"/>
      <c r="AL36" s="141"/>
      <c r="AM36" s="151"/>
      <c r="AN36" s="227"/>
      <c r="AO36" s="134"/>
      <c r="AP36" s="150"/>
      <c r="AQ36" s="184"/>
      <c r="AR36" s="164">
        <v>72</v>
      </c>
      <c r="AS36" s="150">
        <v>34</v>
      </c>
      <c r="AT36" s="227">
        <v>2</v>
      </c>
      <c r="AU36" s="134"/>
      <c r="AV36" s="150"/>
      <c r="AW36" s="134"/>
      <c r="AX36" s="164"/>
      <c r="AY36" s="150"/>
      <c r="AZ36" s="227"/>
      <c r="BA36" s="134"/>
      <c r="BB36" s="150"/>
      <c r="BC36" s="184"/>
      <c r="BD36" s="164"/>
      <c r="BE36" s="150"/>
      <c r="BF36" s="227"/>
      <c r="BG36" s="134"/>
      <c r="BH36" s="150"/>
      <c r="BI36" s="174"/>
      <c r="BJ36" s="315">
        <f t="shared" si="5"/>
        <v>2</v>
      </c>
      <c r="BK36" s="316"/>
      <c r="BL36" s="338" t="s">
        <v>132</v>
      </c>
      <c r="BM36" s="339"/>
    </row>
    <row r="37" spans="1:65" s="65" customFormat="1" ht="29.1" customHeight="1" x14ac:dyDescent="0.25">
      <c r="A37" s="545" t="s">
        <v>159</v>
      </c>
      <c r="B37" s="550"/>
      <c r="C37" s="644" t="s">
        <v>222</v>
      </c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5"/>
      <c r="P37" s="646"/>
      <c r="Q37" s="647"/>
      <c r="R37" s="648"/>
      <c r="S37" s="649"/>
      <c r="T37" s="341">
        <f t="shared" si="6"/>
        <v>0</v>
      </c>
      <c r="U37" s="342"/>
      <c r="V37" s="639">
        <f t="shared" si="7"/>
        <v>0</v>
      </c>
      <c r="W37" s="643"/>
      <c r="X37" s="639"/>
      <c r="Y37" s="640"/>
      <c r="Z37" s="641"/>
      <c r="AA37" s="642"/>
      <c r="AB37" s="641"/>
      <c r="AC37" s="642"/>
      <c r="AD37" s="640"/>
      <c r="AE37" s="643"/>
      <c r="AF37" s="165"/>
      <c r="AG37" s="152"/>
      <c r="AH37" s="229"/>
      <c r="AI37" s="136"/>
      <c r="AJ37" s="152"/>
      <c r="AK37" s="136"/>
      <c r="AL37" s="165"/>
      <c r="AM37" s="152"/>
      <c r="AN37" s="235"/>
      <c r="AO37" s="145"/>
      <c r="AP37" s="158"/>
      <c r="AQ37" s="185"/>
      <c r="AR37" s="170"/>
      <c r="AS37" s="158"/>
      <c r="AT37" s="235"/>
      <c r="AU37" s="145"/>
      <c r="AV37" s="158"/>
      <c r="AW37" s="145"/>
      <c r="AX37" s="170"/>
      <c r="AY37" s="158"/>
      <c r="AZ37" s="235"/>
      <c r="BA37" s="145"/>
      <c r="BB37" s="158"/>
      <c r="BC37" s="185"/>
      <c r="BD37" s="170"/>
      <c r="BE37" s="158"/>
      <c r="BF37" s="235"/>
      <c r="BG37" s="145"/>
      <c r="BH37" s="158"/>
      <c r="BI37" s="175"/>
      <c r="BJ37" s="327">
        <f t="shared" si="5"/>
        <v>0</v>
      </c>
      <c r="BK37" s="328"/>
      <c r="BL37" s="336"/>
      <c r="BM37" s="337"/>
    </row>
    <row r="38" spans="1:65" ht="26.25" customHeight="1" x14ac:dyDescent="0.2">
      <c r="A38" s="283" t="s">
        <v>160</v>
      </c>
      <c r="B38" s="284"/>
      <c r="C38" s="652" t="s">
        <v>224</v>
      </c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3"/>
      <c r="P38" s="286" t="s">
        <v>436</v>
      </c>
      <c r="Q38" s="287"/>
      <c r="R38" s="288"/>
      <c r="S38" s="289"/>
      <c r="T38" s="290">
        <f t="shared" si="6"/>
        <v>540</v>
      </c>
      <c r="U38" s="291"/>
      <c r="V38" s="280">
        <f t="shared" si="7"/>
        <v>290</v>
      </c>
      <c r="W38" s="281"/>
      <c r="X38" s="280">
        <v>140</v>
      </c>
      <c r="Y38" s="282"/>
      <c r="Z38" s="313"/>
      <c r="AA38" s="314"/>
      <c r="AB38" s="313">
        <v>150</v>
      </c>
      <c r="AC38" s="314"/>
      <c r="AD38" s="282"/>
      <c r="AE38" s="281"/>
      <c r="AF38" s="141">
        <f>AH38*36</f>
        <v>324</v>
      </c>
      <c r="AG38" s="151">
        <v>154</v>
      </c>
      <c r="AH38" s="228">
        <v>9</v>
      </c>
      <c r="AI38" s="222">
        <f>AK38*36</f>
        <v>216</v>
      </c>
      <c r="AJ38" s="151">
        <v>136</v>
      </c>
      <c r="AK38" s="135">
        <v>6</v>
      </c>
      <c r="AL38" s="141"/>
      <c r="AM38" s="151"/>
      <c r="AN38" s="228"/>
      <c r="AO38" s="135"/>
      <c r="AP38" s="151"/>
      <c r="AQ38" s="160"/>
      <c r="AR38" s="141"/>
      <c r="AS38" s="151"/>
      <c r="AT38" s="228"/>
      <c r="AU38" s="135"/>
      <c r="AV38" s="151"/>
      <c r="AW38" s="135"/>
      <c r="AX38" s="141"/>
      <c r="AY38" s="151"/>
      <c r="AZ38" s="228"/>
      <c r="BA38" s="135"/>
      <c r="BB38" s="151"/>
      <c r="BC38" s="160"/>
      <c r="BD38" s="141"/>
      <c r="BE38" s="151"/>
      <c r="BF38" s="228"/>
      <c r="BG38" s="135"/>
      <c r="BH38" s="151"/>
      <c r="BI38" s="144"/>
      <c r="BJ38" s="315">
        <f t="shared" si="5"/>
        <v>15</v>
      </c>
      <c r="BK38" s="316"/>
      <c r="BL38" s="301" t="s">
        <v>55</v>
      </c>
      <c r="BM38" s="302"/>
    </row>
    <row r="39" spans="1:65" ht="29.1" customHeight="1" x14ac:dyDescent="0.2">
      <c r="A39" s="422" t="s">
        <v>161</v>
      </c>
      <c r="B39" s="423"/>
      <c r="C39" s="275" t="s">
        <v>227</v>
      </c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431"/>
      <c r="P39" s="260" t="s">
        <v>438</v>
      </c>
      <c r="Q39" s="426"/>
      <c r="R39" s="432"/>
      <c r="S39" s="261"/>
      <c r="T39" s="341">
        <f t="shared" si="6"/>
        <v>432</v>
      </c>
      <c r="U39" s="342"/>
      <c r="V39" s="255">
        <f t="shared" si="7"/>
        <v>238</v>
      </c>
      <c r="W39" s="256"/>
      <c r="X39" s="255">
        <v>108</v>
      </c>
      <c r="Y39" s="257"/>
      <c r="Z39" s="258">
        <v>94</v>
      </c>
      <c r="AA39" s="259"/>
      <c r="AB39" s="258">
        <v>36</v>
      </c>
      <c r="AC39" s="259"/>
      <c r="AD39" s="257"/>
      <c r="AE39" s="256"/>
      <c r="AF39" s="137"/>
      <c r="AG39" s="153"/>
      <c r="AH39" s="230"/>
      <c r="AI39" s="79"/>
      <c r="AJ39" s="153"/>
      <c r="AK39" s="79"/>
      <c r="AL39" s="137">
        <f>AN39*36</f>
        <v>216</v>
      </c>
      <c r="AM39" s="153">
        <v>136</v>
      </c>
      <c r="AN39" s="230">
        <v>6</v>
      </c>
      <c r="AO39" s="79">
        <f>AQ39*36</f>
        <v>216</v>
      </c>
      <c r="AP39" s="153">
        <v>102</v>
      </c>
      <c r="AQ39" s="159">
        <v>6</v>
      </c>
      <c r="AR39" s="137"/>
      <c r="AS39" s="153"/>
      <c r="AT39" s="230"/>
      <c r="AU39" s="79"/>
      <c r="AV39" s="153"/>
      <c r="AW39" s="79"/>
      <c r="AX39" s="137"/>
      <c r="AY39" s="153"/>
      <c r="AZ39" s="230"/>
      <c r="BA39" s="79"/>
      <c r="BB39" s="153"/>
      <c r="BC39" s="159"/>
      <c r="BD39" s="137"/>
      <c r="BE39" s="153"/>
      <c r="BF39" s="230"/>
      <c r="BG39" s="79"/>
      <c r="BH39" s="153"/>
      <c r="BI39" s="142"/>
      <c r="BJ39" s="327">
        <f t="shared" si="5"/>
        <v>12</v>
      </c>
      <c r="BK39" s="328"/>
      <c r="BL39" s="299" t="s">
        <v>56</v>
      </c>
      <c r="BM39" s="300"/>
    </row>
    <row r="40" spans="1:65" ht="26.25" customHeight="1" x14ac:dyDescent="0.2">
      <c r="A40" s="283" t="s">
        <v>194</v>
      </c>
      <c r="B40" s="284"/>
      <c r="C40" s="652" t="s">
        <v>261</v>
      </c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3"/>
      <c r="P40" s="286">
        <v>4</v>
      </c>
      <c r="Q40" s="287"/>
      <c r="R40" s="288"/>
      <c r="S40" s="289"/>
      <c r="T40" s="290">
        <f t="shared" si="6"/>
        <v>108</v>
      </c>
      <c r="U40" s="291"/>
      <c r="V40" s="280">
        <f t="shared" si="7"/>
        <v>62</v>
      </c>
      <c r="W40" s="281"/>
      <c r="X40" s="280">
        <v>44</v>
      </c>
      <c r="Y40" s="282"/>
      <c r="Z40" s="313"/>
      <c r="AA40" s="314"/>
      <c r="AB40" s="313">
        <v>18</v>
      </c>
      <c r="AC40" s="314"/>
      <c r="AD40" s="282"/>
      <c r="AE40" s="281"/>
      <c r="AF40" s="141"/>
      <c r="AG40" s="151"/>
      <c r="AH40" s="228"/>
      <c r="AI40" s="135"/>
      <c r="AJ40" s="151"/>
      <c r="AK40" s="135"/>
      <c r="AL40" s="141"/>
      <c r="AM40" s="151"/>
      <c r="AN40" s="227"/>
      <c r="AO40" s="134">
        <f>AQ40*36</f>
        <v>108</v>
      </c>
      <c r="AP40" s="150">
        <v>62</v>
      </c>
      <c r="AQ40" s="184">
        <v>3</v>
      </c>
      <c r="AR40" s="164"/>
      <c r="AS40" s="150"/>
      <c r="AT40" s="227"/>
      <c r="AU40" s="134"/>
      <c r="AV40" s="150"/>
      <c r="AW40" s="134"/>
      <c r="AX40" s="164"/>
      <c r="AY40" s="150"/>
      <c r="AZ40" s="227"/>
      <c r="BA40" s="134"/>
      <c r="BB40" s="150"/>
      <c r="BC40" s="184"/>
      <c r="BD40" s="164"/>
      <c r="BE40" s="150"/>
      <c r="BF40" s="227"/>
      <c r="BG40" s="134"/>
      <c r="BH40" s="150"/>
      <c r="BI40" s="174"/>
      <c r="BJ40" s="315">
        <f t="shared" si="5"/>
        <v>3</v>
      </c>
      <c r="BK40" s="316"/>
      <c r="BL40" s="301" t="s">
        <v>57</v>
      </c>
      <c r="BM40" s="302"/>
    </row>
    <row r="41" spans="1:65" ht="48" customHeight="1" x14ac:dyDescent="0.2">
      <c r="A41" s="283" t="s">
        <v>226</v>
      </c>
      <c r="B41" s="284"/>
      <c r="C41" s="278" t="s">
        <v>289</v>
      </c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85"/>
      <c r="P41" s="286">
        <v>6</v>
      </c>
      <c r="Q41" s="287"/>
      <c r="R41" s="288">
        <v>5</v>
      </c>
      <c r="S41" s="289"/>
      <c r="T41" s="290">
        <f t="shared" si="6"/>
        <v>216</v>
      </c>
      <c r="U41" s="291"/>
      <c r="V41" s="280">
        <f t="shared" si="7"/>
        <v>138</v>
      </c>
      <c r="W41" s="281"/>
      <c r="X41" s="280">
        <v>72</v>
      </c>
      <c r="Y41" s="282"/>
      <c r="Z41" s="313">
        <v>66</v>
      </c>
      <c r="AA41" s="314"/>
      <c r="AB41" s="313"/>
      <c r="AC41" s="314"/>
      <c r="AD41" s="282"/>
      <c r="AE41" s="281"/>
      <c r="AF41" s="141"/>
      <c r="AG41" s="151"/>
      <c r="AH41" s="228"/>
      <c r="AI41" s="135"/>
      <c r="AJ41" s="151"/>
      <c r="AK41" s="135"/>
      <c r="AL41" s="141"/>
      <c r="AM41" s="151"/>
      <c r="AN41" s="228"/>
      <c r="AO41" s="135"/>
      <c r="AP41" s="151"/>
      <c r="AQ41" s="160"/>
      <c r="AR41" s="141">
        <f>AT41*36</f>
        <v>108</v>
      </c>
      <c r="AS41" s="151">
        <v>86</v>
      </c>
      <c r="AT41" s="228">
        <v>3</v>
      </c>
      <c r="AU41" s="135">
        <f>AW41*36</f>
        <v>108</v>
      </c>
      <c r="AV41" s="151">
        <v>52</v>
      </c>
      <c r="AW41" s="135">
        <v>3</v>
      </c>
      <c r="AX41" s="141"/>
      <c r="AY41" s="151"/>
      <c r="AZ41" s="228"/>
      <c r="BA41" s="135"/>
      <c r="BB41" s="151"/>
      <c r="BC41" s="160"/>
      <c r="BD41" s="141"/>
      <c r="BE41" s="151"/>
      <c r="BF41" s="228"/>
      <c r="BG41" s="135"/>
      <c r="BH41" s="151"/>
      <c r="BI41" s="144"/>
      <c r="BJ41" s="315">
        <f t="shared" si="5"/>
        <v>6</v>
      </c>
      <c r="BK41" s="316"/>
      <c r="BL41" s="301" t="s">
        <v>58</v>
      </c>
      <c r="BM41" s="302"/>
    </row>
    <row r="42" spans="1:65" ht="26.25" customHeight="1" x14ac:dyDescent="0.2">
      <c r="A42" s="422" t="s">
        <v>228</v>
      </c>
      <c r="B42" s="423"/>
      <c r="C42" s="275" t="s">
        <v>296</v>
      </c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431"/>
      <c r="P42" s="260">
        <v>6</v>
      </c>
      <c r="Q42" s="426"/>
      <c r="R42" s="432"/>
      <c r="S42" s="261"/>
      <c r="T42" s="341">
        <f t="shared" si="6"/>
        <v>180</v>
      </c>
      <c r="U42" s="342"/>
      <c r="V42" s="255">
        <f t="shared" si="7"/>
        <v>88</v>
      </c>
      <c r="W42" s="256"/>
      <c r="X42" s="255">
        <v>54</v>
      </c>
      <c r="Y42" s="257"/>
      <c r="Z42" s="258"/>
      <c r="AA42" s="259"/>
      <c r="AB42" s="258">
        <v>34</v>
      </c>
      <c r="AC42" s="259"/>
      <c r="AD42" s="257"/>
      <c r="AE42" s="256"/>
      <c r="AF42" s="137"/>
      <c r="AG42" s="153"/>
      <c r="AH42" s="230"/>
      <c r="AI42" s="79"/>
      <c r="AJ42" s="153"/>
      <c r="AK42" s="79"/>
      <c r="AL42" s="137"/>
      <c r="AM42" s="153"/>
      <c r="AN42" s="230"/>
      <c r="AO42" s="79"/>
      <c r="AP42" s="153"/>
      <c r="AQ42" s="159"/>
      <c r="AR42" s="137"/>
      <c r="AS42" s="153"/>
      <c r="AT42" s="230"/>
      <c r="AU42" s="79">
        <f>AW42*36</f>
        <v>180</v>
      </c>
      <c r="AV42" s="153">
        <v>88</v>
      </c>
      <c r="AW42" s="79">
        <v>5</v>
      </c>
      <c r="AX42" s="137"/>
      <c r="AY42" s="153"/>
      <c r="AZ42" s="230"/>
      <c r="BA42" s="79"/>
      <c r="BB42" s="153"/>
      <c r="BC42" s="159"/>
      <c r="BD42" s="137"/>
      <c r="BE42" s="153"/>
      <c r="BF42" s="230"/>
      <c r="BG42" s="79"/>
      <c r="BH42" s="153"/>
      <c r="BI42" s="142"/>
      <c r="BJ42" s="327">
        <f t="shared" si="5"/>
        <v>5</v>
      </c>
      <c r="BK42" s="328"/>
      <c r="BL42" s="299" t="s">
        <v>59</v>
      </c>
      <c r="BM42" s="300"/>
    </row>
    <row r="43" spans="1:65" ht="72" customHeight="1" x14ac:dyDescent="0.2">
      <c r="A43" s="283" t="s">
        <v>230</v>
      </c>
      <c r="B43" s="284"/>
      <c r="C43" s="278" t="s">
        <v>294</v>
      </c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85"/>
      <c r="P43" s="286">
        <v>7</v>
      </c>
      <c r="Q43" s="287"/>
      <c r="R43" s="288"/>
      <c r="S43" s="289"/>
      <c r="T43" s="290">
        <f t="shared" si="6"/>
        <v>216</v>
      </c>
      <c r="U43" s="291"/>
      <c r="V43" s="280">
        <f t="shared" si="7"/>
        <v>118</v>
      </c>
      <c r="W43" s="281"/>
      <c r="X43" s="280">
        <v>66</v>
      </c>
      <c r="Y43" s="282"/>
      <c r="Z43" s="313">
        <v>52</v>
      </c>
      <c r="AA43" s="314"/>
      <c r="AB43" s="313"/>
      <c r="AC43" s="314"/>
      <c r="AD43" s="282"/>
      <c r="AE43" s="281"/>
      <c r="AF43" s="141"/>
      <c r="AG43" s="151"/>
      <c r="AH43" s="228"/>
      <c r="AI43" s="135"/>
      <c r="AJ43" s="151"/>
      <c r="AK43" s="135"/>
      <c r="AL43" s="141"/>
      <c r="AM43" s="151"/>
      <c r="AN43" s="228"/>
      <c r="AO43" s="135"/>
      <c r="AP43" s="151"/>
      <c r="AQ43" s="160"/>
      <c r="AR43" s="141"/>
      <c r="AS43" s="151"/>
      <c r="AT43" s="228"/>
      <c r="AU43" s="135"/>
      <c r="AV43" s="151"/>
      <c r="AW43" s="135"/>
      <c r="AX43" s="141">
        <f>AZ43*36</f>
        <v>216</v>
      </c>
      <c r="AY43" s="151">
        <v>118</v>
      </c>
      <c r="AZ43" s="228">
        <v>6</v>
      </c>
      <c r="BA43" s="135"/>
      <c r="BB43" s="151"/>
      <c r="BC43" s="160"/>
      <c r="BD43" s="141"/>
      <c r="BE43" s="151"/>
      <c r="BF43" s="228"/>
      <c r="BG43" s="135"/>
      <c r="BH43" s="151"/>
      <c r="BI43" s="144"/>
      <c r="BJ43" s="315">
        <f t="shared" si="5"/>
        <v>6</v>
      </c>
      <c r="BK43" s="316"/>
      <c r="BL43" s="262" t="s">
        <v>60</v>
      </c>
      <c r="BM43" s="263"/>
    </row>
    <row r="44" spans="1:65" ht="31.5" customHeight="1" x14ac:dyDescent="0.2">
      <c r="A44" s="545" t="s">
        <v>162</v>
      </c>
      <c r="B44" s="550"/>
      <c r="C44" s="546" t="s">
        <v>232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7"/>
      <c r="P44" s="260">
        <v>4</v>
      </c>
      <c r="Q44" s="426"/>
      <c r="R44" s="258" t="s">
        <v>437</v>
      </c>
      <c r="S44" s="256"/>
      <c r="T44" s="654">
        <f t="shared" si="6"/>
        <v>432</v>
      </c>
      <c r="U44" s="655"/>
      <c r="V44" s="255">
        <f t="shared" si="7"/>
        <v>184</v>
      </c>
      <c r="W44" s="256"/>
      <c r="X44" s="255"/>
      <c r="Y44" s="257"/>
      <c r="Z44" s="258"/>
      <c r="AA44" s="259"/>
      <c r="AB44" s="258">
        <v>184</v>
      </c>
      <c r="AC44" s="259"/>
      <c r="AD44" s="257"/>
      <c r="AE44" s="256"/>
      <c r="AF44" s="137">
        <f>AH44*36</f>
        <v>108</v>
      </c>
      <c r="AG44" s="153">
        <v>54</v>
      </c>
      <c r="AH44" s="230">
        <v>3</v>
      </c>
      <c r="AI44" s="79">
        <f>AK44*36</f>
        <v>108</v>
      </c>
      <c r="AJ44" s="153">
        <v>38</v>
      </c>
      <c r="AK44" s="159">
        <v>3</v>
      </c>
      <c r="AL44" s="137">
        <f>AN44*36</f>
        <v>108</v>
      </c>
      <c r="AM44" s="153">
        <v>40</v>
      </c>
      <c r="AN44" s="230">
        <v>3</v>
      </c>
      <c r="AO44" s="79">
        <f>AQ44*36</f>
        <v>108</v>
      </c>
      <c r="AP44" s="153">
        <v>52</v>
      </c>
      <c r="AQ44" s="159">
        <v>3</v>
      </c>
      <c r="AR44" s="137"/>
      <c r="AS44" s="153"/>
      <c r="AT44" s="230"/>
      <c r="AU44" s="79"/>
      <c r="AV44" s="153"/>
      <c r="AW44" s="159"/>
      <c r="AX44" s="137"/>
      <c r="AY44" s="153"/>
      <c r="AZ44" s="230"/>
      <c r="BA44" s="79"/>
      <c r="BB44" s="153"/>
      <c r="BC44" s="159"/>
      <c r="BD44" s="137"/>
      <c r="BE44" s="153"/>
      <c r="BF44" s="230"/>
      <c r="BG44" s="79"/>
      <c r="BH44" s="153"/>
      <c r="BI44" s="159"/>
      <c r="BJ44" s="260">
        <f t="shared" si="5"/>
        <v>12</v>
      </c>
      <c r="BK44" s="261"/>
      <c r="BL44" s="303" t="s">
        <v>53</v>
      </c>
      <c r="BM44" s="304"/>
    </row>
    <row r="45" spans="1:65" s="65" customFormat="1" ht="41.25" customHeight="1" x14ac:dyDescent="0.25">
      <c r="A45" s="420" t="s">
        <v>163</v>
      </c>
      <c r="B45" s="421"/>
      <c r="C45" s="427" t="s">
        <v>453</v>
      </c>
      <c r="D45" s="427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8"/>
      <c r="P45" s="429"/>
      <c r="Q45" s="430"/>
      <c r="R45" s="343"/>
      <c r="S45" s="344"/>
      <c r="T45" s="290">
        <f t="shared" si="6"/>
        <v>0</v>
      </c>
      <c r="U45" s="291"/>
      <c r="V45" s="345">
        <f t="shared" si="7"/>
        <v>0</v>
      </c>
      <c r="W45" s="346"/>
      <c r="X45" s="345"/>
      <c r="Y45" s="347"/>
      <c r="Z45" s="348"/>
      <c r="AA45" s="349"/>
      <c r="AB45" s="348"/>
      <c r="AC45" s="349"/>
      <c r="AD45" s="347"/>
      <c r="AE45" s="346"/>
      <c r="AF45" s="141"/>
      <c r="AG45" s="154"/>
      <c r="AH45" s="231"/>
      <c r="AI45" s="143"/>
      <c r="AJ45" s="154"/>
      <c r="AK45" s="143"/>
      <c r="AL45" s="166"/>
      <c r="AM45" s="154"/>
      <c r="AN45" s="231"/>
      <c r="AO45" s="143"/>
      <c r="AP45" s="154"/>
      <c r="AQ45" s="186"/>
      <c r="AR45" s="166"/>
      <c r="AS45" s="154"/>
      <c r="AT45" s="231"/>
      <c r="AU45" s="143"/>
      <c r="AV45" s="154"/>
      <c r="AW45" s="143"/>
      <c r="AX45" s="166"/>
      <c r="AY45" s="154"/>
      <c r="AZ45" s="231"/>
      <c r="BA45" s="143"/>
      <c r="BB45" s="154"/>
      <c r="BC45" s="186"/>
      <c r="BD45" s="166"/>
      <c r="BE45" s="154"/>
      <c r="BF45" s="231"/>
      <c r="BG45" s="143"/>
      <c r="BH45" s="154"/>
      <c r="BI45" s="176"/>
      <c r="BJ45" s="286">
        <f t="shared" si="5"/>
        <v>0</v>
      </c>
      <c r="BK45" s="289"/>
      <c r="BL45" s="414"/>
      <c r="BM45" s="415"/>
    </row>
    <row r="46" spans="1:65" ht="33" customHeight="1" x14ac:dyDescent="0.2">
      <c r="A46" s="422" t="s">
        <v>164</v>
      </c>
      <c r="B46" s="423"/>
      <c r="C46" s="424" t="s">
        <v>235</v>
      </c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25"/>
      <c r="P46" s="260"/>
      <c r="Q46" s="426"/>
      <c r="R46" s="340" t="s">
        <v>436</v>
      </c>
      <c r="S46" s="261"/>
      <c r="T46" s="341">
        <f t="shared" si="6"/>
        <v>216</v>
      </c>
      <c r="U46" s="342"/>
      <c r="V46" s="255">
        <f t="shared" si="7"/>
        <v>156</v>
      </c>
      <c r="W46" s="256"/>
      <c r="X46" s="255">
        <v>20</v>
      </c>
      <c r="Y46" s="257"/>
      <c r="Z46" s="258"/>
      <c r="AA46" s="259"/>
      <c r="AB46" s="258">
        <v>136</v>
      </c>
      <c r="AC46" s="259"/>
      <c r="AD46" s="257"/>
      <c r="AE46" s="256"/>
      <c r="AF46" s="137">
        <f>AH46*36</f>
        <v>108</v>
      </c>
      <c r="AG46" s="153">
        <v>78</v>
      </c>
      <c r="AH46" s="230">
        <v>3</v>
      </c>
      <c r="AI46" s="79">
        <f>AK46*36</f>
        <v>108</v>
      </c>
      <c r="AJ46" s="153">
        <v>78</v>
      </c>
      <c r="AK46" s="79">
        <v>3</v>
      </c>
      <c r="AL46" s="137"/>
      <c r="AM46" s="153"/>
      <c r="AN46" s="230"/>
      <c r="AO46" s="79"/>
      <c r="AP46" s="153"/>
      <c r="AQ46" s="159"/>
      <c r="AR46" s="137"/>
      <c r="AS46" s="153"/>
      <c r="AT46" s="230"/>
      <c r="AU46" s="79"/>
      <c r="AV46" s="153"/>
      <c r="AW46" s="79"/>
      <c r="AX46" s="137"/>
      <c r="AY46" s="153"/>
      <c r="AZ46" s="230"/>
      <c r="BA46" s="79"/>
      <c r="BB46" s="153"/>
      <c r="BC46" s="159"/>
      <c r="BD46" s="137"/>
      <c r="BE46" s="153"/>
      <c r="BF46" s="230"/>
      <c r="BG46" s="79"/>
      <c r="BH46" s="153"/>
      <c r="BI46" s="142"/>
      <c r="BJ46" s="260">
        <f t="shared" si="5"/>
        <v>6</v>
      </c>
      <c r="BK46" s="261"/>
      <c r="BL46" s="303" t="s">
        <v>62</v>
      </c>
      <c r="BM46" s="304"/>
    </row>
    <row r="47" spans="1:65" ht="48.75" customHeight="1" x14ac:dyDescent="0.2">
      <c r="A47" s="539" t="s">
        <v>233</v>
      </c>
      <c r="B47" s="540"/>
      <c r="C47" s="664" t="s">
        <v>236</v>
      </c>
      <c r="D47" s="664"/>
      <c r="E47" s="664"/>
      <c r="F47" s="664"/>
      <c r="G47" s="664"/>
      <c r="H47" s="664"/>
      <c r="I47" s="664"/>
      <c r="J47" s="664"/>
      <c r="K47" s="664"/>
      <c r="L47" s="664"/>
      <c r="M47" s="664"/>
      <c r="N47" s="664"/>
      <c r="O47" s="665"/>
      <c r="P47" s="658" t="s">
        <v>435</v>
      </c>
      <c r="Q47" s="660"/>
      <c r="R47" s="666"/>
      <c r="S47" s="659"/>
      <c r="T47" s="667">
        <f t="shared" si="6"/>
        <v>432</v>
      </c>
      <c r="U47" s="668"/>
      <c r="V47" s="661">
        <f t="shared" si="7"/>
        <v>202</v>
      </c>
      <c r="W47" s="657"/>
      <c r="X47" s="661">
        <v>108</v>
      </c>
      <c r="Y47" s="656"/>
      <c r="Z47" s="662">
        <v>52</v>
      </c>
      <c r="AA47" s="663"/>
      <c r="AB47" s="662">
        <v>42</v>
      </c>
      <c r="AC47" s="663"/>
      <c r="AD47" s="656"/>
      <c r="AE47" s="657"/>
      <c r="AF47" s="167"/>
      <c r="AG47" s="155"/>
      <c r="AH47" s="232"/>
      <c r="AI47" s="138"/>
      <c r="AJ47" s="155"/>
      <c r="AK47" s="138"/>
      <c r="AL47" s="167"/>
      <c r="AM47" s="155"/>
      <c r="AN47" s="232"/>
      <c r="AO47" s="138"/>
      <c r="AP47" s="155"/>
      <c r="AQ47" s="187"/>
      <c r="AR47" s="167">
        <f>AT47*36</f>
        <v>216</v>
      </c>
      <c r="AS47" s="155">
        <v>102</v>
      </c>
      <c r="AT47" s="232">
        <v>6</v>
      </c>
      <c r="AU47" s="138">
        <f>AW47*36</f>
        <v>216</v>
      </c>
      <c r="AV47" s="155">
        <v>100</v>
      </c>
      <c r="AW47" s="138">
        <v>6</v>
      </c>
      <c r="AX47" s="167"/>
      <c r="AY47" s="155"/>
      <c r="AZ47" s="232"/>
      <c r="BA47" s="138"/>
      <c r="BB47" s="155"/>
      <c r="BC47" s="187"/>
      <c r="BD47" s="167"/>
      <c r="BE47" s="155"/>
      <c r="BF47" s="232"/>
      <c r="BG47" s="138"/>
      <c r="BH47" s="155"/>
      <c r="BI47" s="177"/>
      <c r="BJ47" s="658">
        <f t="shared" si="5"/>
        <v>12</v>
      </c>
      <c r="BK47" s="659"/>
      <c r="BL47" s="416" t="s">
        <v>63</v>
      </c>
      <c r="BM47" s="417"/>
    </row>
    <row r="48" spans="1:65" ht="72" customHeight="1" x14ac:dyDescent="0.2">
      <c r="A48" s="541"/>
      <c r="B48" s="542"/>
      <c r="C48" s="278" t="s">
        <v>268</v>
      </c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85"/>
      <c r="P48" s="286"/>
      <c r="Q48" s="287"/>
      <c r="R48" s="288"/>
      <c r="S48" s="289"/>
      <c r="T48" s="290">
        <f t="shared" si="6"/>
        <v>40</v>
      </c>
      <c r="U48" s="291"/>
      <c r="V48" s="280"/>
      <c r="W48" s="281"/>
      <c r="X48" s="280"/>
      <c r="Y48" s="282"/>
      <c r="Z48" s="313"/>
      <c r="AA48" s="314"/>
      <c r="AB48" s="313"/>
      <c r="AC48" s="314"/>
      <c r="AD48" s="282"/>
      <c r="AE48" s="281"/>
      <c r="AF48" s="141"/>
      <c r="AG48" s="151"/>
      <c r="AH48" s="228"/>
      <c r="AI48" s="135"/>
      <c r="AJ48" s="151"/>
      <c r="AK48" s="135"/>
      <c r="AL48" s="141"/>
      <c r="AM48" s="151"/>
      <c r="AN48" s="228"/>
      <c r="AO48" s="135"/>
      <c r="AP48" s="151"/>
      <c r="AQ48" s="160"/>
      <c r="AR48" s="141"/>
      <c r="AS48" s="151"/>
      <c r="AT48" s="228"/>
      <c r="AU48" s="135"/>
      <c r="AV48" s="151"/>
      <c r="AW48" s="135"/>
      <c r="AX48" s="141">
        <v>40</v>
      </c>
      <c r="AY48" s="151"/>
      <c r="AZ48" s="228">
        <v>1</v>
      </c>
      <c r="BA48" s="135"/>
      <c r="BB48" s="151"/>
      <c r="BC48" s="160"/>
      <c r="BD48" s="141"/>
      <c r="BE48" s="151"/>
      <c r="BF48" s="228"/>
      <c r="BG48" s="135"/>
      <c r="BH48" s="151"/>
      <c r="BI48" s="144"/>
      <c r="BJ48" s="286">
        <f t="shared" si="5"/>
        <v>1</v>
      </c>
      <c r="BK48" s="289"/>
      <c r="BL48" s="418"/>
      <c r="BM48" s="419"/>
    </row>
    <row r="49" spans="1:65" ht="50.25" customHeight="1" x14ac:dyDescent="0.2">
      <c r="A49" s="422" t="s">
        <v>234</v>
      </c>
      <c r="B49" s="423"/>
      <c r="C49" s="275" t="s">
        <v>300</v>
      </c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431"/>
      <c r="P49" s="260">
        <v>8</v>
      </c>
      <c r="Q49" s="426"/>
      <c r="R49" s="432"/>
      <c r="S49" s="261"/>
      <c r="T49" s="341">
        <f t="shared" si="6"/>
        <v>216</v>
      </c>
      <c r="U49" s="342"/>
      <c r="V49" s="255">
        <f t="shared" ref="V49:V60" si="8">SUM(X49:AE49)</f>
        <v>112</v>
      </c>
      <c r="W49" s="256"/>
      <c r="X49" s="255">
        <v>54</v>
      </c>
      <c r="Y49" s="257"/>
      <c r="Z49" s="258">
        <v>58</v>
      </c>
      <c r="AA49" s="259"/>
      <c r="AB49" s="258"/>
      <c r="AC49" s="259"/>
      <c r="AD49" s="257"/>
      <c r="AE49" s="256"/>
      <c r="AF49" s="137"/>
      <c r="AG49" s="153"/>
      <c r="AH49" s="230"/>
      <c r="AI49" s="79"/>
      <c r="AJ49" s="153"/>
      <c r="AK49" s="79"/>
      <c r="AL49" s="137"/>
      <c r="AM49" s="153"/>
      <c r="AN49" s="230"/>
      <c r="AO49" s="79"/>
      <c r="AP49" s="153"/>
      <c r="AQ49" s="159"/>
      <c r="AR49" s="137"/>
      <c r="AS49" s="153"/>
      <c r="AT49" s="230"/>
      <c r="AU49" s="79"/>
      <c r="AV49" s="153"/>
      <c r="AW49" s="79"/>
      <c r="AX49" s="137"/>
      <c r="AY49" s="153"/>
      <c r="AZ49" s="230"/>
      <c r="BA49" s="79">
        <f>BC49*36</f>
        <v>216</v>
      </c>
      <c r="BB49" s="153">
        <v>112</v>
      </c>
      <c r="BC49" s="79">
        <v>6</v>
      </c>
      <c r="BD49" s="137"/>
      <c r="BE49" s="153"/>
      <c r="BF49" s="230"/>
      <c r="BG49" s="79"/>
      <c r="BH49" s="153"/>
      <c r="BI49" s="142"/>
      <c r="BJ49" s="260">
        <f t="shared" si="5"/>
        <v>6</v>
      </c>
      <c r="BK49" s="261"/>
      <c r="BL49" s="299" t="s">
        <v>64</v>
      </c>
      <c r="BM49" s="300"/>
    </row>
    <row r="50" spans="1:65" ht="76.5" customHeight="1" x14ac:dyDescent="0.2">
      <c r="A50" s="283" t="s">
        <v>301</v>
      </c>
      <c r="B50" s="284"/>
      <c r="C50" s="278" t="s">
        <v>299</v>
      </c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85"/>
      <c r="P50" s="286"/>
      <c r="Q50" s="287"/>
      <c r="R50" s="288">
        <v>9</v>
      </c>
      <c r="S50" s="289"/>
      <c r="T50" s="290">
        <f t="shared" si="6"/>
        <v>198</v>
      </c>
      <c r="U50" s="291"/>
      <c r="V50" s="280">
        <f t="shared" si="8"/>
        <v>94</v>
      </c>
      <c r="W50" s="281"/>
      <c r="X50" s="280">
        <v>58</v>
      </c>
      <c r="Y50" s="282"/>
      <c r="Z50" s="313"/>
      <c r="AA50" s="314"/>
      <c r="AB50" s="313">
        <v>36</v>
      </c>
      <c r="AC50" s="314"/>
      <c r="AD50" s="282"/>
      <c r="AE50" s="281"/>
      <c r="AF50" s="141"/>
      <c r="AG50" s="151"/>
      <c r="AH50" s="228"/>
      <c r="AI50" s="135"/>
      <c r="AJ50" s="151"/>
      <c r="AK50" s="135"/>
      <c r="AL50" s="141"/>
      <c r="AM50" s="151"/>
      <c r="AN50" s="228"/>
      <c r="AO50" s="135"/>
      <c r="AP50" s="151"/>
      <c r="AQ50" s="160"/>
      <c r="AR50" s="141"/>
      <c r="AS50" s="151"/>
      <c r="AT50" s="228"/>
      <c r="AU50" s="135"/>
      <c r="AV50" s="151"/>
      <c r="AW50" s="135"/>
      <c r="AX50" s="141"/>
      <c r="AY50" s="151"/>
      <c r="AZ50" s="228"/>
      <c r="BA50" s="135"/>
      <c r="BB50" s="151"/>
      <c r="BC50" s="135"/>
      <c r="BD50" s="141">
        <v>198</v>
      </c>
      <c r="BE50" s="151">
        <v>94</v>
      </c>
      <c r="BF50" s="228">
        <v>6</v>
      </c>
      <c r="BG50" s="135"/>
      <c r="BH50" s="151"/>
      <c r="BI50" s="135"/>
      <c r="BJ50" s="286">
        <f t="shared" si="5"/>
        <v>6</v>
      </c>
      <c r="BK50" s="289"/>
      <c r="BL50" s="262" t="s">
        <v>203</v>
      </c>
      <c r="BM50" s="263"/>
    </row>
    <row r="51" spans="1:65" s="65" customFormat="1" ht="48.75" customHeight="1" x14ac:dyDescent="0.25">
      <c r="A51" s="545" t="s">
        <v>165</v>
      </c>
      <c r="B51" s="550"/>
      <c r="C51" s="644" t="s">
        <v>237</v>
      </c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645"/>
      <c r="P51" s="646"/>
      <c r="Q51" s="647"/>
      <c r="R51" s="648"/>
      <c r="S51" s="649"/>
      <c r="T51" s="341">
        <f t="shared" si="6"/>
        <v>0</v>
      </c>
      <c r="U51" s="342"/>
      <c r="V51" s="639">
        <f t="shared" si="8"/>
        <v>0</v>
      </c>
      <c r="W51" s="643"/>
      <c r="X51" s="639"/>
      <c r="Y51" s="640"/>
      <c r="Z51" s="641"/>
      <c r="AA51" s="642"/>
      <c r="AB51" s="641"/>
      <c r="AC51" s="642"/>
      <c r="AD51" s="640"/>
      <c r="AE51" s="643"/>
      <c r="AF51" s="137"/>
      <c r="AG51" s="152"/>
      <c r="AH51" s="229"/>
      <c r="AI51" s="136"/>
      <c r="AJ51" s="152"/>
      <c r="AK51" s="136"/>
      <c r="AL51" s="165"/>
      <c r="AM51" s="152"/>
      <c r="AN51" s="229"/>
      <c r="AO51" s="136"/>
      <c r="AP51" s="152"/>
      <c r="AQ51" s="188"/>
      <c r="AR51" s="165"/>
      <c r="AS51" s="152"/>
      <c r="AT51" s="229"/>
      <c r="AU51" s="136"/>
      <c r="AV51" s="152"/>
      <c r="AW51" s="136"/>
      <c r="AX51" s="165"/>
      <c r="AY51" s="152"/>
      <c r="AZ51" s="229"/>
      <c r="BA51" s="136"/>
      <c r="BB51" s="152"/>
      <c r="BC51" s="188"/>
      <c r="BD51" s="165"/>
      <c r="BE51" s="152"/>
      <c r="BF51" s="229"/>
      <c r="BG51" s="136"/>
      <c r="BH51" s="152"/>
      <c r="BI51" s="178"/>
      <c r="BJ51" s="260">
        <f t="shared" si="5"/>
        <v>0</v>
      </c>
      <c r="BK51" s="261"/>
      <c r="BL51" s="336"/>
      <c r="BM51" s="337"/>
    </row>
    <row r="52" spans="1:65" ht="48.75" customHeight="1" x14ac:dyDescent="0.2">
      <c r="A52" s="283" t="s">
        <v>166</v>
      </c>
      <c r="B52" s="284"/>
      <c r="C52" s="475" t="s">
        <v>449</v>
      </c>
      <c r="D52" s="475"/>
      <c r="E52" s="475"/>
      <c r="F52" s="475"/>
      <c r="G52" s="475"/>
      <c r="H52" s="475"/>
      <c r="I52" s="475"/>
      <c r="J52" s="475"/>
      <c r="K52" s="475"/>
      <c r="L52" s="475"/>
      <c r="M52" s="475"/>
      <c r="N52" s="475"/>
      <c r="O52" s="476"/>
      <c r="P52" s="286"/>
      <c r="Q52" s="287"/>
      <c r="R52" s="288">
        <v>3</v>
      </c>
      <c r="S52" s="289"/>
      <c r="T52" s="290">
        <f t="shared" si="6"/>
        <v>108</v>
      </c>
      <c r="U52" s="291"/>
      <c r="V52" s="280">
        <f t="shared" si="8"/>
        <v>64</v>
      </c>
      <c r="W52" s="281"/>
      <c r="X52" s="280">
        <v>28</v>
      </c>
      <c r="Y52" s="282"/>
      <c r="Z52" s="313">
        <v>18</v>
      </c>
      <c r="AA52" s="314"/>
      <c r="AB52" s="313">
        <v>18</v>
      </c>
      <c r="AC52" s="314"/>
      <c r="AD52" s="282"/>
      <c r="AE52" s="281"/>
      <c r="AF52" s="141"/>
      <c r="AG52" s="151"/>
      <c r="AH52" s="228"/>
      <c r="AI52" s="135"/>
      <c r="AJ52" s="151"/>
      <c r="AK52" s="135"/>
      <c r="AL52" s="141">
        <f>AN52*36</f>
        <v>108</v>
      </c>
      <c r="AM52" s="151">
        <v>64</v>
      </c>
      <c r="AN52" s="228">
        <v>3</v>
      </c>
      <c r="AO52" s="135"/>
      <c r="AP52" s="151"/>
      <c r="AQ52" s="160"/>
      <c r="AR52" s="141"/>
      <c r="AS52" s="151"/>
      <c r="AT52" s="228"/>
      <c r="AU52" s="135"/>
      <c r="AV52" s="151"/>
      <c r="AW52" s="135"/>
      <c r="AX52" s="141"/>
      <c r="AY52" s="151"/>
      <c r="AZ52" s="228"/>
      <c r="BA52" s="135"/>
      <c r="BB52" s="151"/>
      <c r="BC52" s="160"/>
      <c r="BD52" s="141"/>
      <c r="BE52" s="151"/>
      <c r="BF52" s="228"/>
      <c r="BG52" s="135"/>
      <c r="BH52" s="151"/>
      <c r="BI52" s="144"/>
      <c r="BJ52" s="286">
        <f t="shared" si="5"/>
        <v>3</v>
      </c>
      <c r="BK52" s="289"/>
      <c r="BL52" s="262" t="s">
        <v>204</v>
      </c>
      <c r="BM52" s="263"/>
    </row>
    <row r="53" spans="1:65" ht="31.5" customHeight="1" x14ac:dyDescent="0.2">
      <c r="A53" s="422" t="s">
        <v>167</v>
      </c>
      <c r="B53" s="423"/>
      <c r="C53" s="275" t="s">
        <v>239</v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431"/>
      <c r="P53" s="260">
        <v>8</v>
      </c>
      <c r="Q53" s="426"/>
      <c r="R53" s="432"/>
      <c r="S53" s="261"/>
      <c r="T53" s="341">
        <f t="shared" si="6"/>
        <v>108</v>
      </c>
      <c r="U53" s="342"/>
      <c r="V53" s="255">
        <f t="shared" si="8"/>
        <v>52</v>
      </c>
      <c r="W53" s="256"/>
      <c r="X53" s="255">
        <v>22</v>
      </c>
      <c r="Y53" s="257"/>
      <c r="Z53" s="258">
        <v>30</v>
      </c>
      <c r="AA53" s="259"/>
      <c r="AB53" s="258"/>
      <c r="AC53" s="259"/>
      <c r="AD53" s="257"/>
      <c r="AE53" s="256"/>
      <c r="AF53" s="137"/>
      <c r="AG53" s="153"/>
      <c r="AH53" s="230"/>
      <c r="AI53" s="79"/>
      <c r="AJ53" s="153"/>
      <c r="AK53" s="79"/>
      <c r="AL53" s="137"/>
      <c r="AM53" s="153"/>
      <c r="AN53" s="230"/>
      <c r="AO53" s="79"/>
      <c r="AP53" s="153"/>
      <c r="AQ53" s="159"/>
      <c r="AR53" s="137"/>
      <c r="AS53" s="153"/>
      <c r="AT53" s="230"/>
      <c r="AU53" s="79"/>
      <c r="AV53" s="153"/>
      <c r="AW53" s="79"/>
      <c r="AX53" s="137"/>
      <c r="AY53" s="153"/>
      <c r="AZ53" s="230"/>
      <c r="BA53" s="79">
        <f>BC53*36</f>
        <v>108</v>
      </c>
      <c r="BB53" s="153">
        <v>52</v>
      </c>
      <c r="BC53" s="159">
        <v>3</v>
      </c>
      <c r="BD53" s="137"/>
      <c r="BE53" s="153"/>
      <c r="BF53" s="230"/>
      <c r="BG53" s="79"/>
      <c r="BH53" s="153"/>
      <c r="BI53" s="142"/>
      <c r="BJ53" s="260">
        <f t="shared" si="5"/>
        <v>3</v>
      </c>
      <c r="BK53" s="261"/>
      <c r="BL53" s="669" t="s">
        <v>205</v>
      </c>
      <c r="BM53" s="670"/>
    </row>
    <row r="54" spans="1:65" ht="31.5" customHeight="1" x14ac:dyDescent="0.2">
      <c r="A54" s="539" t="s">
        <v>238</v>
      </c>
      <c r="B54" s="540"/>
      <c r="C54" s="664" t="s">
        <v>240</v>
      </c>
      <c r="D54" s="664"/>
      <c r="E54" s="664"/>
      <c r="F54" s="664"/>
      <c r="G54" s="664"/>
      <c r="H54" s="664"/>
      <c r="I54" s="664"/>
      <c r="J54" s="664"/>
      <c r="K54" s="664"/>
      <c r="L54" s="664"/>
      <c r="M54" s="664"/>
      <c r="N54" s="664"/>
      <c r="O54" s="665"/>
      <c r="P54" s="658">
        <v>9</v>
      </c>
      <c r="Q54" s="660"/>
      <c r="R54" s="666"/>
      <c r="S54" s="659"/>
      <c r="T54" s="667">
        <f t="shared" si="6"/>
        <v>90</v>
      </c>
      <c r="U54" s="668"/>
      <c r="V54" s="661">
        <f t="shared" si="8"/>
        <v>60</v>
      </c>
      <c r="W54" s="657"/>
      <c r="X54" s="661">
        <v>36</v>
      </c>
      <c r="Y54" s="656"/>
      <c r="Z54" s="662"/>
      <c r="AA54" s="663"/>
      <c r="AB54" s="662">
        <v>24</v>
      </c>
      <c r="AC54" s="663"/>
      <c r="AD54" s="656"/>
      <c r="AE54" s="657"/>
      <c r="AF54" s="167"/>
      <c r="AG54" s="155"/>
      <c r="AH54" s="232"/>
      <c r="AI54" s="138"/>
      <c r="AJ54" s="155"/>
      <c r="AK54" s="138"/>
      <c r="AL54" s="167"/>
      <c r="AM54" s="155"/>
      <c r="AN54" s="232"/>
      <c r="AO54" s="138"/>
      <c r="AP54" s="155"/>
      <c r="AQ54" s="187"/>
      <c r="AR54" s="167"/>
      <c r="AS54" s="155"/>
      <c r="AT54" s="232"/>
      <c r="AU54" s="138"/>
      <c r="AV54" s="155"/>
      <c r="AW54" s="138"/>
      <c r="AX54" s="167"/>
      <c r="AY54" s="155"/>
      <c r="AZ54" s="232"/>
      <c r="BA54" s="138"/>
      <c r="BB54" s="155"/>
      <c r="BC54" s="187"/>
      <c r="BD54" s="167">
        <v>90</v>
      </c>
      <c r="BE54" s="155">
        <v>60</v>
      </c>
      <c r="BF54" s="232">
        <v>3</v>
      </c>
      <c r="BG54" s="138"/>
      <c r="BH54" s="155"/>
      <c r="BI54" s="177"/>
      <c r="BJ54" s="658">
        <f t="shared" si="5"/>
        <v>3</v>
      </c>
      <c r="BK54" s="659"/>
      <c r="BL54" s="305" t="s">
        <v>206</v>
      </c>
      <c r="BM54" s="306"/>
    </row>
    <row r="55" spans="1:65" s="65" customFormat="1" ht="48" customHeight="1" x14ac:dyDescent="0.25">
      <c r="A55" s="420" t="s">
        <v>168</v>
      </c>
      <c r="B55" s="421"/>
      <c r="C55" s="671" t="s">
        <v>241</v>
      </c>
      <c r="D55" s="671"/>
      <c r="E55" s="671"/>
      <c r="F55" s="671"/>
      <c r="G55" s="671"/>
      <c r="H55" s="671"/>
      <c r="I55" s="671"/>
      <c r="J55" s="671"/>
      <c r="K55" s="671"/>
      <c r="L55" s="671"/>
      <c r="M55" s="671"/>
      <c r="N55" s="671"/>
      <c r="O55" s="672"/>
      <c r="P55" s="429"/>
      <c r="Q55" s="430"/>
      <c r="R55" s="343"/>
      <c r="S55" s="344"/>
      <c r="T55" s="290">
        <f t="shared" si="6"/>
        <v>0</v>
      </c>
      <c r="U55" s="291"/>
      <c r="V55" s="345">
        <f t="shared" si="8"/>
        <v>0</v>
      </c>
      <c r="W55" s="346"/>
      <c r="X55" s="345"/>
      <c r="Y55" s="347"/>
      <c r="Z55" s="348"/>
      <c r="AA55" s="349"/>
      <c r="AB55" s="348"/>
      <c r="AC55" s="349"/>
      <c r="AD55" s="347"/>
      <c r="AE55" s="346"/>
      <c r="AF55" s="141"/>
      <c r="AG55" s="154"/>
      <c r="AH55" s="231"/>
      <c r="AI55" s="143"/>
      <c r="AJ55" s="154"/>
      <c r="AK55" s="143"/>
      <c r="AL55" s="141"/>
      <c r="AM55" s="154"/>
      <c r="AN55" s="231"/>
      <c r="AO55" s="143"/>
      <c r="AP55" s="154"/>
      <c r="AQ55" s="186"/>
      <c r="AR55" s="166"/>
      <c r="AS55" s="154"/>
      <c r="AT55" s="231"/>
      <c r="AU55" s="143"/>
      <c r="AV55" s="154"/>
      <c r="AW55" s="143"/>
      <c r="AX55" s="166"/>
      <c r="AY55" s="154"/>
      <c r="AZ55" s="231"/>
      <c r="BA55" s="143"/>
      <c r="BB55" s="154"/>
      <c r="BC55" s="186"/>
      <c r="BD55" s="166"/>
      <c r="BE55" s="154"/>
      <c r="BF55" s="231"/>
      <c r="BG55" s="143"/>
      <c r="BH55" s="154"/>
      <c r="BI55" s="176"/>
      <c r="BJ55" s="286">
        <f t="shared" si="5"/>
        <v>0</v>
      </c>
      <c r="BK55" s="289"/>
      <c r="BL55" s="262"/>
      <c r="BM55" s="263"/>
    </row>
    <row r="56" spans="1:65" ht="48" customHeight="1" x14ac:dyDescent="0.2">
      <c r="A56" s="422" t="s">
        <v>169</v>
      </c>
      <c r="B56" s="423"/>
      <c r="C56" s="275" t="s">
        <v>243</v>
      </c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431"/>
      <c r="P56" s="260"/>
      <c r="Q56" s="426"/>
      <c r="R56" s="432">
        <v>3</v>
      </c>
      <c r="S56" s="261"/>
      <c r="T56" s="341">
        <f t="shared" si="6"/>
        <v>108</v>
      </c>
      <c r="U56" s="342"/>
      <c r="V56" s="255">
        <f t="shared" si="8"/>
        <v>36</v>
      </c>
      <c r="W56" s="256"/>
      <c r="X56" s="255">
        <v>18</v>
      </c>
      <c r="Y56" s="257"/>
      <c r="Z56" s="258"/>
      <c r="AA56" s="259"/>
      <c r="AB56" s="258">
        <v>18</v>
      </c>
      <c r="AC56" s="259"/>
      <c r="AD56" s="257"/>
      <c r="AE56" s="256"/>
      <c r="AF56" s="137"/>
      <c r="AG56" s="153"/>
      <c r="AH56" s="230"/>
      <c r="AI56" s="79"/>
      <c r="AJ56" s="153"/>
      <c r="AK56" s="79"/>
      <c r="AL56" s="137">
        <f>AN56*36</f>
        <v>108</v>
      </c>
      <c r="AM56" s="153">
        <v>36</v>
      </c>
      <c r="AN56" s="230">
        <v>3</v>
      </c>
      <c r="AO56" s="79"/>
      <c r="AP56" s="153"/>
      <c r="AQ56" s="159"/>
      <c r="AR56" s="137"/>
      <c r="AS56" s="153"/>
      <c r="AT56" s="230"/>
      <c r="AU56" s="79"/>
      <c r="AV56" s="153"/>
      <c r="AW56" s="79"/>
      <c r="AX56" s="137"/>
      <c r="AY56" s="153"/>
      <c r="AZ56" s="230"/>
      <c r="BA56" s="79"/>
      <c r="BB56" s="153"/>
      <c r="BC56" s="159"/>
      <c r="BD56" s="137"/>
      <c r="BE56" s="153"/>
      <c r="BF56" s="230"/>
      <c r="BG56" s="79"/>
      <c r="BH56" s="153"/>
      <c r="BI56" s="142"/>
      <c r="BJ56" s="260">
        <f t="shared" si="5"/>
        <v>3</v>
      </c>
      <c r="BK56" s="261"/>
      <c r="BL56" s="303" t="s">
        <v>207</v>
      </c>
      <c r="BM56" s="304"/>
    </row>
    <row r="57" spans="1:65" ht="29.1" customHeight="1" x14ac:dyDescent="0.2">
      <c r="A57" s="283" t="s">
        <v>170</v>
      </c>
      <c r="B57" s="284"/>
      <c r="C57" s="278" t="s">
        <v>242</v>
      </c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85"/>
      <c r="P57" s="286">
        <v>7</v>
      </c>
      <c r="Q57" s="287"/>
      <c r="R57" s="288"/>
      <c r="S57" s="289"/>
      <c r="T57" s="290">
        <f t="shared" si="6"/>
        <v>108</v>
      </c>
      <c r="U57" s="291"/>
      <c r="V57" s="280">
        <f t="shared" si="8"/>
        <v>80</v>
      </c>
      <c r="W57" s="281"/>
      <c r="X57" s="280">
        <v>52</v>
      </c>
      <c r="Y57" s="282"/>
      <c r="Z57" s="313"/>
      <c r="AA57" s="314"/>
      <c r="AB57" s="313">
        <v>28</v>
      </c>
      <c r="AC57" s="314"/>
      <c r="AD57" s="282"/>
      <c r="AE57" s="281"/>
      <c r="AF57" s="141"/>
      <c r="AG57" s="151"/>
      <c r="AH57" s="228"/>
      <c r="AI57" s="135"/>
      <c r="AJ57" s="151"/>
      <c r="AK57" s="160"/>
      <c r="AL57" s="141"/>
      <c r="AM57" s="151"/>
      <c r="AN57" s="228"/>
      <c r="AO57" s="135"/>
      <c r="AP57" s="151"/>
      <c r="AQ57" s="160"/>
      <c r="AR57" s="141"/>
      <c r="AS57" s="151"/>
      <c r="AT57" s="228"/>
      <c r="AU57" s="135"/>
      <c r="AV57" s="151"/>
      <c r="AW57" s="160"/>
      <c r="AX57" s="141">
        <f>AZ57*36</f>
        <v>108</v>
      </c>
      <c r="AY57" s="151">
        <v>80</v>
      </c>
      <c r="AZ57" s="228">
        <v>3</v>
      </c>
      <c r="BA57" s="135"/>
      <c r="BB57" s="151"/>
      <c r="BC57" s="160"/>
      <c r="BD57" s="141"/>
      <c r="BE57" s="151"/>
      <c r="BF57" s="228"/>
      <c r="BG57" s="135"/>
      <c r="BH57" s="151"/>
      <c r="BI57" s="144"/>
      <c r="BJ57" s="286">
        <f t="shared" si="5"/>
        <v>3</v>
      </c>
      <c r="BK57" s="289"/>
      <c r="BL57" s="262" t="s">
        <v>208</v>
      </c>
      <c r="BM57" s="263"/>
    </row>
    <row r="58" spans="1:65" ht="48" customHeight="1" x14ac:dyDescent="0.2">
      <c r="A58" s="539" t="s">
        <v>171</v>
      </c>
      <c r="B58" s="540"/>
      <c r="C58" s="278" t="s">
        <v>244</v>
      </c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85"/>
      <c r="P58" s="286">
        <v>8</v>
      </c>
      <c r="Q58" s="287"/>
      <c r="R58" s="288"/>
      <c r="S58" s="289"/>
      <c r="T58" s="290">
        <f t="shared" si="6"/>
        <v>108</v>
      </c>
      <c r="U58" s="291"/>
      <c r="V58" s="280">
        <f t="shared" si="8"/>
        <v>86</v>
      </c>
      <c r="W58" s="281"/>
      <c r="X58" s="464">
        <v>68</v>
      </c>
      <c r="Y58" s="321"/>
      <c r="Z58" s="434"/>
      <c r="AA58" s="435"/>
      <c r="AB58" s="434">
        <v>18</v>
      </c>
      <c r="AC58" s="435"/>
      <c r="AD58" s="321"/>
      <c r="AE58" s="322"/>
      <c r="AF58" s="141"/>
      <c r="AG58" s="151"/>
      <c r="AH58" s="228"/>
      <c r="AI58" s="135"/>
      <c r="AJ58" s="151"/>
      <c r="AK58" s="135"/>
      <c r="AL58" s="141"/>
      <c r="AM58" s="151"/>
      <c r="AN58" s="228"/>
      <c r="AO58" s="135"/>
      <c r="AP58" s="151"/>
      <c r="AQ58" s="160"/>
      <c r="AR58" s="141"/>
      <c r="AS58" s="151"/>
      <c r="AT58" s="228"/>
      <c r="AU58" s="135"/>
      <c r="AV58" s="151"/>
      <c r="AW58" s="135"/>
      <c r="AX58" s="141"/>
      <c r="AY58" s="150"/>
      <c r="AZ58" s="227"/>
      <c r="BA58" s="134">
        <f>BC58*36</f>
        <v>108</v>
      </c>
      <c r="BB58" s="150">
        <v>86</v>
      </c>
      <c r="BC58" s="184">
        <v>3</v>
      </c>
      <c r="BD58" s="141"/>
      <c r="BE58" s="150"/>
      <c r="BF58" s="227"/>
      <c r="BG58" s="135"/>
      <c r="BH58" s="150"/>
      <c r="BI58" s="174"/>
      <c r="BJ58" s="286">
        <f t="shared" si="5"/>
        <v>3</v>
      </c>
      <c r="BK58" s="289"/>
      <c r="BL58" s="416" t="s">
        <v>209</v>
      </c>
      <c r="BM58" s="417"/>
    </row>
    <row r="59" spans="1:65" ht="95.25" customHeight="1" x14ac:dyDescent="0.2">
      <c r="A59" s="541"/>
      <c r="B59" s="542"/>
      <c r="C59" s="681" t="s">
        <v>245</v>
      </c>
      <c r="D59" s="681"/>
      <c r="E59" s="681"/>
      <c r="F59" s="681"/>
      <c r="G59" s="681"/>
      <c r="H59" s="681"/>
      <c r="I59" s="681"/>
      <c r="J59" s="681"/>
      <c r="K59" s="681"/>
      <c r="L59" s="681"/>
      <c r="M59" s="681"/>
      <c r="N59" s="681"/>
      <c r="O59" s="682"/>
      <c r="P59" s="297"/>
      <c r="Q59" s="436"/>
      <c r="R59" s="683"/>
      <c r="S59" s="298"/>
      <c r="T59" s="439">
        <f t="shared" si="6"/>
        <v>30</v>
      </c>
      <c r="U59" s="440"/>
      <c r="V59" s="292">
        <f t="shared" si="8"/>
        <v>0</v>
      </c>
      <c r="W59" s="296"/>
      <c r="X59" s="323"/>
      <c r="Y59" s="324"/>
      <c r="Z59" s="678"/>
      <c r="AA59" s="679"/>
      <c r="AB59" s="678"/>
      <c r="AC59" s="679"/>
      <c r="AD59" s="324"/>
      <c r="AE59" s="680"/>
      <c r="AF59" s="168"/>
      <c r="AG59" s="156"/>
      <c r="AH59" s="233"/>
      <c r="AI59" s="139"/>
      <c r="AJ59" s="156"/>
      <c r="AK59" s="139"/>
      <c r="AL59" s="168"/>
      <c r="AM59" s="156"/>
      <c r="AN59" s="233"/>
      <c r="AO59" s="139"/>
      <c r="AP59" s="156"/>
      <c r="AQ59" s="189"/>
      <c r="AR59" s="168"/>
      <c r="AS59" s="156"/>
      <c r="AT59" s="233"/>
      <c r="AU59" s="139"/>
      <c r="AV59" s="156"/>
      <c r="AW59" s="139"/>
      <c r="AX59" s="168"/>
      <c r="AY59" s="193"/>
      <c r="AZ59" s="237"/>
      <c r="BA59" s="195"/>
      <c r="BB59" s="193"/>
      <c r="BC59" s="194"/>
      <c r="BD59" s="168">
        <v>30</v>
      </c>
      <c r="BE59" s="193"/>
      <c r="BF59" s="237">
        <v>1</v>
      </c>
      <c r="BG59" s="139"/>
      <c r="BH59" s="193"/>
      <c r="BI59" s="192"/>
      <c r="BJ59" s="297">
        <f t="shared" si="5"/>
        <v>1</v>
      </c>
      <c r="BK59" s="298"/>
      <c r="BL59" s="418"/>
      <c r="BM59" s="419"/>
    </row>
    <row r="60" spans="1:65" ht="29.1" customHeight="1" x14ac:dyDescent="0.2">
      <c r="A60" s="422" t="s">
        <v>195</v>
      </c>
      <c r="B60" s="423"/>
      <c r="C60" s="688" t="s">
        <v>246</v>
      </c>
      <c r="D60" s="688"/>
      <c r="E60" s="688"/>
      <c r="F60" s="688"/>
      <c r="G60" s="688"/>
      <c r="H60" s="688"/>
      <c r="I60" s="688"/>
      <c r="J60" s="688"/>
      <c r="K60" s="688"/>
      <c r="L60" s="688"/>
      <c r="M60" s="688"/>
      <c r="N60" s="688"/>
      <c r="O60" s="689"/>
      <c r="P60" s="327"/>
      <c r="Q60" s="469"/>
      <c r="R60" s="432">
        <v>9</v>
      </c>
      <c r="S60" s="261"/>
      <c r="T60" s="341">
        <f t="shared" si="6"/>
        <v>90</v>
      </c>
      <c r="U60" s="342"/>
      <c r="V60" s="255">
        <f t="shared" si="8"/>
        <v>34</v>
      </c>
      <c r="W60" s="256"/>
      <c r="X60" s="523">
        <v>24</v>
      </c>
      <c r="Y60" s="525"/>
      <c r="Z60" s="487"/>
      <c r="AA60" s="488"/>
      <c r="AB60" s="487"/>
      <c r="AC60" s="488"/>
      <c r="AD60" s="525">
        <v>10</v>
      </c>
      <c r="AE60" s="524"/>
      <c r="AF60" s="137"/>
      <c r="AG60" s="153"/>
      <c r="AH60" s="230"/>
      <c r="AI60" s="79"/>
      <c r="AJ60" s="153"/>
      <c r="AK60" s="79"/>
      <c r="AL60" s="137"/>
      <c r="AM60" s="153"/>
      <c r="AN60" s="230"/>
      <c r="AO60" s="79"/>
      <c r="AP60" s="153"/>
      <c r="AQ60" s="159"/>
      <c r="AR60" s="137"/>
      <c r="AS60" s="153"/>
      <c r="AT60" s="230"/>
      <c r="AU60" s="79"/>
      <c r="AV60" s="153"/>
      <c r="AW60" s="79"/>
      <c r="AX60" s="137"/>
      <c r="AY60" s="149"/>
      <c r="AZ60" s="226"/>
      <c r="BA60" s="133"/>
      <c r="BB60" s="149"/>
      <c r="BC60" s="183"/>
      <c r="BD60" s="137">
        <v>90</v>
      </c>
      <c r="BE60" s="149">
        <v>34</v>
      </c>
      <c r="BF60" s="226">
        <v>3</v>
      </c>
      <c r="BG60" s="79"/>
      <c r="BH60" s="149"/>
      <c r="BI60" s="173"/>
      <c r="BJ60" s="260">
        <f t="shared" si="5"/>
        <v>3</v>
      </c>
      <c r="BK60" s="261"/>
      <c r="BL60" s="299" t="s">
        <v>210</v>
      </c>
      <c r="BM60" s="300"/>
    </row>
    <row r="61" spans="1:65" ht="48" customHeight="1" x14ac:dyDescent="0.2">
      <c r="A61" s="493" t="s">
        <v>172</v>
      </c>
      <c r="B61" s="494"/>
      <c r="C61" s="495" t="s">
        <v>6</v>
      </c>
      <c r="D61" s="495"/>
      <c r="E61" s="495"/>
      <c r="F61" s="495"/>
      <c r="G61" s="495"/>
      <c r="H61" s="495"/>
      <c r="I61" s="495"/>
      <c r="J61" s="495"/>
      <c r="K61" s="495"/>
      <c r="L61" s="495"/>
      <c r="M61" s="495"/>
      <c r="N61" s="495"/>
      <c r="O61" s="496"/>
      <c r="P61" s="110"/>
      <c r="Q61" s="111"/>
      <c r="R61" s="112"/>
      <c r="S61" s="113"/>
      <c r="T61" s="673">
        <f>SUM(T62:U97)+T108+T109</f>
        <v>4830</v>
      </c>
      <c r="U61" s="674"/>
      <c r="V61" s="675">
        <f>SUM(V62:W97)+V108+V109</f>
        <v>2596</v>
      </c>
      <c r="W61" s="676"/>
      <c r="X61" s="675">
        <f>SUM(X62:Y97)+X108+X109</f>
        <v>1294</v>
      </c>
      <c r="Y61" s="677"/>
      <c r="Z61" s="684">
        <f>SUM(Z62:AA97)+Z108</f>
        <v>950</v>
      </c>
      <c r="AA61" s="685"/>
      <c r="AB61" s="686">
        <f>SUM(AB62:AC97)+AB109</f>
        <v>332</v>
      </c>
      <c r="AC61" s="687"/>
      <c r="AD61" s="332">
        <f>SUM(AD62:AE97)</f>
        <v>20</v>
      </c>
      <c r="AE61" s="333"/>
      <c r="AF61" s="169">
        <f>SUM(AF62:AF97)</f>
        <v>468</v>
      </c>
      <c r="AG61" s="157">
        <f>SUM(AG62:AG97)</f>
        <v>254</v>
      </c>
      <c r="AH61" s="234">
        <f>SUM(AH62:AH97)</f>
        <v>13</v>
      </c>
      <c r="AI61" s="140">
        <f>SUM(AI62:AI97)+AI108</f>
        <v>540</v>
      </c>
      <c r="AJ61" s="157">
        <f>SUM(AJ62:AJ97)+AJ108</f>
        <v>288</v>
      </c>
      <c r="AK61" s="140">
        <f>SUM(AK62:AK97)+AK108</f>
        <v>15</v>
      </c>
      <c r="AL61" s="169">
        <f t="shared" ref="AL61:AW61" si="9">SUM(AL62:AL97)</f>
        <v>324</v>
      </c>
      <c r="AM61" s="157">
        <f t="shared" si="9"/>
        <v>230</v>
      </c>
      <c r="AN61" s="234">
        <f t="shared" si="9"/>
        <v>9</v>
      </c>
      <c r="AO61" s="140">
        <f t="shared" si="9"/>
        <v>468</v>
      </c>
      <c r="AP61" s="157">
        <f t="shared" si="9"/>
        <v>266</v>
      </c>
      <c r="AQ61" s="190">
        <f t="shared" si="9"/>
        <v>13</v>
      </c>
      <c r="AR61" s="169">
        <f t="shared" si="9"/>
        <v>580</v>
      </c>
      <c r="AS61" s="157">
        <f t="shared" si="9"/>
        <v>318</v>
      </c>
      <c r="AT61" s="234">
        <f t="shared" si="9"/>
        <v>16</v>
      </c>
      <c r="AU61" s="140">
        <f t="shared" si="9"/>
        <v>504</v>
      </c>
      <c r="AV61" s="157">
        <f t="shared" si="9"/>
        <v>274</v>
      </c>
      <c r="AW61" s="140">
        <f t="shared" si="9"/>
        <v>14</v>
      </c>
      <c r="AX61" s="169">
        <f>SUM(AX62:AX97)+AX109</f>
        <v>612</v>
      </c>
      <c r="AY61" s="157">
        <f>SUM(AY62:AY97)+AY109</f>
        <v>346</v>
      </c>
      <c r="AZ61" s="234">
        <f>SUM(AZ62:AZ97)+AZ109</f>
        <v>17</v>
      </c>
      <c r="BA61" s="140">
        <f t="shared" ref="BA61:BI61" si="10">SUM(BA62:BA97)</f>
        <v>580</v>
      </c>
      <c r="BB61" s="157">
        <f t="shared" si="10"/>
        <v>266</v>
      </c>
      <c r="BC61" s="190">
        <f t="shared" si="10"/>
        <v>16</v>
      </c>
      <c r="BD61" s="169">
        <f t="shared" si="10"/>
        <v>754</v>
      </c>
      <c r="BE61" s="157">
        <f t="shared" si="10"/>
        <v>354</v>
      </c>
      <c r="BF61" s="234">
        <f t="shared" si="10"/>
        <v>23</v>
      </c>
      <c r="BG61" s="140">
        <f t="shared" si="10"/>
        <v>0</v>
      </c>
      <c r="BH61" s="157">
        <f t="shared" si="10"/>
        <v>0</v>
      </c>
      <c r="BI61" s="180">
        <f t="shared" si="10"/>
        <v>0</v>
      </c>
      <c r="BJ61" s="694">
        <f t="shared" si="5"/>
        <v>136</v>
      </c>
      <c r="BK61" s="695"/>
      <c r="BL61" s="334"/>
      <c r="BM61" s="335"/>
    </row>
    <row r="62" spans="1:65" s="65" customFormat="1" ht="29.1" customHeight="1" x14ac:dyDescent="0.25">
      <c r="A62" s="703" t="s">
        <v>173</v>
      </c>
      <c r="B62" s="704"/>
      <c r="C62" s="705" t="s">
        <v>7</v>
      </c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6"/>
      <c r="P62" s="690"/>
      <c r="Q62" s="691"/>
      <c r="R62" s="648"/>
      <c r="S62" s="649"/>
      <c r="T62" s="341">
        <f t="shared" ref="T62:T73" si="11">AF62+AI62+AL62+AO62+AR62+AU62+AX62+BA62+BD62</f>
        <v>0</v>
      </c>
      <c r="U62" s="342"/>
      <c r="V62" s="696">
        <f t="shared" ref="V62:V73" si="12">SUM(X62:AE62)</f>
        <v>0</v>
      </c>
      <c r="W62" s="326"/>
      <c r="X62" s="696"/>
      <c r="Y62" s="325"/>
      <c r="Z62" s="692"/>
      <c r="AA62" s="693"/>
      <c r="AB62" s="692"/>
      <c r="AC62" s="693"/>
      <c r="AD62" s="325"/>
      <c r="AE62" s="326"/>
      <c r="AF62" s="137"/>
      <c r="AG62" s="158"/>
      <c r="AH62" s="235"/>
      <c r="AI62" s="145"/>
      <c r="AJ62" s="158"/>
      <c r="AK62" s="145"/>
      <c r="AL62" s="170"/>
      <c r="AM62" s="158"/>
      <c r="AN62" s="235"/>
      <c r="AO62" s="145"/>
      <c r="AP62" s="158"/>
      <c r="AQ62" s="185"/>
      <c r="AR62" s="170"/>
      <c r="AS62" s="152"/>
      <c r="AT62" s="235"/>
      <c r="AU62" s="145"/>
      <c r="AV62" s="158"/>
      <c r="AW62" s="145"/>
      <c r="AX62" s="170"/>
      <c r="AY62" s="158"/>
      <c r="AZ62" s="235"/>
      <c r="BA62" s="145"/>
      <c r="BB62" s="158"/>
      <c r="BC62" s="185"/>
      <c r="BD62" s="170"/>
      <c r="BE62" s="158"/>
      <c r="BF62" s="235"/>
      <c r="BG62" s="145"/>
      <c r="BH62" s="158"/>
      <c r="BI62" s="175"/>
      <c r="BJ62" s="327">
        <f t="shared" si="5"/>
        <v>0</v>
      </c>
      <c r="BK62" s="328"/>
      <c r="BL62" s="330"/>
      <c r="BM62" s="331"/>
    </row>
    <row r="63" spans="1:65" ht="48.75" customHeight="1" x14ac:dyDescent="0.2">
      <c r="A63" s="283" t="s">
        <v>174</v>
      </c>
      <c r="B63" s="284"/>
      <c r="C63" s="475" t="s">
        <v>323</v>
      </c>
      <c r="D63" s="475"/>
      <c r="E63" s="475"/>
      <c r="F63" s="475"/>
      <c r="G63" s="475"/>
      <c r="H63" s="475"/>
      <c r="I63" s="475"/>
      <c r="J63" s="475"/>
      <c r="K63" s="475"/>
      <c r="L63" s="475"/>
      <c r="M63" s="475"/>
      <c r="N63" s="475"/>
      <c r="O63" s="476"/>
      <c r="P63" s="315"/>
      <c r="Q63" s="433"/>
      <c r="R63" s="288">
        <v>4</v>
      </c>
      <c r="S63" s="289"/>
      <c r="T63" s="290">
        <f t="shared" si="11"/>
        <v>72</v>
      </c>
      <c r="U63" s="291"/>
      <c r="V63" s="464">
        <f t="shared" si="12"/>
        <v>34</v>
      </c>
      <c r="W63" s="322"/>
      <c r="X63" s="464">
        <v>24</v>
      </c>
      <c r="Y63" s="321"/>
      <c r="Z63" s="434"/>
      <c r="AA63" s="435"/>
      <c r="AB63" s="434"/>
      <c r="AC63" s="435"/>
      <c r="AD63" s="321">
        <v>10</v>
      </c>
      <c r="AE63" s="322"/>
      <c r="AF63" s="141"/>
      <c r="AG63" s="150"/>
      <c r="AH63" s="227"/>
      <c r="AI63" s="134"/>
      <c r="AJ63" s="150"/>
      <c r="AK63" s="134"/>
      <c r="AL63" s="164"/>
      <c r="AM63" s="150"/>
      <c r="AN63" s="227"/>
      <c r="AO63" s="134">
        <f>AQ63*36</f>
        <v>72</v>
      </c>
      <c r="AP63" s="150">
        <v>34</v>
      </c>
      <c r="AQ63" s="184">
        <v>2</v>
      </c>
      <c r="AR63" s="164"/>
      <c r="AS63" s="151"/>
      <c r="AT63" s="227"/>
      <c r="AU63" s="134"/>
      <c r="AV63" s="150"/>
      <c r="AW63" s="134"/>
      <c r="AX63" s="164"/>
      <c r="AY63" s="150"/>
      <c r="AZ63" s="227"/>
      <c r="BA63" s="134"/>
      <c r="BB63" s="150"/>
      <c r="BC63" s="184"/>
      <c r="BD63" s="164"/>
      <c r="BE63" s="150"/>
      <c r="BF63" s="227"/>
      <c r="BG63" s="134"/>
      <c r="BH63" s="150"/>
      <c r="BI63" s="174"/>
      <c r="BJ63" s="315">
        <f t="shared" si="5"/>
        <v>2</v>
      </c>
      <c r="BK63" s="316"/>
      <c r="BL63" s="301" t="s">
        <v>448</v>
      </c>
      <c r="BM63" s="329"/>
    </row>
    <row r="64" spans="1:65" ht="51" customHeight="1" x14ac:dyDescent="0.2">
      <c r="A64" s="422" t="s">
        <v>175</v>
      </c>
      <c r="B64" s="423"/>
      <c r="C64" s="424" t="s">
        <v>310</v>
      </c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5"/>
      <c r="P64" s="327"/>
      <c r="Q64" s="469"/>
      <c r="R64" s="432">
        <v>6</v>
      </c>
      <c r="S64" s="261"/>
      <c r="T64" s="341">
        <f t="shared" si="11"/>
        <v>72</v>
      </c>
      <c r="U64" s="342"/>
      <c r="V64" s="523">
        <f t="shared" si="12"/>
        <v>34</v>
      </c>
      <c r="W64" s="524"/>
      <c r="X64" s="523">
        <v>24</v>
      </c>
      <c r="Y64" s="525"/>
      <c r="Z64" s="487"/>
      <c r="AA64" s="488"/>
      <c r="AB64" s="487"/>
      <c r="AC64" s="488"/>
      <c r="AD64" s="525">
        <v>10</v>
      </c>
      <c r="AE64" s="524"/>
      <c r="AF64" s="137"/>
      <c r="AG64" s="149"/>
      <c r="AH64" s="226"/>
      <c r="AI64" s="133"/>
      <c r="AJ64" s="149"/>
      <c r="AK64" s="133"/>
      <c r="AL64" s="163"/>
      <c r="AM64" s="149"/>
      <c r="AN64" s="226"/>
      <c r="AO64" s="133"/>
      <c r="AP64" s="149"/>
      <c r="AQ64" s="183"/>
      <c r="AR64" s="163"/>
      <c r="AS64" s="153"/>
      <c r="AT64" s="226"/>
      <c r="AU64" s="133">
        <f>AW64*36</f>
        <v>72</v>
      </c>
      <c r="AV64" s="149">
        <v>34</v>
      </c>
      <c r="AW64" s="133">
        <v>2</v>
      </c>
      <c r="AX64" s="163"/>
      <c r="AY64" s="149"/>
      <c r="AZ64" s="226"/>
      <c r="BA64" s="133"/>
      <c r="BB64" s="149"/>
      <c r="BC64" s="183"/>
      <c r="BD64" s="163"/>
      <c r="BE64" s="149"/>
      <c r="BF64" s="226"/>
      <c r="BG64" s="133"/>
      <c r="BH64" s="149"/>
      <c r="BI64" s="173"/>
      <c r="BJ64" s="327">
        <f t="shared" si="5"/>
        <v>2</v>
      </c>
      <c r="BK64" s="328"/>
      <c r="BL64" s="299" t="s">
        <v>447</v>
      </c>
      <c r="BM64" s="697"/>
    </row>
    <row r="65" spans="1:65" s="65" customFormat="1" ht="29.1" customHeight="1" x14ac:dyDescent="0.25">
      <c r="A65" s="352" t="s">
        <v>176</v>
      </c>
      <c r="B65" s="353"/>
      <c r="C65" s="717" t="s">
        <v>247</v>
      </c>
      <c r="D65" s="717"/>
      <c r="E65" s="717"/>
      <c r="F65" s="717"/>
      <c r="G65" s="717"/>
      <c r="H65" s="717"/>
      <c r="I65" s="717"/>
      <c r="J65" s="717"/>
      <c r="K65" s="717"/>
      <c r="L65" s="717"/>
      <c r="M65" s="717"/>
      <c r="N65" s="717"/>
      <c r="O65" s="718"/>
      <c r="P65" s="356"/>
      <c r="Q65" s="357"/>
      <c r="R65" s="343"/>
      <c r="S65" s="344"/>
      <c r="T65" s="290">
        <f t="shared" si="11"/>
        <v>0</v>
      </c>
      <c r="U65" s="291"/>
      <c r="V65" s="360">
        <f t="shared" si="12"/>
        <v>0</v>
      </c>
      <c r="W65" s="361"/>
      <c r="X65" s="360"/>
      <c r="Y65" s="634"/>
      <c r="Z65" s="635"/>
      <c r="AA65" s="636"/>
      <c r="AB65" s="635"/>
      <c r="AC65" s="636"/>
      <c r="AD65" s="634"/>
      <c r="AE65" s="361"/>
      <c r="AF65" s="141"/>
      <c r="AG65" s="148"/>
      <c r="AH65" s="225"/>
      <c r="AI65" s="132"/>
      <c r="AJ65" s="148"/>
      <c r="AK65" s="132"/>
      <c r="AL65" s="162"/>
      <c r="AM65" s="148"/>
      <c r="AN65" s="225"/>
      <c r="AO65" s="134"/>
      <c r="AP65" s="148"/>
      <c r="AQ65" s="182"/>
      <c r="AR65" s="162"/>
      <c r="AS65" s="154"/>
      <c r="AT65" s="225"/>
      <c r="AU65" s="132"/>
      <c r="AV65" s="148"/>
      <c r="AW65" s="132"/>
      <c r="AX65" s="162"/>
      <c r="AY65" s="148"/>
      <c r="AZ65" s="225"/>
      <c r="BA65" s="132"/>
      <c r="BB65" s="148"/>
      <c r="BC65" s="182"/>
      <c r="BD65" s="162"/>
      <c r="BE65" s="148"/>
      <c r="BF65" s="225"/>
      <c r="BG65" s="132"/>
      <c r="BH65" s="148"/>
      <c r="BI65" s="172"/>
      <c r="BJ65" s="315">
        <f t="shared" si="5"/>
        <v>0</v>
      </c>
      <c r="BK65" s="316"/>
      <c r="BL65" s="301"/>
      <c r="BM65" s="302"/>
    </row>
    <row r="66" spans="1:65" s="65" customFormat="1" ht="29.1" customHeight="1" x14ac:dyDescent="0.25">
      <c r="A66" s="422" t="s">
        <v>177</v>
      </c>
      <c r="B66" s="550"/>
      <c r="C66" s="275" t="s">
        <v>223</v>
      </c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431"/>
      <c r="P66" s="260">
        <v>1</v>
      </c>
      <c r="Q66" s="426"/>
      <c r="R66" s="432"/>
      <c r="S66" s="261"/>
      <c r="T66" s="341">
        <f t="shared" si="11"/>
        <v>324</v>
      </c>
      <c r="U66" s="342"/>
      <c r="V66" s="255">
        <f t="shared" si="12"/>
        <v>170</v>
      </c>
      <c r="W66" s="256"/>
      <c r="X66" s="255">
        <v>74</v>
      </c>
      <c r="Y66" s="257"/>
      <c r="Z66" s="258">
        <v>40</v>
      </c>
      <c r="AA66" s="259"/>
      <c r="AB66" s="258">
        <v>56</v>
      </c>
      <c r="AC66" s="259"/>
      <c r="AD66" s="257"/>
      <c r="AE66" s="256"/>
      <c r="AF66" s="137">
        <f>AH66*36</f>
        <v>324</v>
      </c>
      <c r="AG66" s="153">
        <v>170</v>
      </c>
      <c r="AH66" s="230">
        <v>9</v>
      </c>
      <c r="AI66" s="79"/>
      <c r="AJ66" s="153"/>
      <c r="AK66" s="79"/>
      <c r="AL66" s="137"/>
      <c r="AM66" s="153"/>
      <c r="AN66" s="230"/>
      <c r="AO66" s="79"/>
      <c r="AP66" s="153"/>
      <c r="AQ66" s="159"/>
      <c r="AR66" s="137"/>
      <c r="AS66" s="153"/>
      <c r="AT66" s="230"/>
      <c r="AU66" s="79"/>
      <c r="AV66" s="153"/>
      <c r="AW66" s="79"/>
      <c r="AX66" s="137"/>
      <c r="AY66" s="153"/>
      <c r="AZ66" s="230"/>
      <c r="BA66" s="79"/>
      <c r="BB66" s="153"/>
      <c r="BC66" s="159"/>
      <c r="BD66" s="137"/>
      <c r="BE66" s="153"/>
      <c r="BF66" s="230"/>
      <c r="BG66" s="79"/>
      <c r="BH66" s="153"/>
      <c r="BI66" s="142"/>
      <c r="BJ66" s="327">
        <f t="shared" si="5"/>
        <v>9</v>
      </c>
      <c r="BK66" s="328"/>
      <c r="BL66" s="311" t="s">
        <v>65</v>
      </c>
      <c r="BM66" s="312"/>
    </row>
    <row r="67" spans="1:65" ht="48" customHeight="1" x14ac:dyDescent="0.2">
      <c r="A67" s="283" t="s">
        <v>214</v>
      </c>
      <c r="B67" s="284"/>
      <c r="C67" s="278" t="s">
        <v>259</v>
      </c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85"/>
      <c r="P67" s="280" t="s">
        <v>434</v>
      </c>
      <c r="Q67" s="314"/>
      <c r="R67" s="288"/>
      <c r="S67" s="289"/>
      <c r="T67" s="719">
        <f t="shared" si="11"/>
        <v>504</v>
      </c>
      <c r="U67" s="720"/>
      <c r="V67" s="280">
        <f t="shared" si="12"/>
        <v>274</v>
      </c>
      <c r="W67" s="281"/>
      <c r="X67" s="280">
        <v>144</v>
      </c>
      <c r="Y67" s="282"/>
      <c r="Z67" s="313">
        <v>76</v>
      </c>
      <c r="AA67" s="314"/>
      <c r="AB67" s="313">
        <v>54</v>
      </c>
      <c r="AC67" s="314"/>
      <c r="AD67" s="282"/>
      <c r="AE67" s="281"/>
      <c r="AF67" s="141"/>
      <c r="AG67" s="151"/>
      <c r="AH67" s="228"/>
      <c r="AI67" s="135">
        <f>AK67*36</f>
        <v>216</v>
      </c>
      <c r="AJ67" s="151">
        <v>96</v>
      </c>
      <c r="AK67" s="160">
        <v>6</v>
      </c>
      <c r="AL67" s="141">
        <f>AN67*36</f>
        <v>108</v>
      </c>
      <c r="AM67" s="151">
        <v>86</v>
      </c>
      <c r="AN67" s="228">
        <v>3</v>
      </c>
      <c r="AO67" s="135">
        <f>AQ67*36</f>
        <v>180</v>
      </c>
      <c r="AP67" s="151">
        <v>92</v>
      </c>
      <c r="AQ67" s="160">
        <v>5</v>
      </c>
      <c r="AR67" s="141"/>
      <c r="AS67" s="151"/>
      <c r="AT67" s="228"/>
      <c r="AU67" s="135"/>
      <c r="AV67" s="151"/>
      <c r="AW67" s="160"/>
      <c r="AX67" s="141"/>
      <c r="AY67" s="151"/>
      <c r="AZ67" s="228"/>
      <c r="BA67" s="135"/>
      <c r="BB67" s="151"/>
      <c r="BC67" s="160"/>
      <c r="BD67" s="141"/>
      <c r="BE67" s="151"/>
      <c r="BF67" s="228"/>
      <c r="BG67" s="135"/>
      <c r="BH67" s="151"/>
      <c r="BI67" s="160"/>
      <c r="BJ67" s="315">
        <f t="shared" si="5"/>
        <v>14</v>
      </c>
      <c r="BK67" s="316"/>
      <c r="BL67" s="307" t="s">
        <v>66</v>
      </c>
      <c r="BM67" s="308"/>
    </row>
    <row r="68" spans="1:65" ht="48" customHeight="1" x14ac:dyDescent="0.2">
      <c r="A68" s="422" t="s">
        <v>248</v>
      </c>
      <c r="B68" s="423"/>
      <c r="C68" s="275" t="s">
        <v>225</v>
      </c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431"/>
      <c r="P68" s="260"/>
      <c r="Q68" s="426"/>
      <c r="R68" s="340" t="s">
        <v>433</v>
      </c>
      <c r="S68" s="261"/>
      <c r="T68" s="341">
        <f t="shared" si="11"/>
        <v>216</v>
      </c>
      <c r="U68" s="342"/>
      <c r="V68" s="255">
        <f t="shared" si="12"/>
        <v>156</v>
      </c>
      <c r="W68" s="256"/>
      <c r="X68" s="255">
        <v>34</v>
      </c>
      <c r="Y68" s="257"/>
      <c r="Z68" s="258">
        <v>122</v>
      </c>
      <c r="AA68" s="259"/>
      <c r="AB68" s="258"/>
      <c r="AC68" s="259"/>
      <c r="AD68" s="257"/>
      <c r="AE68" s="256"/>
      <c r="AF68" s="137"/>
      <c r="AG68" s="153"/>
      <c r="AH68" s="230"/>
      <c r="AI68" s="79"/>
      <c r="AJ68" s="153"/>
      <c r="AK68" s="79"/>
      <c r="AL68" s="137">
        <f>AN68*36</f>
        <v>108</v>
      </c>
      <c r="AM68" s="153">
        <v>86</v>
      </c>
      <c r="AN68" s="230">
        <v>3</v>
      </c>
      <c r="AO68" s="79"/>
      <c r="AP68" s="153"/>
      <c r="AQ68" s="159"/>
      <c r="AR68" s="137"/>
      <c r="AS68" s="153"/>
      <c r="AT68" s="230"/>
      <c r="AU68" s="79">
        <f>AW68*36</f>
        <v>108</v>
      </c>
      <c r="AV68" s="153">
        <v>70</v>
      </c>
      <c r="AW68" s="79">
        <v>3</v>
      </c>
      <c r="AX68" s="137"/>
      <c r="AY68" s="153"/>
      <c r="AZ68" s="230"/>
      <c r="BA68" s="79"/>
      <c r="BB68" s="153"/>
      <c r="BC68" s="159"/>
      <c r="BD68" s="137"/>
      <c r="BE68" s="153"/>
      <c r="BF68" s="230"/>
      <c r="BG68" s="79"/>
      <c r="BH68" s="153"/>
      <c r="BI68" s="142"/>
      <c r="BJ68" s="327">
        <f t="shared" si="5"/>
        <v>6</v>
      </c>
      <c r="BK68" s="328"/>
      <c r="BL68" s="311" t="s">
        <v>67</v>
      </c>
      <c r="BM68" s="312"/>
    </row>
    <row r="69" spans="1:65" ht="29.1" customHeight="1" x14ac:dyDescent="0.2">
      <c r="A69" s="283" t="s">
        <v>249</v>
      </c>
      <c r="B69" s="284"/>
      <c r="C69" s="278" t="s">
        <v>258</v>
      </c>
      <c r="D69" s="278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85"/>
      <c r="P69" s="286">
        <v>5</v>
      </c>
      <c r="Q69" s="287"/>
      <c r="R69" s="288">
        <v>4</v>
      </c>
      <c r="S69" s="289"/>
      <c r="T69" s="290">
        <f t="shared" si="11"/>
        <v>324</v>
      </c>
      <c r="U69" s="291"/>
      <c r="V69" s="280">
        <f t="shared" si="12"/>
        <v>202</v>
      </c>
      <c r="W69" s="281"/>
      <c r="X69" s="280">
        <v>98</v>
      </c>
      <c r="Y69" s="282"/>
      <c r="Z69" s="313">
        <v>60</v>
      </c>
      <c r="AA69" s="314"/>
      <c r="AB69" s="313">
        <v>44</v>
      </c>
      <c r="AC69" s="314"/>
      <c r="AD69" s="282"/>
      <c r="AE69" s="281"/>
      <c r="AF69" s="141"/>
      <c r="AG69" s="151"/>
      <c r="AH69" s="228"/>
      <c r="AI69" s="135"/>
      <c r="AJ69" s="151"/>
      <c r="AK69" s="135"/>
      <c r="AL69" s="141"/>
      <c r="AM69" s="151"/>
      <c r="AN69" s="228"/>
      <c r="AO69" s="135">
        <f>AQ69*36</f>
        <v>108</v>
      </c>
      <c r="AP69" s="151">
        <v>86</v>
      </c>
      <c r="AQ69" s="160">
        <v>3</v>
      </c>
      <c r="AR69" s="141">
        <f>AT69*36</f>
        <v>216</v>
      </c>
      <c r="AS69" s="151">
        <v>116</v>
      </c>
      <c r="AT69" s="228">
        <v>6</v>
      </c>
      <c r="AU69" s="135"/>
      <c r="AV69" s="151"/>
      <c r="AW69" s="135"/>
      <c r="AX69" s="141"/>
      <c r="AY69" s="151"/>
      <c r="AZ69" s="228"/>
      <c r="BA69" s="135"/>
      <c r="BB69" s="151"/>
      <c r="BC69" s="160"/>
      <c r="BD69" s="141"/>
      <c r="BE69" s="151"/>
      <c r="BF69" s="228"/>
      <c r="BG69" s="135"/>
      <c r="BH69" s="151"/>
      <c r="BI69" s="144"/>
      <c r="BJ69" s="315">
        <f t="shared" si="5"/>
        <v>9</v>
      </c>
      <c r="BK69" s="316"/>
      <c r="BL69" s="307" t="s">
        <v>68</v>
      </c>
      <c r="BM69" s="308"/>
    </row>
    <row r="70" spans="1:65" ht="48" customHeight="1" x14ac:dyDescent="0.2">
      <c r="A70" s="422" t="s">
        <v>250</v>
      </c>
      <c r="B70" s="423"/>
      <c r="C70" s="275" t="s">
        <v>260</v>
      </c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431"/>
      <c r="P70" s="260">
        <v>5</v>
      </c>
      <c r="Q70" s="426"/>
      <c r="R70" s="432"/>
      <c r="S70" s="261"/>
      <c r="T70" s="341">
        <f t="shared" si="11"/>
        <v>108</v>
      </c>
      <c r="U70" s="342"/>
      <c r="V70" s="255">
        <f t="shared" si="12"/>
        <v>68</v>
      </c>
      <c r="W70" s="256"/>
      <c r="X70" s="255">
        <v>34</v>
      </c>
      <c r="Y70" s="257"/>
      <c r="Z70" s="258">
        <v>34</v>
      </c>
      <c r="AA70" s="259"/>
      <c r="AB70" s="258"/>
      <c r="AC70" s="259"/>
      <c r="AD70" s="257"/>
      <c r="AE70" s="256"/>
      <c r="AF70" s="137"/>
      <c r="AG70" s="153"/>
      <c r="AH70" s="230"/>
      <c r="AI70" s="79"/>
      <c r="AJ70" s="153"/>
      <c r="AK70" s="79"/>
      <c r="AL70" s="137"/>
      <c r="AM70" s="153"/>
      <c r="AN70" s="230"/>
      <c r="AO70" s="79"/>
      <c r="AP70" s="153"/>
      <c r="AQ70" s="159"/>
      <c r="AR70" s="137">
        <f>AT70*36</f>
        <v>108</v>
      </c>
      <c r="AS70" s="153">
        <v>68</v>
      </c>
      <c r="AT70" s="230">
        <v>3</v>
      </c>
      <c r="AU70" s="79"/>
      <c r="AV70" s="153"/>
      <c r="AW70" s="79"/>
      <c r="AX70" s="137"/>
      <c r="AY70" s="153"/>
      <c r="AZ70" s="230"/>
      <c r="BA70" s="79"/>
      <c r="BB70" s="153"/>
      <c r="BC70" s="159"/>
      <c r="BD70" s="137"/>
      <c r="BE70" s="153"/>
      <c r="BF70" s="230"/>
      <c r="BG70" s="79"/>
      <c r="BH70" s="153"/>
      <c r="BI70" s="142"/>
      <c r="BJ70" s="327">
        <f t="shared" si="5"/>
        <v>3</v>
      </c>
      <c r="BK70" s="328"/>
      <c r="BL70" s="299" t="s">
        <v>69</v>
      </c>
      <c r="BM70" s="300"/>
    </row>
    <row r="71" spans="1:65" ht="29.1" customHeight="1" x14ac:dyDescent="0.2">
      <c r="A71" s="283" t="s">
        <v>257</v>
      </c>
      <c r="B71" s="284"/>
      <c r="C71" s="278" t="s">
        <v>229</v>
      </c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85"/>
      <c r="P71" s="286">
        <v>6</v>
      </c>
      <c r="Q71" s="287"/>
      <c r="R71" s="288"/>
      <c r="S71" s="289"/>
      <c r="T71" s="290">
        <f t="shared" si="11"/>
        <v>324</v>
      </c>
      <c r="U71" s="291"/>
      <c r="V71" s="280">
        <f t="shared" si="12"/>
        <v>170</v>
      </c>
      <c r="W71" s="281"/>
      <c r="X71" s="280">
        <v>74</v>
      </c>
      <c r="Y71" s="282"/>
      <c r="Z71" s="313">
        <v>96</v>
      </c>
      <c r="AA71" s="314"/>
      <c r="AB71" s="313"/>
      <c r="AC71" s="314"/>
      <c r="AD71" s="282"/>
      <c r="AE71" s="281"/>
      <c r="AF71" s="141"/>
      <c r="AG71" s="151"/>
      <c r="AH71" s="228"/>
      <c r="AI71" s="135"/>
      <c r="AJ71" s="151"/>
      <c r="AK71" s="135"/>
      <c r="AL71" s="141"/>
      <c r="AM71" s="151"/>
      <c r="AN71" s="228"/>
      <c r="AO71" s="135"/>
      <c r="AP71" s="151"/>
      <c r="AQ71" s="160"/>
      <c r="AR71" s="141"/>
      <c r="AS71" s="151"/>
      <c r="AT71" s="228"/>
      <c r="AU71" s="135">
        <f>AW71*36</f>
        <v>324</v>
      </c>
      <c r="AV71" s="151">
        <v>170</v>
      </c>
      <c r="AW71" s="135">
        <v>9</v>
      </c>
      <c r="AX71" s="141"/>
      <c r="AY71" s="151"/>
      <c r="AZ71" s="228"/>
      <c r="BA71" s="135"/>
      <c r="BB71" s="151"/>
      <c r="BC71" s="160"/>
      <c r="BD71" s="141"/>
      <c r="BE71" s="151"/>
      <c r="BF71" s="228"/>
      <c r="BG71" s="135"/>
      <c r="BH71" s="151"/>
      <c r="BI71" s="144"/>
      <c r="BJ71" s="315">
        <f t="shared" si="5"/>
        <v>9</v>
      </c>
      <c r="BK71" s="316"/>
      <c r="BL71" s="301" t="s">
        <v>70</v>
      </c>
      <c r="BM71" s="302"/>
    </row>
    <row r="72" spans="1:65" ht="29.1" customHeight="1" x14ac:dyDescent="0.2">
      <c r="A72" s="283" t="s">
        <v>262</v>
      </c>
      <c r="B72" s="284"/>
      <c r="C72" s="278" t="s">
        <v>231</v>
      </c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85"/>
      <c r="P72" s="286">
        <v>7</v>
      </c>
      <c r="Q72" s="287"/>
      <c r="R72" s="288"/>
      <c r="S72" s="289"/>
      <c r="T72" s="290">
        <f t="shared" si="11"/>
        <v>216</v>
      </c>
      <c r="U72" s="291"/>
      <c r="V72" s="280">
        <f t="shared" si="12"/>
        <v>120</v>
      </c>
      <c r="W72" s="281"/>
      <c r="X72" s="280">
        <v>78</v>
      </c>
      <c r="Y72" s="282"/>
      <c r="Z72" s="313">
        <v>42</v>
      </c>
      <c r="AA72" s="314"/>
      <c r="AB72" s="313"/>
      <c r="AC72" s="314"/>
      <c r="AD72" s="282"/>
      <c r="AE72" s="281"/>
      <c r="AF72" s="141"/>
      <c r="AG72" s="151"/>
      <c r="AH72" s="228"/>
      <c r="AI72" s="135"/>
      <c r="AJ72" s="151"/>
      <c r="AK72" s="160"/>
      <c r="AL72" s="141"/>
      <c r="AM72" s="151"/>
      <c r="AN72" s="228"/>
      <c r="AO72" s="135"/>
      <c r="AP72" s="151"/>
      <c r="AQ72" s="160"/>
      <c r="AR72" s="141"/>
      <c r="AS72" s="151"/>
      <c r="AT72" s="228"/>
      <c r="AU72" s="135"/>
      <c r="AV72" s="151"/>
      <c r="AW72" s="160"/>
      <c r="AX72" s="141">
        <f>AZ72*36</f>
        <v>216</v>
      </c>
      <c r="AY72" s="151">
        <v>120</v>
      </c>
      <c r="AZ72" s="228">
        <v>6</v>
      </c>
      <c r="BA72" s="135"/>
      <c r="BB72" s="151"/>
      <c r="BC72" s="160"/>
      <c r="BD72" s="141"/>
      <c r="BE72" s="151"/>
      <c r="BF72" s="228"/>
      <c r="BG72" s="135"/>
      <c r="BH72" s="151"/>
      <c r="BI72" s="144"/>
      <c r="BJ72" s="286">
        <f t="shared" si="5"/>
        <v>6</v>
      </c>
      <c r="BK72" s="289"/>
      <c r="BL72" s="301" t="s">
        <v>71</v>
      </c>
      <c r="BM72" s="302"/>
    </row>
    <row r="73" spans="1:65" s="2" customFormat="1" ht="54.75" customHeight="1" x14ac:dyDescent="0.2">
      <c r="A73" s="283" t="s">
        <v>302</v>
      </c>
      <c r="B73" s="284"/>
      <c r="C73" s="278" t="s">
        <v>263</v>
      </c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85"/>
      <c r="P73" s="286"/>
      <c r="Q73" s="287"/>
      <c r="R73" s="288">
        <v>9</v>
      </c>
      <c r="S73" s="289"/>
      <c r="T73" s="290">
        <f t="shared" si="11"/>
        <v>130</v>
      </c>
      <c r="U73" s="291"/>
      <c r="V73" s="280">
        <f t="shared" si="12"/>
        <v>82</v>
      </c>
      <c r="W73" s="281"/>
      <c r="X73" s="280"/>
      <c r="Y73" s="282"/>
      <c r="Z73" s="313">
        <v>82</v>
      </c>
      <c r="AA73" s="314"/>
      <c r="AB73" s="313"/>
      <c r="AC73" s="314"/>
      <c r="AD73" s="282"/>
      <c r="AE73" s="281"/>
      <c r="AF73" s="141"/>
      <c r="AG73" s="151"/>
      <c r="AH73" s="228"/>
      <c r="AI73" s="135"/>
      <c r="AJ73" s="151"/>
      <c r="AK73" s="135"/>
      <c r="AL73" s="141"/>
      <c r="AM73" s="151"/>
      <c r="AN73" s="228"/>
      <c r="AO73" s="135"/>
      <c r="AP73" s="151"/>
      <c r="AQ73" s="160"/>
      <c r="AR73" s="141"/>
      <c r="AS73" s="151"/>
      <c r="AT73" s="228"/>
      <c r="AU73" s="135"/>
      <c r="AV73" s="151"/>
      <c r="AW73" s="135"/>
      <c r="AX73" s="141"/>
      <c r="AY73" s="151"/>
      <c r="AZ73" s="228"/>
      <c r="BA73" s="135"/>
      <c r="BB73" s="151"/>
      <c r="BC73" s="160"/>
      <c r="BD73" s="141">
        <v>130</v>
      </c>
      <c r="BE73" s="151">
        <v>82</v>
      </c>
      <c r="BF73" s="228">
        <v>4</v>
      </c>
      <c r="BG73" s="135"/>
      <c r="BH73" s="151"/>
      <c r="BI73" s="144"/>
      <c r="BJ73" s="286">
        <f t="shared" si="5"/>
        <v>4</v>
      </c>
      <c r="BK73" s="289"/>
      <c r="BL73" s="301" t="s">
        <v>135</v>
      </c>
      <c r="BM73" s="302"/>
    </row>
    <row r="74" spans="1:65" s="83" customFormat="1" ht="23.25" customHeight="1" x14ac:dyDescent="0.2">
      <c r="A74" s="698" t="s">
        <v>20</v>
      </c>
      <c r="B74" s="699"/>
      <c r="C74" s="266" t="s">
        <v>21</v>
      </c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591"/>
      <c r="P74" s="397" t="s">
        <v>22</v>
      </c>
      <c r="Q74" s="700"/>
      <c r="R74" s="701" t="s">
        <v>23</v>
      </c>
      <c r="S74" s="702"/>
      <c r="T74" s="286" t="s">
        <v>24</v>
      </c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9"/>
      <c r="AF74" s="362" t="s">
        <v>25</v>
      </c>
      <c r="AG74" s="363"/>
      <c r="AH74" s="363"/>
      <c r="AI74" s="363"/>
      <c r="AJ74" s="363"/>
      <c r="AK74" s="363"/>
      <c r="AL74" s="363"/>
      <c r="AM74" s="363"/>
      <c r="AN74" s="363"/>
      <c r="AO74" s="363"/>
      <c r="AP74" s="363"/>
      <c r="AQ74" s="363"/>
      <c r="AR74" s="363"/>
      <c r="AS74" s="363"/>
      <c r="AT74" s="363"/>
      <c r="AU74" s="363"/>
      <c r="AV74" s="363"/>
      <c r="AW74" s="363"/>
      <c r="AX74" s="363"/>
      <c r="AY74" s="363"/>
      <c r="AZ74" s="363"/>
      <c r="BA74" s="363"/>
      <c r="BB74" s="363"/>
      <c r="BC74" s="363"/>
      <c r="BD74" s="363"/>
      <c r="BE74" s="363"/>
      <c r="BF74" s="363"/>
      <c r="BG74" s="363"/>
      <c r="BH74" s="363"/>
      <c r="BI74" s="364"/>
      <c r="BJ74" s="403" t="s">
        <v>26</v>
      </c>
      <c r="BK74" s="404"/>
      <c r="BL74" s="381" t="s">
        <v>27</v>
      </c>
      <c r="BM74" s="382"/>
    </row>
    <row r="75" spans="1:65" ht="23.25" x14ac:dyDescent="0.2">
      <c r="A75" s="585"/>
      <c r="B75" s="586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591"/>
      <c r="P75" s="399"/>
      <c r="Q75" s="596"/>
      <c r="R75" s="600"/>
      <c r="S75" s="601"/>
      <c r="T75" s="397" t="s">
        <v>28</v>
      </c>
      <c r="U75" s="398"/>
      <c r="V75" s="403" t="s">
        <v>29</v>
      </c>
      <c r="W75" s="404"/>
      <c r="X75" s="362" t="s">
        <v>30</v>
      </c>
      <c r="Y75" s="363"/>
      <c r="Z75" s="363"/>
      <c r="AA75" s="363"/>
      <c r="AB75" s="363"/>
      <c r="AC75" s="363"/>
      <c r="AD75" s="363"/>
      <c r="AE75" s="364"/>
      <c r="AF75" s="365" t="s">
        <v>31</v>
      </c>
      <c r="AG75" s="366"/>
      <c r="AH75" s="366"/>
      <c r="AI75" s="366"/>
      <c r="AJ75" s="366"/>
      <c r="AK75" s="367"/>
      <c r="AL75" s="368" t="s">
        <v>32</v>
      </c>
      <c r="AM75" s="366"/>
      <c r="AN75" s="366"/>
      <c r="AO75" s="366"/>
      <c r="AP75" s="366"/>
      <c r="AQ75" s="369"/>
      <c r="AR75" s="365" t="s">
        <v>33</v>
      </c>
      <c r="AS75" s="366"/>
      <c r="AT75" s="366"/>
      <c r="AU75" s="366"/>
      <c r="AV75" s="366"/>
      <c r="AW75" s="367"/>
      <c r="AX75" s="368" t="s">
        <v>34</v>
      </c>
      <c r="AY75" s="366"/>
      <c r="AZ75" s="366"/>
      <c r="BA75" s="366"/>
      <c r="BB75" s="366"/>
      <c r="BC75" s="367"/>
      <c r="BD75" s="362" t="s">
        <v>217</v>
      </c>
      <c r="BE75" s="363"/>
      <c r="BF75" s="363"/>
      <c r="BG75" s="363"/>
      <c r="BH75" s="363"/>
      <c r="BI75" s="364"/>
      <c r="BJ75" s="405"/>
      <c r="BK75" s="406"/>
      <c r="BL75" s="381"/>
      <c r="BM75" s="382"/>
    </row>
    <row r="76" spans="1:65" ht="24" customHeight="1" x14ac:dyDescent="0.2">
      <c r="A76" s="585"/>
      <c r="B76" s="586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591"/>
      <c r="P76" s="399"/>
      <c r="Q76" s="596"/>
      <c r="R76" s="600"/>
      <c r="S76" s="601"/>
      <c r="T76" s="399"/>
      <c r="U76" s="400"/>
      <c r="V76" s="405"/>
      <c r="W76" s="406"/>
      <c r="X76" s="616" t="s">
        <v>35</v>
      </c>
      <c r="Y76" s="617"/>
      <c r="Z76" s="622" t="s">
        <v>36</v>
      </c>
      <c r="AA76" s="623"/>
      <c r="AB76" s="567" t="s">
        <v>37</v>
      </c>
      <c r="AC76" s="568"/>
      <c r="AD76" s="573" t="s">
        <v>38</v>
      </c>
      <c r="AE76" s="574"/>
      <c r="AF76" s="710" t="s">
        <v>39</v>
      </c>
      <c r="AG76" s="711"/>
      <c r="AH76" s="712"/>
      <c r="AI76" s="707" t="s">
        <v>40</v>
      </c>
      <c r="AJ76" s="708"/>
      <c r="AK76" s="713"/>
      <c r="AL76" s="710" t="s">
        <v>41</v>
      </c>
      <c r="AM76" s="711"/>
      <c r="AN76" s="712"/>
      <c r="AO76" s="707" t="s">
        <v>42</v>
      </c>
      <c r="AP76" s="708"/>
      <c r="AQ76" s="709"/>
      <c r="AR76" s="710" t="s">
        <v>43</v>
      </c>
      <c r="AS76" s="711"/>
      <c r="AT76" s="712"/>
      <c r="AU76" s="707" t="s">
        <v>44</v>
      </c>
      <c r="AV76" s="708"/>
      <c r="AW76" s="713"/>
      <c r="AX76" s="710" t="s">
        <v>45</v>
      </c>
      <c r="AY76" s="711"/>
      <c r="AZ76" s="712"/>
      <c r="BA76" s="707" t="s">
        <v>46</v>
      </c>
      <c r="BB76" s="708"/>
      <c r="BC76" s="713"/>
      <c r="BD76" s="710" t="s">
        <v>218</v>
      </c>
      <c r="BE76" s="711"/>
      <c r="BF76" s="712"/>
      <c r="BG76" s="714" t="s">
        <v>322</v>
      </c>
      <c r="BH76" s="715"/>
      <c r="BI76" s="716"/>
      <c r="BJ76" s="405"/>
      <c r="BK76" s="406"/>
      <c r="BL76" s="381"/>
      <c r="BM76" s="382"/>
    </row>
    <row r="77" spans="1:65" ht="24" customHeight="1" x14ac:dyDescent="0.2">
      <c r="A77" s="585"/>
      <c r="B77" s="58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591"/>
      <c r="P77" s="399"/>
      <c r="Q77" s="596"/>
      <c r="R77" s="600"/>
      <c r="S77" s="601"/>
      <c r="T77" s="399"/>
      <c r="U77" s="400"/>
      <c r="V77" s="405"/>
      <c r="W77" s="406"/>
      <c r="X77" s="618"/>
      <c r="Y77" s="619"/>
      <c r="Z77" s="624"/>
      <c r="AA77" s="625"/>
      <c r="AB77" s="569"/>
      <c r="AC77" s="570"/>
      <c r="AD77" s="575"/>
      <c r="AE77" s="576"/>
      <c r="AF77" s="122" t="s">
        <v>431</v>
      </c>
      <c r="AG77" s="613" t="s">
        <v>47</v>
      </c>
      <c r="AH77" s="614"/>
      <c r="AI77" s="123" t="s">
        <v>432</v>
      </c>
      <c r="AJ77" s="613" t="s">
        <v>47</v>
      </c>
      <c r="AK77" s="615"/>
      <c r="AL77" s="122" t="s">
        <v>431</v>
      </c>
      <c r="AM77" s="613" t="s">
        <v>47</v>
      </c>
      <c r="AN77" s="614"/>
      <c r="AO77" s="123" t="s">
        <v>432</v>
      </c>
      <c r="AP77" s="613" t="s">
        <v>47</v>
      </c>
      <c r="AQ77" s="629"/>
      <c r="AR77" s="122" t="s">
        <v>431</v>
      </c>
      <c r="AS77" s="613" t="s">
        <v>47</v>
      </c>
      <c r="AT77" s="614"/>
      <c r="AU77" s="123" t="s">
        <v>432</v>
      </c>
      <c r="AV77" s="613" t="s">
        <v>47</v>
      </c>
      <c r="AW77" s="615"/>
      <c r="AX77" s="122" t="s">
        <v>431</v>
      </c>
      <c r="AY77" s="613" t="s">
        <v>47</v>
      </c>
      <c r="AZ77" s="614"/>
      <c r="BA77" s="123" t="s">
        <v>432</v>
      </c>
      <c r="BB77" s="613" t="s">
        <v>47</v>
      </c>
      <c r="BC77" s="615"/>
      <c r="BD77" s="122" t="s">
        <v>431</v>
      </c>
      <c r="BE77" s="613" t="s">
        <v>47</v>
      </c>
      <c r="BF77" s="614"/>
      <c r="BG77" s="123"/>
      <c r="BH77" s="613"/>
      <c r="BI77" s="629"/>
      <c r="BJ77" s="405"/>
      <c r="BK77" s="406"/>
      <c r="BL77" s="381"/>
      <c r="BM77" s="382"/>
    </row>
    <row r="78" spans="1:65" ht="87" customHeight="1" thickBot="1" x14ac:dyDescent="0.25">
      <c r="A78" s="587"/>
      <c r="B78" s="588"/>
      <c r="C78" s="592"/>
      <c r="D78" s="592"/>
      <c r="E78" s="592"/>
      <c r="F78" s="592"/>
      <c r="G78" s="592"/>
      <c r="H78" s="592"/>
      <c r="I78" s="592"/>
      <c r="J78" s="592"/>
      <c r="K78" s="592"/>
      <c r="L78" s="592"/>
      <c r="M78" s="592"/>
      <c r="N78" s="592"/>
      <c r="O78" s="593"/>
      <c r="P78" s="401"/>
      <c r="Q78" s="597"/>
      <c r="R78" s="602"/>
      <c r="S78" s="603"/>
      <c r="T78" s="401"/>
      <c r="U78" s="402"/>
      <c r="V78" s="407"/>
      <c r="W78" s="408"/>
      <c r="X78" s="620"/>
      <c r="Y78" s="621"/>
      <c r="Z78" s="626"/>
      <c r="AA78" s="627"/>
      <c r="AB78" s="571"/>
      <c r="AC78" s="572"/>
      <c r="AD78" s="577"/>
      <c r="AE78" s="578"/>
      <c r="AF78" s="161" t="s">
        <v>48</v>
      </c>
      <c r="AG78" s="146" t="s">
        <v>49</v>
      </c>
      <c r="AH78" s="223" t="s">
        <v>50</v>
      </c>
      <c r="AI78" s="130" t="s">
        <v>48</v>
      </c>
      <c r="AJ78" s="146" t="s">
        <v>49</v>
      </c>
      <c r="AK78" s="130" t="s">
        <v>50</v>
      </c>
      <c r="AL78" s="161" t="s">
        <v>48</v>
      </c>
      <c r="AM78" s="146" t="s">
        <v>49</v>
      </c>
      <c r="AN78" s="223" t="s">
        <v>50</v>
      </c>
      <c r="AO78" s="130" t="s">
        <v>48</v>
      </c>
      <c r="AP78" s="146" t="s">
        <v>49</v>
      </c>
      <c r="AQ78" s="181" t="s">
        <v>50</v>
      </c>
      <c r="AR78" s="161" t="s">
        <v>48</v>
      </c>
      <c r="AS78" s="146" t="s">
        <v>49</v>
      </c>
      <c r="AT78" s="223" t="s">
        <v>50</v>
      </c>
      <c r="AU78" s="130" t="s">
        <v>48</v>
      </c>
      <c r="AV78" s="146" t="s">
        <v>49</v>
      </c>
      <c r="AW78" s="130" t="s">
        <v>50</v>
      </c>
      <c r="AX78" s="161" t="s">
        <v>48</v>
      </c>
      <c r="AY78" s="146" t="s">
        <v>49</v>
      </c>
      <c r="AZ78" s="223" t="s">
        <v>50</v>
      </c>
      <c r="BA78" s="130" t="s">
        <v>48</v>
      </c>
      <c r="BB78" s="146" t="s">
        <v>49</v>
      </c>
      <c r="BC78" s="130" t="s">
        <v>50</v>
      </c>
      <c r="BD78" s="161" t="s">
        <v>48</v>
      </c>
      <c r="BE78" s="146" t="s">
        <v>49</v>
      </c>
      <c r="BF78" s="223" t="s">
        <v>50</v>
      </c>
      <c r="BG78" s="130" t="s">
        <v>48</v>
      </c>
      <c r="BH78" s="146" t="s">
        <v>49</v>
      </c>
      <c r="BI78" s="171" t="s">
        <v>50</v>
      </c>
      <c r="BJ78" s="407"/>
      <c r="BK78" s="408"/>
      <c r="BL78" s="383"/>
      <c r="BM78" s="384"/>
    </row>
    <row r="79" spans="1:65" s="65" customFormat="1" ht="36" customHeight="1" thickTop="1" x14ac:dyDescent="0.25">
      <c r="A79" s="721" t="s">
        <v>178</v>
      </c>
      <c r="B79" s="722"/>
      <c r="C79" s="723" t="s">
        <v>251</v>
      </c>
      <c r="D79" s="723"/>
      <c r="E79" s="723"/>
      <c r="F79" s="723"/>
      <c r="G79" s="723"/>
      <c r="H79" s="723"/>
      <c r="I79" s="723"/>
      <c r="J79" s="723"/>
      <c r="K79" s="723"/>
      <c r="L79" s="723"/>
      <c r="M79" s="723"/>
      <c r="N79" s="723"/>
      <c r="O79" s="724"/>
      <c r="P79" s="725"/>
      <c r="Q79" s="726"/>
      <c r="R79" s="727"/>
      <c r="S79" s="728"/>
      <c r="T79" s="729">
        <f t="shared" ref="T79:T89" si="13">AF79+AI79+AL79+AO79+AR79+AU79+AX79+BA79+BD79</f>
        <v>0</v>
      </c>
      <c r="U79" s="730"/>
      <c r="V79" s="731">
        <f>SUM(X79:AE79)</f>
        <v>0</v>
      </c>
      <c r="W79" s="732"/>
      <c r="X79" s="731"/>
      <c r="Y79" s="733"/>
      <c r="Z79" s="734"/>
      <c r="AA79" s="735"/>
      <c r="AB79" s="738"/>
      <c r="AC79" s="739"/>
      <c r="AD79" s="733"/>
      <c r="AE79" s="732"/>
      <c r="AF79" s="100"/>
      <c r="AG79" s="207"/>
      <c r="AH79" s="238"/>
      <c r="AI79" s="203"/>
      <c r="AJ79" s="207"/>
      <c r="AK79" s="203"/>
      <c r="AL79" s="213"/>
      <c r="AM79" s="207"/>
      <c r="AN79" s="238"/>
      <c r="AO79" s="203"/>
      <c r="AP79" s="207"/>
      <c r="AQ79" s="216"/>
      <c r="AR79" s="213"/>
      <c r="AS79" s="207"/>
      <c r="AT79" s="238"/>
      <c r="AU79" s="203"/>
      <c r="AV79" s="207"/>
      <c r="AW79" s="203"/>
      <c r="AX79" s="213"/>
      <c r="AY79" s="207"/>
      <c r="AZ79" s="238"/>
      <c r="BA79" s="203"/>
      <c r="BB79" s="207"/>
      <c r="BC79" s="216"/>
      <c r="BD79" s="100"/>
      <c r="BE79" s="207"/>
      <c r="BF79" s="238"/>
      <c r="BG79" s="206"/>
      <c r="BH79" s="207"/>
      <c r="BI79" s="210"/>
      <c r="BJ79" s="736">
        <f t="shared" ref="BJ79:BJ89" si="14">AH79+AK79+AN79+AQ79+AT79+AW79+AZ79+BC79+BF79</f>
        <v>0</v>
      </c>
      <c r="BK79" s="737"/>
      <c r="BL79" s="309"/>
      <c r="BM79" s="310"/>
    </row>
    <row r="80" spans="1:65" ht="45" customHeight="1" x14ac:dyDescent="0.2">
      <c r="A80" s="283" t="s">
        <v>179</v>
      </c>
      <c r="B80" s="284"/>
      <c r="C80" s="278" t="s">
        <v>264</v>
      </c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85"/>
      <c r="P80" s="286">
        <v>1</v>
      </c>
      <c r="Q80" s="287"/>
      <c r="R80" s="288"/>
      <c r="S80" s="289"/>
      <c r="T80" s="290">
        <f t="shared" si="13"/>
        <v>144</v>
      </c>
      <c r="U80" s="291"/>
      <c r="V80" s="280">
        <f>SUM(X80:AE80)</f>
        <v>84</v>
      </c>
      <c r="W80" s="281"/>
      <c r="X80" s="280">
        <v>34</v>
      </c>
      <c r="Y80" s="282"/>
      <c r="Z80" s="313">
        <v>50</v>
      </c>
      <c r="AA80" s="314"/>
      <c r="AB80" s="313"/>
      <c r="AC80" s="314"/>
      <c r="AD80" s="282"/>
      <c r="AE80" s="281"/>
      <c r="AF80" s="141">
        <f>AH80*36</f>
        <v>144</v>
      </c>
      <c r="AG80" s="151">
        <v>84</v>
      </c>
      <c r="AH80" s="228">
        <v>4</v>
      </c>
      <c r="AI80" s="135"/>
      <c r="AJ80" s="151"/>
      <c r="AK80" s="135"/>
      <c r="AL80" s="141"/>
      <c r="AM80" s="151"/>
      <c r="AN80" s="228"/>
      <c r="AO80" s="135"/>
      <c r="AP80" s="151"/>
      <c r="AQ80" s="160"/>
      <c r="AR80" s="141"/>
      <c r="AS80" s="151"/>
      <c r="AT80" s="228"/>
      <c r="AU80" s="135"/>
      <c r="AV80" s="151"/>
      <c r="AW80" s="135"/>
      <c r="AX80" s="141"/>
      <c r="AY80" s="151"/>
      <c r="AZ80" s="228"/>
      <c r="BA80" s="135"/>
      <c r="BB80" s="151"/>
      <c r="BC80" s="160"/>
      <c r="BD80" s="141"/>
      <c r="BE80" s="151"/>
      <c r="BF80" s="228"/>
      <c r="BG80" s="135"/>
      <c r="BH80" s="151"/>
      <c r="BI80" s="144"/>
      <c r="BJ80" s="315">
        <f t="shared" si="14"/>
        <v>4</v>
      </c>
      <c r="BK80" s="316"/>
      <c r="BL80" s="307" t="s">
        <v>430</v>
      </c>
      <c r="BM80" s="308"/>
    </row>
    <row r="81" spans="1:65" ht="30.75" customHeight="1" x14ac:dyDescent="0.2">
      <c r="A81" s="539" t="s">
        <v>180</v>
      </c>
      <c r="B81" s="540"/>
      <c r="C81" s="278" t="s">
        <v>266</v>
      </c>
      <c r="D81" s="278"/>
      <c r="E81" s="278"/>
      <c r="F81" s="278"/>
      <c r="G81" s="278"/>
      <c r="H81" s="278"/>
      <c r="I81" s="278"/>
      <c r="J81" s="278"/>
      <c r="K81" s="278"/>
      <c r="L81" s="278"/>
      <c r="M81" s="278"/>
      <c r="N81" s="278"/>
      <c r="O81" s="285"/>
      <c r="P81" s="286" t="s">
        <v>429</v>
      </c>
      <c r="Q81" s="287"/>
      <c r="R81" s="288">
        <v>4</v>
      </c>
      <c r="S81" s="289"/>
      <c r="T81" s="290">
        <f t="shared" si="13"/>
        <v>324</v>
      </c>
      <c r="U81" s="291"/>
      <c r="V81" s="280">
        <f>SUM(X81:AE81)</f>
        <v>184</v>
      </c>
      <c r="W81" s="281"/>
      <c r="X81" s="280">
        <v>106</v>
      </c>
      <c r="Y81" s="282"/>
      <c r="Z81" s="313">
        <v>22</v>
      </c>
      <c r="AA81" s="314"/>
      <c r="AB81" s="313">
        <v>56</v>
      </c>
      <c r="AC81" s="314"/>
      <c r="AD81" s="282"/>
      <c r="AE81" s="281"/>
      <c r="AF81" s="141"/>
      <c r="AG81" s="151"/>
      <c r="AH81" s="228"/>
      <c r="AI81" s="135">
        <f>AK81*36</f>
        <v>108</v>
      </c>
      <c r="AJ81" s="151">
        <v>72</v>
      </c>
      <c r="AK81" s="135">
        <v>3</v>
      </c>
      <c r="AL81" s="141">
        <f>AN81*36</f>
        <v>108</v>
      </c>
      <c r="AM81" s="151">
        <v>58</v>
      </c>
      <c r="AN81" s="228">
        <v>3</v>
      </c>
      <c r="AO81" s="135">
        <f>AQ81*36</f>
        <v>108</v>
      </c>
      <c r="AP81" s="151">
        <v>54</v>
      </c>
      <c r="AQ81" s="160">
        <v>3</v>
      </c>
      <c r="AR81" s="141"/>
      <c r="AS81" s="151"/>
      <c r="AT81" s="228"/>
      <c r="AU81" s="135"/>
      <c r="AV81" s="151"/>
      <c r="AW81" s="135"/>
      <c r="AX81" s="141"/>
      <c r="AY81" s="151"/>
      <c r="AZ81" s="228"/>
      <c r="BA81" s="135"/>
      <c r="BB81" s="151"/>
      <c r="BC81" s="160"/>
      <c r="BD81" s="141"/>
      <c r="BE81" s="151"/>
      <c r="BF81" s="228"/>
      <c r="BG81" s="135"/>
      <c r="BH81" s="151"/>
      <c r="BI81" s="144"/>
      <c r="BJ81" s="315">
        <f t="shared" si="14"/>
        <v>9</v>
      </c>
      <c r="BK81" s="316"/>
      <c r="BL81" s="317" t="s">
        <v>72</v>
      </c>
      <c r="BM81" s="318"/>
    </row>
    <row r="82" spans="1:65" ht="48" customHeight="1" x14ac:dyDescent="0.2">
      <c r="A82" s="541"/>
      <c r="B82" s="542"/>
      <c r="C82" s="543" t="s">
        <v>267</v>
      </c>
      <c r="D82" s="543"/>
      <c r="E82" s="543"/>
      <c r="F82" s="543"/>
      <c r="G82" s="543"/>
      <c r="H82" s="543"/>
      <c r="I82" s="543"/>
      <c r="J82" s="543"/>
      <c r="K82" s="543"/>
      <c r="L82" s="543"/>
      <c r="M82" s="543"/>
      <c r="N82" s="543"/>
      <c r="O82" s="544"/>
      <c r="P82" s="297"/>
      <c r="Q82" s="436"/>
      <c r="R82" s="683"/>
      <c r="S82" s="298"/>
      <c r="T82" s="439">
        <f t="shared" si="13"/>
        <v>40</v>
      </c>
      <c r="U82" s="440"/>
      <c r="V82" s="292"/>
      <c r="W82" s="296"/>
      <c r="X82" s="292"/>
      <c r="Y82" s="293"/>
      <c r="Z82" s="294"/>
      <c r="AA82" s="295"/>
      <c r="AB82" s="294"/>
      <c r="AC82" s="295"/>
      <c r="AD82" s="293"/>
      <c r="AE82" s="296"/>
      <c r="AF82" s="168"/>
      <c r="AG82" s="156"/>
      <c r="AH82" s="233"/>
      <c r="AI82" s="139"/>
      <c r="AJ82" s="156"/>
      <c r="AK82" s="139"/>
      <c r="AL82" s="168"/>
      <c r="AM82" s="156"/>
      <c r="AN82" s="233"/>
      <c r="AO82" s="139"/>
      <c r="AP82" s="156"/>
      <c r="AQ82" s="189"/>
      <c r="AR82" s="168">
        <v>40</v>
      </c>
      <c r="AS82" s="156"/>
      <c r="AT82" s="233">
        <v>1</v>
      </c>
      <c r="AU82" s="139"/>
      <c r="AV82" s="156"/>
      <c r="AW82" s="139"/>
      <c r="AX82" s="168"/>
      <c r="AY82" s="156"/>
      <c r="AZ82" s="233"/>
      <c r="BA82" s="139"/>
      <c r="BB82" s="193"/>
      <c r="BC82" s="194"/>
      <c r="BD82" s="219"/>
      <c r="BE82" s="193"/>
      <c r="BF82" s="237"/>
      <c r="BG82" s="195"/>
      <c r="BH82" s="193"/>
      <c r="BI82" s="192"/>
      <c r="BJ82" s="740">
        <f t="shared" si="14"/>
        <v>1</v>
      </c>
      <c r="BK82" s="741"/>
      <c r="BL82" s="319"/>
      <c r="BM82" s="320"/>
    </row>
    <row r="83" spans="1:65" ht="28.5" customHeight="1" x14ac:dyDescent="0.2">
      <c r="A83" s="422" t="s">
        <v>252</v>
      </c>
      <c r="B83" s="423"/>
      <c r="C83" s="275" t="s">
        <v>269</v>
      </c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431"/>
      <c r="P83" s="260"/>
      <c r="Q83" s="426"/>
      <c r="R83" s="432">
        <v>5</v>
      </c>
      <c r="S83" s="261"/>
      <c r="T83" s="341">
        <f t="shared" si="13"/>
        <v>108</v>
      </c>
      <c r="U83" s="342"/>
      <c r="V83" s="255">
        <f>SUM(X83:AE83)</f>
        <v>50</v>
      </c>
      <c r="W83" s="256"/>
      <c r="X83" s="255">
        <v>32</v>
      </c>
      <c r="Y83" s="257"/>
      <c r="Z83" s="258">
        <v>18</v>
      </c>
      <c r="AA83" s="259"/>
      <c r="AB83" s="258"/>
      <c r="AC83" s="259"/>
      <c r="AD83" s="257"/>
      <c r="AE83" s="256"/>
      <c r="AF83" s="137"/>
      <c r="AG83" s="153"/>
      <c r="AH83" s="230"/>
      <c r="AI83" s="79"/>
      <c r="AJ83" s="153"/>
      <c r="AK83" s="79"/>
      <c r="AL83" s="137"/>
      <c r="AM83" s="153"/>
      <c r="AN83" s="230"/>
      <c r="AO83" s="79"/>
      <c r="AP83" s="153"/>
      <c r="AQ83" s="159"/>
      <c r="AR83" s="137">
        <f>AT83*36</f>
        <v>108</v>
      </c>
      <c r="AS83" s="153">
        <v>50</v>
      </c>
      <c r="AT83" s="230">
        <v>3</v>
      </c>
      <c r="AU83" s="79"/>
      <c r="AV83" s="153"/>
      <c r="AW83" s="79"/>
      <c r="AX83" s="137"/>
      <c r="AY83" s="153"/>
      <c r="AZ83" s="230"/>
      <c r="BA83" s="79"/>
      <c r="BB83" s="149"/>
      <c r="BC83" s="183"/>
      <c r="BD83" s="163"/>
      <c r="BE83" s="149"/>
      <c r="BF83" s="226"/>
      <c r="BG83" s="133"/>
      <c r="BH83" s="149"/>
      <c r="BI83" s="173"/>
      <c r="BJ83" s="327">
        <f t="shared" si="14"/>
        <v>3</v>
      </c>
      <c r="BK83" s="328"/>
      <c r="BL83" s="311" t="s">
        <v>73</v>
      </c>
      <c r="BM83" s="312"/>
    </row>
    <row r="84" spans="1:65" ht="72" customHeight="1" x14ac:dyDescent="0.2">
      <c r="A84" s="283" t="s">
        <v>253</v>
      </c>
      <c r="B84" s="284"/>
      <c r="C84" s="278" t="s">
        <v>270</v>
      </c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85"/>
      <c r="P84" s="286"/>
      <c r="Q84" s="287"/>
      <c r="R84" s="288">
        <v>5</v>
      </c>
      <c r="S84" s="289"/>
      <c r="T84" s="290">
        <f t="shared" si="13"/>
        <v>108</v>
      </c>
      <c r="U84" s="291"/>
      <c r="V84" s="280">
        <f>SUM(X84:AE84)</f>
        <v>84</v>
      </c>
      <c r="W84" s="281"/>
      <c r="X84" s="280">
        <v>52</v>
      </c>
      <c r="Y84" s="282"/>
      <c r="Z84" s="313">
        <v>32</v>
      </c>
      <c r="AA84" s="314"/>
      <c r="AB84" s="313"/>
      <c r="AC84" s="314"/>
      <c r="AD84" s="282"/>
      <c r="AE84" s="281"/>
      <c r="AF84" s="141"/>
      <c r="AG84" s="151"/>
      <c r="AH84" s="228"/>
      <c r="AI84" s="135"/>
      <c r="AJ84" s="151"/>
      <c r="AK84" s="135"/>
      <c r="AL84" s="141"/>
      <c r="AM84" s="151"/>
      <c r="AN84" s="228"/>
      <c r="AO84" s="135"/>
      <c r="AP84" s="151"/>
      <c r="AQ84" s="160"/>
      <c r="AR84" s="141">
        <f>AT84*36</f>
        <v>108</v>
      </c>
      <c r="AS84" s="151">
        <v>84</v>
      </c>
      <c r="AT84" s="228">
        <v>3</v>
      </c>
      <c r="AU84" s="135"/>
      <c r="AV84" s="151"/>
      <c r="AW84" s="135"/>
      <c r="AX84" s="141"/>
      <c r="AY84" s="151"/>
      <c r="AZ84" s="228"/>
      <c r="BA84" s="135"/>
      <c r="BB84" s="150"/>
      <c r="BC84" s="184"/>
      <c r="BD84" s="164"/>
      <c r="BE84" s="150"/>
      <c r="BF84" s="227"/>
      <c r="BG84" s="134"/>
      <c r="BH84" s="150"/>
      <c r="BI84" s="174"/>
      <c r="BJ84" s="315">
        <f t="shared" si="14"/>
        <v>3</v>
      </c>
      <c r="BK84" s="316"/>
      <c r="BL84" s="307" t="s">
        <v>283</v>
      </c>
      <c r="BM84" s="308"/>
    </row>
    <row r="85" spans="1:65" ht="74.25" customHeight="1" x14ac:dyDescent="0.2">
      <c r="A85" s="539" t="s">
        <v>254</v>
      </c>
      <c r="B85" s="540"/>
      <c r="C85" s="278" t="s">
        <v>297</v>
      </c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85"/>
      <c r="P85" s="286">
        <v>7</v>
      </c>
      <c r="Q85" s="287"/>
      <c r="R85" s="548"/>
      <c r="S85" s="549"/>
      <c r="T85" s="290">
        <f t="shared" si="13"/>
        <v>180</v>
      </c>
      <c r="U85" s="291"/>
      <c r="V85" s="280">
        <f>SUM(X85:AE85)</f>
        <v>90</v>
      </c>
      <c r="W85" s="281"/>
      <c r="X85" s="280">
        <v>52</v>
      </c>
      <c r="Y85" s="282"/>
      <c r="Z85" s="313"/>
      <c r="AA85" s="314"/>
      <c r="AB85" s="313">
        <v>38</v>
      </c>
      <c r="AC85" s="314"/>
      <c r="AD85" s="282"/>
      <c r="AE85" s="281"/>
      <c r="AF85" s="141"/>
      <c r="AG85" s="151"/>
      <c r="AH85" s="228"/>
      <c r="AI85" s="135"/>
      <c r="AJ85" s="151"/>
      <c r="AK85" s="135"/>
      <c r="AL85" s="141"/>
      <c r="AM85" s="151"/>
      <c r="AN85" s="228"/>
      <c r="AO85" s="135"/>
      <c r="AP85" s="151"/>
      <c r="AQ85" s="160"/>
      <c r="AR85" s="141"/>
      <c r="AS85" s="151"/>
      <c r="AT85" s="228"/>
      <c r="AU85" s="135"/>
      <c r="AV85" s="151"/>
      <c r="AW85" s="135"/>
      <c r="AX85" s="141">
        <f>AZ85*36</f>
        <v>180</v>
      </c>
      <c r="AY85" s="151">
        <v>90</v>
      </c>
      <c r="AZ85" s="228">
        <v>5</v>
      </c>
      <c r="BA85" s="135"/>
      <c r="BB85" s="151"/>
      <c r="BC85" s="160"/>
      <c r="BD85" s="141"/>
      <c r="BE85" s="151"/>
      <c r="BF85" s="228"/>
      <c r="BG85" s="135"/>
      <c r="BH85" s="151"/>
      <c r="BI85" s="144"/>
      <c r="BJ85" s="286">
        <f t="shared" si="14"/>
        <v>5</v>
      </c>
      <c r="BK85" s="289"/>
      <c r="BL85" s="249" t="s">
        <v>284</v>
      </c>
      <c r="BM85" s="250"/>
    </row>
    <row r="86" spans="1:65" ht="87.75" customHeight="1" x14ac:dyDescent="0.2">
      <c r="A86" s="541"/>
      <c r="B86" s="542"/>
      <c r="C86" s="253" t="s">
        <v>298</v>
      </c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4"/>
      <c r="P86" s="297"/>
      <c r="Q86" s="436"/>
      <c r="R86" s="437"/>
      <c r="S86" s="438"/>
      <c r="T86" s="439">
        <f t="shared" si="13"/>
        <v>40</v>
      </c>
      <c r="U86" s="440"/>
      <c r="V86" s="292"/>
      <c r="W86" s="296"/>
      <c r="X86" s="292"/>
      <c r="Y86" s="293"/>
      <c r="Z86" s="294"/>
      <c r="AA86" s="295"/>
      <c r="AB86" s="294"/>
      <c r="AC86" s="295"/>
      <c r="AD86" s="293"/>
      <c r="AE86" s="296"/>
      <c r="AF86" s="168"/>
      <c r="AG86" s="156"/>
      <c r="AH86" s="233"/>
      <c r="AI86" s="139"/>
      <c r="AJ86" s="156"/>
      <c r="AK86" s="139"/>
      <c r="AL86" s="168"/>
      <c r="AM86" s="156"/>
      <c r="AN86" s="233"/>
      <c r="AO86" s="139"/>
      <c r="AP86" s="156"/>
      <c r="AQ86" s="189"/>
      <c r="AR86" s="168"/>
      <c r="AS86" s="156"/>
      <c r="AT86" s="233"/>
      <c r="AU86" s="139"/>
      <c r="AV86" s="156"/>
      <c r="AW86" s="139"/>
      <c r="AX86" s="168"/>
      <c r="AY86" s="156"/>
      <c r="AZ86" s="233"/>
      <c r="BA86" s="139">
        <v>40</v>
      </c>
      <c r="BB86" s="156"/>
      <c r="BC86" s="189">
        <v>1</v>
      </c>
      <c r="BD86" s="168"/>
      <c r="BE86" s="156"/>
      <c r="BF86" s="233"/>
      <c r="BG86" s="139"/>
      <c r="BH86" s="156"/>
      <c r="BI86" s="179"/>
      <c r="BJ86" s="297">
        <f t="shared" si="14"/>
        <v>1</v>
      </c>
      <c r="BK86" s="298"/>
      <c r="BL86" s="251"/>
      <c r="BM86" s="252"/>
    </row>
    <row r="87" spans="1:65" ht="48" customHeight="1" x14ac:dyDescent="0.2">
      <c r="A87" s="422" t="s">
        <v>255</v>
      </c>
      <c r="B87" s="423"/>
      <c r="C87" s="275" t="s">
        <v>288</v>
      </c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431"/>
      <c r="P87" s="260"/>
      <c r="Q87" s="426"/>
      <c r="R87" s="432">
        <v>7</v>
      </c>
      <c r="S87" s="261"/>
      <c r="T87" s="341">
        <f t="shared" si="13"/>
        <v>108</v>
      </c>
      <c r="U87" s="342"/>
      <c r="V87" s="255">
        <f>SUM(X87:AE87)</f>
        <v>86</v>
      </c>
      <c r="W87" s="256"/>
      <c r="X87" s="255">
        <v>36</v>
      </c>
      <c r="Y87" s="257"/>
      <c r="Z87" s="258"/>
      <c r="AA87" s="259"/>
      <c r="AB87" s="258">
        <v>50</v>
      </c>
      <c r="AC87" s="259"/>
      <c r="AD87" s="257"/>
      <c r="AE87" s="256"/>
      <c r="AF87" s="137"/>
      <c r="AG87" s="153"/>
      <c r="AH87" s="230"/>
      <c r="AI87" s="79"/>
      <c r="AJ87" s="153"/>
      <c r="AK87" s="79"/>
      <c r="AL87" s="137"/>
      <c r="AM87" s="153"/>
      <c r="AN87" s="230"/>
      <c r="AO87" s="79"/>
      <c r="AP87" s="153"/>
      <c r="AQ87" s="159"/>
      <c r="AR87" s="137"/>
      <c r="AS87" s="153"/>
      <c r="AT87" s="230"/>
      <c r="AU87" s="79"/>
      <c r="AV87" s="153"/>
      <c r="AW87" s="79"/>
      <c r="AX87" s="137">
        <f>AZ87*36</f>
        <v>108</v>
      </c>
      <c r="AY87" s="153">
        <v>86</v>
      </c>
      <c r="AZ87" s="230">
        <v>3</v>
      </c>
      <c r="BA87" s="79"/>
      <c r="BB87" s="153"/>
      <c r="BC87" s="159"/>
      <c r="BD87" s="137"/>
      <c r="BE87" s="153"/>
      <c r="BF87" s="226"/>
      <c r="BG87" s="133"/>
      <c r="BH87" s="149"/>
      <c r="BI87" s="173"/>
      <c r="BJ87" s="327">
        <f t="shared" si="14"/>
        <v>3</v>
      </c>
      <c r="BK87" s="328"/>
      <c r="BL87" s="299" t="s">
        <v>285</v>
      </c>
      <c r="BM87" s="300"/>
    </row>
    <row r="88" spans="1:65" ht="96" customHeight="1" x14ac:dyDescent="0.2">
      <c r="A88" s="283" t="s">
        <v>303</v>
      </c>
      <c r="B88" s="284"/>
      <c r="C88" s="278" t="s">
        <v>265</v>
      </c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85"/>
      <c r="P88" s="286">
        <v>9</v>
      </c>
      <c r="Q88" s="287"/>
      <c r="R88" s="288"/>
      <c r="S88" s="289"/>
      <c r="T88" s="290">
        <f t="shared" si="13"/>
        <v>198</v>
      </c>
      <c r="U88" s="291"/>
      <c r="V88" s="280">
        <f>SUM(X88:AE88)</f>
        <v>92</v>
      </c>
      <c r="W88" s="281"/>
      <c r="X88" s="280">
        <v>54</v>
      </c>
      <c r="Y88" s="282"/>
      <c r="Z88" s="313">
        <v>20</v>
      </c>
      <c r="AA88" s="314"/>
      <c r="AB88" s="313">
        <v>18</v>
      </c>
      <c r="AC88" s="314"/>
      <c r="AD88" s="282"/>
      <c r="AE88" s="281"/>
      <c r="AF88" s="141"/>
      <c r="AG88" s="151"/>
      <c r="AH88" s="228"/>
      <c r="AI88" s="135"/>
      <c r="AJ88" s="151"/>
      <c r="AK88" s="135"/>
      <c r="AL88" s="141"/>
      <c r="AM88" s="151"/>
      <c r="AN88" s="228"/>
      <c r="AO88" s="135"/>
      <c r="AP88" s="151"/>
      <c r="AQ88" s="160"/>
      <c r="AR88" s="141"/>
      <c r="AS88" s="151"/>
      <c r="AT88" s="228"/>
      <c r="AU88" s="135"/>
      <c r="AV88" s="151"/>
      <c r="AW88" s="135"/>
      <c r="AX88" s="141"/>
      <c r="AY88" s="151"/>
      <c r="AZ88" s="228"/>
      <c r="BA88" s="135"/>
      <c r="BB88" s="151"/>
      <c r="BC88" s="160"/>
      <c r="BD88" s="141">
        <v>198</v>
      </c>
      <c r="BE88" s="151">
        <v>92</v>
      </c>
      <c r="BF88" s="227">
        <v>6</v>
      </c>
      <c r="BG88" s="134"/>
      <c r="BH88" s="150"/>
      <c r="BI88" s="174"/>
      <c r="BJ88" s="315">
        <f t="shared" si="14"/>
        <v>6</v>
      </c>
      <c r="BK88" s="316"/>
      <c r="BL88" s="301" t="s">
        <v>286</v>
      </c>
      <c r="BM88" s="302"/>
    </row>
    <row r="89" spans="1:65" ht="72" customHeight="1" x14ac:dyDescent="0.2">
      <c r="A89" s="545" t="s">
        <v>181</v>
      </c>
      <c r="B89" s="550"/>
      <c r="C89" s="551" t="s">
        <v>428</v>
      </c>
      <c r="D89" s="551"/>
      <c r="E89" s="551"/>
      <c r="F89" s="551"/>
      <c r="G89" s="551"/>
      <c r="H89" s="551"/>
      <c r="I89" s="551"/>
      <c r="J89" s="551"/>
      <c r="K89" s="551"/>
      <c r="L89" s="551"/>
      <c r="M89" s="551"/>
      <c r="N89" s="551"/>
      <c r="O89" s="552"/>
      <c r="P89" s="260"/>
      <c r="Q89" s="426"/>
      <c r="R89" s="432"/>
      <c r="S89" s="261"/>
      <c r="T89" s="341">
        <f t="shared" si="13"/>
        <v>0</v>
      </c>
      <c r="U89" s="342"/>
      <c r="V89" s="255"/>
      <c r="W89" s="256"/>
      <c r="X89" s="255"/>
      <c r="Y89" s="257"/>
      <c r="Z89" s="258"/>
      <c r="AA89" s="259"/>
      <c r="AB89" s="258"/>
      <c r="AC89" s="259"/>
      <c r="AD89" s="257"/>
      <c r="AE89" s="256"/>
      <c r="AF89" s="137"/>
      <c r="AG89" s="153"/>
      <c r="AH89" s="230"/>
      <c r="AI89" s="79"/>
      <c r="AJ89" s="153"/>
      <c r="AK89" s="79"/>
      <c r="AL89" s="137"/>
      <c r="AM89" s="153"/>
      <c r="AN89" s="230"/>
      <c r="AO89" s="79"/>
      <c r="AP89" s="153"/>
      <c r="AQ89" s="159"/>
      <c r="AR89" s="137"/>
      <c r="AS89" s="153"/>
      <c r="AT89" s="230"/>
      <c r="AU89" s="79"/>
      <c r="AV89" s="153"/>
      <c r="AW89" s="79"/>
      <c r="AX89" s="137"/>
      <c r="AY89" s="153"/>
      <c r="AZ89" s="230"/>
      <c r="BA89" s="79"/>
      <c r="BB89" s="153"/>
      <c r="BC89" s="159"/>
      <c r="BD89" s="137"/>
      <c r="BE89" s="153"/>
      <c r="BF89" s="226"/>
      <c r="BG89" s="133"/>
      <c r="BH89" s="149"/>
      <c r="BI89" s="173"/>
      <c r="BJ89" s="327">
        <f t="shared" si="14"/>
        <v>0</v>
      </c>
      <c r="BK89" s="328"/>
      <c r="BL89" s="299"/>
      <c r="BM89" s="300"/>
    </row>
    <row r="90" spans="1:65" ht="30" customHeight="1" x14ac:dyDescent="0.2">
      <c r="A90" s="420" t="s">
        <v>182</v>
      </c>
      <c r="B90" s="421"/>
      <c r="C90" s="671" t="s">
        <v>427</v>
      </c>
      <c r="D90" s="671"/>
      <c r="E90" s="671"/>
      <c r="F90" s="671"/>
      <c r="G90" s="671"/>
      <c r="H90" s="671"/>
      <c r="I90" s="671"/>
      <c r="J90" s="671"/>
      <c r="K90" s="671"/>
      <c r="L90" s="671"/>
      <c r="M90" s="671"/>
      <c r="N90" s="671"/>
      <c r="O90" s="672"/>
      <c r="P90" s="286"/>
      <c r="Q90" s="287"/>
      <c r="R90" s="526"/>
      <c r="S90" s="289"/>
      <c r="T90" s="719"/>
      <c r="U90" s="720"/>
      <c r="V90" s="280"/>
      <c r="W90" s="281"/>
      <c r="X90" s="280"/>
      <c r="Y90" s="282"/>
      <c r="Z90" s="313"/>
      <c r="AA90" s="314"/>
      <c r="AB90" s="313"/>
      <c r="AC90" s="314"/>
      <c r="AD90" s="282"/>
      <c r="AE90" s="281"/>
      <c r="AF90" s="141"/>
      <c r="AG90" s="151"/>
      <c r="AH90" s="228"/>
      <c r="AI90" s="135"/>
      <c r="AJ90" s="151"/>
      <c r="AK90" s="135"/>
      <c r="AL90" s="141"/>
      <c r="AM90" s="151"/>
      <c r="AN90" s="228"/>
      <c r="AO90" s="135"/>
      <c r="AP90" s="151"/>
      <c r="AQ90" s="160"/>
      <c r="AR90" s="141"/>
      <c r="AS90" s="151"/>
      <c r="AT90" s="228"/>
      <c r="AU90" s="135"/>
      <c r="AV90" s="151"/>
      <c r="AW90" s="135"/>
      <c r="AX90" s="141"/>
      <c r="AY90" s="151"/>
      <c r="AZ90" s="228"/>
      <c r="BA90" s="135"/>
      <c r="BB90" s="151"/>
      <c r="BC90" s="160"/>
      <c r="BD90" s="141"/>
      <c r="BE90" s="151"/>
      <c r="BF90" s="227"/>
      <c r="BG90" s="134"/>
      <c r="BH90" s="150"/>
      <c r="BI90" s="174"/>
      <c r="BJ90" s="315"/>
      <c r="BK90" s="316"/>
      <c r="BL90" s="280"/>
      <c r="BM90" s="281"/>
    </row>
    <row r="91" spans="1:65" ht="49.5" customHeight="1" x14ac:dyDescent="0.2">
      <c r="A91" s="422" t="s">
        <v>377</v>
      </c>
      <c r="B91" s="423"/>
      <c r="C91" s="275" t="s">
        <v>290</v>
      </c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431"/>
      <c r="P91" s="260"/>
      <c r="Q91" s="426"/>
      <c r="R91" s="340">
        <v>8</v>
      </c>
      <c r="S91" s="261"/>
      <c r="T91" s="654">
        <f>AF91+AI91+AL91+AO91+AR91+AU91+AX91+BA91+BD91</f>
        <v>216</v>
      </c>
      <c r="U91" s="655"/>
      <c r="V91" s="255">
        <f>SUM(X91:AE91)</f>
        <v>88</v>
      </c>
      <c r="W91" s="256"/>
      <c r="X91" s="255">
        <v>46</v>
      </c>
      <c r="Y91" s="257"/>
      <c r="Z91" s="258">
        <v>42</v>
      </c>
      <c r="AA91" s="259"/>
      <c r="AB91" s="258"/>
      <c r="AC91" s="259"/>
      <c r="AD91" s="257"/>
      <c r="AE91" s="256"/>
      <c r="AF91" s="137"/>
      <c r="AG91" s="153"/>
      <c r="AH91" s="230"/>
      <c r="AI91" s="79"/>
      <c r="AJ91" s="153"/>
      <c r="AK91" s="79"/>
      <c r="AL91" s="137"/>
      <c r="AM91" s="153"/>
      <c r="AN91" s="230"/>
      <c r="AO91" s="79"/>
      <c r="AP91" s="153"/>
      <c r="AQ91" s="159"/>
      <c r="AR91" s="137"/>
      <c r="AS91" s="153"/>
      <c r="AT91" s="230"/>
      <c r="AU91" s="79"/>
      <c r="AV91" s="153"/>
      <c r="AW91" s="79"/>
      <c r="AX91" s="137"/>
      <c r="AY91" s="153"/>
      <c r="AZ91" s="230"/>
      <c r="BA91" s="79">
        <f>BC91*36</f>
        <v>216</v>
      </c>
      <c r="BB91" s="153">
        <v>88</v>
      </c>
      <c r="BC91" s="159">
        <v>6</v>
      </c>
      <c r="BD91" s="137"/>
      <c r="BE91" s="153"/>
      <c r="BF91" s="230"/>
      <c r="BG91" s="79"/>
      <c r="BH91" s="153"/>
      <c r="BI91" s="142"/>
      <c r="BJ91" s="260">
        <f>AH91+AK91+AN91+AQ91+AT91+AW91+AZ91+BC91+BF91</f>
        <v>6</v>
      </c>
      <c r="BK91" s="261"/>
      <c r="BL91" s="299" t="s">
        <v>287</v>
      </c>
      <c r="BM91" s="300"/>
    </row>
    <row r="92" spans="1:65" ht="50.25" customHeight="1" x14ac:dyDescent="0.2">
      <c r="A92" s="283" t="s">
        <v>376</v>
      </c>
      <c r="B92" s="284"/>
      <c r="C92" s="278" t="s">
        <v>304</v>
      </c>
      <c r="D92" s="278"/>
      <c r="E92" s="278"/>
      <c r="F92" s="278"/>
      <c r="G92" s="278"/>
      <c r="H92" s="278"/>
      <c r="I92" s="278"/>
      <c r="J92" s="278"/>
      <c r="K92" s="278"/>
      <c r="L92" s="278"/>
      <c r="M92" s="278"/>
      <c r="N92" s="278"/>
      <c r="O92" s="285"/>
      <c r="P92" s="286"/>
      <c r="Q92" s="287"/>
      <c r="R92" s="548">
        <v>8</v>
      </c>
      <c r="S92" s="549"/>
      <c r="T92" s="290">
        <f>AF92+AI92+AL92+AO92+AR92+AU92+AX92+BA92+BD92</f>
        <v>108</v>
      </c>
      <c r="U92" s="291"/>
      <c r="V92" s="280">
        <f>SUM(X92:AE92)</f>
        <v>54</v>
      </c>
      <c r="W92" s="281"/>
      <c r="X92" s="280">
        <v>30</v>
      </c>
      <c r="Y92" s="282"/>
      <c r="Z92" s="313">
        <v>24</v>
      </c>
      <c r="AA92" s="314"/>
      <c r="AB92" s="313"/>
      <c r="AC92" s="314"/>
      <c r="AD92" s="282"/>
      <c r="AE92" s="281"/>
      <c r="AF92" s="141"/>
      <c r="AG92" s="151"/>
      <c r="AH92" s="228"/>
      <c r="AI92" s="135"/>
      <c r="AJ92" s="151"/>
      <c r="AK92" s="135"/>
      <c r="AL92" s="141"/>
      <c r="AM92" s="151"/>
      <c r="AN92" s="228"/>
      <c r="AO92" s="135"/>
      <c r="AP92" s="151"/>
      <c r="AQ92" s="160"/>
      <c r="AR92" s="141"/>
      <c r="AS92" s="151"/>
      <c r="AT92" s="228"/>
      <c r="AU92" s="135"/>
      <c r="AV92" s="151"/>
      <c r="AW92" s="135"/>
      <c r="AX92" s="141"/>
      <c r="AY92" s="151"/>
      <c r="AZ92" s="228"/>
      <c r="BA92" s="135">
        <f>BC92*36</f>
        <v>108</v>
      </c>
      <c r="BB92" s="151">
        <v>54</v>
      </c>
      <c r="BC92" s="160">
        <v>3</v>
      </c>
      <c r="BD92" s="141"/>
      <c r="BE92" s="151"/>
      <c r="BF92" s="228"/>
      <c r="BG92" s="135"/>
      <c r="BH92" s="151"/>
      <c r="BI92" s="144"/>
      <c r="BJ92" s="286">
        <f>AH92+AK92+AN92+AQ92+AT92+AW92+AZ92+BC92+BF92</f>
        <v>3</v>
      </c>
      <c r="BK92" s="289"/>
      <c r="BL92" s="301" t="s">
        <v>305</v>
      </c>
      <c r="BM92" s="302"/>
    </row>
    <row r="93" spans="1:65" ht="33" customHeight="1" x14ac:dyDescent="0.2">
      <c r="A93" s="545" t="s">
        <v>211</v>
      </c>
      <c r="B93" s="423"/>
      <c r="C93" s="546" t="s">
        <v>426</v>
      </c>
      <c r="D93" s="546"/>
      <c r="E93" s="546"/>
      <c r="F93" s="546"/>
      <c r="G93" s="546"/>
      <c r="H93" s="546"/>
      <c r="I93" s="546"/>
      <c r="J93" s="546"/>
      <c r="K93" s="546"/>
      <c r="L93" s="546"/>
      <c r="M93" s="546"/>
      <c r="N93" s="546"/>
      <c r="O93" s="547"/>
      <c r="P93" s="260"/>
      <c r="Q93" s="426"/>
      <c r="R93" s="340"/>
      <c r="S93" s="261"/>
      <c r="T93" s="654"/>
      <c r="U93" s="655"/>
      <c r="V93" s="255"/>
      <c r="W93" s="256"/>
      <c r="X93" s="255"/>
      <c r="Y93" s="257"/>
      <c r="Z93" s="258"/>
      <c r="AA93" s="259"/>
      <c r="AB93" s="258"/>
      <c r="AC93" s="259"/>
      <c r="AD93" s="257"/>
      <c r="AE93" s="256"/>
      <c r="AF93" s="137"/>
      <c r="AG93" s="153"/>
      <c r="AH93" s="230"/>
      <c r="AI93" s="79"/>
      <c r="AJ93" s="153"/>
      <c r="AK93" s="79"/>
      <c r="AL93" s="137"/>
      <c r="AM93" s="153"/>
      <c r="AN93" s="230"/>
      <c r="AO93" s="79"/>
      <c r="AP93" s="153"/>
      <c r="AQ93" s="159"/>
      <c r="AR93" s="137"/>
      <c r="AS93" s="153"/>
      <c r="AT93" s="230"/>
      <c r="AU93" s="79"/>
      <c r="AV93" s="153"/>
      <c r="AW93" s="79"/>
      <c r="AX93" s="137"/>
      <c r="AY93" s="153"/>
      <c r="AZ93" s="230"/>
      <c r="BA93" s="79"/>
      <c r="BB93" s="153"/>
      <c r="BC93" s="159"/>
      <c r="BD93" s="137"/>
      <c r="BE93" s="153"/>
      <c r="BF93" s="230"/>
      <c r="BG93" s="79"/>
      <c r="BH93" s="153"/>
      <c r="BI93" s="142"/>
      <c r="BJ93" s="260"/>
      <c r="BK93" s="261"/>
      <c r="BL93" s="255"/>
      <c r="BM93" s="256"/>
    </row>
    <row r="94" spans="1:65" ht="50.25" customHeight="1" x14ac:dyDescent="0.2">
      <c r="A94" s="539" t="s">
        <v>374</v>
      </c>
      <c r="B94" s="540"/>
      <c r="C94" s="278" t="s">
        <v>292</v>
      </c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85"/>
      <c r="P94" s="286">
        <v>8</v>
      </c>
      <c r="Q94" s="287"/>
      <c r="R94" s="548"/>
      <c r="S94" s="549"/>
      <c r="T94" s="290">
        <f>AF94+AI94+AL94+AO94+AR94+AU94+AX94+BA94+BD94</f>
        <v>216</v>
      </c>
      <c r="U94" s="291"/>
      <c r="V94" s="280">
        <f>SUM(X94:AE94)</f>
        <v>124</v>
      </c>
      <c r="W94" s="281"/>
      <c r="X94" s="280">
        <v>70</v>
      </c>
      <c r="Y94" s="282"/>
      <c r="Z94" s="313">
        <v>54</v>
      </c>
      <c r="AA94" s="314"/>
      <c r="AB94" s="313"/>
      <c r="AC94" s="314"/>
      <c r="AD94" s="282"/>
      <c r="AE94" s="281"/>
      <c r="AF94" s="141"/>
      <c r="AG94" s="151"/>
      <c r="AH94" s="228"/>
      <c r="AI94" s="135"/>
      <c r="AJ94" s="151"/>
      <c r="AK94" s="135"/>
      <c r="AL94" s="141"/>
      <c r="AM94" s="151"/>
      <c r="AN94" s="228"/>
      <c r="AO94" s="135"/>
      <c r="AP94" s="151"/>
      <c r="AQ94" s="160"/>
      <c r="AR94" s="141"/>
      <c r="AS94" s="151"/>
      <c r="AT94" s="228"/>
      <c r="AU94" s="135"/>
      <c r="AV94" s="151"/>
      <c r="AW94" s="135"/>
      <c r="AX94" s="141"/>
      <c r="AY94" s="151"/>
      <c r="AZ94" s="228"/>
      <c r="BA94" s="135">
        <f>BC94*36</f>
        <v>216</v>
      </c>
      <c r="BB94" s="151">
        <v>124</v>
      </c>
      <c r="BC94" s="160">
        <v>6</v>
      </c>
      <c r="BD94" s="141"/>
      <c r="BE94" s="151"/>
      <c r="BF94" s="228"/>
      <c r="BG94" s="135"/>
      <c r="BH94" s="151"/>
      <c r="BI94" s="144"/>
      <c r="BJ94" s="286">
        <f>AH94+AK94+AN94+AQ94+AT94+AW94+AZ94+BC94+BF94</f>
        <v>6</v>
      </c>
      <c r="BK94" s="289"/>
      <c r="BL94" s="249" t="s">
        <v>306</v>
      </c>
      <c r="BM94" s="250"/>
    </row>
    <row r="95" spans="1:65" ht="96" customHeight="1" x14ac:dyDescent="0.2">
      <c r="A95" s="541"/>
      <c r="B95" s="542"/>
      <c r="C95" s="543" t="s">
        <v>425</v>
      </c>
      <c r="D95" s="543"/>
      <c r="E95" s="543"/>
      <c r="F95" s="543"/>
      <c r="G95" s="543"/>
      <c r="H95" s="543"/>
      <c r="I95" s="543"/>
      <c r="J95" s="543"/>
      <c r="K95" s="543"/>
      <c r="L95" s="543"/>
      <c r="M95" s="543"/>
      <c r="N95" s="543"/>
      <c r="O95" s="544"/>
      <c r="P95" s="297"/>
      <c r="Q95" s="436"/>
      <c r="R95" s="437"/>
      <c r="S95" s="438"/>
      <c r="T95" s="439">
        <f>AF95+AI95+AL95+AO95+AR95+AU95+AX95+BA95+BD95</f>
        <v>30</v>
      </c>
      <c r="U95" s="440"/>
      <c r="V95" s="292"/>
      <c r="W95" s="296"/>
      <c r="X95" s="292"/>
      <c r="Y95" s="293"/>
      <c r="Z95" s="294"/>
      <c r="AA95" s="295"/>
      <c r="AB95" s="294"/>
      <c r="AC95" s="295"/>
      <c r="AD95" s="293"/>
      <c r="AE95" s="296"/>
      <c r="AF95" s="168"/>
      <c r="AG95" s="156"/>
      <c r="AH95" s="233"/>
      <c r="AI95" s="139"/>
      <c r="AJ95" s="156"/>
      <c r="AK95" s="139"/>
      <c r="AL95" s="168"/>
      <c r="AM95" s="156"/>
      <c r="AN95" s="233"/>
      <c r="AO95" s="139"/>
      <c r="AP95" s="156"/>
      <c r="AQ95" s="189"/>
      <c r="AR95" s="168"/>
      <c r="AS95" s="156"/>
      <c r="AT95" s="233"/>
      <c r="AU95" s="139"/>
      <c r="AV95" s="156"/>
      <c r="AW95" s="139"/>
      <c r="AX95" s="168"/>
      <c r="AY95" s="156"/>
      <c r="AZ95" s="233"/>
      <c r="BA95" s="139"/>
      <c r="BB95" s="156"/>
      <c r="BC95" s="189"/>
      <c r="BD95" s="168">
        <v>30</v>
      </c>
      <c r="BE95" s="156"/>
      <c r="BF95" s="233">
        <v>1</v>
      </c>
      <c r="BG95" s="139"/>
      <c r="BH95" s="156"/>
      <c r="BI95" s="179"/>
      <c r="BJ95" s="297">
        <f>AH95+AK95+AN95+AQ95+AT95+AW95+AZ95+BC95+BF95</f>
        <v>1</v>
      </c>
      <c r="BK95" s="298"/>
      <c r="BL95" s="251"/>
      <c r="BM95" s="252"/>
    </row>
    <row r="96" spans="1:65" ht="30.75" customHeight="1" x14ac:dyDescent="0.2">
      <c r="A96" s="422" t="s">
        <v>371</v>
      </c>
      <c r="B96" s="423"/>
      <c r="C96" s="275" t="s">
        <v>293</v>
      </c>
      <c r="D96" s="275"/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431"/>
      <c r="P96" s="260">
        <v>9</v>
      </c>
      <c r="Q96" s="426"/>
      <c r="R96" s="951"/>
      <c r="S96" s="952"/>
      <c r="T96" s="341">
        <f>AF96+AI96+AL96+AO96+AR96+AU96+AX96+BA96+BD96</f>
        <v>198</v>
      </c>
      <c r="U96" s="342"/>
      <c r="V96" s="255">
        <f>SUM(X96:AE96)</f>
        <v>88</v>
      </c>
      <c r="W96" s="256"/>
      <c r="X96" s="255">
        <v>60</v>
      </c>
      <c r="Y96" s="257"/>
      <c r="Z96" s="258">
        <v>28</v>
      </c>
      <c r="AA96" s="259"/>
      <c r="AB96" s="258"/>
      <c r="AC96" s="259"/>
      <c r="AD96" s="257"/>
      <c r="AE96" s="256"/>
      <c r="AF96" s="137"/>
      <c r="AG96" s="153"/>
      <c r="AH96" s="230"/>
      <c r="AI96" s="79"/>
      <c r="AJ96" s="153"/>
      <c r="AK96" s="79"/>
      <c r="AL96" s="137"/>
      <c r="AM96" s="153"/>
      <c r="AN96" s="230"/>
      <c r="AO96" s="79"/>
      <c r="AP96" s="153"/>
      <c r="AQ96" s="159"/>
      <c r="AR96" s="137"/>
      <c r="AS96" s="153"/>
      <c r="AT96" s="230"/>
      <c r="AU96" s="79"/>
      <c r="AV96" s="153"/>
      <c r="AW96" s="79"/>
      <c r="AX96" s="137"/>
      <c r="AY96" s="153"/>
      <c r="AZ96" s="230"/>
      <c r="BA96" s="79"/>
      <c r="BB96" s="153"/>
      <c r="BC96" s="159"/>
      <c r="BD96" s="137">
        <v>198</v>
      </c>
      <c r="BE96" s="153">
        <v>88</v>
      </c>
      <c r="BF96" s="230">
        <v>6</v>
      </c>
      <c r="BG96" s="79"/>
      <c r="BH96" s="153"/>
      <c r="BI96" s="142"/>
      <c r="BJ96" s="260">
        <f>AH96+AK96+AN96+AQ96+AT96+AW96+AZ96+BC96+BF96</f>
        <v>6</v>
      </c>
      <c r="BK96" s="261"/>
      <c r="BL96" s="299" t="s">
        <v>373</v>
      </c>
      <c r="BM96" s="300"/>
    </row>
    <row r="97" spans="1:65" ht="30.75" customHeight="1" x14ac:dyDescent="0.2">
      <c r="A97" s="283" t="s">
        <v>368</v>
      </c>
      <c r="B97" s="284"/>
      <c r="C97" s="278" t="s">
        <v>291</v>
      </c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85"/>
      <c r="P97" s="286">
        <v>9</v>
      </c>
      <c r="Q97" s="287"/>
      <c r="R97" s="548"/>
      <c r="S97" s="549"/>
      <c r="T97" s="290">
        <f>AF97+AI97+AL97+AO97+AR97+AU97+AX97+BA97+BD97</f>
        <v>198</v>
      </c>
      <c r="U97" s="291"/>
      <c r="V97" s="280">
        <f>SUM(X97:AE97)</f>
        <v>92</v>
      </c>
      <c r="W97" s="281"/>
      <c r="X97" s="280">
        <v>42</v>
      </c>
      <c r="Y97" s="282"/>
      <c r="Z97" s="313">
        <v>50</v>
      </c>
      <c r="AA97" s="314"/>
      <c r="AB97" s="313"/>
      <c r="AC97" s="314"/>
      <c r="AD97" s="282"/>
      <c r="AE97" s="281"/>
      <c r="AF97" s="141"/>
      <c r="AG97" s="151"/>
      <c r="AH97" s="228"/>
      <c r="AI97" s="135"/>
      <c r="AJ97" s="151"/>
      <c r="AK97" s="135"/>
      <c r="AL97" s="141"/>
      <c r="AM97" s="151"/>
      <c r="AN97" s="228"/>
      <c r="AO97" s="135"/>
      <c r="AP97" s="151"/>
      <c r="AQ97" s="160"/>
      <c r="AR97" s="141"/>
      <c r="AS97" s="151"/>
      <c r="AT97" s="228"/>
      <c r="AU97" s="135"/>
      <c r="AV97" s="151"/>
      <c r="AW97" s="135"/>
      <c r="AX97" s="141"/>
      <c r="AY97" s="151"/>
      <c r="AZ97" s="228"/>
      <c r="BA97" s="135"/>
      <c r="BB97" s="151"/>
      <c r="BC97" s="160"/>
      <c r="BD97" s="141">
        <v>198</v>
      </c>
      <c r="BE97" s="151">
        <v>92</v>
      </c>
      <c r="BF97" s="228">
        <v>6</v>
      </c>
      <c r="BG97" s="135"/>
      <c r="BH97" s="151"/>
      <c r="BI97" s="144"/>
      <c r="BJ97" s="286">
        <f>AH97+AK97+AN97+AQ97+AT97+AW97+AZ97+BC97+BF97</f>
        <v>6</v>
      </c>
      <c r="BK97" s="289"/>
      <c r="BL97" s="301" t="s">
        <v>370</v>
      </c>
      <c r="BM97" s="302"/>
    </row>
    <row r="98" spans="1:65" ht="48" customHeight="1" x14ac:dyDescent="0.2">
      <c r="A98" s="545" t="s">
        <v>273</v>
      </c>
      <c r="B98" s="550"/>
      <c r="C98" s="551" t="s">
        <v>424</v>
      </c>
      <c r="D98" s="551"/>
      <c r="E98" s="551"/>
      <c r="F98" s="551"/>
      <c r="G98" s="551"/>
      <c r="H98" s="551"/>
      <c r="I98" s="551"/>
      <c r="J98" s="551"/>
      <c r="K98" s="551"/>
      <c r="L98" s="551"/>
      <c r="M98" s="551"/>
      <c r="N98" s="551"/>
      <c r="O98" s="552"/>
      <c r="P98" s="260"/>
      <c r="Q98" s="426"/>
      <c r="R98" s="432"/>
      <c r="S98" s="261"/>
      <c r="T98" s="341">
        <f>AF98+AI98+AL98+AO98+AR98+AU98+AX98+BA98+BD98</f>
        <v>0</v>
      </c>
      <c r="U98" s="342"/>
      <c r="V98" s="255"/>
      <c r="W98" s="256"/>
      <c r="X98" s="255"/>
      <c r="Y98" s="257"/>
      <c r="Z98" s="258"/>
      <c r="AA98" s="259"/>
      <c r="AB98" s="258"/>
      <c r="AC98" s="259"/>
      <c r="AD98" s="257"/>
      <c r="AE98" s="256"/>
      <c r="AF98" s="137"/>
      <c r="AG98" s="153"/>
      <c r="AH98" s="230"/>
      <c r="AI98" s="79"/>
      <c r="AJ98" s="153"/>
      <c r="AK98" s="79"/>
      <c r="AL98" s="137"/>
      <c r="AM98" s="153"/>
      <c r="AN98" s="230"/>
      <c r="AO98" s="79"/>
      <c r="AP98" s="153"/>
      <c r="AQ98" s="159"/>
      <c r="AR98" s="137"/>
      <c r="AS98" s="153"/>
      <c r="AT98" s="230"/>
      <c r="AU98" s="79"/>
      <c r="AV98" s="153"/>
      <c r="AW98" s="79"/>
      <c r="AX98" s="137"/>
      <c r="AY98" s="153"/>
      <c r="AZ98" s="230"/>
      <c r="BA98" s="79"/>
      <c r="BB98" s="153"/>
      <c r="BC98" s="159"/>
      <c r="BD98" s="137"/>
      <c r="BE98" s="153"/>
      <c r="BF98" s="230"/>
      <c r="BG98" s="79"/>
      <c r="BH98" s="153"/>
      <c r="BI98" s="142"/>
      <c r="BJ98" s="260">
        <f>AH98+AK98+AN98+AQ98+AT98+AW98+AZ98+BC98+BF98</f>
        <v>0</v>
      </c>
      <c r="BK98" s="261"/>
      <c r="BL98" s="299"/>
      <c r="BM98" s="300"/>
    </row>
    <row r="99" spans="1:65" ht="30" customHeight="1" x14ac:dyDescent="0.2">
      <c r="A99" s="420" t="s">
        <v>274</v>
      </c>
      <c r="B99" s="421"/>
      <c r="C99" s="671" t="s">
        <v>423</v>
      </c>
      <c r="D99" s="671"/>
      <c r="E99" s="671"/>
      <c r="F99" s="671"/>
      <c r="G99" s="671"/>
      <c r="H99" s="671"/>
      <c r="I99" s="671"/>
      <c r="J99" s="671"/>
      <c r="K99" s="671"/>
      <c r="L99" s="671"/>
      <c r="M99" s="671"/>
      <c r="N99" s="671"/>
      <c r="O99" s="672"/>
      <c r="P99" s="286"/>
      <c r="Q99" s="287"/>
      <c r="R99" s="526"/>
      <c r="S99" s="289"/>
      <c r="T99" s="719"/>
      <c r="U99" s="720"/>
      <c r="V99" s="280"/>
      <c r="W99" s="281"/>
      <c r="X99" s="280"/>
      <c r="Y99" s="282"/>
      <c r="Z99" s="313"/>
      <c r="AA99" s="314"/>
      <c r="AB99" s="313"/>
      <c r="AC99" s="314"/>
      <c r="AD99" s="282"/>
      <c r="AE99" s="281"/>
      <c r="AF99" s="141"/>
      <c r="AG99" s="151"/>
      <c r="AH99" s="228"/>
      <c r="AI99" s="135"/>
      <c r="AJ99" s="151"/>
      <c r="AK99" s="135"/>
      <c r="AL99" s="141"/>
      <c r="AM99" s="151"/>
      <c r="AN99" s="228"/>
      <c r="AO99" s="135"/>
      <c r="AP99" s="151"/>
      <c r="AQ99" s="160"/>
      <c r="AR99" s="141"/>
      <c r="AS99" s="151"/>
      <c r="AT99" s="228"/>
      <c r="AU99" s="135"/>
      <c r="AV99" s="151"/>
      <c r="AW99" s="135"/>
      <c r="AX99" s="141"/>
      <c r="AY99" s="151"/>
      <c r="AZ99" s="228"/>
      <c r="BA99" s="135"/>
      <c r="BB99" s="151"/>
      <c r="BC99" s="160"/>
      <c r="BD99" s="141"/>
      <c r="BE99" s="151"/>
      <c r="BF99" s="228"/>
      <c r="BG99" s="135"/>
      <c r="BH99" s="151"/>
      <c r="BI99" s="144"/>
      <c r="BJ99" s="286"/>
      <c r="BK99" s="289"/>
      <c r="BL99" s="464"/>
      <c r="BM99" s="322"/>
    </row>
    <row r="100" spans="1:65" ht="47.25" customHeight="1" x14ac:dyDescent="0.2">
      <c r="A100" s="539" t="s">
        <v>365</v>
      </c>
      <c r="B100" s="540"/>
      <c r="C100" s="278" t="s">
        <v>422</v>
      </c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85"/>
      <c r="P100" s="286"/>
      <c r="Q100" s="287"/>
      <c r="R100" s="526">
        <v>8</v>
      </c>
      <c r="S100" s="289"/>
      <c r="T100" s="719">
        <f>AF100+AI100+AL100+AO100+AR100+AU100+AX100+BA100+BD100</f>
        <v>216</v>
      </c>
      <c r="U100" s="720"/>
      <c r="V100" s="280">
        <f>SUM(X100:AE100)</f>
        <v>88</v>
      </c>
      <c r="W100" s="281"/>
      <c r="X100" s="280">
        <v>46</v>
      </c>
      <c r="Y100" s="282"/>
      <c r="Z100" s="313">
        <v>42</v>
      </c>
      <c r="AA100" s="314"/>
      <c r="AB100" s="313"/>
      <c r="AC100" s="314"/>
      <c r="AD100" s="282"/>
      <c r="AE100" s="281"/>
      <c r="AF100" s="141"/>
      <c r="AG100" s="151"/>
      <c r="AH100" s="228"/>
      <c r="AI100" s="135"/>
      <c r="AJ100" s="151"/>
      <c r="AK100" s="135"/>
      <c r="AL100" s="141"/>
      <c r="AM100" s="151"/>
      <c r="AN100" s="228"/>
      <c r="AO100" s="135"/>
      <c r="AP100" s="151"/>
      <c r="AQ100" s="160"/>
      <c r="AR100" s="141"/>
      <c r="AS100" s="151"/>
      <c r="AT100" s="228"/>
      <c r="AU100" s="135"/>
      <c r="AV100" s="151"/>
      <c r="AW100" s="135"/>
      <c r="AX100" s="141"/>
      <c r="AY100" s="151"/>
      <c r="AZ100" s="228"/>
      <c r="BA100" s="135">
        <f>BC100*36</f>
        <v>216</v>
      </c>
      <c r="BB100" s="151">
        <v>88</v>
      </c>
      <c r="BC100" s="160">
        <v>6</v>
      </c>
      <c r="BD100" s="141"/>
      <c r="BE100" s="151"/>
      <c r="BF100" s="228"/>
      <c r="BG100" s="135"/>
      <c r="BH100" s="151"/>
      <c r="BI100" s="144"/>
      <c r="BJ100" s="286">
        <f>AH100+AK100+AN100+AQ100+AT100+AW100+AZ100+BC100+BF100</f>
        <v>6</v>
      </c>
      <c r="BK100" s="289"/>
      <c r="BL100" s="249" t="s">
        <v>367</v>
      </c>
      <c r="BM100" s="250"/>
    </row>
    <row r="101" spans="1:65" ht="79.5" customHeight="1" x14ac:dyDescent="0.2">
      <c r="A101" s="541"/>
      <c r="B101" s="542"/>
      <c r="C101" s="543" t="s">
        <v>421</v>
      </c>
      <c r="D101" s="543"/>
      <c r="E101" s="543"/>
      <c r="F101" s="543"/>
      <c r="G101" s="543"/>
      <c r="H101" s="543"/>
      <c r="I101" s="543"/>
      <c r="J101" s="543"/>
      <c r="K101" s="543"/>
      <c r="L101" s="543"/>
      <c r="M101" s="543"/>
      <c r="N101" s="543"/>
      <c r="O101" s="544"/>
      <c r="P101" s="297"/>
      <c r="Q101" s="436"/>
      <c r="R101" s="742"/>
      <c r="S101" s="298"/>
      <c r="T101" s="745">
        <v>30</v>
      </c>
      <c r="U101" s="746"/>
      <c r="V101" s="292"/>
      <c r="W101" s="296"/>
      <c r="X101" s="292"/>
      <c r="Y101" s="293"/>
      <c r="Z101" s="294"/>
      <c r="AA101" s="295"/>
      <c r="AB101" s="294"/>
      <c r="AC101" s="295"/>
      <c r="AD101" s="293"/>
      <c r="AE101" s="296"/>
      <c r="AF101" s="168"/>
      <c r="AG101" s="156"/>
      <c r="AH101" s="233"/>
      <c r="AI101" s="139"/>
      <c r="AJ101" s="156"/>
      <c r="AK101" s="139"/>
      <c r="AL101" s="168"/>
      <c r="AM101" s="156"/>
      <c r="AN101" s="233"/>
      <c r="AO101" s="139"/>
      <c r="AP101" s="156"/>
      <c r="AQ101" s="189"/>
      <c r="AR101" s="168"/>
      <c r="AS101" s="156"/>
      <c r="AT101" s="233"/>
      <c r="AU101" s="139"/>
      <c r="AV101" s="156"/>
      <c r="AW101" s="139"/>
      <c r="AX101" s="168"/>
      <c r="AY101" s="156"/>
      <c r="AZ101" s="233"/>
      <c r="BA101" s="139"/>
      <c r="BB101" s="156"/>
      <c r="BC101" s="189"/>
      <c r="BD101" s="168">
        <v>30</v>
      </c>
      <c r="BE101" s="156"/>
      <c r="BF101" s="233">
        <v>1</v>
      </c>
      <c r="BG101" s="139"/>
      <c r="BH101" s="156"/>
      <c r="BI101" s="179"/>
      <c r="BJ101" s="297">
        <f>AH101+AK101+AN101+AQ101+AT101+AW101+AZ101+BC101+BF101</f>
        <v>1</v>
      </c>
      <c r="BK101" s="298"/>
      <c r="BL101" s="251"/>
      <c r="BM101" s="252"/>
    </row>
    <row r="102" spans="1:65" ht="34.5" customHeight="1" x14ac:dyDescent="0.2">
      <c r="A102" s="422" t="s">
        <v>362</v>
      </c>
      <c r="B102" s="423"/>
      <c r="C102" s="275" t="s">
        <v>420</v>
      </c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431"/>
      <c r="P102" s="260">
        <v>9</v>
      </c>
      <c r="Q102" s="426"/>
      <c r="R102" s="340"/>
      <c r="S102" s="261"/>
      <c r="T102" s="341">
        <f>AF102+AI102+AL102+AO102+AR102+AU102+AX102+BA102+BD102</f>
        <v>198</v>
      </c>
      <c r="U102" s="342"/>
      <c r="V102" s="255">
        <f>SUM(X102:AE102)</f>
        <v>92</v>
      </c>
      <c r="W102" s="256"/>
      <c r="X102" s="255">
        <v>42</v>
      </c>
      <c r="Y102" s="257"/>
      <c r="Z102" s="258">
        <v>50</v>
      </c>
      <c r="AA102" s="259"/>
      <c r="AB102" s="258"/>
      <c r="AC102" s="259"/>
      <c r="AD102" s="257"/>
      <c r="AE102" s="256"/>
      <c r="AF102" s="137"/>
      <c r="AG102" s="153"/>
      <c r="AH102" s="230"/>
      <c r="AI102" s="79"/>
      <c r="AJ102" s="153"/>
      <c r="AK102" s="79"/>
      <c r="AL102" s="137"/>
      <c r="AM102" s="153"/>
      <c r="AN102" s="230"/>
      <c r="AO102" s="79"/>
      <c r="AP102" s="153"/>
      <c r="AQ102" s="159"/>
      <c r="AR102" s="137"/>
      <c r="AS102" s="153"/>
      <c r="AT102" s="230"/>
      <c r="AU102" s="79"/>
      <c r="AV102" s="153"/>
      <c r="AW102" s="79"/>
      <c r="AX102" s="137"/>
      <c r="AY102" s="153"/>
      <c r="AZ102" s="230"/>
      <c r="BA102" s="79"/>
      <c r="BB102" s="153"/>
      <c r="BC102" s="159"/>
      <c r="BD102" s="137">
        <v>198</v>
      </c>
      <c r="BE102" s="153">
        <v>92</v>
      </c>
      <c r="BF102" s="230">
        <v>6</v>
      </c>
      <c r="BG102" s="79"/>
      <c r="BH102" s="153"/>
      <c r="BI102" s="142"/>
      <c r="BJ102" s="260">
        <f>AH102+AK102+AN102+AQ102+AT102+AW102+AZ102+BC102+BF102</f>
        <v>6</v>
      </c>
      <c r="BK102" s="261"/>
      <c r="BL102" s="299" t="s">
        <v>364</v>
      </c>
      <c r="BM102" s="300"/>
    </row>
    <row r="103" spans="1:65" ht="33" customHeight="1" x14ac:dyDescent="0.2">
      <c r="A103" s="283" t="s">
        <v>359</v>
      </c>
      <c r="B103" s="284"/>
      <c r="C103" s="743" t="s">
        <v>419</v>
      </c>
      <c r="D103" s="743"/>
      <c r="E103" s="743"/>
      <c r="F103" s="743"/>
      <c r="G103" s="743"/>
      <c r="H103" s="743"/>
      <c r="I103" s="743"/>
      <c r="J103" s="743"/>
      <c r="K103" s="743"/>
      <c r="L103" s="743"/>
      <c r="M103" s="743"/>
      <c r="N103" s="743"/>
      <c r="O103" s="744"/>
      <c r="P103" s="286"/>
      <c r="Q103" s="287"/>
      <c r="R103" s="526">
        <v>8</v>
      </c>
      <c r="S103" s="289"/>
      <c r="T103" s="290">
        <f>AF103+AI103+AL103+AO103+AR103+AU103+AX103+BA103+BD103</f>
        <v>108</v>
      </c>
      <c r="U103" s="291"/>
      <c r="V103" s="280">
        <f>SUM(X103:AE103)</f>
        <v>54</v>
      </c>
      <c r="W103" s="281"/>
      <c r="X103" s="280">
        <v>30</v>
      </c>
      <c r="Y103" s="282"/>
      <c r="Z103" s="313">
        <v>24</v>
      </c>
      <c r="AA103" s="314"/>
      <c r="AB103" s="313"/>
      <c r="AC103" s="314"/>
      <c r="AD103" s="282"/>
      <c r="AE103" s="281"/>
      <c r="AF103" s="141"/>
      <c r="AG103" s="151"/>
      <c r="AH103" s="228"/>
      <c r="AI103" s="135"/>
      <c r="AJ103" s="151"/>
      <c r="AK103" s="135"/>
      <c r="AL103" s="141"/>
      <c r="AM103" s="151"/>
      <c r="AN103" s="228"/>
      <c r="AO103" s="135"/>
      <c r="AP103" s="151"/>
      <c r="AQ103" s="160"/>
      <c r="AR103" s="141"/>
      <c r="AS103" s="151"/>
      <c r="AT103" s="228"/>
      <c r="AU103" s="135"/>
      <c r="AV103" s="151"/>
      <c r="AW103" s="135"/>
      <c r="AX103" s="141"/>
      <c r="AY103" s="151"/>
      <c r="AZ103" s="228"/>
      <c r="BA103" s="135">
        <f>BC103*36</f>
        <v>108</v>
      </c>
      <c r="BB103" s="151">
        <v>54</v>
      </c>
      <c r="BC103" s="160">
        <v>3</v>
      </c>
      <c r="BD103" s="141"/>
      <c r="BE103" s="151"/>
      <c r="BF103" s="228"/>
      <c r="BG103" s="135"/>
      <c r="BH103" s="151"/>
      <c r="BI103" s="144"/>
      <c r="BJ103" s="286">
        <f>AH103+AK103+AN103+AQ103+AT103+AW103+AZ103+BC103+BF103</f>
        <v>3</v>
      </c>
      <c r="BK103" s="289"/>
      <c r="BL103" s="301" t="s">
        <v>361</v>
      </c>
      <c r="BM103" s="302"/>
    </row>
    <row r="104" spans="1:65" ht="48" customHeight="1" x14ac:dyDescent="0.2">
      <c r="A104" s="545" t="s">
        <v>275</v>
      </c>
      <c r="B104" s="550"/>
      <c r="C104" s="546" t="s">
        <v>418</v>
      </c>
      <c r="D104" s="546"/>
      <c r="E104" s="546"/>
      <c r="F104" s="546"/>
      <c r="G104" s="546"/>
      <c r="H104" s="546"/>
      <c r="I104" s="546"/>
      <c r="J104" s="546"/>
      <c r="K104" s="546"/>
      <c r="L104" s="546"/>
      <c r="M104" s="546"/>
      <c r="N104" s="546"/>
      <c r="O104" s="547"/>
      <c r="P104" s="260"/>
      <c r="Q104" s="426"/>
      <c r="R104" s="340"/>
      <c r="S104" s="261"/>
      <c r="T104" s="654"/>
      <c r="U104" s="655"/>
      <c r="V104" s="255"/>
      <c r="W104" s="256"/>
      <c r="X104" s="255"/>
      <c r="Y104" s="257"/>
      <c r="Z104" s="258"/>
      <c r="AA104" s="259"/>
      <c r="AB104" s="258"/>
      <c r="AC104" s="259"/>
      <c r="AD104" s="257"/>
      <c r="AE104" s="256"/>
      <c r="AF104" s="137"/>
      <c r="AG104" s="153"/>
      <c r="AH104" s="230"/>
      <c r="AI104" s="79"/>
      <c r="AJ104" s="153"/>
      <c r="AK104" s="79"/>
      <c r="AL104" s="137"/>
      <c r="AM104" s="153"/>
      <c r="AN104" s="230"/>
      <c r="AO104" s="79"/>
      <c r="AP104" s="153"/>
      <c r="AQ104" s="159"/>
      <c r="AR104" s="137"/>
      <c r="AS104" s="153"/>
      <c r="AT104" s="230"/>
      <c r="AU104" s="79"/>
      <c r="AV104" s="153"/>
      <c r="AW104" s="79"/>
      <c r="AX104" s="137"/>
      <c r="AY104" s="153"/>
      <c r="AZ104" s="230"/>
      <c r="BA104" s="79"/>
      <c r="BB104" s="153"/>
      <c r="BC104" s="159"/>
      <c r="BD104" s="137"/>
      <c r="BE104" s="153"/>
      <c r="BF104" s="230"/>
      <c r="BG104" s="79"/>
      <c r="BH104" s="153"/>
      <c r="BI104" s="142"/>
      <c r="BJ104" s="260"/>
      <c r="BK104" s="261"/>
      <c r="BL104" s="523"/>
      <c r="BM104" s="524"/>
    </row>
    <row r="105" spans="1:65" ht="31.5" customHeight="1" x14ac:dyDescent="0.2">
      <c r="A105" s="283" t="s">
        <v>357</v>
      </c>
      <c r="B105" s="284"/>
      <c r="C105" s="278" t="s">
        <v>417</v>
      </c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85"/>
      <c r="P105" s="286">
        <v>8</v>
      </c>
      <c r="Q105" s="287"/>
      <c r="R105" s="548"/>
      <c r="S105" s="549"/>
      <c r="T105" s="290">
        <f>AF105+AI105+AL105+AO105+AR105+AU105+AX105+BA105+BD105</f>
        <v>216</v>
      </c>
      <c r="U105" s="291"/>
      <c r="V105" s="280">
        <f>SUM(X105:AE105)</f>
        <v>124</v>
      </c>
      <c r="W105" s="281"/>
      <c r="X105" s="280">
        <v>70</v>
      </c>
      <c r="Y105" s="282"/>
      <c r="Z105" s="313">
        <v>54</v>
      </c>
      <c r="AA105" s="314"/>
      <c r="AB105" s="313"/>
      <c r="AC105" s="314"/>
      <c r="AD105" s="282"/>
      <c r="AE105" s="281"/>
      <c r="AF105" s="141"/>
      <c r="AG105" s="151"/>
      <c r="AH105" s="228"/>
      <c r="AI105" s="135"/>
      <c r="AJ105" s="151"/>
      <c r="AK105" s="135"/>
      <c r="AL105" s="141"/>
      <c r="AM105" s="151"/>
      <c r="AN105" s="228"/>
      <c r="AO105" s="135"/>
      <c r="AP105" s="151"/>
      <c r="AQ105" s="160"/>
      <c r="AR105" s="141"/>
      <c r="AS105" s="151"/>
      <c r="AT105" s="228"/>
      <c r="AU105" s="135"/>
      <c r="AV105" s="151"/>
      <c r="AW105" s="135"/>
      <c r="AX105" s="141"/>
      <c r="AY105" s="151"/>
      <c r="AZ105" s="228"/>
      <c r="BA105" s="135">
        <f>BC105*36</f>
        <v>216</v>
      </c>
      <c r="BB105" s="151">
        <v>124</v>
      </c>
      <c r="BC105" s="160">
        <v>6</v>
      </c>
      <c r="BD105" s="141"/>
      <c r="BE105" s="151"/>
      <c r="BF105" s="228"/>
      <c r="BG105" s="135"/>
      <c r="BH105" s="151"/>
      <c r="BI105" s="144"/>
      <c r="BJ105" s="286">
        <f>AH105+AK105+AN105+AQ105+AT105+AW105+AZ105+BC105+BF105</f>
        <v>6</v>
      </c>
      <c r="BK105" s="289"/>
      <c r="BL105" s="301" t="s">
        <v>358</v>
      </c>
      <c r="BM105" s="302"/>
    </row>
    <row r="106" spans="1:65" ht="48.75" customHeight="1" x14ac:dyDescent="0.2">
      <c r="A106" s="422" t="s">
        <v>354</v>
      </c>
      <c r="B106" s="423"/>
      <c r="C106" s="275" t="s">
        <v>416</v>
      </c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431"/>
      <c r="P106" s="260">
        <v>9</v>
      </c>
      <c r="Q106" s="426"/>
      <c r="R106" s="340"/>
      <c r="S106" s="261"/>
      <c r="T106" s="341">
        <f>AF106+AI106+AL106+AO106+AR106+AU106+AX106+BA106+BD106</f>
        <v>198</v>
      </c>
      <c r="U106" s="342"/>
      <c r="V106" s="255">
        <f>SUM(X106:AE106)</f>
        <v>88</v>
      </c>
      <c r="W106" s="256"/>
      <c r="X106" s="255">
        <v>60</v>
      </c>
      <c r="Y106" s="257"/>
      <c r="Z106" s="258">
        <v>28</v>
      </c>
      <c r="AA106" s="259"/>
      <c r="AB106" s="258"/>
      <c r="AC106" s="259"/>
      <c r="AD106" s="257"/>
      <c r="AE106" s="256"/>
      <c r="AF106" s="137"/>
      <c r="AG106" s="153"/>
      <c r="AH106" s="230"/>
      <c r="AI106" s="79"/>
      <c r="AJ106" s="153"/>
      <c r="AK106" s="79"/>
      <c r="AL106" s="137"/>
      <c r="AM106" s="153"/>
      <c r="AN106" s="230"/>
      <c r="AO106" s="79"/>
      <c r="AP106" s="153"/>
      <c r="AQ106" s="159"/>
      <c r="AR106" s="137"/>
      <c r="AS106" s="153"/>
      <c r="AT106" s="230"/>
      <c r="AU106" s="79"/>
      <c r="AV106" s="153"/>
      <c r="AW106" s="79"/>
      <c r="AX106" s="137"/>
      <c r="AY106" s="153"/>
      <c r="AZ106" s="230"/>
      <c r="BA106" s="79"/>
      <c r="BB106" s="153"/>
      <c r="BC106" s="159"/>
      <c r="BD106" s="137">
        <v>198</v>
      </c>
      <c r="BE106" s="153">
        <v>88</v>
      </c>
      <c r="BF106" s="230">
        <v>6</v>
      </c>
      <c r="BG106" s="79"/>
      <c r="BH106" s="153"/>
      <c r="BI106" s="142"/>
      <c r="BJ106" s="260">
        <f>AH106+AK106+AN106+AQ106+AT106+AW106+AZ106+BC106+BF106</f>
        <v>6</v>
      </c>
      <c r="BK106" s="261"/>
      <c r="BL106" s="299" t="s">
        <v>356</v>
      </c>
      <c r="BM106" s="300"/>
    </row>
    <row r="107" spans="1:65" ht="30" customHeight="1" x14ac:dyDescent="0.2">
      <c r="A107" s="352" t="s">
        <v>415</v>
      </c>
      <c r="B107" s="353"/>
      <c r="C107" s="427" t="s">
        <v>256</v>
      </c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7"/>
      <c r="O107" s="428"/>
      <c r="P107" s="429"/>
      <c r="Q107" s="430"/>
      <c r="R107" s="343"/>
      <c r="S107" s="344"/>
      <c r="T107" s="290">
        <f>AF107+AI107+AL107+AO107+AR107+AU107+AX107+BA107+BD107</f>
        <v>0</v>
      </c>
      <c r="U107" s="291"/>
      <c r="V107" s="345">
        <f>SUM(X107:AE107)</f>
        <v>0</v>
      </c>
      <c r="W107" s="346"/>
      <c r="X107" s="345"/>
      <c r="Y107" s="347"/>
      <c r="Z107" s="348"/>
      <c r="AA107" s="349"/>
      <c r="AB107" s="348"/>
      <c r="AC107" s="349"/>
      <c r="AD107" s="347"/>
      <c r="AE107" s="346"/>
      <c r="AF107" s="141"/>
      <c r="AG107" s="154"/>
      <c r="AH107" s="231"/>
      <c r="AI107" s="143"/>
      <c r="AJ107" s="154"/>
      <c r="AK107" s="143"/>
      <c r="AL107" s="166"/>
      <c r="AM107" s="154"/>
      <c r="AN107" s="231"/>
      <c r="AO107" s="143"/>
      <c r="AP107" s="154"/>
      <c r="AQ107" s="186"/>
      <c r="AR107" s="166"/>
      <c r="AS107" s="154"/>
      <c r="AT107" s="231"/>
      <c r="AU107" s="143"/>
      <c r="AV107" s="154"/>
      <c r="AW107" s="143"/>
      <c r="AX107" s="141"/>
      <c r="AY107" s="154"/>
      <c r="AZ107" s="231"/>
      <c r="BA107" s="143"/>
      <c r="BB107" s="148"/>
      <c r="BC107" s="182"/>
      <c r="BD107" s="162"/>
      <c r="BE107" s="148"/>
      <c r="BF107" s="225"/>
      <c r="BG107" s="132"/>
      <c r="BH107" s="148"/>
      <c r="BI107" s="172"/>
      <c r="BJ107" s="315">
        <f>AH107+AK107+AN107+AQ107+AT107+AW107+AZ107+BC107+BF107</f>
        <v>0</v>
      </c>
      <c r="BK107" s="316"/>
      <c r="BL107" s="441"/>
      <c r="BM107" s="442"/>
    </row>
    <row r="108" spans="1:65" ht="51" customHeight="1" x14ac:dyDescent="0.2">
      <c r="A108" s="422" t="s">
        <v>351</v>
      </c>
      <c r="B108" s="423"/>
      <c r="C108" s="275" t="s">
        <v>271</v>
      </c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431"/>
      <c r="P108" s="260">
        <v>2</v>
      </c>
      <c r="Q108" s="426"/>
      <c r="R108" s="432"/>
      <c r="S108" s="261"/>
      <c r="T108" s="341">
        <f>AF108+AI108+AL108+AO108+AR108+AU108+AX108+BA108+BD108</f>
        <v>216</v>
      </c>
      <c r="U108" s="342"/>
      <c r="V108" s="255">
        <f>SUM(X108:AE108)</f>
        <v>120</v>
      </c>
      <c r="W108" s="256"/>
      <c r="X108" s="255">
        <v>62</v>
      </c>
      <c r="Y108" s="257"/>
      <c r="Z108" s="258">
        <v>58</v>
      </c>
      <c r="AA108" s="259"/>
      <c r="AB108" s="258"/>
      <c r="AC108" s="259"/>
      <c r="AD108" s="257"/>
      <c r="AE108" s="256"/>
      <c r="AF108" s="137"/>
      <c r="AG108" s="153"/>
      <c r="AH108" s="230"/>
      <c r="AI108" s="79">
        <f>AK108*36</f>
        <v>216</v>
      </c>
      <c r="AJ108" s="153">
        <v>120</v>
      </c>
      <c r="AK108" s="79">
        <v>6</v>
      </c>
      <c r="AL108" s="137"/>
      <c r="AM108" s="153"/>
      <c r="AN108" s="230"/>
      <c r="AO108" s="79"/>
      <c r="AP108" s="153"/>
      <c r="AQ108" s="159"/>
      <c r="AR108" s="137"/>
      <c r="AS108" s="153"/>
      <c r="AT108" s="230"/>
      <c r="AU108" s="79"/>
      <c r="AV108" s="153"/>
      <c r="AW108" s="79"/>
      <c r="AX108" s="137"/>
      <c r="AY108" s="153"/>
      <c r="AZ108" s="230"/>
      <c r="BA108" s="79"/>
      <c r="BB108" s="149"/>
      <c r="BC108" s="183"/>
      <c r="BD108" s="163"/>
      <c r="BE108" s="149"/>
      <c r="BF108" s="226"/>
      <c r="BG108" s="133"/>
      <c r="BH108" s="149"/>
      <c r="BI108" s="173"/>
      <c r="BJ108" s="327">
        <f>AH108+AK108+AN108+AQ108+AT108+AW108+AZ108+BC108+BF108</f>
        <v>6</v>
      </c>
      <c r="BK108" s="328"/>
      <c r="BL108" s="311" t="s">
        <v>353</v>
      </c>
      <c r="BM108" s="312"/>
    </row>
    <row r="109" spans="1:65" ht="69.75" customHeight="1" x14ac:dyDescent="0.2">
      <c r="A109" s="283" t="s">
        <v>348</v>
      </c>
      <c r="B109" s="284"/>
      <c r="C109" s="278" t="s">
        <v>272</v>
      </c>
      <c r="D109" s="278"/>
      <c r="E109" s="278"/>
      <c r="F109" s="278"/>
      <c r="G109" s="278"/>
      <c r="H109" s="278"/>
      <c r="I109" s="278"/>
      <c r="J109" s="278"/>
      <c r="K109" s="278"/>
      <c r="L109" s="278"/>
      <c r="M109" s="278"/>
      <c r="N109" s="278"/>
      <c r="O109" s="285"/>
      <c r="P109" s="286"/>
      <c r="Q109" s="287"/>
      <c r="R109" s="288">
        <v>7</v>
      </c>
      <c r="S109" s="289"/>
      <c r="T109" s="290">
        <f>AF109+AI109+AL109+AO109+AR109+AU109+AX109+BA109+BD109</f>
        <v>108</v>
      </c>
      <c r="U109" s="291"/>
      <c r="V109" s="280">
        <f>SUM(X109:AE109)</f>
        <v>50</v>
      </c>
      <c r="W109" s="281"/>
      <c r="X109" s="280">
        <v>34</v>
      </c>
      <c r="Y109" s="282"/>
      <c r="Z109" s="313"/>
      <c r="AA109" s="314"/>
      <c r="AB109" s="313">
        <v>16</v>
      </c>
      <c r="AC109" s="314"/>
      <c r="AD109" s="282"/>
      <c r="AE109" s="281"/>
      <c r="AF109" s="141"/>
      <c r="AG109" s="151"/>
      <c r="AH109" s="228"/>
      <c r="AI109" s="135"/>
      <c r="AJ109" s="151"/>
      <c r="AK109" s="135"/>
      <c r="AL109" s="141"/>
      <c r="AM109" s="151"/>
      <c r="AN109" s="228"/>
      <c r="AO109" s="135"/>
      <c r="AP109" s="151"/>
      <c r="AQ109" s="160"/>
      <c r="AR109" s="141"/>
      <c r="AS109" s="151"/>
      <c r="AT109" s="228"/>
      <c r="AU109" s="135"/>
      <c r="AV109" s="151"/>
      <c r="AW109" s="135"/>
      <c r="AX109" s="141">
        <f>AZ109*36</f>
        <v>108</v>
      </c>
      <c r="AY109" s="151">
        <v>50</v>
      </c>
      <c r="AZ109" s="228">
        <v>3</v>
      </c>
      <c r="BA109" s="135"/>
      <c r="BB109" s="150"/>
      <c r="BC109" s="184"/>
      <c r="BD109" s="164"/>
      <c r="BE109" s="150"/>
      <c r="BF109" s="227"/>
      <c r="BG109" s="134"/>
      <c r="BH109" s="150"/>
      <c r="BI109" s="174"/>
      <c r="BJ109" s="315">
        <f>AH109+AK109+AN109+AQ109+AT109+AW109+AZ109+BC109+BF109</f>
        <v>3</v>
      </c>
      <c r="BK109" s="316"/>
      <c r="BL109" s="301" t="s">
        <v>350</v>
      </c>
      <c r="BM109" s="302"/>
    </row>
    <row r="110" spans="1:65" ht="30" customHeight="1" x14ac:dyDescent="0.2">
      <c r="A110" s="756" t="s">
        <v>183</v>
      </c>
      <c r="B110" s="757"/>
      <c r="C110" s="750" t="s">
        <v>8</v>
      </c>
      <c r="D110" s="750"/>
      <c r="E110" s="750"/>
      <c r="F110" s="750"/>
      <c r="G110" s="750"/>
      <c r="H110" s="750"/>
      <c r="I110" s="750"/>
      <c r="J110" s="750"/>
      <c r="K110" s="750"/>
      <c r="L110" s="750"/>
      <c r="M110" s="750"/>
      <c r="N110" s="750"/>
      <c r="O110" s="751"/>
      <c r="P110" s="752"/>
      <c r="Q110" s="753"/>
      <c r="R110" s="124"/>
      <c r="S110" s="125"/>
      <c r="T110" s="126"/>
      <c r="U110" s="127"/>
      <c r="V110" s="126"/>
      <c r="W110" s="127"/>
      <c r="X110" s="126"/>
      <c r="Y110" s="197"/>
      <c r="Z110" s="199"/>
      <c r="AA110" s="201"/>
      <c r="AB110" s="199"/>
      <c r="AC110" s="201"/>
      <c r="AD110" s="197"/>
      <c r="AE110" s="127"/>
      <c r="AF110" s="214"/>
      <c r="AG110" s="208"/>
      <c r="AH110" s="239"/>
      <c r="AI110" s="204"/>
      <c r="AJ110" s="208"/>
      <c r="AK110" s="204"/>
      <c r="AL110" s="214"/>
      <c r="AM110" s="208"/>
      <c r="AN110" s="239"/>
      <c r="AO110" s="204"/>
      <c r="AP110" s="208"/>
      <c r="AQ110" s="217"/>
      <c r="AR110" s="214"/>
      <c r="AS110" s="208"/>
      <c r="AT110" s="239"/>
      <c r="AU110" s="204"/>
      <c r="AV110" s="208"/>
      <c r="AW110" s="204"/>
      <c r="AX110" s="214"/>
      <c r="AY110" s="208"/>
      <c r="AZ110" s="239"/>
      <c r="BA110" s="204"/>
      <c r="BB110" s="208"/>
      <c r="BC110" s="217"/>
      <c r="BD110" s="214"/>
      <c r="BE110" s="208"/>
      <c r="BF110" s="239"/>
      <c r="BG110" s="204"/>
      <c r="BH110" s="208"/>
      <c r="BI110" s="211"/>
      <c r="BJ110" s="531"/>
      <c r="BK110" s="532"/>
      <c r="BL110" s="754"/>
      <c r="BM110" s="755"/>
    </row>
    <row r="111" spans="1:65" ht="72" customHeight="1" x14ac:dyDescent="0.2">
      <c r="A111" s="473" t="s">
        <v>184</v>
      </c>
      <c r="B111" s="474"/>
      <c r="C111" s="505" t="s">
        <v>193</v>
      </c>
      <c r="D111" s="505"/>
      <c r="E111" s="505"/>
      <c r="F111" s="505"/>
      <c r="G111" s="505"/>
      <c r="H111" s="505"/>
      <c r="I111" s="505"/>
      <c r="J111" s="505"/>
      <c r="K111" s="505"/>
      <c r="L111" s="505"/>
      <c r="M111" s="505"/>
      <c r="N111" s="505"/>
      <c r="O111" s="506"/>
      <c r="P111" s="315"/>
      <c r="Q111" s="433"/>
      <c r="R111" s="747"/>
      <c r="S111" s="316"/>
      <c r="T111" s="464" t="s">
        <v>12</v>
      </c>
      <c r="U111" s="322"/>
      <c r="V111" s="464" t="s">
        <v>12</v>
      </c>
      <c r="W111" s="322"/>
      <c r="X111" s="464" t="s">
        <v>12</v>
      </c>
      <c r="Y111" s="321"/>
      <c r="Z111" s="434"/>
      <c r="AA111" s="435"/>
      <c r="AB111" s="434"/>
      <c r="AC111" s="435"/>
      <c r="AD111" s="321"/>
      <c r="AE111" s="322"/>
      <c r="AF111" s="164" t="s">
        <v>12</v>
      </c>
      <c r="AG111" s="150" t="s">
        <v>12</v>
      </c>
      <c r="AH111" s="227"/>
      <c r="AI111" s="134"/>
      <c r="AJ111" s="150"/>
      <c r="AK111" s="134"/>
      <c r="AL111" s="164"/>
      <c r="AM111" s="150"/>
      <c r="AN111" s="227"/>
      <c r="AO111" s="134"/>
      <c r="AP111" s="150"/>
      <c r="AQ111" s="184"/>
      <c r="AR111" s="164"/>
      <c r="AS111" s="150"/>
      <c r="AT111" s="227"/>
      <c r="AU111" s="134"/>
      <c r="AV111" s="150"/>
      <c r="AW111" s="134"/>
      <c r="AX111" s="164"/>
      <c r="AY111" s="150"/>
      <c r="AZ111" s="227"/>
      <c r="BA111" s="134"/>
      <c r="BB111" s="150"/>
      <c r="BC111" s="184"/>
      <c r="BD111" s="164"/>
      <c r="BE111" s="150"/>
      <c r="BF111" s="227"/>
      <c r="BG111" s="134"/>
      <c r="BH111" s="150"/>
      <c r="BI111" s="174"/>
      <c r="BJ111" s="748"/>
      <c r="BK111" s="749"/>
      <c r="BL111" s="441"/>
      <c r="BM111" s="442"/>
    </row>
    <row r="112" spans="1:65" ht="48" customHeight="1" x14ac:dyDescent="0.2">
      <c r="A112" s="465" t="s">
        <v>185</v>
      </c>
      <c r="B112" s="466"/>
      <c r="C112" s="467" t="s">
        <v>11</v>
      </c>
      <c r="D112" s="467"/>
      <c r="E112" s="467"/>
      <c r="F112" s="467"/>
      <c r="G112" s="467"/>
      <c r="H112" s="467"/>
      <c r="I112" s="467"/>
      <c r="J112" s="467"/>
      <c r="K112" s="467"/>
      <c r="L112" s="467"/>
      <c r="M112" s="467"/>
      <c r="N112" s="467"/>
      <c r="O112" s="468"/>
      <c r="P112" s="327"/>
      <c r="Q112" s="469"/>
      <c r="R112" s="470"/>
      <c r="S112" s="328"/>
      <c r="T112" s="523" t="s">
        <v>12</v>
      </c>
      <c r="U112" s="524"/>
      <c r="V112" s="523" t="s">
        <v>12</v>
      </c>
      <c r="W112" s="524"/>
      <c r="X112" s="523" t="s">
        <v>12</v>
      </c>
      <c r="Y112" s="525"/>
      <c r="Z112" s="487"/>
      <c r="AA112" s="488"/>
      <c r="AB112" s="487"/>
      <c r="AC112" s="488"/>
      <c r="AD112" s="525"/>
      <c r="AE112" s="524"/>
      <c r="AF112" s="163"/>
      <c r="AG112" s="149"/>
      <c r="AH112" s="226"/>
      <c r="AI112" s="133" t="s">
        <v>12</v>
      </c>
      <c r="AJ112" s="149" t="s">
        <v>12</v>
      </c>
      <c r="AK112" s="133"/>
      <c r="AL112" s="163"/>
      <c r="AM112" s="149"/>
      <c r="AN112" s="226"/>
      <c r="AO112" s="133"/>
      <c r="AP112" s="149"/>
      <c r="AQ112" s="183"/>
      <c r="AR112" s="163"/>
      <c r="AS112" s="149"/>
      <c r="AT112" s="226"/>
      <c r="AU112" s="133"/>
      <c r="AV112" s="149"/>
      <c r="AW112" s="133"/>
      <c r="AX112" s="163"/>
      <c r="AY112" s="149"/>
      <c r="AZ112" s="226"/>
      <c r="BA112" s="133"/>
      <c r="BB112" s="149"/>
      <c r="BC112" s="183"/>
      <c r="BD112" s="163"/>
      <c r="BE112" s="149"/>
      <c r="BF112" s="226"/>
      <c r="BG112" s="133"/>
      <c r="BH112" s="149"/>
      <c r="BI112" s="173"/>
      <c r="BJ112" s="529"/>
      <c r="BK112" s="530"/>
      <c r="BL112" s="330"/>
      <c r="BM112" s="331"/>
    </row>
    <row r="113" spans="1:65" ht="30.75" customHeight="1" x14ac:dyDescent="0.2">
      <c r="A113" s="473" t="s">
        <v>186</v>
      </c>
      <c r="B113" s="474"/>
      <c r="C113" s="505" t="s">
        <v>10</v>
      </c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6"/>
      <c r="P113" s="315"/>
      <c r="Q113" s="433"/>
      <c r="R113" s="747"/>
      <c r="S113" s="316"/>
      <c r="T113" s="464" t="s">
        <v>199</v>
      </c>
      <c r="U113" s="322"/>
      <c r="V113" s="464" t="s">
        <v>199</v>
      </c>
      <c r="W113" s="322"/>
      <c r="X113" s="464" t="s">
        <v>199</v>
      </c>
      <c r="Y113" s="321"/>
      <c r="Z113" s="434"/>
      <c r="AA113" s="435"/>
      <c r="AB113" s="434"/>
      <c r="AC113" s="435"/>
      <c r="AD113" s="321"/>
      <c r="AE113" s="322"/>
      <c r="AF113" s="164"/>
      <c r="AG113" s="150"/>
      <c r="AH113" s="227"/>
      <c r="AI113" s="134"/>
      <c r="AJ113" s="150"/>
      <c r="AK113" s="134"/>
      <c r="AL113" s="164" t="s">
        <v>199</v>
      </c>
      <c r="AM113" s="150" t="s">
        <v>199</v>
      </c>
      <c r="AN113" s="227"/>
      <c r="AO113" s="134"/>
      <c r="AP113" s="150"/>
      <c r="AQ113" s="184"/>
      <c r="AR113" s="164"/>
      <c r="AS113" s="150"/>
      <c r="AT113" s="227"/>
      <c r="AU113" s="134"/>
      <c r="AV113" s="150"/>
      <c r="AW113" s="134"/>
      <c r="AX113" s="164"/>
      <c r="AY113" s="150"/>
      <c r="AZ113" s="227"/>
      <c r="BA113" s="134"/>
      <c r="BB113" s="150"/>
      <c r="BC113" s="184"/>
      <c r="BD113" s="164"/>
      <c r="BE113" s="150"/>
      <c r="BF113" s="227"/>
      <c r="BG113" s="134"/>
      <c r="BH113" s="150"/>
      <c r="BI113" s="174"/>
      <c r="BJ113" s="748"/>
      <c r="BK113" s="749"/>
      <c r="BL113" s="441"/>
      <c r="BM113" s="442"/>
    </row>
    <row r="114" spans="1:65" ht="30" customHeight="1" x14ac:dyDescent="0.2">
      <c r="A114" s="465" t="s">
        <v>187</v>
      </c>
      <c r="B114" s="466"/>
      <c r="C114" s="467" t="s">
        <v>14</v>
      </c>
      <c r="D114" s="467"/>
      <c r="E114" s="467"/>
      <c r="F114" s="467"/>
      <c r="G114" s="467"/>
      <c r="H114" s="467"/>
      <c r="I114" s="467"/>
      <c r="J114" s="467"/>
      <c r="K114" s="467"/>
      <c r="L114" s="467"/>
      <c r="M114" s="467"/>
      <c r="N114" s="467"/>
      <c r="O114" s="468"/>
      <c r="P114" s="327"/>
      <c r="Q114" s="469"/>
      <c r="R114" s="470"/>
      <c r="S114" s="328"/>
      <c r="T114" s="523" t="s">
        <v>414</v>
      </c>
      <c r="U114" s="524"/>
      <c r="V114" s="523" t="s">
        <v>414</v>
      </c>
      <c r="W114" s="524"/>
      <c r="X114" s="523"/>
      <c r="Y114" s="525"/>
      <c r="Z114" s="487"/>
      <c r="AA114" s="488"/>
      <c r="AB114" s="487" t="s">
        <v>414</v>
      </c>
      <c r="AC114" s="488"/>
      <c r="AD114" s="525"/>
      <c r="AE114" s="524"/>
      <c r="AF114" s="163"/>
      <c r="AG114" s="149"/>
      <c r="AH114" s="226"/>
      <c r="AI114" s="133"/>
      <c r="AJ114" s="149"/>
      <c r="AK114" s="133"/>
      <c r="AL114" s="163"/>
      <c r="AM114" s="149"/>
      <c r="AN114" s="226"/>
      <c r="AO114" s="133"/>
      <c r="AP114" s="149"/>
      <c r="AQ114" s="183"/>
      <c r="AR114" s="163" t="s">
        <v>18</v>
      </c>
      <c r="AS114" s="149" t="s">
        <v>18</v>
      </c>
      <c r="AT114" s="226"/>
      <c r="AU114" s="133" t="s">
        <v>9</v>
      </c>
      <c r="AV114" s="149" t="s">
        <v>9</v>
      </c>
      <c r="AW114" s="133"/>
      <c r="AX114" s="163"/>
      <c r="AY114" s="149"/>
      <c r="AZ114" s="226"/>
      <c r="BA114" s="133"/>
      <c r="BB114" s="149"/>
      <c r="BC114" s="183"/>
      <c r="BD114" s="163"/>
      <c r="BE114" s="149"/>
      <c r="BF114" s="226"/>
      <c r="BG114" s="133"/>
      <c r="BH114" s="149"/>
      <c r="BI114" s="173"/>
      <c r="BJ114" s="529"/>
      <c r="BK114" s="530"/>
      <c r="BL114" s="330"/>
      <c r="BM114" s="331"/>
    </row>
    <row r="115" spans="1:65" ht="48" customHeight="1" x14ac:dyDescent="0.2">
      <c r="A115" s="473" t="s">
        <v>188</v>
      </c>
      <c r="B115" s="474"/>
      <c r="C115" s="475" t="s">
        <v>317</v>
      </c>
      <c r="D115" s="475"/>
      <c r="E115" s="475"/>
      <c r="F115" s="475"/>
      <c r="G115" s="475"/>
      <c r="H115" s="475"/>
      <c r="I115" s="475"/>
      <c r="J115" s="475"/>
      <c r="K115" s="475"/>
      <c r="L115" s="475"/>
      <c r="M115" s="475"/>
      <c r="N115" s="475"/>
      <c r="O115" s="476"/>
      <c r="P115" s="315"/>
      <c r="Q115" s="433"/>
      <c r="R115" s="461" t="s">
        <v>413</v>
      </c>
      <c r="S115" s="462"/>
      <c r="T115" s="463" t="s">
        <v>196</v>
      </c>
      <c r="U115" s="460"/>
      <c r="V115" s="464" t="s">
        <v>9</v>
      </c>
      <c r="W115" s="322"/>
      <c r="X115" s="459" t="s">
        <v>318</v>
      </c>
      <c r="Y115" s="460"/>
      <c r="Z115" s="434"/>
      <c r="AA115" s="435"/>
      <c r="AB115" s="434" t="s">
        <v>319</v>
      </c>
      <c r="AC115" s="435"/>
      <c r="AD115" s="459"/>
      <c r="AE115" s="522"/>
      <c r="AF115" s="164"/>
      <c r="AG115" s="150"/>
      <c r="AH115" s="227"/>
      <c r="AI115" s="134"/>
      <c r="AJ115" s="150"/>
      <c r="AK115" s="134"/>
      <c r="AL115" s="164"/>
      <c r="AM115" s="150"/>
      <c r="AN115" s="227"/>
      <c r="AO115" s="134" t="str">
        <f>T115</f>
        <v>/60</v>
      </c>
      <c r="AP115" s="150" t="str">
        <f>V115</f>
        <v>/34</v>
      </c>
      <c r="AQ115" s="184"/>
      <c r="AR115" s="164"/>
      <c r="AS115" s="150"/>
      <c r="AT115" s="227"/>
      <c r="AU115" s="134"/>
      <c r="AV115" s="150"/>
      <c r="AW115" s="134"/>
      <c r="AX115" s="164"/>
      <c r="AY115" s="150"/>
      <c r="AZ115" s="227"/>
      <c r="BA115" s="134"/>
      <c r="BB115" s="150"/>
      <c r="BC115" s="184"/>
      <c r="BD115" s="164"/>
      <c r="BE115" s="150"/>
      <c r="BF115" s="227"/>
      <c r="BG115" s="134"/>
      <c r="BH115" s="150"/>
      <c r="BI115" s="174"/>
      <c r="BJ115" s="471"/>
      <c r="BK115" s="472"/>
      <c r="BL115" s="307" t="s">
        <v>347</v>
      </c>
      <c r="BM115" s="308"/>
    </row>
    <row r="116" spans="1:65" ht="30" customHeight="1" x14ac:dyDescent="0.2">
      <c r="A116" s="465" t="s">
        <v>189</v>
      </c>
      <c r="B116" s="466"/>
      <c r="C116" s="467" t="s">
        <v>13</v>
      </c>
      <c r="D116" s="467"/>
      <c r="E116" s="467"/>
      <c r="F116" s="467"/>
      <c r="G116" s="467"/>
      <c r="H116" s="467"/>
      <c r="I116" s="467"/>
      <c r="J116" s="467"/>
      <c r="K116" s="467"/>
      <c r="L116" s="467"/>
      <c r="M116" s="467"/>
      <c r="N116" s="467"/>
      <c r="O116" s="468"/>
      <c r="P116" s="327"/>
      <c r="Q116" s="469"/>
      <c r="R116" s="501"/>
      <c r="S116" s="502"/>
      <c r="T116" s="503" t="s">
        <v>313</v>
      </c>
      <c r="U116" s="504"/>
      <c r="V116" s="523" t="s">
        <v>313</v>
      </c>
      <c r="W116" s="524"/>
      <c r="X116" s="489"/>
      <c r="Y116" s="504"/>
      <c r="Z116" s="487"/>
      <c r="AA116" s="488"/>
      <c r="AB116" s="487" t="s">
        <v>313</v>
      </c>
      <c r="AC116" s="488"/>
      <c r="AD116" s="489"/>
      <c r="AE116" s="490"/>
      <c r="AF116" s="163"/>
      <c r="AG116" s="149"/>
      <c r="AH116" s="226"/>
      <c r="AI116" s="133"/>
      <c r="AJ116" s="149"/>
      <c r="AK116" s="133"/>
      <c r="AL116" s="163"/>
      <c r="AM116" s="149"/>
      <c r="AN116" s="226"/>
      <c r="AO116" s="133"/>
      <c r="AP116" s="149"/>
      <c r="AQ116" s="183"/>
      <c r="AR116" s="163" t="s">
        <v>18</v>
      </c>
      <c r="AS116" s="149" t="s">
        <v>18</v>
      </c>
      <c r="AT116" s="226"/>
      <c r="AU116" s="133" t="s">
        <v>9</v>
      </c>
      <c r="AV116" s="149" t="s">
        <v>9</v>
      </c>
      <c r="AW116" s="133"/>
      <c r="AX116" s="163" t="s">
        <v>18</v>
      </c>
      <c r="AY116" s="149" t="s">
        <v>18</v>
      </c>
      <c r="AZ116" s="226"/>
      <c r="BA116" s="133" t="s">
        <v>9</v>
      </c>
      <c r="BB116" s="149" t="s">
        <v>9</v>
      </c>
      <c r="BC116" s="133"/>
      <c r="BD116" s="163"/>
      <c r="BE116" s="149"/>
      <c r="BF116" s="226"/>
      <c r="BG116" s="133"/>
      <c r="BH116" s="149"/>
      <c r="BI116" s="173"/>
      <c r="BJ116" s="491"/>
      <c r="BK116" s="492"/>
      <c r="BL116" s="330"/>
      <c r="BM116" s="331"/>
    </row>
    <row r="117" spans="1:65" ht="30" customHeight="1" x14ac:dyDescent="0.2">
      <c r="A117" s="493" t="s">
        <v>190</v>
      </c>
      <c r="B117" s="494"/>
      <c r="C117" s="495" t="s">
        <v>16</v>
      </c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6"/>
      <c r="P117" s="497"/>
      <c r="Q117" s="498"/>
      <c r="R117" s="112"/>
      <c r="S117" s="113"/>
      <c r="T117" s="128"/>
      <c r="U117" s="129"/>
      <c r="V117" s="128"/>
      <c r="W117" s="129"/>
      <c r="X117" s="128"/>
      <c r="Y117" s="198"/>
      <c r="Z117" s="200"/>
      <c r="AA117" s="202"/>
      <c r="AB117" s="200"/>
      <c r="AC117" s="202"/>
      <c r="AD117" s="198"/>
      <c r="AE117" s="129"/>
      <c r="AF117" s="169"/>
      <c r="AG117" s="157"/>
      <c r="AH117" s="234"/>
      <c r="AI117" s="140"/>
      <c r="AJ117" s="157"/>
      <c r="AK117" s="140"/>
      <c r="AL117" s="169"/>
      <c r="AM117" s="157"/>
      <c r="AN117" s="234"/>
      <c r="AO117" s="140"/>
      <c r="AP117" s="157"/>
      <c r="AQ117" s="190"/>
      <c r="AR117" s="169"/>
      <c r="AS117" s="157"/>
      <c r="AT117" s="234"/>
      <c r="AU117" s="140"/>
      <c r="AV117" s="157"/>
      <c r="AW117" s="140"/>
      <c r="AX117" s="169"/>
      <c r="AY117" s="157"/>
      <c r="AZ117" s="234"/>
      <c r="BA117" s="140"/>
      <c r="BB117" s="157"/>
      <c r="BC117" s="140"/>
      <c r="BD117" s="169"/>
      <c r="BE117" s="157"/>
      <c r="BF117" s="234"/>
      <c r="BG117" s="140"/>
      <c r="BH117" s="157"/>
      <c r="BI117" s="180"/>
      <c r="BJ117" s="499"/>
      <c r="BK117" s="500"/>
      <c r="BL117" s="334"/>
      <c r="BM117" s="335"/>
    </row>
    <row r="118" spans="1:65" ht="30" customHeight="1" x14ac:dyDescent="0.2">
      <c r="A118" s="465" t="s">
        <v>191</v>
      </c>
      <c r="B118" s="466"/>
      <c r="C118" s="467" t="s">
        <v>13</v>
      </c>
      <c r="D118" s="467"/>
      <c r="E118" s="467"/>
      <c r="F118" s="467"/>
      <c r="G118" s="467"/>
      <c r="H118" s="467"/>
      <c r="I118" s="467"/>
      <c r="J118" s="467"/>
      <c r="K118" s="467"/>
      <c r="L118" s="467"/>
      <c r="M118" s="467"/>
      <c r="N118" s="467"/>
      <c r="O118" s="468"/>
      <c r="P118" s="327"/>
      <c r="Q118" s="469"/>
      <c r="R118" s="501" t="s">
        <v>197</v>
      </c>
      <c r="S118" s="502"/>
      <c r="T118" s="503" t="s">
        <v>314</v>
      </c>
      <c r="U118" s="504"/>
      <c r="V118" s="523" t="s">
        <v>314</v>
      </c>
      <c r="W118" s="524"/>
      <c r="X118" s="489"/>
      <c r="Y118" s="504"/>
      <c r="Z118" s="487"/>
      <c r="AA118" s="488"/>
      <c r="AB118" s="487" t="s">
        <v>314</v>
      </c>
      <c r="AC118" s="488"/>
      <c r="AD118" s="489"/>
      <c r="AE118" s="490"/>
      <c r="AF118" s="163" t="s">
        <v>79</v>
      </c>
      <c r="AG118" s="149" t="s">
        <v>79</v>
      </c>
      <c r="AH118" s="226"/>
      <c r="AI118" s="133" t="s">
        <v>15</v>
      </c>
      <c r="AJ118" s="149" t="s">
        <v>15</v>
      </c>
      <c r="AK118" s="133"/>
      <c r="AL118" s="163" t="s">
        <v>79</v>
      </c>
      <c r="AM118" s="149" t="s">
        <v>79</v>
      </c>
      <c r="AN118" s="226"/>
      <c r="AO118" s="133" t="s">
        <v>15</v>
      </c>
      <c r="AP118" s="149" t="s">
        <v>15</v>
      </c>
      <c r="AQ118" s="183"/>
      <c r="AR118" s="163" t="s">
        <v>18</v>
      </c>
      <c r="AS118" s="149" t="s">
        <v>18</v>
      </c>
      <c r="AT118" s="226"/>
      <c r="AU118" s="133" t="s">
        <v>9</v>
      </c>
      <c r="AV118" s="149" t="s">
        <v>9</v>
      </c>
      <c r="AW118" s="133"/>
      <c r="AX118" s="163" t="s">
        <v>18</v>
      </c>
      <c r="AY118" s="149" t="s">
        <v>18</v>
      </c>
      <c r="AZ118" s="226"/>
      <c r="BA118" s="133" t="s">
        <v>9</v>
      </c>
      <c r="BB118" s="149" t="s">
        <v>9</v>
      </c>
      <c r="BC118" s="133"/>
      <c r="BD118" s="163"/>
      <c r="BE118" s="149"/>
      <c r="BF118" s="226"/>
      <c r="BG118" s="133"/>
      <c r="BH118" s="149"/>
      <c r="BI118" s="173"/>
      <c r="BJ118" s="491"/>
      <c r="BK118" s="492"/>
      <c r="BL118" s="299" t="s">
        <v>311</v>
      </c>
      <c r="BM118" s="300"/>
    </row>
    <row r="119" spans="1:65" ht="48" customHeight="1" x14ac:dyDescent="0.2">
      <c r="A119" s="473" t="s">
        <v>192</v>
      </c>
      <c r="B119" s="474"/>
      <c r="C119" s="505" t="s">
        <v>17</v>
      </c>
      <c r="D119" s="505"/>
      <c r="E119" s="505"/>
      <c r="F119" s="505"/>
      <c r="G119" s="505"/>
      <c r="H119" s="505"/>
      <c r="I119" s="505"/>
      <c r="J119" s="505"/>
      <c r="K119" s="505"/>
      <c r="L119" s="505"/>
      <c r="M119" s="505"/>
      <c r="N119" s="505"/>
      <c r="O119" s="506"/>
      <c r="P119" s="315"/>
      <c r="Q119" s="433"/>
      <c r="R119" s="527" t="s">
        <v>198</v>
      </c>
      <c r="S119" s="528"/>
      <c r="T119" s="463" t="s">
        <v>196</v>
      </c>
      <c r="U119" s="460"/>
      <c r="V119" s="464" t="s">
        <v>18</v>
      </c>
      <c r="W119" s="322"/>
      <c r="X119" s="459"/>
      <c r="Y119" s="460"/>
      <c r="Z119" s="434"/>
      <c r="AA119" s="435"/>
      <c r="AB119" s="434" t="s">
        <v>18</v>
      </c>
      <c r="AC119" s="435"/>
      <c r="AD119" s="459"/>
      <c r="AE119" s="522"/>
      <c r="AF119" s="164" t="s">
        <v>196</v>
      </c>
      <c r="AG119" s="150" t="s">
        <v>18</v>
      </c>
      <c r="AH119" s="227"/>
      <c r="AI119" s="134"/>
      <c r="AJ119" s="150"/>
      <c r="AK119" s="134"/>
      <c r="AL119" s="164"/>
      <c r="AM119" s="150"/>
      <c r="AN119" s="227"/>
      <c r="AO119" s="134"/>
      <c r="AP119" s="150"/>
      <c r="AQ119" s="184"/>
      <c r="AR119" s="164"/>
      <c r="AS119" s="150"/>
      <c r="AT119" s="227"/>
      <c r="AU119" s="134"/>
      <c r="AV119" s="150"/>
      <c r="AW119" s="134"/>
      <c r="AX119" s="164"/>
      <c r="AY119" s="150"/>
      <c r="AZ119" s="227"/>
      <c r="BA119" s="134"/>
      <c r="BB119" s="150"/>
      <c r="BC119" s="184"/>
      <c r="BD119" s="164"/>
      <c r="BE119" s="150"/>
      <c r="BF119" s="227"/>
      <c r="BG119" s="134"/>
      <c r="BH119" s="150"/>
      <c r="BI119" s="174"/>
      <c r="BJ119" s="471"/>
      <c r="BK119" s="472"/>
      <c r="BL119" s="301" t="s">
        <v>309</v>
      </c>
      <c r="BM119" s="302"/>
    </row>
    <row r="120" spans="1:65" s="2" customFormat="1" ht="30" customHeight="1" x14ac:dyDescent="0.2">
      <c r="A120" s="283" t="s">
        <v>213</v>
      </c>
      <c r="B120" s="284"/>
      <c r="C120" s="278" t="s">
        <v>295</v>
      </c>
      <c r="D120" s="671"/>
      <c r="E120" s="671"/>
      <c r="F120" s="671"/>
      <c r="G120" s="671"/>
      <c r="H120" s="671"/>
      <c r="I120" s="671"/>
      <c r="J120" s="671"/>
      <c r="K120" s="671"/>
      <c r="L120" s="671"/>
      <c r="M120" s="671"/>
      <c r="N120" s="671"/>
      <c r="O120" s="672"/>
      <c r="P120" s="286"/>
      <c r="Q120" s="287"/>
      <c r="R120" s="313" t="s">
        <v>412</v>
      </c>
      <c r="S120" s="281"/>
      <c r="T120" s="719" t="str">
        <f>AI120</f>
        <v>/72</v>
      </c>
      <c r="U120" s="720"/>
      <c r="V120" s="280" t="s">
        <v>9</v>
      </c>
      <c r="W120" s="281"/>
      <c r="X120" s="280"/>
      <c r="Y120" s="282"/>
      <c r="Z120" s="313"/>
      <c r="AA120" s="314"/>
      <c r="AB120" s="313" t="s">
        <v>9</v>
      </c>
      <c r="AC120" s="314"/>
      <c r="AD120" s="282"/>
      <c r="AE120" s="281"/>
      <c r="AF120" s="141"/>
      <c r="AG120" s="151"/>
      <c r="AH120" s="228"/>
      <c r="AI120" s="135" t="s">
        <v>79</v>
      </c>
      <c r="AJ120" s="151" t="s">
        <v>9</v>
      </c>
      <c r="AK120" s="160"/>
      <c r="AL120" s="141"/>
      <c r="AM120" s="151"/>
      <c r="AN120" s="228"/>
      <c r="AO120" s="135"/>
      <c r="AP120" s="151"/>
      <c r="AQ120" s="160"/>
      <c r="AR120" s="141"/>
      <c r="AS120" s="151"/>
      <c r="AT120" s="228"/>
      <c r="AU120" s="135"/>
      <c r="AV120" s="151"/>
      <c r="AW120" s="160"/>
      <c r="AX120" s="141"/>
      <c r="AY120" s="151"/>
      <c r="AZ120" s="228"/>
      <c r="BA120" s="135"/>
      <c r="BB120" s="151"/>
      <c r="BC120" s="160"/>
      <c r="BD120" s="141"/>
      <c r="BE120" s="151"/>
      <c r="BF120" s="228"/>
      <c r="BG120" s="135"/>
      <c r="BH120" s="151"/>
      <c r="BI120" s="160"/>
      <c r="BJ120" s="286">
        <f>AH120+AK120+AN120+AQ120+AT120+AW120+AZ120+BC120+BF120</f>
        <v>0</v>
      </c>
      <c r="BK120" s="289"/>
      <c r="BL120" s="262" t="s">
        <v>345</v>
      </c>
      <c r="BM120" s="263"/>
    </row>
    <row r="121" spans="1:65" s="65" customFormat="1" ht="29.25" customHeight="1" thickBot="1" x14ac:dyDescent="0.3">
      <c r="A121" s="480" t="s">
        <v>411</v>
      </c>
      <c r="B121" s="481"/>
      <c r="C121" s="482" t="s">
        <v>19</v>
      </c>
      <c r="D121" s="482"/>
      <c r="E121" s="482"/>
      <c r="F121" s="482"/>
      <c r="G121" s="482"/>
      <c r="H121" s="482"/>
      <c r="I121" s="482"/>
      <c r="J121" s="482"/>
      <c r="K121" s="482"/>
      <c r="L121" s="482"/>
      <c r="M121" s="482"/>
      <c r="N121" s="482"/>
      <c r="O121" s="483"/>
      <c r="P121" s="478"/>
      <c r="Q121" s="484"/>
      <c r="R121" s="485"/>
      <c r="S121" s="486"/>
      <c r="T121" s="457" t="s">
        <v>199</v>
      </c>
      <c r="U121" s="458"/>
      <c r="V121" s="457" t="s">
        <v>199</v>
      </c>
      <c r="W121" s="458"/>
      <c r="X121" s="457" t="s">
        <v>199</v>
      </c>
      <c r="Y121" s="477"/>
      <c r="Z121" s="455"/>
      <c r="AA121" s="456"/>
      <c r="AB121" s="455"/>
      <c r="AC121" s="456"/>
      <c r="AD121" s="477"/>
      <c r="AE121" s="458"/>
      <c r="AF121" s="137"/>
      <c r="AG121" s="153"/>
      <c r="AH121" s="230"/>
      <c r="AI121" s="79"/>
      <c r="AJ121" s="153"/>
      <c r="AK121" s="79"/>
      <c r="AL121" s="137"/>
      <c r="AM121" s="153"/>
      <c r="AN121" s="230"/>
      <c r="AO121" s="79"/>
      <c r="AP121" s="153"/>
      <c r="AQ121" s="159"/>
      <c r="AR121" s="137"/>
      <c r="AS121" s="153"/>
      <c r="AT121" s="230"/>
      <c r="AU121" s="79"/>
      <c r="AV121" s="153"/>
      <c r="AW121" s="79"/>
      <c r="AX121" s="137"/>
      <c r="AY121" s="153"/>
      <c r="AZ121" s="230"/>
      <c r="BA121" s="79"/>
      <c r="BB121" s="153"/>
      <c r="BC121" s="159"/>
      <c r="BD121" s="137"/>
      <c r="BE121" s="153"/>
      <c r="BF121" s="230"/>
      <c r="BG121" s="220" t="str">
        <f>T121</f>
        <v>/16</v>
      </c>
      <c r="BH121" s="221" t="str">
        <f>V121</f>
        <v>/16</v>
      </c>
      <c r="BI121" s="142"/>
      <c r="BJ121" s="478"/>
      <c r="BK121" s="479"/>
      <c r="BL121" s="453"/>
      <c r="BM121" s="454"/>
    </row>
    <row r="122" spans="1:65" ht="30" customHeight="1" thickTop="1" x14ac:dyDescent="0.2">
      <c r="A122" s="450" t="s">
        <v>200</v>
      </c>
      <c r="B122" s="451"/>
      <c r="C122" s="451"/>
      <c r="D122" s="451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1"/>
      <c r="Q122" s="451"/>
      <c r="R122" s="451"/>
      <c r="S122" s="452"/>
      <c r="T122" s="766">
        <f>T31+T61</f>
        <v>9238</v>
      </c>
      <c r="U122" s="769"/>
      <c r="V122" s="766">
        <f>V31+V61</f>
        <v>4894</v>
      </c>
      <c r="W122" s="767"/>
      <c r="X122" s="768">
        <f>X31+X61</f>
        <v>2374</v>
      </c>
      <c r="Y122" s="769"/>
      <c r="Z122" s="770">
        <f>Z31+Z61</f>
        <v>1320</v>
      </c>
      <c r="AA122" s="771"/>
      <c r="AB122" s="772">
        <f>AB31+AB61</f>
        <v>1074</v>
      </c>
      <c r="AC122" s="773"/>
      <c r="AD122" s="768">
        <f>AD31+AD61</f>
        <v>126</v>
      </c>
      <c r="AE122" s="767"/>
      <c r="AF122" s="215">
        <f t="shared" ref="AF122:BI122" si="15">AF31+AF61</f>
        <v>1080</v>
      </c>
      <c r="AG122" s="209">
        <f t="shared" si="15"/>
        <v>574</v>
      </c>
      <c r="AH122" s="240">
        <f t="shared" si="15"/>
        <v>30</v>
      </c>
      <c r="AI122" s="205">
        <f t="shared" si="15"/>
        <v>972</v>
      </c>
      <c r="AJ122" s="209">
        <f t="shared" si="15"/>
        <v>540</v>
      </c>
      <c r="AK122" s="205">
        <f t="shared" si="15"/>
        <v>27</v>
      </c>
      <c r="AL122" s="215">
        <f t="shared" si="15"/>
        <v>1008</v>
      </c>
      <c r="AM122" s="209">
        <f t="shared" si="15"/>
        <v>582</v>
      </c>
      <c r="AN122" s="240">
        <f t="shared" si="15"/>
        <v>28</v>
      </c>
      <c r="AO122" s="205">
        <f t="shared" si="15"/>
        <v>1044</v>
      </c>
      <c r="AP122" s="209">
        <f t="shared" si="15"/>
        <v>542</v>
      </c>
      <c r="AQ122" s="218">
        <f t="shared" si="15"/>
        <v>29</v>
      </c>
      <c r="AR122" s="215">
        <f t="shared" si="15"/>
        <v>976</v>
      </c>
      <c r="AS122" s="209">
        <f t="shared" si="15"/>
        <v>540</v>
      </c>
      <c r="AT122" s="240">
        <f t="shared" si="15"/>
        <v>27</v>
      </c>
      <c r="AU122" s="205">
        <f t="shared" si="15"/>
        <v>1008</v>
      </c>
      <c r="AV122" s="209">
        <f t="shared" si="15"/>
        <v>514</v>
      </c>
      <c r="AW122" s="205">
        <f t="shared" si="15"/>
        <v>28</v>
      </c>
      <c r="AX122" s="215">
        <f t="shared" si="15"/>
        <v>976</v>
      </c>
      <c r="AY122" s="209">
        <f t="shared" si="15"/>
        <v>544</v>
      </c>
      <c r="AZ122" s="242">
        <f t="shared" si="15"/>
        <v>27</v>
      </c>
      <c r="BA122" s="205">
        <f t="shared" si="15"/>
        <v>1012</v>
      </c>
      <c r="BB122" s="209">
        <f t="shared" si="15"/>
        <v>516</v>
      </c>
      <c r="BC122" s="205">
        <f t="shared" si="15"/>
        <v>28</v>
      </c>
      <c r="BD122" s="215">
        <f t="shared" si="15"/>
        <v>1162</v>
      </c>
      <c r="BE122" s="209">
        <f t="shared" si="15"/>
        <v>542</v>
      </c>
      <c r="BF122" s="240">
        <f t="shared" si="15"/>
        <v>36</v>
      </c>
      <c r="BG122" s="205">
        <f t="shared" si="15"/>
        <v>0</v>
      </c>
      <c r="BH122" s="209">
        <f t="shared" si="15"/>
        <v>0</v>
      </c>
      <c r="BI122" s="212">
        <f t="shared" si="15"/>
        <v>0</v>
      </c>
      <c r="BJ122" s="766">
        <f>BJ31+BJ61</f>
        <v>260</v>
      </c>
      <c r="BK122" s="767"/>
      <c r="BL122" s="448"/>
      <c r="BM122" s="449"/>
    </row>
    <row r="123" spans="1:65" ht="27.75" customHeight="1" x14ac:dyDescent="0.2">
      <c r="A123" s="445" t="s">
        <v>74</v>
      </c>
      <c r="B123" s="446"/>
      <c r="C123" s="446"/>
      <c r="D123" s="446"/>
      <c r="E123" s="446"/>
      <c r="F123" s="446"/>
      <c r="G123" s="446"/>
      <c r="H123" s="446"/>
      <c r="I123" s="446"/>
      <c r="J123" s="446"/>
      <c r="K123" s="446"/>
      <c r="L123" s="446"/>
      <c r="M123" s="446"/>
      <c r="N123" s="446"/>
      <c r="O123" s="446"/>
      <c r="P123" s="446"/>
      <c r="Q123" s="446"/>
      <c r="R123" s="446"/>
      <c r="S123" s="447"/>
      <c r="T123" s="776">
        <f>AF122+AI122+AL122+AO122+AR122+AU122+AX122+BA122+BD122</f>
        <v>9238</v>
      </c>
      <c r="U123" s="777"/>
      <c r="V123" s="776">
        <f>AG122+AJ122+AM122+AP122+AS122+AV122+AY122+BB122+BE122</f>
        <v>4894</v>
      </c>
      <c r="W123" s="778"/>
      <c r="X123" s="779"/>
      <c r="Y123" s="780"/>
      <c r="Z123" s="781"/>
      <c r="AA123" s="782"/>
      <c r="AB123" s="783"/>
      <c r="AC123" s="784"/>
      <c r="AD123" s="779"/>
      <c r="AE123" s="785"/>
      <c r="AF123" s="119">
        <f>AF122/21</f>
        <v>51.428571428571431</v>
      </c>
      <c r="AG123" s="118">
        <f>AG122/AF29</f>
        <v>31.888888888888889</v>
      </c>
      <c r="AH123" s="241"/>
      <c r="AI123" s="117">
        <f>AI122/20</f>
        <v>48.6</v>
      </c>
      <c r="AJ123" s="118">
        <f>AJ122/AI29</f>
        <v>31.764705882352942</v>
      </c>
      <c r="AK123" s="117" t="e">
        <f>AH122+AK122+#REF!</f>
        <v>#REF!</v>
      </c>
      <c r="AL123" s="119">
        <f>AL122/21</f>
        <v>48</v>
      </c>
      <c r="AM123" s="118">
        <f>AM122/AL29</f>
        <v>32.333333333333336</v>
      </c>
      <c r="AN123" s="241"/>
      <c r="AO123" s="117">
        <f>AO122/20</f>
        <v>52.2</v>
      </c>
      <c r="AP123" s="118">
        <f>AP122/AO29</f>
        <v>31.882352941176471</v>
      </c>
      <c r="AQ123" s="121" t="e">
        <f>AN122+AQ122+#REF!</f>
        <v>#REF!</v>
      </c>
      <c r="AR123" s="119">
        <f>AR122/21</f>
        <v>46.476190476190474</v>
      </c>
      <c r="AS123" s="118">
        <f>AS122/AR29</f>
        <v>30</v>
      </c>
      <c r="AT123" s="241"/>
      <c r="AU123" s="117">
        <f>AU122/20</f>
        <v>50.4</v>
      </c>
      <c r="AV123" s="118">
        <f>AV122/AU29</f>
        <v>30.235294117647058</v>
      </c>
      <c r="AW123" s="117" t="e">
        <f>AT122+AW122+#REF!</f>
        <v>#REF!</v>
      </c>
      <c r="AX123" s="119">
        <f>AX122/21</f>
        <v>46.476190476190474</v>
      </c>
      <c r="AY123" s="118">
        <f>AY122/AX29</f>
        <v>30.222222222222221</v>
      </c>
      <c r="AZ123" s="241"/>
      <c r="BA123" s="117">
        <f>BA122/20</f>
        <v>50.6</v>
      </c>
      <c r="BB123" s="118">
        <f>BB122/BA29</f>
        <v>30.352941176470587</v>
      </c>
      <c r="BC123" s="117" t="e">
        <f>AZ122+BC122+#REF!</f>
        <v>#REF!</v>
      </c>
      <c r="BD123" s="119">
        <f>BD122/21</f>
        <v>55.333333333333336</v>
      </c>
      <c r="BE123" s="118">
        <f>BE122/BD29</f>
        <v>30.111111111111111</v>
      </c>
      <c r="BF123" s="241"/>
      <c r="BG123" s="117"/>
      <c r="BH123" s="117"/>
      <c r="BI123" s="120" t="e">
        <f>BF122+#REF!+#REF!</f>
        <v>#REF!</v>
      </c>
      <c r="BJ123" s="776" t="e">
        <f>BJ122+#REF!+#REF!+#REF!+#REF!+#REF!+#REF!</f>
        <v>#REF!</v>
      </c>
      <c r="BK123" s="778"/>
      <c r="BL123" s="443">
        <f>T123/(BD20+BE20)</f>
        <v>49.935135135135134</v>
      </c>
      <c r="BM123" s="444"/>
    </row>
    <row r="124" spans="1:65" ht="30" customHeight="1" x14ac:dyDescent="0.2">
      <c r="A124" s="411" t="s">
        <v>75</v>
      </c>
      <c r="B124" s="412"/>
      <c r="C124" s="412"/>
      <c r="D124" s="412"/>
      <c r="E124" s="412"/>
      <c r="F124" s="412"/>
      <c r="G124" s="412"/>
      <c r="H124" s="412"/>
      <c r="I124" s="412"/>
      <c r="J124" s="412"/>
      <c r="K124" s="412"/>
      <c r="L124" s="412"/>
      <c r="M124" s="412"/>
      <c r="N124" s="412"/>
      <c r="O124" s="412"/>
      <c r="P124" s="412"/>
      <c r="Q124" s="412"/>
      <c r="R124" s="412"/>
      <c r="S124" s="413"/>
      <c r="T124" s="764">
        <f>SUM(AF124:BF124)</f>
        <v>3</v>
      </c>
      <c r="U124" s="786"/>
      <c r="V124" s="764"/>
      <c r="W124" s="765"/>
      <c r="X124" s="787"/>
      <c r="Y124" s="786"/>
      <c r="Z124" s="788"/>
      <c r="AA124" s="789"/>
      <c r="AB124" s="790"/>
      <c r="AC124" s="791"/>
      <c r="AD124" s="787"/>
      <c r="AE124" s="765"/>
      <c r="AF124" s="761"/>
      <c r="AG124" s="759"/>
      <c r="AH124" s="762"/>
      <c r="AI124" s="758"/>
      <c r="AJ124" s="759"/>
      <c r="AK124" s="760"/>
      <c r="AL124" s="761"/>
      <c r="AM124" s="759"/>
      <c r="AN124" s="762"/>
      <c r="AO124" s="758"/>
      <c r="AP124" s="759"/>
      <c r="AQ124" s="763"/>
      <c r="AR124" s="761">
        <v>1</v>
      </c>
      <c r="AS124" s="759"/>
      <c r="AT124" s="762"/>
      <c r="AU124" s="758"/>
      <c r="AV124" s="759"/>
      <c r="AW124" s="760"/>
      <c r="AX124" s="761">
        <v>1</v>
      </c>
      <c r="AY124" s="759"/>
      <c r="AZ124" s="762"/>
      <c r="BA124" s="758">
        <v>1</v>
      </c>
      <c r="BB124" s="759"/>
      <c r="BC124" s="763"/>
      <c r="BD124" s="761"/>
      <c r="BE124" s="759"/>
      <c r="BF124" s="762"/>
      <c r="BG124" s="787"/>
      <c r="BH124" s="792"/>
      <c r="BI124" s="791"/>
      <c r="BJ124" s="764"/>
      <c r="BK124" s="765"/>
      <c r="BL124" s="409"/>
      <c r="BM124" s="410"/>
    </row>
    <row r="125" spans="1:65" ht="27.75" customHeight="1" x14ac:dyDescent="0.2">
      <c r="A125" s="445" t="s">
        <v>76</v>
      </c>
      <c r="B125" s="446"/>
      <c r="C125" s="446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Q125" s="446"/>
      <c r="R125" s="446"/>
      <c r="S125" s="447"/>
      <c r="T125" s="774">
        <f>SUM(AF125:BF125)</f>
        <v>2</v>
      </c>
      <c r="U125" s="808"/>
      <c r="V125" s="774"/>
      <c r="W125" s="775"/>
      <c r="X125" s="809"/>
      <c r="Y125" s="808"/>
      <c r="Z125" s="810"/>
      <c r="AA125" s="811"/>
      <c r="AB125" s="812"/>
      <c r="AC125" s="813"/>
      <c r="AD125" s="809"/>
      <c r="AE125" s="775"/>
      <c r="AF125" s="796"/>
      <c r="AG125" s="794"/>
      <c r="AH125" s="797"/>
      <c r="AI125" s="793"/>
      <c r="AJ125" s="794"/>
      <c r="AK125" s="795"/>
      <c r="AL125" s="796"/>
      <c r="AM125" s="794"/>
      <c r="AN125" s="797"/>
      <c r="AO125" s="793"/>
      <c r="AP125" s="794"/>
      <c r="AQ125" s="834"/>
      <c r="AR125" s="796"/>
      <c r="AS125" s="794"/>
      <c r="AT125" s="797"/>
      <c r="AU125" s="793"/>
      <c r="AV125" s="794"/>
      <c r="AW125" s="795"/>
      <c r="AX125" s="796"/>
      <c r="AY125" s="794"/>
      <c r="AZ125" s="797"/>
      <c r="BA125" s="793"/>
      <c r="BB125" s="794"/>
      <c r="BC125" s="834"/>
      <c r="BD125" s="796">
        <v>2</v>
      </c>
      <c r="BE125" s="794"/>
      <c r="BF125" s="797"/>
      <c r="BG125" s="809"/>
      <c r="BH125" s="868"/>
      <c r="BI125" s="813"/>
      <c r="BJ125" s="774"/>
      <c r="BK125" s="775"/>
      <c r="BL125" s="798"/>
      <c r="BM125" s="799"/>
    </row>
    <row r="126" spans="1:65" ht="30" customHeight="1" x14ac:dyDescent="0.2">
      <c r="A126" s="445" t="s">
        <v>77</v>
      </c>
      <c r="B126" s="446"/>
      <c r="C126" s="446"/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Q126" s="446"/>
      <c r="R126" s="446"/>
      <c r="S126" s="447"/>
      <c r="T126" s="774">
        <f>SUM(AF126:BF126)</f>
        <v>37</v>
      </c>
      <c r="U126" s="808"/>
      <c r="V126" s="774"/>
      <c r="W126" s="775"/>
      <c r="X126" s="809"/>
      <c r="Y126" s="808"/>
      <c r="Z126" s="810"/>
      <c r="AA126" s="811"/>
      <c r="AB126" s="812"/>
      <c r="AC126" s="813"/>
      <c r="AD126" s="809"/>
      <c r="AE126" s="775"/>
      <c r="AF126" s="796">
        <v>4</v>
      </c>
      <c r="AG126" s="794"/>
      <c r="AH126" s="797"/>
      <c r="AI126" s="793">
        <v>4</v>
      </c>
      <c r="AJ126" s="794"/>
      <c r="AK126" s="795"/>
      <c r="AL126" s="796">
        <v>4</v>
      </c>
      <c r="AM126" s="794"/>
      <c r="AN126" s="797"/>
      <c r="AO126" s="793">
        <v>5</v>
      </c>
      <c r="AP126" s="794"/>
      <c r="AQ126" s="834"/>
      <c r="AR126" s="796">
        <v>4</v>
      </c>
      <c r="AS126" s="794"/>
      <c r="AT126" s="797"/>
      <c r="AU126" s="793">
        <v>4</v>
      </c>
      <c r="AV126" s="794"/>
      <c r="AW126" s="795"/>
      <c r="AX126" s="796">
        <v>4</v>
      </c>
      <c r="AY126" s="794"/>
      <c r="AZ126" s="797"/>
      <c r="BA126" s="793">
        <v>4</v>
      </c>
      <c r="BB126" s="794"/>
      <c r="BC126" s="834"/>
      <c r="BD126" s="796">
        <v>4</v>
      </c>
      <c r="BE126" s="794"/>
      <c r="BF126" s="797"/>
      <c r="BG126" s="809"/>
      <c r="BH126" s="868"/>
      <c r="BI126" s="813"/>
      <c r="BJ126" s="774"/>
      <c r="BK126" s="775"/>
      <c r="BL126" s="798"/>
      <c r="BM126" s="799"/>
    </row>
    <row r="127" spans="1:65" ht="30" customHeight="1" thickBot="1" x14ac:dyDescent="0.25">
      <c r="A127" s="827" t="s">
        <v>78</v>
      </c>
      <c r="B127" s="828"/>
      <c r="C127" s="828"/>
      <c r="D127" s="828"/>
      <c r="E127" s="828"/>
      <c r="F127" s="828"/>
      <c r="G127" s="828"/>
      <c r="H127" s="828"/>
      <c r="I127" s="828"/>
      <c r="J127" s="828"/>
      <c r="K127" s="828"/>
      <c r="L127" s="828"/>
      <c r="M127" s="828"/>
      <c r="N127" s="828"/>
      <c r="O127" s="828"/>
      <c r="P127" s="828"/>
      <c r="Q127" s="828"/>
      <c r="R127" s="828"/>
      <c r="S127" s="829"/>
      <c r="T127" s="830">
        <f>SUM(AF127:BF127)</f>
        <v>23</v>
      </c>
      <c r="U127" s="831"/>
      <c r="V127" s="830"/>
      <c r="W127" s="801"/>
      <c r="X127" s="800"/>
      <c r="Y127" s="831"/>
      <c r="Z127" s="832"/>
      <c r="AA127" s="833"/>
      <c r="AB127" s="953"/>
      <c r="AC127" s="954"/>
      <c r="AD127" s="800"/>
      <c r="AE127" s="801"/>
      <c r="AF127" s="802">
        <v>2</v>
      </c>
      <c r="AG127" s="803"/>
      <c r="AH127" s="804"/>
      <c r="AI127" s="805">
        <v>2</v>
      </c>
      <c r="AJ127" s="803"/>
      <c r="AK127" s="806"/>
      <c r="AL127" s="802">
        <v>4</v>
      </c>
      <c r="AM127" s="803"/>
      <c r="AN127" s="804"/>
      <c r="AO127" s="805">
        <v>3</v>
      </c>
      <c r="AP127" s="803"/>
      <c r="AQ127" s="807"/>
      <c r="AR127" s="802">
        <v>3</v>
      </c>
      <c r="AS127" s="803"/>
      <c r="AT127" s="804"/>
      <c r="AU127" s="805">
        <v>2</v>
      </c>
      <c r="AV127" s="803"/>
      <c r="AW127" s="806"/>
      <c r="AX127" s="802">
        <v>2</v>
      </c>
      <c r="AY127" s="803"/>
      <c r="AZ127" s="804"/>
      <c r="BA127" s="805">
        <v>2</v>
      </c>
      <c r="BB127" s="803"/>
      <c r="BC127" s="807"/>
      <c r="BD127" s="802">
        <v>3</v>
      </c>
      <c r="BE127" s="803"/>
      <c r="BF127" s="804"/>
      <c r="BG127" s="800">
        <f>COUNTIF(U31:V97,9)</f>
        <v>0</v>
      </c>
      <c r="BH127" s="862"/>
      <c r="BI127" s="863"/>
      <c r="BJ127" s="864"/>
      <c r="BK127" s="865"/>
      <c r="BL127" s="866"/>
      <c r="BM127" s="867"/>
    </row>
    <row r="128" spans="1:65" ht="48" customHeight="1" thickTop="1" thickBot="1" x14ac:dyDescent="0.25">
      <c r="A128" s="50"/>
      <c r="B128" s="50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49"/>
      <c r="Q128" s="49"/>
      <c r="R128" s="49"/>
      <c r="S128" s="49"/>
      <c r="T128" s="81"/>
      <c r="U128" s="81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49"/>
      <c r="BK128" s="49"/>
      <c r="BL128" s="78"/>
      <c r="BM128" s="78"/>
    </row>
    <row r="129" spans="1:65" ht="32.25" customHeight="1" thickTop="1" thickBot="1" x14ac:dyDescent="0.25">
      <c r="A129" s="955" t="s">
        <v>145</v>
      </c>
      <c r="B129" s="956"/>
      <c r="C129" s="956"/>
      <c r="D129" s="956"/>
      <c r="E129" s="956"/>
      <c r="F129" s="956"/>
      <c r="G129" s="956"/>
      <c r="H129" s="956"/>
      <c r="I129" s="956"/>
      <c r="J129" s="956"/>
      <c r="K129" s="956"/>
      <c r="L129" s="956"/>
      <c r="M129" s="956"/>
      <c r="N129" s="956"/>
      <c r="O129" s="956"/>
      <c r="P129" s="956"/>
      <c r="Q129" s="956"/>
      <c r="R129" s="956"/>
      <c r="S129" s="956"/>
      <c r="T129" s="956"/>
      <c r="U129" s="957"/>
      <c r="V129" s="955" t="s">
        <v>146</v>
      </c>
      <c r="W129" s="956"/>
      <c r="X129" s="956"/>
      <c r="Y129" s="956"/>
      <c r="Z129" s="956"/>
      <c r="AA129" s="956"/>
      <c r="AB129" s="956"/>
      <c r="AC129" s="956"/>
      <c r="AD129" s="956"/>
      <c r="AE129" s="956"/>
      <c r="AF129" s="956"/>
      <c r="AG129" s="956"/>
      <c r="AH129" s="956"/>
      <c r="AI129" s="956"/>
      <c r="AJ129" s="956"/>
      <c r="AK129" s="956"/>
      <c r="AL129" s="956"/>
      <c r="AM129" s="956"/>
      <c r="AN129" s="957"/>
      <c r="AO129" s="956" t="s">
        <v>147</v>
      </c>
      <c r="AP129" s="956"/>
      <c r="AQ129" s="956"/>
      <c r="AR129" s="956"/>
      <c r="AS129" s="956"/>
      <c r="AT129" s="956"/>
      <c r="AU129" s="956"/>
      <c r="AV129" s="956"/>
      <c r="AW129" s="956"/>
      <c r="AX129" s="956"/>
      <c r="AY129" s="956"/>
      <c r="AZ129" s="957"/>
      <c r="BA129" s="958" t="s">
        <v>148</v>
      </c>
      <c r="BB129" s="959"/>
      <c r="BC129" s="959"/>
      <c r="BD129" s="959"/>
      <c r="BE129" s="959"/>
      <c r="BF129" s="959"/>
      <c r="BG129" s="959"/>
      <c r="BH129" s="959"/>
      <c r="BI129" s="959"/>
      <c r="BJ129" s="959"/>
      <c r="BK129" s="959"/>
      <c r="BL129" s="959"/>
      <c r="BM129" s="960"/>
    </row>
    <row r="130" spans="1:65" ht="45" customHeight="1" thickTop="1" thickBot="1" x14ac:dyDescent="0.25">
      <c r="A130" s="961" t="s">
        <v>149</v>
      </c>
      <c r="B130" s="962"/>
      <c r="C130" s="962"/>
      <c r="D130" s="962"/>
      <c r="E130" s="962"/>
      <c r="F130" s="962"/>
      <c r="G130" s="962"/>
      <c r="H130" s="962"/>
      <c r="I130" s="962"/>
      <c r="J130" s="963"/>
      <c r="K130" s="964" t="s">
        <v>150</v>
      </c>
      <c r="L130" s="965"/>
      <c r="M130" s="965"/>
      <c r="N130" s="966"/>
      <c r="O130" s="964" t="s">
        <v>151</v>
      </c>
      <c r="P130" s="967"/>
      <c r="Q130" s="968"/>
      <c r="R130" s="969" t="s">
        <v>152</v>
      </c>
      <c r="S130" s="970"/>
      <c r="T130" s="970"/>
      <c r="U130" s="971"/>
      <c r="V130" s="961" t="s">
        <v>149</v>
      </c>
      <c r="W130" s="962"/>
      <c r="X130" s="962"/>
      <c r="Y130" s="962"/>
      <c r="Z130" s="962"/>
      <c r="AA130" s="962"/>
      <c r="AB130" s="962"/>
      <c r="AC130" s="972"/>
      <c r="AD130" s="973" t="s">
        <v>150</v>
      </c>
      <c r="AE130" s="967"/>
      <c r="AF130" s="967"/>
      <c r="AG130" s="974"/>
      <c r="AH130" s="973" t="s">
        <v>151</v>
      </c>
      <c r="AI130" s="967"/>
      <c r="AJ130" s="974"/>
      <c r="AK130" s="975" t="s">
        <v>152</v>
      </c>
      <c r="AL130" s="967"/>
      <c r="AM130" s="967"/>
      <c r="AN130" s="976"/>
      <c r="AO130" s="962" t="s">
        <v>150</v>
      </c>
      <c r="AP130" s="962"/>
      <c r="AQ130" s="962"/>
      <c r="AR130" s="963"/>
      <c r="AS130" s="977" t="s">
        <v>151</v>
      </c>
      <c r="AT130" s="962"/>
      <c r="AU130" s="962"/>
      <c r="AV130" s="963"/>
      <c r="AW130" s="964" t="s">
        <v>152</v>
      </c>
      <c r="AX130" s="965"/>
      <c r="AY130" s="965"/>
      <c r="AZ130" s="978"/>
      <c r="BA130" s="979" t="s">
        <v>409</v>
      </c>
      <c r="BB130" s="980"/>
      <c r="BC130" s="980"/>
      <c r="BD130" s="980"/>
      <c r="BE130" s="980"/>
      <c r="BF130" s="980"/>
      <c r="BG130" s="980"/>
      <c r="BH130" s="980"/>
      <c r="BI130" s="980"/>
      <c r="BJ130" s="980"/>
      <c r="BK130" s="980"/>
      <c r="BL130" s="980"/>
      <c r="BM130" s="981"/>
    </row>
    <row r="131" spans="1:65" ht="15.75" customHeight="1" thickTop="1" x14ac:dyDescent="0.2">
      <c r="A131" s="904" t="s">
        <v>324</v>
      </c>
      <c r="B131" s="905"/>
      <c r="C131" s="905"/>
      <c r="D131" s="905"/>
      <c r="E131" s="905"/>
      <c r="F131" s="905"/>
      <c r="G131" s="905"/>
      <c r="H131" s="905"/>
      <c r="I131" s="905"/>
      <c r="J131" s="906"/>
      <c r="K131" s="910">
        <v>2</v>
      </c>
      <c r="L131" s="851"/>
      <c r="M131" s="851"/>
      <c r="N131" s="911"/>
      <c r="O131" s="910">
        <v>2</v>
      </c>
      <c r="P131" s="851"/>
      <c r="Q131" s="911"/>
      <c r="R131" s="914">
        <v>3</v>
      </c>
      <c r="S131" s="915"/>
      <c r="T131" s="915"/>
      <c r="U131" s="916"/>
      <c r="V131" s="904" t="s">
        <v>278</v>
      </c>
      <c r="W131" s="905"/>
      <c r="X131" s="905"/>
      <c r="Y131" s="905"/>
      <c r="Z131" s="905"/>
      <c r="AA131" s="905"/>
      <c r="AB131" s="905"/>
      <c r="AC131" s="920"/>
      <c r="AD131" s="922">
        <v>8</v>
      </c>
      <c r="AE131" s="851"/>
      <c r="AF131" s="851"/>
      <c r="AG131" s="923"/>
      <c r="AH131" s="922">
        <v>4</v>
      </c>
      <c r="AI131" s="851"/>
      <c r="AJ131" s="923"/>
      <c r="AK131" s="927">
        <v>5</v>
      </c>
      <c r="AL131" s="928"/>
      <c r="AM131" s="928"/>
      <c r="AN131" s="929"/>
      <c r="AO131" s="857" t="s">
        <v>280</v>
      </c>
      <c r="AP131" s="857"/>
      <c r="AQ131" s="857"/>
      <c r="AR131" s="933"/>
      <c r="AS131" s="936" t="s">
        <v>280</v>
      </c>
      <c r="AT131" s="857"/>
      <c r="AU131" s="857"/>
      <c r="AV131" s="933"/>
      <c r="AW131" s="939">
        <f>AS131*1.5</f>
        <v>15</v>
      </c>
      <c r="AX131" s="928"/>
      <c r="AY131" s="928"/>
      <c r="AZ131" s="929"/>
      <c r="BA131" s="942" t="s">
        <v>153</v>
      </c>
      <c r="BB131" s="943"/>
      <c r="BC131" s="943"/>
      <c r="BD131" s="943"/>
      <c r="BE131" s="943"/>
      <c r="BF131" s="943"/>
      <c r="BG131" s="943"/>
      <c r="BH131" s="943"/>
      <c r="BI131" s="943"/>
      <c r="BJ131" s="943"/>
      <c r="BK131" s="943"/>
      <c r="BL131" s="943"/>
      <c r="BM131" s="944"/>
    </row>
    <row r="132" spans="1:65" ht="10.5" customHeight="1" x14ac:dyDescent="0.2">
      <c r="A132" s="907"/>
      <c r="B132" s="908"/>
      <c r="C132" s="908"/>
      <c r="D132" s="908"/>
      <c r="E132" s="908"/>
      <c r="F132" s="908"/>
      <c r="G132" s="908"/>
      <c r="H132" s="908"/>
      <c r="I132" s="908"/>
      <c r="J132" s="909"/>
      <c r="K132" s="912"/>
      <c r="L132" s="266"/>
      <c r="M132" s="266"/>
      <c r="N132" s="913"/>
      <c r="O132" s="912"/>
      <c r="P132" s="266"/>
      <c r="Q132" s="913"/>
      <c r="R132" s="917"/>
      <c r="S132" s="918"/>
      <c r="T132" s="918"/>
      <c r="U132" s="919"/>
      <c r="V132" s="874"/>
      <c r="W132" s="875"/>
      <c r="X132" s="875"/>
      <c r="Y132" s="875"/>
      <c r="Z132" s="875"/>
      <c r="AA132" s="875"/>
      <c r="AB132" s="875"/>
      <c r="AC132" s="876"/>
      <c r="AD132" s="883"/>
      <c r="AE132" s="266"/>
      <c r="AF132" s="266"/>
      <c r="AG132" s="884"/>
      <c r="AH132" s="883"/>
      <c r="AI132" s="266"/>
      <c r="AJ132" s="884"/>
      <c r="AK132" s="891"/>
      <c r="AL132" s="892"/>
      <c r="AM132" s="892"/>
      <c r="AN132" s="893"/>
      <c r="AO132" s="272"/>
      <c r="AP132" s="272"/>
      <c r="AQ132" s="272"/>
      <c r="AR132" s="934"/>
      <c r="AS132" s="937"/>
      <c r="AT132" s="272"/>
      <c r="AU132" s="272"/>
      <c r="AV132" s="934"/>
      <c r="AW132" s="940"/>
      <c r="AX132" s="892"/>
      <c r="AY132" s="892"/>
      <c r="AZ132" s="893"/>
      <c r="BA132" s="945"/>
      <c r="BB132" s="946"/>
      <c r="BC132" s="946"/>
      <c r="BD132" s="946"/>
      <c r="BE132" s="946"/>
      <c r="BF132" s="946"/>
      <c r="BG132" s="946"/>
      <c r="BH132" s="946"/>
      <c r="BI132" s="946"/>
      <c r="BJ132" s="946"/>
      <c r="BK132" s="946"/>
      <c r="BL132" s="946"/>
      <c r="BM132" s="947"/>
    </row>
    <row r="133" spans="1:65" ht="16.5" customHeight="1" x14ac:dyDescent="0.2">
      <c r="A133" s="871" t="s">
        <v>276</v>
      </c>
      <c r="B133" s="872"/>
      <c r="C133" s="872"/>
      <c r="D133" s="872"/>
      <c r="E133" s="872"/>
      <c r="F133" s="872"/>
      <c r="G133" s="872"/>
      <c r="H133" s="872"/>
      <c r="I133" s="872"/>
      <c r="J133" s="897"/>
      <c r="K133" s="899">
        <v>4</v>
      </c>
      <c r="L133" s="899"/>
      <c r="M133" s="899"/>
      <c r="N133" s="899"/>
      <c r="O133" s="899">
        <v>2</v>
      </c>
      <c r="P133" s="899"/>
      <c r="Q133" s="899"/>
      <c r="R133" s="869">
        <v>3</v>
      </c>
      <c r="S133" s="869"/>
      <c r="T133" s="869"/>
      <c r="U133" s="870"/>
      <c r="V133" s="907"/>
      <c r="W133" s="908"/>
      <c r="X133" s="908"/>
      <c r="Y133" s="908"/>
      <c r="Z133" s="908"/>
      <c r="AA133" s="908"/>
      <c r="AB133" s="908"/>
      <c r="AC133" s="921"/>
      <c r="AD133" s="924"/>
      <c r="AE133" s="925"/>
      <c r="AF133" s="925"/>
      <c r="AG133" s="926"/>
      <c r="AH133" s="924"/>
      <c r="AI133" s="925"/>
      <c r="AJ133" s="926"/>
      <c r="AK133" s="930"/>
      <c r="AL133" s="931"/>
      <c r="AM133" s="931"/>
      <c r="AN133" s="932"/>
      <c r="AO133" s="272"/>
      <c r="AP133" s="272"/>
      <c r="AQ133" s="272"/>
      <c r="AR133" s="934"/>
      <c r="AS133" s="937"/>
      <c r="AT133" s="272"/>
      <c r="AU133" s="272"/>
      <c r="AV133" s="934"/>
      <c r="AW133" s="940"/>
      <c r="AX133" s="892"/>
      <c r="AY133" s="892"/>
      <c r="AZ133" s="893"/>
      <c r="BA133" s="945"/>
      <c r="BB133" s="946"/>
      <c r="BC133" s="946"/>
      <c r="BD133" s="946"/>
      <c r="BE133" s="946"/>
      <c r="BF133" s="946"/>
      <c r="BG133" s="946"/>
      <c r="BH133" s="946"/>
      <c r="BI133" s="946"/>
      <c r="BJ133" s="946"/>
      <c r="BK133" s="946"/>
      <c r="BL133" s="946"/>
      <c r="BM133" s="947"/>
    </row>
    <row r="134" spans="1:65" ht="11.25" customHeight="1" x14ac:dyDescent="0.2">
      <c r="A134" s="907"/>
      <c r="B134" s="908"/>
      <c r="C134" s="908"/>
      <c r="D134" s="908"/>
      <c r="E134" s="908"/>
      <c r="F134" s="908"/>
      <c r="G134" s="908"/>
      <c r="H134" s="908"/>
      <c r="I134" s="908"/>
      <c r="J134" s="909"/>
      <c r="K134" s="899"/>
      <c r="L134" s="899"/>
      <c r="M134" s="899"/>
      <c r="N134" s="899"/>
      <c r="O134" s="899"/>
      <c r="P134" s="899"/>
      <c r="Q134" s="899"/>
      <c r="R134" s="869"/>
      <c r="S134" s="869"/>
      <c r="T134" s="869"/>
      <c r="U134" s="870"/>
      <c r="V134" s="871" t="s">
        <v>279</v>
      </c>
      <c r="W134" s="872"/>
      <c r="X134" s="872"/>
      <c r="Y134" s="872"/>
      <c r="Z134" s="872"/>
      <c r="AA134" s="872"/>
      <c r="AB134" s="872"/>
      <c r="AC134" s="873"/>
      <c r="AD134" s="880">
        <v>10</v>
      </c>
      <c r="AE134" s="881"/>
      <c r="AF134" s="881"/>
      <c r="AG134" s="882"/>
      <c r="AH134" s="880">
        <v>6</v>
      </c>
      <c r="AI134" s="881"/>
      <c r="AJ134" s="882"/>
      <c r="AK134" s="888">
        <v>9</v>
      </c>
      <c r="AL134" s="889"/>
      <c r="AM134" s="889"/>
      <c r="AN134" s="890"/>
      <c r="AO134" s="272"/>
      <c r="AP134" s="272"/>
      <c r="AQ134" s="272"/>
      <c r="AR134" s="934"/>
      <c r="AS134" s="937"/>
      <c r="AT134" s="272"/>
      <c r="AU134" s="272"/>
      <c r="AV134" s="934"/>
      <c r="AW134" s="940"/>
      <c r="AX134" s="892"/>
      <c r="AY134" s="892"/>
      <c r="AZ134" s="893"/>
      <c r="BA134" s="945"/>
      <c r="BB134" s="946"/>
      <c r="BC134" s="946"/>
      <c r="BD134" s="946"/>
      <c r="BE134" s="946"/>
      <c r="BF134" s="946"/>
      <c r="BG134" s="946"/>
      <c r="BH134" s="946"/>
      <c r="BI134" s="946"/>
      <c r="BJ134" s="946"/>
      <c r="BK134" s="946"/>
      <c r="BL134" s="946"/>
      <c r="BM134" s="947"/>
    </row>
    <row r="135" spans="1:65" ht="17.25" customHeight="1" x14ac:dyDescent="0.2">
      <c r="A135" s="871" t="s">
        <v>277</v>
      </c>
      <c r="B135" s="872"/>
      <c r="C135" s="872"/>
      <c r="D135" s="872"/>
      <c r="E135" s="872"/>
      <c r="F135" s="872"/>
      <c r="G135" s="872"/>
      <c r="H135" s="872"/>
      <c r="I135" s="872"/>
      <c r="J135" s="897"/>
      <c r="K135" s="899">
        <v>6</v>
      </c>
      <c r="L135" s="899"/>
      <c r="M135" s="899"/>
      <c r="N135" s="899"/>
      <c r="O135" s="899">
        <v>4</v>
      </c>
      <c r="P135" s="899"/>
      <c r="Q135" s="899"/>
      <c r="R135" s="869">
        <v>5</v>
      </c>
      <c r="S135" s="869"/>
      <c r="T135" s="869"/>
      <c r="U135" s="870"/>
      <c r="V135" s="874"/>
      <c r="W135" s="875"/>
      <c r="X135" s="875"/>
      <c r="Y135" s="875"/>
      <c r="Z135" s="875"/>
      <c r="AA135" s="875"/>
      <c r="AB135" s="875"/>
      <c r="AC135" s="876"/>
      <c r="AD135" s="883"/>
      <c r="AE135" s="266"/>
      <c r="AF135" s="266"/>
      <c r="AG135" s="884"/>
      <c r="AH135" s="883"/>
      <c r="AI135" s="266"/>
      <c r="AJ135" s="884"/>
      <c r="AK135" s="891"/>
      <c r="AL135" s="892"/>
      <c r="AM135" s="892"/>
      <c r="AN135" s="893"/>
      <c r="AO135" s="272"/>
      <c r="AP135" s="272"/>
      <c r="AQ135" s="272"/>
      <c r="AR135" s="934"/>
      <c r="AS135" s="937"/>
      <c r="AT135" s="272"/>
      <c r="AU135" s="272"/>
      <c r="AV135" s="934"/>
      <c r="AW135" s="940"/>
      <c r="AX135" s="892"/>
      <c r="AY135" s="892"/>
      <c r="AZ135" s="893"/>
      <c r="BA135" s="945"/>
      <c r="BB135" s="946"/>
      <c r="BC135" s="946"/>
      <c r="BD135" s="946"/>
      <c r="BE135" s="946"/>
      <c r="BF135" s="946"/>
      <c r="BG135" s="946"/>
      <c r="BH135" s="946"/>
      <c r="BI135" s="946"/>
      <c r="BJ135" s="946"/>
      <c r="BK135" s="946"/>
      <c r="BL135" s="946"/>
      <c r="BM135" s="947"/>
    </row>
    <row r="136" spans="1:65" ht="12" customHeight="1" thickBot="1" x14ac:dyDescent="0.25">
      <c r="A136" s="877"/>
      <c r="B136" s="878"/>
      <c r="C136" s="878"/>
      <c r="D136" s="878"/>
      <c r="E136" s="878"/>
      <c r="F136" s="878"/>
      <c r="G136" s="878"/>
      <c r="H136" s="878"/>
      <c r="I136" s="878"/>
      <c r="J136" s="898"/>
      <c r="K136" s="900"/>
      <c r="L136" s="900"/>
      <c r="M136" s="900"/>
      <c r="N136" s="900"/>
      <c r="O136" s="900"/>
      <c r="P136" s="900"/>
      <c r="Q136" s="900"/>
      <c r="R136" s="901"/>
      <c r="S136" s="901"/>
      <c r="T136" s="901"/>
      <c r="U136" s="902"/>
      <c r="V136" s="877"/>
      <c r="W136" s="878"/>
      <c r="X136" s="878"/>
      <c r="Y136" s="878"/>
      <c r="Z136" s="878"/>
      <c r="AA136" s="878"/>
      <c r="AB136" s="878"/>
      <c r="AC136" s="879"/>
      <c r="AD136" s="885"/>
      <c r="AE136" s="886"/>
      <c r="AF136" s="886"/>
      <c r="AG136" s="887"/>
      <c r="AH136" s="885"/>
      <c r="AI136" s="886"/>
      <c r="AJ136" s="887"/>
      <c r="AK136" s="894"/>
      <c r="AL136" s="895"/>
      <c r="AM136" s="895"/>
      <c r="AN136" s="896"/>
      <c r="AO136" s="842"/>
      <c r="AP136" s="842"/>
      <c r="AQ136" s="842"/>
      <c r="AR136" s="935"/>
      <c r="AS136" s="938"/>
      <c r="AT136" s="842"/>
      <c r="AU136" s="842"/>
      <c r="AV136" s="935"/>
      <c r="AW136" s="941"/>
      <c r="AX136" s="895"/>
      <c r="AY136" s="895"/>
      <c r="AZ136" s="896"/>
      <c r="BA136" s="948"/>
      <c r="BB136" s="949"/>
      <c r="BC136" s="949"/>
      <c r="BD136" s="949"/>
      <c r="BE136" s="949"/>
      <c r="BF136" s="949"/>
      <c r="BG136" s="949"/>
      <c r="BH136" s="949"/>
      <c r="BI136" s="949"/>
      <c r="BJ136" s="949"/>
      <c r="BK136" s="949"/>
      <c r="BL136" s="949"/>
      <c r="BM136" s="950"/>
    </row>
    <row r="137" spans="1:65" ht="40.5" customHeight="1" thickTop="1" x14ac:dyDescent="0.2">
      <c r="A137" s="50"/>
      <c r="B137" s="50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49"/>
      <c r="Q137" s="49"/>
      <c r="R137" s="49"/>
      <c r="S137" s="49"/>
      <c r="T137" s="81"/>
      <c r="U137" s="81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49"/>
      <c r="BK137" s="49"/>
      <c r="BL137" s="78"/>
      <c r="BM137" s="78"/>
    </row>
    <row r="138" spans="1:65" ht="26.25" customHeight="1" x14ac:dyDescent="0.35">
      <c r="A138" s="67"/>
      <c r="B138" s="67"/>
      <c r="C138" s="72" t="s">
        <v>137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73" t="s">
        <v>137</v>
      </c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4"/>
      <c r="BE138" s="4"/>
      <c r="BF138" s="4"/>
      <c r="BG138" s="4"/>
      <c r="BH138" s="71"/>
      <c r="BI138" s="71"/>
      <c r="BJ138" s="71"/>
      <c r="BK138" s="71"/>
      <c r="BL138" s="71"/>
      <c r="BM138" s="71"/>
    </row>
    <row r="139" spans="1:65" ht="26.25" customHeight="1" x14ac:dyDescent="0.35">
      <c r="A139" s="67"/>
      <c r="B139" s="67"/>
      <c r="C139" s="5" t="s">
        <v>138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5" t="s">
        <v>141</v>
      </c>
      <c r="AL139" s="25"/>
      <c r="AM139" s="25"/>
      <c r="AN139" s="25"/>
      <c r="AO139" s="25"/>
      <c r="AP139" s="25"/>
      <c r="AQ139" s="25"/>
      <c r="AR139" s="2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4"/>
      <c r="BE139" s="4"/>
      <c r="BF139" s="4"/>
      <c r="BG139" s="4"/>
      <c r="BH139" s="71"/>
      <c r="BI139" s="71"/>
      <c r="BJ139" s="71"/>
      <c r="BK139" s="71"/>
      <c r="BL139" s="71"/>
      <c r="BM139" s="71"/>
    </row>
    <row r="140" spans="1:65" ht="26.25" customHeight="1" x14ac:dyDescent="0.35">
      <c r="A140" s="67"/>
      <c r="B140" s="67"/>
      <c r="C140" s="5" t="s">
        <v>139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5" t="s">
        <v>325</v>
      </c>
      <c r="AL140" s="25"/>
      <c r="AM140" s="25"/>
      <c r="AN140" s="25"/>
      <c r="AO140" s="25"/>
      <c r="AP140" s="25"/>
      <c r="AQ140" s="25"/>
      <c r="AR140" s="2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4"/>
      <c r="BE140" s="4"/>
      <c r="BF140" s="4"/>
      <c r="BG140" s="4"/>
      <c r="BH140" s="71"/>
      <c r="BI140" s="71"/>
      <c r="BJ140" s="71"/>
      <c r="BK140" s="71"/>
      <c r="BL140" s="71"/>
      <c r="BM140" s="71"/>
    </row>
    <row r="141" spans="1:65" ht="30" customHeight="1" x14ac:dyDescent="0.35">
      <c r="A141" s="67"/>
      <c r="B141" s="67"/>
      <c r="C141" s="114"/>
      <c r="D141" s="114"/>
      <c r="E141" s="114"/>
      <c r="F141" s="114"/>
      <c r="G141" s="114"/>
      <c r="H141" s="114"/>
      <c r="I141" s="115"/>
      <c r="J141" s="115"/>
      <c r="K141" s="12"/>
      <c r="L141" s="94" t="s">
        <v>140</v>
      </c>
      <c r="M141" s="12"/>
      <c r="N141" s="26"/>
      <c r="O141" s="26"/>
      <c r="P141" s="26"/>
      <c r="Q141" s="26"/>
      <c r="R141" s="12"/>
      <c r="S141" s="5"/>
      <c r="T141" s="5"/>
      <c r="U141" s="5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114"/>
      <c r="AL141" s="114"/>
      <c r="AM141" s="114"/>
      <c r="AN141" s="114"/>
      <c r="AO141" s="114"/>
      <c r="AP141" s="114"/>
      <c r="AQ141" s="115"/>
      <c r="AR141" s="115"/>
      <c r="AS141" s="12"/>
      <c r="AT141" s="94" t="s">
        <v>142</v>
      </c>
      <c r="AU141" s="12"/>
      <c r="AV141" s="26"/>
      <c r="AW141" s="26"/>
      <c r="AX141" s="26"/>
      <c r="AY141" s="26"/>
      <c r="AZ141" s="5"/>
      <c r="BA141" s="5"/>
      <c r="BB141" s="5"/>
      <c r="BC141" s="5"/>
      <c r="BD141" s="4"/>
      <c r="BE141" s="4"/>
      <c r="BF141" s="4"/>
      <c r="BG141" s="4"/>
      <c r="BH141" s="71"/>
      <c r="BI141" s="71"/>
      <c r="BJ141" s="71"/>
      <c r="BK141" s="71"/>
      <c r="BL141" s="71"/>
      <c r="BM141" s="71"/>
    </row>
    <row r="142" spans="1:65" ht="26.25" customHeight="1" x14ac:dyDescent="0.35">
      <c r="A142" s="67"/>
      <c r="B142" s="67"/>
      <c r="C142" s="116"/>
      <c r="D142" s="116"/>
      <c r="E142" s="116"/>
      <c r="F142" s="116"/>
      <c r="G142" s="21" t="s">
        <v>326</v>
      </c>
      <c r="H142" s="22"/>
      <c r="I142" s="19"/>
      <c r="J142" s="19"/>
      <c r="K142" s="23"/>
      <c r="L142" s="24"/>
      <c r="M142" s="24"/>
      <c r="N142" s="24"/>
      <c r="O142" s="24"/>
      <c r="P142" s="24"/>
      <c r="Q142" s="24"/>
      <c r="R142" s="5"/>
      <c r="S142" s="24"/>
      <c r="T142" s="5"/>
      <c r="U142" s="5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116"/>
      <c r="AL142" s="116"/>
      <c r="AM142" s="116"/>
      <c r="AN142" s="116"/>
      <c r="AO142" s="21" t="s">
        <v>326</v>
      </c>
      <c r="AP142" s="22"/>
      <c r="AQ142" s="19"/>
      <c r="AR142" s="19"/>
      <c r="AS142" s="23"/>
      <c r="AT142" s="24"/>
      <c r="AU142" s="24"/>
      <c r="AV142" s="24"/>
      <c r="AW142" s="24"/>
      <c r="AX142" s="24"/>
      <c r="AY142" s="24"/>
      <c r="AZ142" s="5"/>
      <c r="BA142" s="26"/>
      <c r="BB142" s="5"/>
      <c r="BC142" s="5"/>
      <c r="BD142" s="4"/>
      <c r="BE142" s="4"/>
      <c r="BF142" s="4"/>
      <c r="BG142" s="4"/>
      <c r="BH142" s="71"/>
      <c r="BI142" s="71"/>
      <c r="BJ142" s="71"/>
      <c r="BK142" s="71"/>
      <c r="BL142" s="71"/>
      <c r="BM142" s="71"/>
    </row>
    <row r="143" spans="1:65" ht="26.25" customHeight="1" x14ac:dyDescent="0.35">
      <c r="A143" s="67"/>
      <c r="B143" s="67"/>
      <c r="C143" s="12"/>
      <c r="D143" s="12"/>
      <c r="E143" s="12"/>
      <c r="F143" s="12"/>
      <c r="G143" s="21"/>
      <c r="H143" s="22"/>
      <c r="I143" s="19"/>
      <c r="J143" s="19"/>
      <c r="K143" s="23"/>
      <c r="L143" s="24"/>
      <c r="M143" s="24"/>
      <c r="N143" s="24"/>
      <c r="O143" s="24"/>
      <c r="P143" s="24"/>
      <c r="Q143" s="24"/>
      <c r="R143" s="5"/>
      <c r="S143" s="24"/>
      <c r="T143" s="5"/>
      <c r="U143" s="5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12"/>
      <c r="AL143" s="12"/>
      <c r="AM143" s="12"/>
      <c r="AN143" s="12"/>
      <c r="AO143" s="21"/>
      <c r="AP143" s="22"/>
      <c r="AQ143" s="19"/>
      <c r="AR143" s="19"/>
      <c r="AS143" s="23"/>
      <c r="AT143" s="24"/>
      <c r="AU143" s="24"/>
      <c r="AV143" s="24"/>
      <c r="AW143" s="24"/>
      <c r="AX143" s="24"/>
      <c r="AY143" s="24"/>
      <c r="AZ143" s="5"/>
      <c r="BA143" s="26"/>
      <c r="BB143" s="5"/>
      <c r="BC143" s="5"/>
      <c r="BD143" s="4"/>
      <c r="BE143" s="4"/>
      <c r="BF143" s="4"/>
      <c r="BG143" s="4"/>
      <c r="BH143" s="71"/>
      <c r="BI143" s="71"/>
      <c r="BJ143" s="71"/>
      <c r="BK143" s="71"/>
      <c r="BL143" s="71"/>
      <c r="BM143" s="71"/>
    </row>
    <row r="144" spans="1:65" ht="26.25" customHeight="1" x14ac:dyDescent="0.35">
      <c r="A144" s="4" t="s">
        <v>410</v>
      </c>
      <c r="B144" s="67"/>
      <c r="C144" s="67"/>
      <c r="D144" s="67"/>
      <c r="E144" s="67"/>
      <c r="F144" s="67"/>
      <c r="G144" s="67"/>
      <c r="H144" s="67"/>
      <c r="I144" s="67"/>
      <c r="J144" s="67"/>
      <c r="K144" s="68"/>
      <c r="L144" s="68"/>
      <c r="M144" s="68"/>
      <c r="N144" s="68"/>
      <c r="O144" s="68"/>
      <c r="P144" s="68"/>
      <c r="Q144" s="69"/>
      <c r="R144" s="69"/>
      <c r="S144" s="69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8"/>
      <c r="AG144" s="68"/>
      <c r="AH144" s="68"/>
      <c r="AI144" s="68"/>
      <c r="AJ144" s="68"/>
      <c r="AK144" s="68"/>
      <c r="AL144" s="70"/>
      <c r="AM144" s="70"/>
      <c r="AN144" s="70"/>
      <c r="AO144" s="66"/>
      <c r="AP144" s="66"/>
      <c r="AQ144" s="66"/>
      <c r="AR144" s="66"/>
      <c r="AS144" s="66"/>
      <c r="AT144" s="66"/>
      <c r="AU144" s="66"/>
      <c r="AV144" s="66"/>
      <c r="AW144" s="70"/>
      <c r="AX144" s="70"/>
      <c r="AY144" s="70"/>
      <c r="AZ144" s="70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</row>
    <row r="145" spans="1:66" ht="29.25" customHeight="1" x14ac:dyDescent="0.3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8"/>
      <c r="L145" s="68"/>
      <c r="M145" s="68"/>
      <c r="N145" s="68"/>
      <c r="O145" s="68"/>
      <c r="P145" s="68"/>
      <c r="Q145" s="69"/>
      <c r="R145" s="69"/>
      <c r="S145" s="69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8"/>
      <c r="AG145" s="68"/>
      <c r="AH145" s="68"/>
      <c r="AI145" s="68"/>
      <c r="AJ145" s="68"/>
      <c r="AK145" s="68"/>
      <c r="AL145" s="70"/>
      <c r="AM145" s="70"/>
      <c r="AN145" s="70"/>
      <c r="AO145" s="66"/>
      <c r="AP145" s="66"/>
      <c r="AQ145" s="66"/>
      <c r="AR145" s="66"/>
      <c r="AS145" s="66"/>
      <c r="AT145" s="66"/>
      <c r="AU145" s="66"/>
      <c r="AV145" s="66"/>
      <c r="AW145" s="70"/>
      <c r="AX145" s="70"/>
      <c r="AY145" s="70"/>
      <c r="AZ145" s="70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</row>
    <row r="146" spans="1:66" ht="27" customHeight="1" thickBot="1" x14ac:dyDescent="0.25">
      <c r="A146" s="826" t="s">
        <v>128</v>
      </c>
      <c r="B146" s="826"/>
      <c r="C146" s="826"/>
      <c r="D146" s="826"/>
      <c r="E146" s="826"/>
      <c r="F146" s="826"/>
      <c r="G146" s="826"/>
      <c r="H146" s="826"/>
      <c r="I146" s="826"/>
      <c r="J146" s="826"/>
      <c r="K146" s="826"/>
      <c r="L146" s="826"/>
      <c r="M146" s="826"/>
      <c r="N146" s="826"/>
      <c r="O146" s="826"/>
      <c r="P146" s="826"/>
      <c r="Q146" s="826"/>
      <c r="R146" s="826"/>
      <c r="S146" s="826"/>
      <c r="T146" s="826"/>
      <c r="U146" s="826"/>
      <c r="V146" s="826"/>
      <c r="W146" s="826"/>
      <c r="X146" s="826"/>
      <c r="Y146" s="826"/>
      <c r="Z146" s="826"/>
      <c r="AA146" s="826"/>
      <c r="AB146" s="826"/>
      <c r="AC146" s="826"/>
      <c r="AD146" s="826"/>
      <c r="AE146" s="826"/>
      <c r="AF146" s="826"/>
      <c r="AG146" s="826"/>
      <c r="AH146" s="826"/>
      <c r="AI146" s="826"/>
      <c r="AJ146" s="826"/>
      <c r="AK146" s="826"/>
      <c r="AL146" s="826"/>
      <c r="AM146" s="826"/>
      <c r="AN146" s="826"/>
      <c r="AO146" s="826"/>
      <c r="AP146" s="826"/>
      <c r="AQ146" s="826"/>
      <c r="AR146" s="826"/>
      <c r="AS146" s="826"/>
      <c r="AT146" s="826"/>
      <c r="AU146" s="826"/>
      <c r="AV146" s="826"/>
      <c r="AW146" s="826"/>
      <c r="AX146" s="826"/>
      <c r="AY146" s="826"/>
      <c r="AZ146" s="826"/>
      <c r="BA146" s="826"/>
      <c r="BB146" s="826"/>
      <c r="BC146" s="826"/>
      <c r="BD146" s="826"/>
      <c r="BE146" s="826"/>
      <c r="BF146" s="826"/>
      <c r="BG146" s="826"/>
      <c r="BH146" s="826"/>
      <c r="BI146" s="826"/>
      <c r="BJ146" s="826"/>
      <c r="BK146" s="826"/>
      <c r="BL146" s="826"/>
      <c r="BM146" s="826"/>
    </row>
    <row r="147" spans="1:66" ht="72" customHeight="1" thickTop="1" thickBot="1" x14ac:dyDescent="0.25">
      <c r="A147" s="859" t="s">
        <v>27</v>
      </c>
      <c r="B147" s="860"/>
      <c r="C147" s="860"/>
      <c r="D147" s="860"/>
      <c r="E147" s="861"/>
      <c r="F147" s="844" t="s">
        <v>129</v>
      </c>
      <c r="G147" s="845"/>
      <c r="H147" s="845"/>
      <c r="I147" s="845"/>
      <c r="J147" s="845"/>
      <c r="K147" s="845"/>
      <c r="L147" s="845"/>
      <c r="M147" s="845"/>
      <c r="N147" s="845"/>
      <c r="O147" s="845"/>
      <c r="P147" s="845"/>
      <c r="Q147" s="845"/>
      <c r="R147" s="845"/>
      <c r="S147" s="845"/>
      <c r="T147" s="845"/>
      <c r="U147" s="845"/>
      <c r="V147" s="845"/>
      <c r="W147" s="845"/>
      <c r="X147" s="845"/>
      <c r="Y147" s="845"/>
      <c r="Z147" s="845"/>
      <c r="AA147" s="845"/>
      <c r="AB147" s="845"/>
      <c r="AC147" s="845"/>
      <c r="AD147" s="845"/>
      <c r="AE147" s="845"/>
      <c r="AF147" s="845"/>
      <c r="AG147" s="845"/>
      <c r="AH147" s="845"/>
      <c r="AI147" s="845"/>
      <c r="AJ147" s="845"/>
      <c r="AK147" s="845"/>
      <c r="AL147" s="845"/>
      <c r="AM147" s="845"/>
      <c r="AN147" s="845"/>
      <c r="AO147" s="845"/>
      <c r="AP147" s="845"/>
      <c r="AQ147" s="845"/>
      <c r="AR147" s="845"/>
      <c r="AS147" s="845"/>
      <c r="AT147" s="845"/>
      <c r="AU147" s="845"/>
      <c r="AV147" s="845"/>
      <c r="AW147" s="845"/>
      <c r="AX147" s="845"/>
      <c r="AY147" s="845"/>
      <c r="AZ147" s="845"/>
      <c r="BA147" s="845"/>
      <c r="BB147" s="845"/>
      <c r="BC147" s="845"/>
      <c r="BD147" s="845"/>
      <c r="BE147" s="845"/>
      <c r="BF147" s="845"/>
      <c r="BG147" s="845"/>
      <c r="BH147" s="845"/>
      <c r="BI147" s="846"/>
      <c r="BJ147" s="859" t="s">
        <v>130</v>
      </c>
      <c r="BK147" s="860"/>
      <c r="BL147" s="860"/>
      <c r="BM147" s="861"/>
    </row>
    <row r="148" spans="1:66" ht="33.75" customHeight="1" thickTop="1" x14ac:dyDescent="0.2">
      <c r="A148" s="850" t="s">
        <v>51</v>
      </c>
      <c r="B148" s="851"/>
      <c r="C148" s="851"/>
      <c r="D148" s="851"/>
      <c r="E148" s="852"/>
      <c r="F148" s="853" t="s">
        <v>327</v>
      </c>
      <c r="G148" s="854"/>
      <c r="H148" s="854"/>
      <c r="I148" s="854"/>
      <c r="J148" s="854"/>
      <c r="K148" s="854"/>
      <c r="L148" s="854"/>
      <c r="M148" s="854"/>
      <c r="N148" s="854"/>
      <c r="O148" s="854"/>
      <c r="P148" s="854"/>
      <c r="Q148" s="854"/>
      <c r="R148" s="854"/>
      <c r="S148" s="854"/>
      <c r="T148" s="854"/>
      <c r="U148" s="854"/>
      <c r="V148" s="854"/>
      <c r="W148" s="854"/>
      <c r="X148" s="854"/>
      <c r="Y148" s="854"/>
      <c r="Z148" s="854"/>
      <c r="AA148" s="854"/>
      <c r="AB148" s="854"/>
      <c r="AC148" s="854"/>
      <c r="AD148" s="854"/>
      <c r="AE148" s="854"/>
      <c r="AF148" s="854"/>
      <c r="AG148" s="854"/>
      <c r="AH148" s="854"/>
      <c r="AI148" s="854"/>
      <c r="AJ148" s="854"/>
      <c r="AK148" s="854"/>
      <c r="AL148" s="854"/>
      <c r="AM148" s="854"/>
      <c r="AN148" s="854"/>
      <c r="AO148" s="854"/>
      <c r="AP148" s="854"/>
      <c r="AQ148" s="854"/>
      <c r="AR148" s="854"/>
      <c r="AS148" s="854"/>
      <c r="AT148" s="854"/>
      <c r="AU148" s="854"/>
      <c r="AV148" s="854"/>
      <c r="AW148" s="854"/>
      <c r="AX148" s="854"/>
      <c r="AY148" s="854"/>
      <c r="AZ148" s="854"/>
      <c r="BA148" s="854"/>
      <c r="BB148" s="854"/>
      <c r="BC148" s="854"/>
      <c r="BD148" s="854"/>
      <c r="BE148" s="854"/>
      <c r="BF148" s="854"/>
      <c r="BG148" s="854"/>
      <c r="BH148" s="854"/>
      <c r="BI148" s="855"/>
      <c r="BJ148" s="856" t="s">
        <v>156</v>
      </c>
      <c r="BK148" s="857"/>
      <c r="BL148" s="857"/>
      <c r="BM148" s="858"/>
    </row>
    <row r="149" spans="1:66" ht="34.5" customHeight="1" x14ac:dyDescent="0.2">
      <c r="A149" s="513" t="s">
        <v>52</v>
      </c>
      <c r="B149" s="514"/>
      <c r="C149" s="514"/>
      <c r="D149" s="514"/>
      <c r="E149" s="515"/>
      <c r="F149" s="815" t="s">
        <v>328</v>
      </c>
      <c r="G149" s="652"/>
      <c r="H149" s="652"/>
      <c r="I149" s="652"/>
      <c r="J149" s="652"/>
      <c r="K149" s="652"/>
      <c r="L149" s="652"/>
      <c r="M149" s="652"/>
      <c r="N149" s="652"/>
      <c r="O149" s="652"/>
      <c r="P149" s="652"/>
      <c r="Q149" s="652"/>
      <c r="R149" s="652"/>
      <c r="S149" s="652"/>
      <c r="T149" s="652"/>
      <c r="U149" s="652"/>
      <c r="V149" s="652"/>
      <c r="W149" s="652"/>
      <c r="X149" s="652"/>
      <c r="Y149" s="652"/>
      <c r="Z149" s="652"/>
      <c r="AA149" s="652"/>
      <c r="AB149" s="652"/>
      <c r="AC149" s="652"/>
      <c r="AD149" s="652"/>
      <c r="AE149" s="652"/>
      <c r="AF149" s="652"/>
      <c r="AG149" s="652"/>
      <c r="AH149" s="652"/>
      <c r="AI149" s="652"/>
      <c r="AJ149" s="652"/>
      <c r="AK149" s="652"/>
      <c r="AL149" s="652"/>
      <c r="AM149" s="652"/>
      <c r="AN149" s="652"/>
      <c r="AO149" s="652"/>
      <c r="AP149" s="652"/>
      <c r="AQ149" s="652"/>
      <c r="AR149" s="652"/>
      <c r="AS149" s="652"/>
      <c r="AT149" s="652"/>
      <c r="AU149" s="652"/>
      <c r="AV149" s="652"/>
      <c r="AW149" s="652"/>
      <c r="AX149" s="652"/>
      <c r="AY149" s="652"/>
      <c r="AZ149" s="652"/>
      <c r="BA149" s="652"/>
      <c r="BB149" s="652"/>
      <c r="BC149" s="652"/>
      <c r="BD149" s="652"/>
      <c r="BE149" s="652"/>
      <c r="BF149" s="652"/>
      <c r="BG149" s="652"/>
      <c r="BH149" s="652"/>
      <c r="BI149" s="816"/>
      <c r="BJ149" s="510" t="s">
        <v>179</v>
      </c>
      <c r="BK149" s="511"/>
      <c r="BL149" s="511"/>
      <c r="BM149" s="512"/>
    </row>
    <row r="150" spans="1:66" ht="34.5" customHeight="1" x14ac:dyDescent="0.2">
      <c r="A150" s="265" t="s">
        <v>53</v>
      </c>
      <c r="B150" s="266"/>
      <c r="C150" s="266"/>
      <c r="D150" s="266"/>
      <c r="E150" s="267"/>
      <c r="F150" s="268" t="s">
        <v>408</v>
      </c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269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69"/>
      <c r="BB150" s="269"/>
      <c r="BC150" s="269"/>
      <c r="BD150" s="269"/>
      <c r="BE150" s="269"/>
      <c r="BF150" s="269"/>
      <c r="BG150" s="269"/>
      <c r="BH150" s="269"/>
      <c r="BI150" s="270"/>
      <c r="BJ150" s="271" t="s">
        <v>162</v>
      </c>
      <c r="BK150" s="272"/>
      <c r="BL150" s="272"/>
      <c r="BM150" s="273"/>
    </row>
    <row r="151" spans="1:66" s="18" customFormat="1" ht="33.950000000000003" customHeight="1" x14ac:dyDescent="0.25">
      <c r="A151" s="513" t="s">
        <v>54</v>
      </c>
      <c r="B151" s="514"/>
      <c r="C151" s="514"/>
      <c r="D151" s="514"/>
      <c r="E151" s="515"/>
      <c r="F151" s="815" t="s">
        <v>329</v>
      </c>
      <c r="G151" s="652"/>
      <c r="H151" s="652"/>
      <c r="I151" s="652"/>
      <c r="J151" s="652"/>
      <c r="K151" s="652"/>
      <c r="L151" s="652"/>
      <c r="M151" s="652"/>
      <c r="N151" s="652"/>
      <c r="O151" s="652"/>
      <c r="P151" s="652"/>
      <c r="Q151" s="652"/>
      <c r="R151" s="652"/>
      <c r="S151" s="652"/>
      <c r="T151" s="652"/>
      <c r="U151" s="652"/>
      <c r="V151" s="652"/>
      <c r="W151" s="652"/>
      <c r="X151" s="652"/>
      <c r="Y151" s="652"/>
      <c r="Z151" s="652"/>
      <c r="AA151" s="652"/>
      <c r="AB151" s="652"/>
      <c r="AC151" s="652"/>
      <c r="AD151" s="652"/>
      <c r="AE151" s="652"/>
      <c r="AF151" s="652"/>
      <c r="AG151" s="652"/>
      <c r="AH151" s="652"/>
      <c r="AI151" s="652"/>
      <c r="AJ151" s="652"/>
      <c r="AK151" s="652"/>
      <c r="AL151" s="652"/>
      <c r="AM151" s="652"/>
      <c r="AN151" s="652"/>
      <c r="AO151" s="652"/>
      <c r="AP151" s="652"/>
      <c r="AQ151" s="652"/>
      <c r="AR151" s="652"/>
      <c r="AS151" s="652"/>
      <c r="AT151" s="652"/>
      <c r="AU151" s="652"/>
      <c r="AV151" s="652"/>
      <c r="AW151" s="652"/>
      <c r="AX151" s="652"/>
      <c r="AY151" s="652"/>
      <c r="AZ151" s="652"/>
      <c r="BA151" s="652"/>
      <c r="BB151" s="652"/>
      <c r="BC151" s="652"/>
      <c r="BD151" s="652"/>
      <c r="BE151" s="652"/>
      <c r="BF151" s="652"/>
      <c r="BG151" s="652"/>
      <c r="BH151" s="652"/>
      <c r="BI151" s="816"/>
      <c r="BJ151" s="510" t="s">
        <v>330</v>
      </c>
      <c r="BK151" s="511"/>
      <c r="BL151" s="511"/>
      <c r="BM151" s="512"/>
    </row>
    <row r="152" spans="1:66" s="20" customFormat="1" ht="33" customHeight="1" x14ac:dyDescent="0.25">
      <c r="A152" s="265" t="s">
        <v>61</v>
      </c>
      <c r="B152" s="266"/>
      <c r="C152" s="266"/>
      <c r="D152" s="266"/>
      <c r="E152" s="267"/>
      <c r="F152" s="268" t="s">
        <v>331</v>
      </c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  <c r="AA152" s="269"/>
      <c r="AB152" s="269"/>
      <c r="AC152" s="269"/>
      <c r="AD152" s="269"/>
      <c r="AE152" s="269"/>
      <c r="AF152" s="269"/>
      <c r="AG152" s="269"/>
      <c r="AH152" s="269"/>
      <c r="AI152" s="269"/>
      <c r="AJ152" s="269"/>
      <c r="AK152" s="269"/>
      <c r="AL152" s="269"/>
      <c r="AM152" s="269"/>
      <c r="AN152" s="269"/>
      <c r="AO152" s="269"/>
      <c r="AP152" s="269"/>
      <c r="AQ152" s="269"/>
      <c r="AR152" s="269"/>
      <c r="AS152" s="269"/>
      <c r="AT152" s="269"/>
      <c r="AU152" s="269"/>
      <c r="AV152" s="269"/>
      <c r="AW152" s="269"/>
      <c r="AX152" s="269"/>
      <c r="AY152" s="269"/>
      <c r="AZ152" s="269"/>
      <c r="BA152" s="269"/>
      <c r="BB152" s="269"/>
      <c r="BC152" s="269"/>
      <c r="BD152" s="269"/>
      <c r="BE152" s="269"/>
      <c r="BF152" s="269"/>
      <c r="BG152" s="269"/>
      <c r="BH152" s="269"/>
      <c r="BI152" s="270"/>
      <c r="BJ152" s="271" t="s">
        <v>332</v>
      </c>
      <c r="BK152" s="272"/>
      <c r="BL152" s="272"/>
      <c r="BM152" s="273"/>
    </row>
    <row r="153" spans="1:66" s="18" customFormat="1" ht="33" customHeight="1" x14ac:dyDescent="0.25">
      <c r="A153" s="513" t="s">
        <v>131</v>
      </c>
      <c r="B153" s="514"/>
      <c r="C153" s="514"/>
      <c r="D153" s="514"/>
      <c r="E153" s="515"/>
      <c r="F153" s="519" t="s">
        <v>333</v>
      </c>
      <c r="G153" s="520"/>
      <c r="H153" s="520"/>
      <c r="I153" s="520"/>
      <c r="J153" s="520"/>
      <c r="K153" s="520"/>
      <c r="L153" s="520"/>
      <c r="M153" s="520"/>
      <c r="N153" s="520"/>
      <c r="O153" s="520"/>
      <c r="P153" s="520"/>
      <c r="Q153" s="520"/>
      <c r="R153" s="520"/>
      <c r="S153" s="520"/>
      <c r="T153" s="520"/>
      <c r="U153" s="520"/>
      <c r="V153" s="520"/>
      <c r="W153" s="520"/>
      <c r="X153" s="520"/>
      <c r="Y153" s="520"/>
      <c r="Z153" s="520"/>
      <c r="AA153" s="520"/>
      <c r="AB153" s="520"/>
      <c r="AC153" s="520"/>
      <c r="AD153" s="520"/>
      <c r="AE153" s="520"/>
      <c r="AF153" s="520"/>
      <c r="AG153" s="520"/>
      <c r="AH153" s="520"/>
      <c r="AI153" s="520"/>
      <c r="AJ153" s="520"/>
      <c r="AK153" s="520"/>
      <c r="AL153" s="520"/>
      <c r="AM153" s="520"/>
      <c r="AN153" s="520"/>
      <c r="AO153" s="520"/>
      <c r="AP153" s="520"/>
      <c r="AQ153" s="520"/>
      <c r="AR153" s="520"/>
      <c r="AS153" s="520"/>
      <c r="AT153" s="520"/>
      <c r="AU153" s="520"/>
      <c r="AV153" s="520"/>
      <c r="AW153" s="520"/>
      <c r="AX153" s="520"/>
      <c r="AY153" s="520"/>
      <c r="AZ153" s="520"/>
      <c r="BA153" s="520"/>
      <c r="BB153" s="520"/>
      <c r="BC153" s="520"/>
      <c r="BD153" s="520"/>
      <c r="BE153" s="520"/>
      <c r="BF153" s="520"/>
      <c r="BG153" s="520"/>
      <c r="BH153" s="520"/>
      <c r="BI153" s="521"/>
      <c r="BJ153" s="510" t="s">
        <v>330</v>
      </c>
      <c r="BK153" s="511"/>
      <c r="BL153" s="511"/>
      <c r="BM153" s="512"/>
      <c r="BN153" s="20"/>
    </row>
    <row r="154" spans="1:66" s="18" customFormat="1" ht="33.950000000000003" customHeight="1" x14ac:dyDescent="0.25">
      <c r="A154" s="265" t="s">
        <v>132</v>
      </c>
      <c r="B154" s="266"/>
      <c r="C154" s="266"/>
      <c r="D154" s="266"/>
      <c r="E154" s="267"/>
      <c r="F154" s="516" t="s">
        <v>334</v>
      </c>
      <c r="G154" s="517"/>
      <c r="H154" s="517"/>
      <c r="I154" s="517"/>
      <c r="J154" s="517"/>
      <c r="K154" s="517"/>
      <c r="L154" s="517"/>
      <c r="M154" s="517"/>
      <c r="N154" s="517"/>
      <c r="O154" s="517"/>
      <c r="P154" s="517"/>
      <c r="Q154" s="517"/>
      <c r="R154" s="517"/>
      <c r="S154" s="517"/>
      <c r="T154" s="517"/>
      <c r="U154" s="517"/>
      <c r="V154" s="517"/>
      <c r="W154" s="517"/>
      <c r="X154" s="517"/>
      <c r="Y154" s="517"/>
      <c r="Z154" s="517"/>
      <c r="AA154" s="517"/>
      <c r="AB154" s="517"/>
      <c r="AC154" s="517"/>
      <c r="AD154" s="517"/>
      <c r="AE154" s="517"/>
      <c r="AF154" s="517"/>
      <c r="AG154" s="517"/>
      <c r="AH154" s="517"/>
      <c r="AI154" s="517"/>
      <c r="AJ154" s="517"/>
      <c r="AK154" s="517"/>
      <c r="AL154" s="517"/>
      <c r="AM154" s="517"/>
      <c r="AN154" s="517"/>
      <c r="AO154" s="517"/>
      <c r="AP154" s="517"/>
      <c r="AQ154" s="517"/>
      <c r="AR154" s="517"/>
      <c r="AS154" s="517"/>
      <c r="AT154" s="517"/>
      <c r="AU154" s="517"/>
      <c r="AV154" s="517"/>
      <c r="AW154" s="517"/>
      <c r="AX154" s="517"/>
      <c r="AY154" s="517"/>
      <c r="AZ154" s="517"/>
      <c r="BA154" s="517"/>
      <c r="BB154" s="517"/>
      <c r="BC154" s="517"/>
      <c r="BD154" s="517"/>
      <c r="BE154" s="517"/>
      <c r="BF154" s="517"/>
      <c r="BG154" s="517"/>
      <c r="BH154" s="517"/>
      <c r="BI154" s="518"/>
      <c r="BJ154" s="271" t="s">
        <v>335</v>
      </c>
      <c r="BK154" s="272"/>
      <c r="BL154" s="272"/>
      <c r="BM154" s="273"/>
      <c r="BN154" s="20"/>
    </row>
    <row r="155" spans="1:66" s="18" customFormat="1" ht="33.950000000000003" customHeight="1" x14ac:dyDescent="0.25">
      <c r="A155" s="513" t="s">
        <v>133</v>
      </c>
      <c r="B155" s="514"/>
      <c r="C155" s="514"/>
      <c r="D155" s="514"/>
      <c r="E155" s="515"/>
      <c r="F155" s="519" t="s">
        <v>336</v>
      </c>
      <c r="G155" s="520"/>
      <c r="H155" s="520"/>
      <c r="I155" s="520"/>
      <c r="J155" s="520"/>
      <c r="K155" s="520"/>
      <c r="L155" s="520"/>
      <c r="M155" s="520"/>
      <c r="N155" s="520"/>
      <c r="O155" s="520"/>
      <c r="P155" s="520"/>
      <c r="Q155" s="520"/>
      <c r="R155" s="520"/>
      <c r="S155" s="520"/>
      <c r="T155" s="520"/>
      <c r="U155" s="520"/>
      <c r="V155" s="520"/>
      <c r="W155" s="520"/>
      <c r="X155" s="520"/>
      <c r="Y155" s="520"/>
      <c r="Z155" s="520"/>
      <c r="AA155" s="520"/>
      <c r="AB155" s="520"/>
      <c r="AC155" s="520"/>
      <c r="AD155" s="520"/>
      <c r="AE155" s="520"/>
      <c r="AF155" s="520"/>
      <c r="AG155" s="520"/>
      <c r="AH155" s="520"/>
      <c r="AI155" s="520"/>
      <c r="AJ155" s="520"/>
      <c r="AK155" s="520"/>
      <c r="AL155" s="520"/>
      <c r="AM155" s="520"/>
      <c r="AN155" s="520"/>
      <c r="AO155" s="520"/>
      <c r="AP155" s="520"/>
      <c r="AQ155" s="520"/>
      <c r="AR155" s="520"/>
      <c r="AS155" s="520"/>
      <c r="AT155" s="520"/>
      <c r="AU155" s="520"/>
      <c r="AV155" s="520"/>
      <c r="AW155" s="520"/>
      <c r="AX155" s="520"/>
      <c r="AY155" s="520"/>
      <c r="AZ155" s="520"/>
      <c r="BA155" s="520"/>
      <c r="BB155" s="520"/>
      <c r="BC155" s="520"/>
      <c r="BD155" s="520"/>
      <c r="BE155" s="520"/>
      <c r="BF155" s="520"/>
      <c r="BG155" s="520"/>
      <c r="BH155" s="520"/>
      <c r="BI155" s="521"/>
      <c r="BJ155" s="510" t="s">
        <v>332</v>
      </c>
      <c r="BK155" s="511"/>
      <c r="BL155" s="511"/>
      <c r="BM155" s="512"/>
      <c r="BN155" s="20"/>
    </row>
    <row r="156" spans="1:66" s="20" customFormat="1" ht="33.950000000000003" customHeight="1" x14ac:dyDescent="0.25">
      <c r="A156" s="265" t="s">
        <v>134</v>
      </c>
      <c r="B156" s="266"/>
      <c r="C156" s="266"/>
      <c r="D156" s="266"/>
      <c r="E156" s="267"/>
      <c r="F156" s="516" t="s">
        <v>337</v>
      </c>
      <c r="G156" s="517"/>
      <c r="H156" s="517"/>
      <c r="I156" s="517"/>
      <c r="J156" s="517"/>
      <c r="K156" s="517"/>
      <c r="L156" s="517"/>
      <c r="M156" s="517"/>
      <c r="N156" s="517"/>
      <c r="O156" s="517"/>
      <c r="P156" s="517"/>
      <c r="Q156" s="517"/>
      <c r="R156" s="517"/>
      <c r="S156" s="517"/>
      <c r="T156" s="517"/>
      <c r="U156" s="517"/>
      <c r="V156" s="517"/>
      <c r="W156" s="517"/>
      <c r="X156" s="517"/>
      <c r="Y156" s="517"/>
      <c r="Z156" s="517"/>
      <c r="AA156" s="517"/>
      <c r="AB156" s="517"/>
      <c r="AC156" s="517"/>
      <c r="AD156" s="517"/>
      <c r="AE156" s="517"/>
      <c r="AF156" s="517"/>
      <c r="AG156" s="517"/>
      <c r="AH156" s="517"/>
      <c r="AI156" s="517"/>
      <c r="AJ156" s="517"/>
      <c r="AK156" s="517"/>
      <c r="AL156" s="517"/>
      <c r="AM156" s="517"/>
      <c r="AN156" s="517"/>
      <c r="AO156" s="517"/>
      <c r="AP156" s="517"/>
      <c r="AQ156" s="517"/>
      <c r="AR156" s="517"/>
      <c r="AS156" s="517"/>
      <c r="AT156" s="517"/>
      <c r="AU156" s="517"/>
      <c r="AV156" s="517"/>
      <c r="AW156" s="517"/>
      <c r="AX156" s="517"/>
      <c r="AY156" s="517"/>
      <c r="AZ156" s="517"/>
      <c r="BA156" s="517"/>
      <c r="BB156" s="517"/>
      <c r="BC156" s="517"/>
      <c r="BD156" s="517"/>
      <c r="BE156" s="517"/>
      <c r="BF156" s="517"/>
      <c r="BG156" s="517"/>
      <c r="BH156" s="517"/>
      <c r="BI156" s="518"/>
      <c r="BJ156" s="271" t="s">
        <v>338</v>
      </c>
      <c r="BK156" s="272"/>
      <c r="BL156" s="272"/>
      <c r="BM156" s="273"/>
    </row>
    <row r="157" spans="1:66" s="18" customFormat="1" ht="33.950000000000003" customHeight="1" x14ac:dyDescent="0.25">
      <c r="A157" s="513" t="s">
        <v>309</v>
      </c>
      <c r="B157" s="514"/>
      <c r="C157" s="514"/>
      <c r="D157" s="514"/>
      <c r="E157" s="515"/>
      <c r="F157" s="815" t="s">
        <v>407</v>
      </c>
      <c r="G157" s="652"/>
      <c r="H157" s="652"/>
      <c r="I157" s="652"/>
      <c r="J157" s="652"/>
      <c r="K157" s="652"/>
      <c r="L157" s="652"/>
      <c r="M157" s="652"/>
      <c r="N157" s="652"/>
      <c r="O157" s="652"/>
      <c r="P157" s="652"/>
      <c r="Q157" s="652"/>
      <c r="R157" s="652"/>
      <c r="S157" s="652"/>
      <c r="T157" s="652"/>
      <c r="U157" s="652"/>
      <c r="V157" s="652"/>
      <c r="W157" s="652"/>
      <c r="X157" s="652"/>
      <c r="Y157" s="652"/>
      <c r="Z157" s="652"/>
      <c r="AA157" s="652"/>
      <c r="AB157" s="652"/>
      <c r="AC157" s="652"/>
      <c r="AD157" s="652"/>
      <c r="AE157" s="652"/>
      <c r="AF157" s="652"/>
      <c r="AG157" s="652"/>
      <c r="AH157" s="652"/>
      <c r="AI157" s="652"/>
      <c r="AJ157" s="652"/>
      <c r="AK157" s="652"/>
      <c r="AL157" s="652"/>
      <c r="AM157" s="652"/>
      <c r="AN157" s="652"/>
      <c r="AO157" s="652"/>
      <c r="AP157" s="652"/>
      <c r="AQ157" s="652"/>
      <c r="AR157" s="652"/>
      <c r="AS157" s="652"/>
      <c r="AT157" s="652"/>
      <c r="AU157" s="652"/>
      <c r="AV157" s="652"/>
      <c r="AW157" s="652"/>
      <c r="AX157" s="652"/>
      <c r="AY157" s="652"/>
      <c r="AZ157" s="652"/>
      <c r="BA157" s="652"/>
      <c r="BB157" s="652"/>
      <c r="BC157" s="652"/>
      <c r="BD157" s="652"/>
      <c r="BE157" s="652"/>
      <c r="BF157" s="652"/>
      <c r="BG157" s="652"/>
      <c r="BH157" s="652"/>
      <c r="BI157" s="816"/>
      <c r="BJ157" s="510" t="s">
        <v>192</v>
      </c>
      <c r="BK157" s="511"/>
      <c r="BL157" s="511"/>
      <c r="BM157" s="512"/>
    </row>
    <row r="158" spans="1:66" s="20" customFormat="1" ht="33.950000000000003" customHeight="1" x14ac:dyDescent="0.25">
      <c r="A158" s="265" t="s">
        <v>311</v>
      </c>
      <c r="B158" s="266"/>
      <c r="C158" s="266"/>
      <c r="D158" s="266"/>
      <c r="E158" s="267"/>
      <c r="F158" s="516" t="s">
        <v>312</v>
      </c>
      <c r="G158" s="517"/>
      <c r="H158" s="517"/>
      <c r="I158" s="517"/>
      <c r="J158" s="517"/>
      <c r="K158" s="517"/>
      <c r="L158" s="517"/>
      <c r="M158" s="517"/>
      <c r="N158" s="517"/>
      <c r="O158" s="517"/>
      <c r="P158" s="517"/>
      <c r="Q158" s="517"/>
      <c r="R158" s="517"/>
      <c r="S158" s="517"/>
      <c r="T158" s="517"/>
      <c r="U158" s="517"/>
      <c r="V158" s="517"/>
      <c r="W158" s="517"/>
      <c r="X158" s="517"/>
      <c r="Y158" s="517"/>
      <c r="Z158" s="517"/>
      <c r="AA158" s="517"/>
      <c r="AB158" s="517"/>
      <c r="AC158" s="517"/>
      <c r="AD158" s="517"/>
      <c r="AE158" s="517"/>
      <c r="AF158" s="517"/>
      <c r="AG158" s="517"/>
      <c r="AH158" s="517"/>
      <c r="AI158" s="517"/>
      <c r="AJ158" s="517"/>
      <c r="AK158" s="517"/>
      <c r="AL158" s="517"/>
      <c r="AM158" s="517"/>
      <c r="AN158" s="517"/>
      <c r="AO158" s="517"/>
      <c r="AP158" s="517"/>
      <c r="AQ158" s="517"/>
      <c r="AR158" s="517"/>
      <c r="AS158" s="517"/>
      <c r="AT158" s="517"/>
      <c r="AU158" s="517"/>
      <c r="AV158" s="517"/>
      <c r="AW158" s="517"/>
      <c r="AX158" s="517"/>
      <c r="AY158" s="517"/>
      <c r="AZ158" s="517"/>
      <c r="BA158" s="517"/>
      <c r="BB158" s="517"/>
      <c r="BC158" s="517"/>
      <c r="BD158" s="517"/>
      <c r="BE158" s="517"/>
      <c r="BF158" s="517"/>
      <c r="BG158" s="517"/>
      <c r="BH158" s="517"/>
      <c r="BI158" s="518"/>
      <c r="BJ158" s="271" t="s">
        <v>191</v>
      </c>
      <c r="BK158" s="272"/>
      <c r="BL158" s="272"/>
      <c r="BM158" s="273"/>
    </row>
    <row r="159" spans="1:66" s="18" customFormat="1" ht="33.75" customHeight="1" x14ac:dyDescent="0.25">
      <c r="A159" s="513" t="s">
        <v>55</v>
      </c>
      <c r="B159" s="514"/>
      <c r="C159" s="514"/>
      <c r="D159" s="514"/>
      <c r="E159" s="515"/>
      <c r="F159" s="815" t="s">
        <v>406</v>
      </c>
      <c r="G159" s="652"/>
      <c r="H159" s="652"/>
      <c r="I159" s="652"/>
      <c r="J159" s="652"/>
      <c r="K159" s="652"/>
      <c r="L159" s="652"/>
      <c r="M159" s="652"/>
      <c r="N159" s="652"/>
      <c r="O159" s="652"/>
      <c r="P159" s="652"/>
      <c r="Q159" s="652"/>
      <c r="R159" s="652"/>
      <c r="S159" s="652"/>
      <c r="T159" s="652"/>
      <c r="U159" s="652"/>
      <c r="V159" s="652"/>
      <c r="W159" s="652"/>
      <c r="X159" s="652"/>
      <c r="Y159" s="652"/>
      <c r="Z159" s="652"/>
      <c r="AA159" s="652"/>
      <c r="AB159" s="652"/>
      <c r="AC159" s="652"/>
      <c r="AD159" s="652"/>
      <c r="AE159" s="652"/>
      <c r="AF159" s="652"/>
      <c r="AG159" s="652"/>
      <c r="AH159" s="652"/>
      <c r="AI159" s="652"/>
      <c r="AJ159" s="652"/>
      <c r="AK159" s="652"/>
      <c r="AL159" s="652"/>
      <c r="AM159" s="652"/>
      <c r="AN159" s="652"/>
      <c r="AO159" s="652"/>
      <c r="AP159" s="652"/>
      <c r="AQ159" s="652"/>
      <c r="AR159" s="652"/>
      <c r="AS159" s="652"/>
      <c r="AT159" s="652"/>
      <c r="AU159" s="652"/>
      <c r="AV159" s="652"/>
      <c r="AW159" s="652"/>
      <c r="AX159" s="652"/>
      <c r="AY159" s="652"/>
      <c r="AZ159" s="652"/>
      <c r="BA159" s="652"/>
      <c r="BB159" s="652"/>
      <c r="BC159" s="652"/>
      <c r="BD159" s="652"/>
      <c r="BE159" s="652"/>
      <c r="BF159" s="652"/>
      <c r="BG159" s="652"/>
      <c r="BH159" s="652"/>
      <c r="BI159" s="816"/>
      <c r="BJ159" s="510" t="s">
        <v>160</v>
      </c>
      <c r="BK159" s="511"/>
      <c r="BL159" s="511"/>
      <c r="BM159" s="512"/>
    </row>
    <row r="160" spans="1:66" s="18" customFormat="1" ht="33.950000000000003" customHeight="1" x14ac:dyDescent="0.25">
      <c r="A160" s="265" t="s">
        <v>56</v>
      </c>
      <c r="B160" s="266"/>
      <c r="C160" s="266"/>
      <c r="D160" s="266"/>
      <c r="E160" s="267"/>
      <c r="F160" s="274" t="s">
        <v>405</v>
      </c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75"/>
      <c r="AE160" s="275"/>
      <c r="AF160" s="275"/>
      <c r="AG160" s="275"/>
      <c r="AH160" s="275"/>
      <c r="AI160" s="275"/>
      <c r="AJ160" s="275"/>
      <c r="AK160" s="275"/>
      <c r="AL160" s="275"/>
      <c r="AM160" s="275"/>
      <c r="AN160" s="275"/>
      <c r="AO160" s="275"/>
      <c r="AP160" s="275"/>
      <c r="AQ160" s="275"/>
      <c r="AR160" s="275"/>
      <c r="AS160" s="275"/>
      <c r="AT160" s="275"/>
      <c r="AU160" s="275"/>
      <c r="AV160" s="275"/>
      <c r="AW160" s="275"/>
      <c r="AX160" s="275"/>
      <c r="AY160" s="275"/>
      <c r="AZ160" s="275"/>
      <c r="BA160" s="275"/>
      <c r="BB160" s="275"/>
      <c r="BC160" s="275"/>
      <c r="BD160" s="275"/>
      <c r="BE160" s="275"/>
      <c r="BF160" s="275"/>
      <c r="BG160" s="275"/>
      <c r="BH160" s="275"/>
      <c r="BI160" s="276"/>
      <c r="BJ160" s="271" t="s">
        <v>161</v>
      </c>
      <c r="BK160" s="272"/>
      <c r="BL160" s="272"/>
      <c r="BM160" s="273"/>
    </row>
    <row r="161" spans="1:65" s="18" customFormat="1" ht="33" customHeight="1" x14ac:dyDescent="0.25">
      <c r="A161" s="513" t="s">
        <v>57</v>
      </c>
      <c r="B161" s="514"/>
      <c r="C161" s="514"/>
      <c r="D161" s="514"/>
      <c r="E161" s="515"/>
      <c r="F161" s="817" t="s">
        <v>404</v>
      </c>
      <c r="G161" s="818"/>
      <c r="H161" s="818"/>
      <c r="I161" s="818"/>
      <c r="J161" s="818"/>
      <c r="K161" s="818"/>
      <c r="L161" s="818"/>
      <c r="M161" s="818"/>
      <c r="N161" s="818"/>
      <c r="O161" s="818"/>
      <c r="P161" s="818"/>
      <c r="Q161" s="818"/>
      <c r="R161" s="818"/>
      <c r="S161" s="818"/>
      <c r="T161" s="818"/>
      <c r="U161" s="818"/>
      <c r="V161" s="818"/>
      <c r="W161" s="818"/>
      <c r="X161" s="818"/>
      <c r="Y161" s="818"/>
      <c r="Z161" s="818"/>
      <c r="AA161" s="818"/>
      <c r="AB161" s="818"/>
      <c r="AC161" s="818"/>
      <c r="AD161" s="818"/>
      <c r="AE161" s="818"/>
      <c r="AF161" s="818"/>
      <c r="AG161" s="818"/>
      <c r="AH161" s="818"/>
      <c r="AI161" s="818"/>
      <c r="AJ161" s="818"/>
      <c r="AK161" s="818"/>
      <c r="AL161" s="818"/>
      <c r="AM161" s="818"/>
      <c r="AN161" s="818"/>
      <c r="AO161" s="818"/>
      <c r="AP161" s="818"/>
      <c r="AQ161" s="818"/>
      <c r="AR161" s="818"/>
      <c r="AS161" s="818"/>
      <c r="AT161" s="818"/>
      <c r="AU161" s="818"/>
      <c r="AV161" s="818"/>
      <c r="AW161" s="818"/>
      <c r="AX161" s="818"/>
      <c r="AY161" s="818"/>
      <c r="AZ161" s="818"/>
      <c r="BA161" s="818"/>
      <c r="BB161" s="818"/>
      <c r="BC161" s="818"/>
      <c r="BD161" s="818"/>
      <c r="BE161" s="818"/>
      <c r="BF161" s="818"/>
      <c r="BG161" s="818"/>
      <c r="BH161" s="818"/>
      <c r="BI161" s="819"/>
      <c r="BJ161" s="510" t="s">
        <v>194</v>
      </c>
      <c r="BK161" s="511"/>
      <c r="BL161" s="511"/>
      <c r="BM161" s="512"/>
    </row>
    <row r="162" spans="1:65" s="18" customFormat="1" ht="31.5" customHeight="1" x14ac:dyDescent="0.25">
      <c r="A162" s="265" t="s">
        <v>58</v>
      </c>
      <c r="B162" s="266"/>
      <c r="C162" s="266"/>
      <c r="D162" s="266"/>
      <c r="E162" s="267"/>
      <c r="F162" s="268" t="s">
        <v>403</v>
      </c>
      <c r="G162" s="269"/>
      <c r="H162" s="269"/>
      <c r="I162" s="269"/>
      <c r="J162" s="269"/>
      <c r="K162" s="269"/>
      <c r="L162" s="269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269"/>
      <c r="Y162" s="269"/>
      <c r="Z162" s="269"/>
      <c r="AA162" s="269"/>
      <c r="AB162" s="269"/>
      <c r="AC162" s="269"/>
      <c r="AD162" s="269"/>
      <c r="AE162" s="269"/>
      <c r="AF162" s="269"/>
      <c r="AG162" s="269"/>
      <c r="AH162" s="269"/>
      <c r="AI162" s="269"/>
      <c r="AJ162" s="269"/>
      <c r="AK162" s="269"/>
      <c r="AL162" s="269"/>
      <c r="AM162" s="269"/>
      <c r="AN162" s="269"/>
      <c r="AO162" s="269"/>
      <c r="AP162" s="269"/>
      <c r="AQ162" s="269"/>
      <c r="AR162" s="269"/>
      <c r="AS162" s="269"/>
      <c r="AT162" s="269"/>
      <c r="AU162" s="269"/>
      <c r="AV162" s="269"/>
      <c r="AW162" s="269"/>
      <c r="AX162" s="269"/>
      <c r="AY162" s="269"/>
      <c r="AZ162" s="269"/>
      <c r="BA162" s="269"/>
      <c r="BB162" s="269"/>
      <c r="BC162" s="269"/>
      <c r="BD162" s="269"/>
      <c r="BE162" s="269"/>
      <c r="BF162" s="269"/>
      <c r="BG162" s="269"/>
      <c r="BH162" s="269"/>
      <c r="BI162" s="270"/>
      <c r="BJ162" s="271" t="s">
        <v>226</v>
      </c>
      <c r="BK162" s="272"/>
      <c r="BL162" s="272"/>
      <c r="BM162" s="273"/>
    </row>
    <row r="163" spans="1:65" s="18" customFormat="1" ht="33.950000000000003" customHeight="1" x14ac:dyDescent="0.25">
      <c r="A163" s="513" t="s">
        <v>59</v>
      </c>
      <c r="B163" s="514"/>
      <c r="C163" s="514"/>
      <c r="D163" s="514"/>
      <c r="E163" s="515"/>
      <c r="F163" s="277" t="s">
        <v>402</v>
      </c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78"/>
      <c r="AT163" s="278"/>
      <c r="AU163" s="278"/>
      <c r="AV163" s="278"/>
      <c r="AW163" s="278"/>
      <c r="AX163" s="278"/>
      <c r="AY163" s="278"/>
      <c r="AZ163" s="278"/>
      <c r="BA163" s="278"/>
      <c r="BB163" s="278"/>
      <c r="BC163" s="278"/>
      <c r="BD163" s="278"/>
      <c r="BE163" s="278"/>
      <c r="BF163" s="278"/>
      <c r="BG163" s="278"/>
      <c r="BH163" s="278"/>
      <c r="BI163" s="279"/>
      <c r="BJ163" s="510" t="s">
        <v>228</v>
      </c>
      <c r="BK163" s="511"/>
      <c r="BL163" s="511"/>
      <c r="BM163" s="512"/>
    </row>
    <row r="164" spans="1:65" s="18" customFormat="1" ht="33.950000000000003" customHeight="1" x14ac:dyDescent="0.25">
      <c r="A164" s="265" t="s">
        <v>60</v>
      </c>
      <c r="B164" s="266"/>
      <c r="C164" s="266"/>
      <c r="D164" s="266"/>
      <c r="E164" s="267"/>
      <c r="F164" s="274" t="s">
        <v>307</v>
      </c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/>
      <c r="AD164" s="275"/>
      <c r="AE164" s="275"/>
      <c r="AF164" s="275"/>
      <c r="AG164" s="275"/>
      <c r="AH164" s="275"/>
      <c r="AI164" s="275"/>
      <c r="AJ164" s="275"/>
      <c r="AK164" s="275"/>
      <c r="AL164" s="275"/>
      <c r="AM164" s="275"/>
      <c r="AN164" s="275"/>
      <c r="AO164" s="275"/>
      <c r="AP164" s="275"/>
      <c r="AQ164" s="275"/>
      <c r="AR164" s="275"/>
      <c r="AS164" s="275"/>
      <c r="AT164" s="275"/>
      <c r="AU164" s="275"/>
      <c r="AV164" s="275"/>
      <c r="AW164" s="275"/>
      <c r="AX164" s="275"/>
      <c r="AY164" s="275"/>
      <c r="AZ164" s="275"/>
      <c r="BA164" s="275"/>
      <c r="BB164" s="275"/>
      <c r="BC164" s="275"/>
      <c r="BD164" s="275"/>
      <c r="BE164" s="275"/>
      <c r="BF164" s="275"/>
      <c r="BG164" s="275"/>
      <c r="BH164" s="275"/>
      <c r="BI164" s="276"/>
      <c r="BJ164" s="271" t="s">
        <v>230</v>
      </c>
      <c r="BK164" s="272"/>
      <c r="BL164" s="272"/>
      <c r="BM164" s="273"/>
    </row>
    <row r="165" spans="1:65" s="18" customFormat="1" ht="33.950000000000003" customHeight="1" x14ac:dyDescent="0.25">
      <c r="A165" s="513" t="s">
        <v>62</v>
      </c>
      <c r="B165" s="514"/>
      <c r="C165" s="514"/>
      <c r="D165" s="514"/>
      <c r="E165" s="515"/>
      <c r="F165" s="815" t="s">
        <v>282</v>
      </c>
      <c r="G165" s="652"/>
      <c r="H165" s="652"/>
      <c r="I165" s="652"/>
      <c r="J165" s="652"/>
      <c r="K165" s="652"/>
      <c r="L165" s="652"/>
      <c r="M165" s="652"/>
      <c r="N165" s="652"/>
      <c r="O165" s="652"/>
      <c r="P165" s="652"/>
      <c r="Q165" s="652"/>
      <c r="R165" s="652"/>
      <c r="S165" s="652"/>
      <c r="T165" s="652"/>
      <c r="U165" s="652"/>
      <c r="V165" s="652"/>
      <c r="W165" s="652"/>
      <c r="X165" s="652"/>
      <c r="Y165" s="652"/>
      <c r="Z165" s="652"/>
      <c r="AA165" s="652"/>
      <c r="AB165" s="652"/>
      <c r="AC165" s="652"/>
      <c r="AD165" s="652"/>
      <c r="AE165" s="652"/>
      <c r="AF165" s="652"/>
      <c r="AG165" s="652"/>
      <c r="AH165" s="652"/>
      <c r="AI165" s="652"/>
      <c r="AJ165" s="652"/>
      <c r="AK165" s="652"/>
      <c r="AL165" s="652"/>
      <c r="AM165" s="652"/>
      <c r="AN165" s="652"/>
      <c r="AO165" s="652"/>
      <c r="AP165" s="652"/>
      <c r="AQ165" s="652"/>
      <c r="AR165" s="652"/>
      <c r="AS165" s="652"/>
      <c r="AT165" s="652"/>
      <c r="AU165" s="652"/>
      <c r="AV165" s="652"/>
      <c r="AW165" s="652"/>
      <c r="AX165" s="652"/>
      <c r="AY165" s="652"/>
      <c r="AZ165" s="652"/>
      <c r="BA165" s="652"/>
      <c r="BB165" s="652"/>
      <c r="BC165" s="652"/>
      <c r="BD165" s="652"/>
      <c r="BE165" s="652"/>
      <c r="BF165" s="652"/>
      <c r="BG165" s="652"/>
      <c r="BH165" s="652"/>
      <c r="BI165" s="816"/>
      <c r="BJ165" s="510" t="s">
        <v>164</v>
      </c>
      <c r="BK165" s="511"/>
      <c r="BL165" s="511"/>
      <c r="BM165" s="512"/>
    </row>
    <row r="166" spans="1:65" s="18" customFormat="1" ht="33.950000000000003" customHeight="1" x14ac:dyDescent="0.25">
      <c r="A166" s="265" t="s">
        <v>63</v>
      </c>
      <c r="B166" s="266"/>
      <c r="C166" s="266"/>
      <c r="D166" s="266"/>
      <c r="E166" s="267"/>
      <c r="F166" s="274" t="s">
        <v>401</v>
      </c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  <c r="AF166" s="275"/>
      <c r="AG166" s="275"/>
      <c r="AH166" s="275"/>
      <c r="AI166" s="275"/>
      <c r="AJ166" s="275"/>
      <c r="AK166" s="275"/>
      <c r="AL166" s="275"/>
      <c r="AM166" s="275"/>
      <c r="AN166" s="275"/>
      <c r="AO166" s="275"/>
      <c r="AP166" s="275"/>
      <c r="AQ166" s="275"/>
      <c r="AR166" s="275"/>
      <c r="AS166" s="275"/>
      <c r="AT166" s="275"/>
      <c r="AU166" s="275"/>
      <c r="AV166" s="275"/>
      <c r="AW166" s="275"/>
      <c r="AX166" s="275"/>
      <c r="AY166" s="275"/>
      <c r="AZ166" s="275"/>
      <c r="BA166" s="275"/>
      <c r="BB166" s="275"/>
      <c r="BC166" s="275"/>
      <c r="BD166" s="275"/>
      <c r="BE166" s="275"/>
      <c r="BF166" s="275"/>
      <c r="BG166" s="275"/>
      <c r="BH166" s="275"/>
      <c r="BI166" s="276"/>
      <c r="BJ166" s="271" t="s">
        <v>233</v>
      </c>
      <c r="BK166" s="272"/>
      <c r="BL166" s="272"/>
      <c r="BM166" s="273"/>
    </row>
    <row r="167" spans="1:65" s="18" customFormat="1" ht="33.950000000000003" customHeight="1" x14ac:dyDescent="0.25">
      <c r="A167" s="513" t="s">
        <v>64</v>
      </c>
      <c r="B167" s="514"/>
      <c r="C167" s="514"/>
      <c r="D167" s="514"/>
      <c r="E167" s="515"/>
      <c r="F167" s="815" t="s">
        <v>400</v>
      </c>
      <c r="G167" s="652"/>
      <c r="H167" s="652"/>
      <c r="I167" s="652"/>
      <c r="J167" s="652"/>
      <c r="K167" s="652"/>
      <c r="L167" s="652"/>
      <c r="M167" s="652"/>
      <c r="N167" s="652"/>
      <c r="O167" s="652"/>
      <c r="P167" s="652"/>
      <c r="Q167" s="652"/>
      <c r="R167" s="652"/>
      <c r="S167" s="652"/>
      <c r="T167" s="652"/>
      <c r="U167" s="652"/>
      <c r="V167" s="652"/>
      <c r="W167" s="652"/>
      <c r="X167" s="652"/>
      <c r="Y167" s="652"/>
      <c r="Z167" s="652"/>
      <c r="AA167" s="652"/>
      <c r="AB167" s="652"/>
      <c r="AC167" s="652"/>
      <c r="AD167" s="652"/>
      <c r="AE167" s="652"/>
      <c r="AF167" s="652"/>
      <c r="AG167" s="652"/>
      <c r="AH167" s="652"/>
      <c r="AI167" s="652"/>
      <c r="AJ167" s="652"/>
      <c r="AK167" s="652"/>
      <c r="AL167" s="652"/>
      <c r="AM167" s="652"/>
      <c r="AN167" s="652"/>
      <c r="AO167" s="652"/>
      <c r="AP167" s="652"/>
      <c r="AQ167" s="652"/>
      <c r="AR167" s="652"/>
      <c r="AS167" s="652"/>
      <c r="AT167" s="652"/>
      <c r="AU167" s="652"/>
      <c r="AV167" s="652"/>
      <c r="AW167" s="652"/>
      <c r="AX167" s="652"/>
      <c r="AY167" s="652"/>
      <c r="AZ167" s="652"/>
      <c r="BA167" s="652"/>
      <c r="BB167" s="652"/>
      <c r="BC167" s="652"/>
      <c r="BD167" s="652"/>
      <c r="BE167" s="652"/>
      <c r="BF167" s="652"/>
      <c r="BG167" s="652"/>
      <c r="BH167" s="652"/>
      <c r="BI167" s="816"/>
      <c r="BJ167" s="510" t="s">
        <v>234</v>
      </c>
      <c r="BK167" s="511"/>
      <c r="BL167" s="511"/>
      <c r="BM167" s="512"/>
    </row>
    <row r="168" spans="1:65" s="18" customFormat="1" ht="33.950000000000003" customHeight="1" x14ac:dyDescent="0.25">
      <c r="A168" s="265" t="s">
        <v>203</v>
      </c>
      <c r="B168" s="266"/>
      <c r="C168" s="266"/>
      <c r="D168" s="266"/>
      <c r="E168" s="267"/>
      <c r="F168" s="268" t="s">
        <v>399</v>
      </c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269"/>
      <c r="AA168" s="269"/>
      <c r="AB168" s="269"/>
      <c r="AC168" s="269"/>
      <c r="AD168" s="269"/>
      <c r="AE168" s="269"/>
      <c r="AF168" s="269"/>
      <c r="AG168" s="269"/>
      <c r="AH168" s="269"/>
      <c r="AI168" s="269"/>
      <c r="AJ168" s="269"/>
      <c r="AK168" s="269"/>
      <c r="AL168" s="269"/>
      <c r="AM168" s="269"/>
      <c r="AN168" s="269"/>
      <c r="AO168" s="269"/>
      <c r="AP168" s="269"/>
      <c r="AQ168" s="269"/>
      <c r="AR168" s="269"/>
      <c r="AS168" s="269"/>
      <c r="AT168" s="269"/>
      <c r="AU168" s="269"/>
      <c r="AV168" s="269"/>
      <c r="AW168" s="269"/>
      <c r="AX168" s="269"/>
      <c r="AY168" s="269"/>
      <c r="AZ168" s="269"/>
      <c r="BA168" s="269"/>
      <c r="BB168" s="269"/>
      <c r="BC168" s="269"/>
      <c r="BD168" s="269"/>
      <c r="BE168" s="269"/>
      <c r="BF168" s="269"/>
      <c r="BG168" s="269"/>
      <c r="BH168" s="269"/>
      <c r="BI168" s="270"/>
      <c r="BJ168" s="271" t="s">
        <v>301</v>
      </c>
      <c r="BK168" s="272"/>
      <c r="BL168" s="272"/>
      <c r="BM168" s="273"/>
    </row>
    <row r="169" spans="1:65" s="18" customFormat="1" ht="31.5" customHeight="1" x14ac:dyDescent="0.25">
      <c r="A169" s="513" t="s">
        <v>204</v>
      </c>
      <c r="B169" s="514"/>
      <c r="C169" s="514"/>
      <c r="D169" s="514"/>
      <c r="E169" s="515"/>
      <c r="F169" s="815" t="s">
        <v>446</v>
      </c>
      <c r="G169" s="652"/>
      <c r="H169" s="652"/>
      <c r="I169" s="652"/>
      <c r="J169" s="652"/>
      <c r="K169" s="652"/>
      <c r="L169" s="652"/>
      <c r="M169" s="652"/>
      <c r="N169" s="652"/>
      <c r="O169" s="652"/>
      <c r="P169" s="652"/>
      <c r="Q169" s="652"/>
      <c r="R169" s="652"/>
      <c r="S169" s="652"/>
      <c r="T169" s="652"/>
      <c r="U169" s="652"/>
      <c r="V169" s="652"/>
      <c r="W169" s="652"/>
      <c r="X169" s="652"/>
      <c r="Y169" s="652"/>
      <c r="Z169" s="652"/>
      <c r="AA169" s="652"/>
      <c r="AB169" s="652"/>
      <c r="AC169" s="652"/>
      <c r="AD169" s="652"/>
      <c r="AE169" s="652"/>
      <c r="AF169" s="652"/>
      <c r="AG169" s="652"/>
      <c r="AH169" s="652"/>
      <c r="AI169" s="652"/>
      <c r="AJ169" s="652"/>
      <c r="AK169" s="652"/>
      <c r="AL169" s="652"/>
      <c r="AM169" s="652"/>
      <c r="AN169" s="652"/>
      <c r="AO169" s="652"/>
      <c r="AP169" s="652"/>
      <c r="AQ169" s="652"/>
      <c r="AR169" s="652"/>
      <c r="AS169" s="652"/>
      <c r="AT169" s="652"/>
      <c r="AU169" s="652"/>
      <c r="AV169" s="652"/>
      <c r="AW169" s="652"/>
      <c r="AX169" s="652"/>
      <c r="AY169" s="652"/>
      <c r="AZ169" s="652"/>
      <c r="BA169" s="652"/>
      <c r="BB169" s="652"/>
      <c r="BC169" s="652"/>
      <c r="BD169" s="652"/>
      <c r="BE169" s="652"/>
      <c r="BF169" s="652"/>
      <c r="BG169" s="652"/>
      <c r="BH169" s="652"/>
      <c r="BI169" s="816"/>
      <c r="BJ169" s="510" t="s">
        <v>166</v>
      </c>
      <c r="BK169" s="511"/>
      <c r="BL169" s="511"/>
      <c r="BM169" s="512"/>
    </row>
    <row r="170" spans="1:65" s="18" customFormat="1" ht="33.950000000000003" customHeight="1" x14ac:dyDescent="0.25">
      <c r="A170" s="265" t="s">
        <v>205</v>
      </c>
      <c r="B170" s="266"/>
      <c r="C170" s="266"/>
      <c r="D170" s="266"/>
      <c r="E170" s="267"/>
      <c r="F170" s="820" t="s">
        <v>398</v>
      </c>
      <c r="G170" s="821"/>
      <c r="H170" s="821"/>
      <c r="I170" s="821"/>
      <c r="J170" s="821"/>
      <c r="K170" s="821"/>
      <c r="L170" s="821"/>
      <c r="M170" s="821"/>
      <c r="N170" s="821"/>
      <c r="O170" s="821"/>
      <c r="P170" s="821"/>
      <c r="Q170" s="821"/>
      <c r="R170" s="821"/>
      <c r="S170" s="821"/>
      <c r="T170" s="821"/>
      <c r="U170" s="821"/>
      <c r="V170" s="821"/>
      <c r="W170" s="821"/>
      <c r="X170" s="821"/>
      <c r="Y170" s="821"/>
      <c r="Z170" s="821"/>
      <c r="AA170" s="821"/>
      <c r="AB170" s="821"/>
      <c r="AC170" s="821"/>
      <c r="AD170" s="821"/>
      <c r="AE170" s="821"/>
      <c r="AF170" s="821"/>
      <c r="AG170" s="821"/>
      <c r="AH170" s="821"/>
      <c r="AI170" s="821"/>
      <c r="AJ170" s="821"/>
      <c r="AK170" s="821"/>
      <c r="AL170" s="821"/>
      <c r="AM170" s="821"/>
      <c r="AN170" s="821"/>
      <c r="AO170" s="821"/>
      <c r="AP170" s="821"/>
      <c r="AQ170" s="821"/>
      <c r="AR170" s="821"/>
      <c r="AS170" s="821"/>
      <c r="AT170" s="821"/>
      <c r="AU170" s="821"/>
      <c r="AV170" s="821"/>
      <c r="AW170" s="821"/>
      <c r="AX170" s="821"/>
      <c r="AY170" s="821"/>
      <c r="AZ170" s="821"/>
      <c r="BA170" s="821"/>
      <c r="BB170" s="821"/>
      <c r="BC170" s="821"/>
      <c r="BD170" s="821"/>
      <c r="BE170" s="821"/>
      <c r="BF170" s="821"/>
      <c r="BG170" s="821"/>
      <c r="BH170" s="821"/>
      <c r="BI170" s="822"/>
      <c r="BJ170" s="271" t="s">
        <v>167</v>
      </c>
      <c r="BK170" s="272"/>
      <c r="BL170" s="272"/>
      <c r="BM170" s="273"/>
    </row>
    <row r="171" spans="1:65" s="18" customFormat="1" ht="31.5" customHeight="1" x14ac:dyDescent="0.25">
      <c r="A171" s="507" t="s">
        <v>206</v>
      </c>
      <c r="B171" s="508"/>
      <c r="C171" s="508"/>
      <c r="D171" s="508"/>
      <c r="E171" s="509"/>
      <c r="F171" s="982" t="s">
        <v>397</v>
      </c>
      <c r="G171" s="743"/>
      <c r="H171" s="743"/>
      <c r="I171" s="743"/>
      <c r="J171" s="743"/>
      <c r="K171" s="743"/>
      <c r="L171" s="743"/>
      <c r="M171" s="743"/>
      <c r="N171" s="743"/>
      <c r="O171" s="743"/>
      <c r="P171" s="743"/>
      <c r="Q171" s="743"/>
      <c r="R171" s="743"/>
      <c r="S171" s="743"/>
      <c r="T171" s="743"/>
      <c r="U171" s="743"/>
      <c r="V171" s="743"/>
      <c r="W171" s="743"/>
      <c r="X171" s="743"/>
      <c r="Y171" s="743"/>
      <c r="Z171" s="743"/>
      <c r="AA171" s="743"/>
      <c r="AB171" s="743"/>
      <c r="AC171" s="743"/>
      <c r="AD171" s="743"/>
      <c r="AE171" s="743"/>
      <c r="AF171" s="743"/>
      <c r="AG171" s="743"/>
      <c r="AH171" s="743"/>
      <c r="AI171" s="743"/>
      <c r="AJ171" s="743"/>
      <c r="AK171" s="743"/>
      <c r="AL171" s="743"/>
      <c r="AM171" s="743"/>
      <c r="AN171" s="743"/>
      <c r="AO171" s="743"/>
      <c r="AP171" s="743"/>
      <c r="AQ171" s="743"/>
      <c r="AR171" s="743"/>
      <c r="AS171" s="743"/>
      <c r="AT171" s="743"/>
      <c r="AU171" s="743"/>
      <c r="AV171" s="743"/>
      <c r="AW171" s="743"/>
      <c r="AX171" s="743"/>
      <c r="AY171" s="743"/>
      <c r="AZ171" s="743"/>
      <c r="BA171" s="743"/>
      <c r="BB171" s="743"/>
      <c r="BC171" s="743"/>
      <c r="BD171" s="743"/>
      <c r="BE171" s="743"/>
      <c r="BF171" s="743"/>
      <c r="BG171" s="743"/>
      <c r="BH171" s="743"/>
      <c r="BI171" s="983"/>
      <c r="BJ171" s="510" t="s">
        <v>238</v>
      </c>
      <c r="BK171" s="511"/>
      <c r="BL171" s="511"/>
      <c r="BM171" s="512"/>
    </row>
    <row r="172" spans="1:65" s="18" customFormat="1" ht="33" customHeight="1" x14ac:dyDescent="0.25">
      <c r="A172" s="823" t="s">
        <v>207</v>
      </c>
      <c r="B172" s="824"/>
      <c r="C172" s="824"/>
      <c r="D172" s="824"/>
      <c r="E172" s="825"/>
      <c r="F172" s="268" t="s">
        <v>396</v>
      </c>
      <c r="G172" s="269"/>
      <c r="H172" s="269"/>
      <c r="I172" s="269"/>
      <c r="J172" s="269"/>
      <c r="K172" s="269"/>
      <c r="L172" s="269"/>
      <c r="M172" s="269"/>
      <c r="N172" s="269"/>
      <c r="O172" s="269"/>
      <c r="P172" s="269"/>
      <c r="Q172" s="269"/>
      <c r="R172" s="269"/>
      <c r="S172" s="269"/>
      <c r="T172" s="269"/>
      <c r="U172" s="269"/>
      <c r="V172" s="269"/>
      <c r="W172" s="269"/>
      <c r="X172" s="269"/>
      <c r="Y172" s="269"/>
      <c r="Z172" s="269"/>
      <c r="AA172" s="269"/>
      <c r="AB172" s="269"/>
      <c r="AC172" s="269"/>
      <c r="AD172" s="269"/>
      <c r="AE172" s="269"/>
      <c r="AF172" s="269"/>
      <c r="AG172" s="269"/>
      <c r="AH172" s="269"/>
      <c r="AI172" s="269"/>
      <c r="AJ172" s="269"/>
      <c r="AK172" s="269"/>
      <c r="AL172" s="269"/>
      <c r="AM172" s="269"/>
      <c r="AN172" s="269"/>
      <c r="AO172" s="269"/>
      <c r="AP172" s="269"/>
      <c r="AQ172" s="269"/>
      <c r="AR172" s="269"/>
      <c r="AS172" s="269"/>
      <c r="AT172" s="269"/>
      <c r="AU172" s="269"/>
      <c r="AV172" s="269"/>
      <c r="AW172" s="269"/>
      <c r="AX172" s="269"/>
      <c r="AY172" s="269"/>
      <c r="AZ172" s="269"/>
      <c r="BA172" s="269"/>
      <c r="BB172" s="269"/>
      <c r="BC172" s="269"/>
      <c r="BD172" s="269"/>
      <c r="BE172" s="269"/>
      <c r="BF172" s="269"/>
      <c r="BG172" s="269"/>
      <c r="BH172" s="269"/>
      <c r="BI172" s="270"/>
      <c r="BJ172" s="271" t="s">
        <v>169</v>
      </c>
      <c r="BK172" s="272"/>
      <c r="BL172" s="272"/>
      <c r="BM172" s="273"/>
    </row>
    <row r="173" spans="1:65" s="18" customFormat="1" ht="33" customHeight="1" x14ac:dyDescent="0.25">
      <c r="A173" s="513" t="s">
        <v>208</v>
      </c>
      <c r="B173" s="514"/>
      <c r="C173" s="514"/>
      <c r="D173" s="514"/>
      <c r="E173" s="515"/>
      <c r="F173" s="815" t="s">
        <v>395</v>
      </c>
      <c r="G173" s="652"/>
      <c r="H173" s="652"/>
      <c r="I173" s="652"/>
      <c r="J173" s="652"/>
      <c r="K173" s="652"/>
      <c r="L173" s="652"/>
      <c r="M173" s="652"/>
      <c r="N173" s="652"/>
      <c r="O173" s="652"/>
      <c r="P173" s="652"/>
      <c r="Q173" s="652"/>
      <c r="R173" s="652"/>
      <c r="S173" s="652"/>
      <c r="T173" s="652"/>
      <c r="U173" s="652"/>
      <c r="V173" s="652"/>
      <c r="W173" s="652"/>
      <c r="X173" s="652"/>
      <c r="Y173" s="652"/>
      <c r="Z173" s="652"/>
      <c r="AA173" s="652"/>
      <c r="AB173" s="652"/>
      <c r="AC173" s="652"/>
      <c r="AD173" s="652"/>
      <c r="AE173" s="652"/>
      <c r="AF173" s="652"/>
      <c r="AG173" s="652"/>
      <c r="AH173" s="652"/>
      <c r="AI173" s="652"/>
      <c r="AJ173" s="652"/>
      <c r="AK173" s="652"/>
      <c r="AL173" s="652"/>
      <c r="AM173" s="652"/>
      <c r="AN173" s="652"/>
      <c r="AO173" s="652"/>
      <c r="AP173" s="652"/>
      <c r="AQ173" s="652"/>
      <c r="AR173" s="652"/>
      <c r="AS173" s="652"/>
      <c r="AT173" s="652"/>
      <c r="AU173" s="652"/>
      <c r="AV173" s="652"/>
      <c r="AW173" s="652"/>
      <c r="AX173" s="652"/>
      <c r="AY173" s="652"/>
      <c r="AZ173" s="652"/>
      <c r="BA173" s="652"/>
      <c r="BB173" s="652"/>
      <c r="BC173" s="652"/>
      <c r="BD173" s="652"/>
      <c r="BE173" s="652"/>
      <c r="BF173" s="652"/>
      <c r="BG173" s="652"/>
      <c r="BH173" s="652"/>
      <c r="BI173" s="816"/>
      <c r="BJ173" s="510" t="s">
        <v>170</v>
      </c>
      <c r="BK173" s="511"/>
      <c r="BL173" s="511"/>
      <c r="BM173" s="512"/>
    </row>
    <row r="174" spans="1:65" s="18" customFormat="1" ht="33.950000000000003" customHeight="1" x14ac:dyDescent="0.25">
      <c r="A174" s="265" t="s">
        <v>209</v>
      </c>
      <c r="B174" s="266"/>
      <c r="C174" s="266"/>
      <c r="D174" s="266"/>
      <c r="E174" s="267"/>
      <c r="F174" s="820" t="s">
        <v>394</v>
      </c>
      <c r="G174" s="821"/>
      <c r="H174" s="821"/>
      <c r="I174" s="821"/>
      <c r="J174" s="821"/>
      <c r="K174" s="821"/>
      <c r="L174" s="821"/>
      <c r="M174" s="821"/>
      <c r="N174" s="821"/>
      <c r="O174" s="821"/>
      <c r="P174" s="821"/>
      <c r="Q174" s="821"/>
      <c r="R174" s="821"/>
      <c r="S174" s="821"/>
      <c r="T174" s="821"/>
      <c r="U174" s="821"/>
      <c r="V174" s="821"/>
      <c r="W174" s="821"/>
      <c r="X174" s="821"/>
      <c r="Y174" s="821"/>
      <c r="Z174" s="821"/>
      <c r="AA174" s="821"/>
      <c r="AB174" s="821"/>
      <c r="AC174" s="821"/>
      <c r="AD174" s="821"/>
      <c r="AE174" s="821"/>
      <c r="AF174" s="821"/>
      <c r="AG174" s="821"/>
      <c r="AH174" s="821"/>
      <c r="AI174" s="821"/>
      <c r="AJ174" s="821"/>
      <c r="AK174" s="821"/>
      <c r="AL174" s="821"/>
      <c r="AM174" s="821"/>
      <c r="AN174" s="821"/>
      <c r="AO174" s="821"/>
      <c r="AP174" s="821"/>
      <c r="AQ174" s="821"/>
      <c r="AR174" s="821"/>
      <c r="AS174" s="821"/>
      <c r="AT174" s="821"/>
      <c r="AU174" s="821"/>
      <c r="AV174" s="821"/>
      <c r="AW174" s="821"/>
      <c r="AX174" s="821"/>
      <c r="AY174" s="821"/>
      <c r="AZ174" s="821"/>
      <c r="BA174" s="821"/>
      <c r="BB174" s="821"/>
      <c r="BC174" s="821"/>
      <c r="BD174" s="821"/>
      <c r="BE174" s="821"/>
      <c r="BF174" s="821"/>
      <c r="BG174" s="821"/>
      <c r="BH174" s="821"/>
      <c r="BI174" s="822"/>
      <c r="BJ174" s="271" t="s">
        <v>171</v>
      </c>
      <c r="BK174" s="272"/>
      <c r="BL174" s="272"/>
      <c r="BM174" s="273"/>
    </row>
    <row r="175" spans="1:65" s="18" customFormat="1" ht="33.950000000000003" customHeight="1" x14ac:dyDescent="0.25">
      <c r="A175" s="513" t="s">
        <v>210</v>
      </c>
      <c r="B175" s="514"/>
      <c r="C175" s="514"/>
      <c r="D175" s="514"/>
      <c r="E175" s="515"/>
      <c r="F175" s="817" t="s">
        <v>393</v>
      </c>
      <c r="G175" s="818"/>
      <c r="H175" s="818"/>
      <c r="I175" s="818"/>
      <c r="J175" s="818"/>
      <c r="K175" s="818"/>
      <c r="L175" s="818"/>
      <c r="M175" s="818"/>
      <c r="N175" s="818"/>
      <c r="O175" s="818"/>
      <c r="P175" s="818"/>
      <c r="Q175" s="818"/>
      <c r="R175" s="818"/>
      <c r="S175" s="818"/>
      <c r="T175" s="818"/>
      <c r="U175" s="818"/>
      <c r="V175" s="818"/>
      <c r="W175" s="818"/>
      <c r="X175" s="818"/>
      <c r="Y175" s="818"/>
      <c r="Z175" s="818"/>
      <c r="AA175" s="818"/>
      <c r="AB175" s="818"/>
      <c r="AC175" s="818"/>
      <c r="AD175" s="818"/>
      <c r="AE175" s="818"/>
      <c r="AF175" s="818"/>
      <c r="AG175" s="818"/>
      <c r="AH175" s="818"/>
      <c r="AI175" s="818"/>
      <c r="AJ175" s="818"/>
      <c r="AK175" s="818"/>
      <c r="AL175" s="818"/>
      <c r="AM175" s="818"/>
      <c r="AN175" s="818"/>
      <c r="AO175" s="818"/>
      <c r="AP175" s="818"/>
      <c r="AQ175" s="818"/>
      <c r="AR175" s="818"/>
      <c r="AS175" s="818"/>
      <c r="AT175" s="818"/>
      <c r="AU175" s="818"/>
      <c r="AV175" s="818"/>
      <c r="AW175" s="818"/>
      <c r="AX175" s="818"/>
      <c r="AY175" s="818"/>
      <c r="AZ175" s="818"/>
      <c r="BA175" s="818"/>
      <c r="BB175" s="818"/>
      <c r="BC175" s="818"/>
      <c r="BD175" s="818"/>
      <c r="BE175" s="818"/>
      <c r="BF175" s="818"/>
      <c r="BG175" s="818"/>
      <c r="BH175" s="818"/>
      <c r="BI175" s="819"/>
      <c r="BJ175" s="510" t="s">
        <v>195</v>
      </c>
      <c r="BK175" s="511"/>
      <c r="BL175" s="511"/>
      <c r="BM175" s="512"/>
    </row>
    <row r="176" spans="1:65" s="18" customFormat="1" ht="33.950000000000003" customHeight="1" x14ac:dyDescent="0.25">
      <c r="A176" s="823" t="s">
        <v>65</v>
      </c>
      <c r="B176" s="824"/>
      <c r="C176" s="824"/>
      <c r="D176" s="824"/>
      <c r="E176" s="825"/>
      <c r="F176" s="274" t="s">
        <v>392</v>
      </c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  <c r="AA176" s="275"/>
      <c r="AB176" s="275"/>
      <c r="AC176" s="275"/>
      <c r="AD176" s="275"/>
      <c r="AE176" s="275"/>
      <c r="AF176" s="275"/>
      <c r="AG176" s="275"/>
      <c r="AH176" s="275"/>
      <c r="AI176" s="275"/>
      <c r="AJ176" s="275"/>
      <c r="AK176" s="275"/>
      <c r="AL176" s="275"/>
      <c r="AM176" s="275"/>
      <c r="AN176" s="275"/>
      <c r="AO176" s="275"/>
      <c r="AP176" s="275"/>
      <c r="AQ176" s="275"/>
      <c r="AR176" s="275"/>
      <c r="AS176" s="275"/>
      <c r="AT176" s="275"/>
      <c r="AU176" s="275"/>
      <c r="AV176" s="275"/>
      <c r="AW176" s="275"/>
      <c r="AX176" s="275"/>
      <c r="AY176" s="275"/>
      <c r="AZ176" s="275"/>
      <c r="BA176" s="275"/>
      <c r="BB176" s="275"/>
      <c r="BC176" s="275"/>
      <c r="BD176" s="275"/>
      <c r="BE176" s="275"/>
      <c r="BF176" s="275"/>
      <c r="BG176" s="275"/>
      <c r="BH176" s="275"/>
      <c r="BI176" s="276"/>
      <c r="BJ176" s="271" t="s">
        <v>177</v>
      </c>
      <c r="BK176" s="272"/>
      <c r="BL176" s="272"/>
      <c r="BM176" s="273"/>
    </row>
    <row r="177" spans="1:65" s="18" customFormat="1" ht="33.950000000000003" customHeight="1" x14ac:dyDescent="0.25">
      <c r="A177" s="513" t="s">
        <v>66</v>
      </c>
      <c r="B177" s="514"/>
      <c r="C177" s="514"/>
      <c r="D177" s="514"/>
      <c r="E177" s="515"/>
      <c r="F177" s="815" t="s">
        <v>391</v>
      </c>
      <c r="G177" s="652"/>
      <c r="H177" s="652"/>
      <c r="I177" s="652"/>
      <c r="J177" s="652"/>
      <c r="K177" s="652"/>
      <c r="L177" s="652"/>
      <c r="M177" s="652"/>
      <c r="N177" s="652"/>
      <c r="O177" s="652"/>
      <c r="P177" s="652"/>
      <c r="Q177" s="652"/>
      <c r="R177" s="652"/>
      <c r="S177" s="652"/>
      <c r="T177" s="652"/>
      <c r="U177" s="652"/>
      <c r="V177" s="652"/>
      <c r="W177" s="652"/>
      <c r="X177" s="652"/>
      <c r="Y177" s="652"/>
      <c r="Z177" s="652"/>
      <c r="AA177" s="652"/>
      <c r="AB177" s="652"/>
      <c r="AC177" s="652"/>
      <c r="AD177" s="652"/>
      <c r="AE177" s="652"/>
      <c r="AF177" s="652"/>
      <c r="AG177" s="652"/>
      <c r="AH177" s="652"/>
      <c r="AI177" s="652"/>
      <c r="AJ177" s="652"/>
      <c r="AK177" s="652"/>
      <c r="AL177" s="652"/>
      <c r="AM177" s="652"/>
      <c r="AN177" s="652"/>
      <c r="AO177" s="652"/>
      <c r="AP177" s="652"/>
      <c r="AQ177" s="652"/>
      <c r="AR177" s="652"/>
      <c r="AS177" s="652"/>
      <c r="AT177" s="652"/>
      <c r="AU177" s="652"/>
      <c r="AV177" s="652"/>
      <c r="AW177" s="652"/>
      <c r="AX177" s="652"/>
      <c r="AY177" s="652"/>
      <c r="AZ177" s="652"/>
      <c r="BA177" s="652"/>
      <c r="BB177" s="652"/>
      <c r="BC177" s="652"/>
      <c r="BD177" s="652"/>
      <c r="BE177" s="652"/>
      <c r="BF177" s="652"/>
      <c r="BG177" s="652"/>
      <c r="BH177" s="652"/>
      <c r="BI177" s="816"/>
      <c r="BJ177" s="510" t="s">
        <v>214</v>
      </c>
      <c r="BK177" s="511"/>
      <c r="BL177" s="511"/>
      <c r="BM177" s="512"/>
    </row>
    <row r="178" spans="1:65" s="18" customFormat="1" ht="33.950000000000003" customHeight="1" x14ac:dyDescent="0.25">
      <c r="A178" s="265" t="s">
        <v>67</v>
      </c>
      <c r="B178" s="266"/>
      <c r="C178" s="266"/>
      <c r="D178" s="266"/>
      <c r="E178" s="267"/>
      <c r="F178" s="274" t="s">
        <v>390</v>
      </c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75"/>
      <c r="AE178" s="275"/>
      <c r="AF178" s="275"/>
      <c r="AG178" s="275"/>
      <c r="AH178" s="275"/>
      <c r="AI178" s="275"/>
      <c r="AJ178" s="275"/>
      <c r="AK178" s="275"/>
      <c r="AL178" s="275"/>
      <c r="AM178" s="275"/>
      <c r="AN178" s="275"/>
      <c r="AO178" s="275"/>
      <c r="AP178" s="275"/>
      <c r="AQ178" s="275"/>
      <c r="AR178" s="275"/>
      <c r="AS178" s="275"/>
      <c r="AT178" s="275"/>
      <c r="AU178" s="275"/>
      <c r="AV178" s="275"/>
      <c r="AW178" s="275"/>
      <c r="AX178" s="275"/>
      <c r="AY178" s="275"/>
      <c r="AZ178" s="275"/>
      <c r="BA178" s="275"/>
      <c r="BB178" s="275"/>
      <c r="BC178" s="275"/>
      <c r="BD178" s="275"/>
      <c r="BE178" s="275"/>
      <c r="BF178" s="275"/>
      <c r="BG178" s="275"/>
      <c r="BH178" s="275"/>
      <c r="BI178" s="276"/>
      <c r="BJ178" s="271" t="s">
        <v>248</v>
      </c>
      <c r="BK178" s="272"/>
      <c r="BL178" s="272"/>
      <c r="BM178" s="273"/>
    </row>
    <row r="179" spans="1:65" s="18" customFormat="1" ht="33.950000000000003" customHeight="1" x14ac:dyDescent="0.25">
      <c r="A179" s="507" t="s">
        <v>68</v>
      </c>
      <c r="B179" s="508"/>
      <c r="C179" s="508"/>
      <c r="D179" s="508"/>
      <c r="E179" s="509"/>
      <c r="F179" s="815" t="s">
        <v>389</v>
      </c>
      <c r="G179" s="652"/>
      <c r="H179" s="652"/>
      <c r="I179" s="652"/>
      <c r="J179" s="652"/>
      <c r="K179" s="652"/>
      <c r="L179" s="652"/>
      <c r="M179" s="652"/>
      <c r="N179" s="652"/>
      <c r="O179" s="652"/>
      <c r="P179" s="652"/>
      <c r="Q179" s="652"/>
      <c r="R179" s="652"/>
      <c r="S179" s="652"/>
      <c r="T179" s="652"/>
      <c r="U179" s="652"/>
      <c r="V179" s="652"/>
      <c r="W179" s="652"/>
      <c r="X179" s="652"/>
      <c r="Y179" s="652"/>
      <c r="Z179" s="652"/>
      <c r="AA179" s="652"/>
      <c r="AB179" s="652"/>
      <c r="AC179" s="652"/>
      <c r="AD179" s="652"/>
      <c r="AE179" s="652"/>
      <c r="AF179" s="652"/>
      <c r="AG179" s="652"/>
      <c r="AH179" s="652"/>
      <c r="AI179" s="652"/>
      <c r="AJ179" s="652"/>
      <c r="AK179" s="652"/>
      <c r="AL179" s="652"/>
      <c r="AM179" s="652"/>
      <c r="AN179" s="652"/>
      <c r="AO179" s="652"/>
      <c r="AP179" s="652"/>
      <c r="AQ179" s="652"/>
      <c r="AR179" s="652"/>
      <c r="AS179" s="652"/>
      <c r="AT179" s="652"/>
      <c r="AU179" s="652"/>
      <c r="AV179" s="652"/>
      <c r="AW179" s="652"/>
      <c r="AX179" s="652"/>
      <c r="AY179" s="652"/>
      <c r="AZ179" s="652"/>
      <c r="BA179" s="652"/>
      <c r="BB179" s="652"/>
      <c r="BC179" s="652"/>
      <c r="BD179" s="652"/>
      <c r="BE179" s="652"/>
      <c r="BF179" s="652"/>
      <c r="BG179" s="652"/>
      <c r="BH179" s="652"/>
      <c r="BI179" s="816"/>
      <c r="BJ179" s="510" t="s">
        <v>249</v>
      </c>
      <c r="BK179" s="511"/>
      <c r="BL179" s="511"/>
      <c r="BM179" s="512"/>
    </row>
    <row r="180" spans="1:65" s="18" customFormat="1" ht="33.950000000000003" customHeight="1" x14ac:dyDescent="0.25">
      <c r="A180" s="265" t="s">
        <v>69</v>
      </c>
      <c r="B180" s="266"/>
      <c r="C180" s="266"/>
      <c r="D180" s="266"/>
      <c r="E180" s="267"/>
      <c r="F180" s="268" t="s">
        <v>388</v>
      </c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  <c r="Z180" s="269"/>
      <c r="AA180" s="269"/>
      <c r="AB180" s="269"/>
      <c r="AC180" s="269"/>
      <c r="AD180" s="269"/>
      <c r="AE180" s="269"/>
      <c r="AF180" s="269"/>
      <c r="AG180" s="269"/>
      <c r="AH180" s="269"/>
      <c r="AI180" s="269"/>
      <c r="AJ180" s="269"/>
      <c r="AK180" s="269"/>
      <c r="AL180" s="269"/>
      <c r="AM180" s="269"/>
      <c r="AN180" s="269"/>
      <c r="AO180" s="269"/>
      <c r="AP180" s="269"/>
      <c r="AQ180" s="269"/>
      <c r="AR180" s="269"/>
      <c r="AS180" s="269"/>
      <c r="AT180" s="269"/>
      <c r="AU180" s="269"/>
      <c r="AV180" s="269"/>
      <c r="AW180" s="269"/>
      <c r="AX180" s="269"/>
      <c r="AY180" s="269"/>
      <c r="AZ180" s="269"/>
      <c r="BA180" s="269"/>
      <c r="BB180" s="269"/>
      <c r="BC180" s="269"/>
      <c r="BD180" s="269"/>
      <c r="BE180" s="269"/>
      <c r="BF180" s="269"/>
      <c r="BG180" s="269"/>
      <c r="BH180" s="269"/>
      <c r="BI180" s="270"/>
      <c r="BJ180" s="271" t="s">
        <v>250</v>
      </c>
      <c r="BK180" s="272"/>
      <c r="BL180" s="272"/>
      <c r="BM180" s="273"/>
    </row>
    <row r="181" spans="1:65" s="18" customFormat="1" ht="33.950000000000003" customHeight="1" x14ac:dyDescent="0.25">
      <c r="A181" s="513" t="s">
        <v>70</v>
      </c>
      <c r="B181" s="514"/>
      <c r="C181" s="514"/>
      <c r="D181" s="514"/>
      <c r="E181" s="515"/>
      <c r="F181" s="815" t="s">
        <v>281</v>
      </c>
      <c r="G181" s="652"/>
      <c r="H181" s="652"/>
      <c r="I181" s="652"/>
      <c r="J181" s="652"/>
      <c r="K181" s="652"/>
      <c r="L181" s="652"/>
      <c r="M181" s="652"/>
      <c r="N181" s="652"/>
      <c r="O181" s="652"/>
      <c r="P181" s="652"/>
      <c r="Q181" s="652"/>
      <c r="R181" s="652"/>
      <c r="S181" s="652"/>
      <c r="T181" s="652"/>
      <c r="U181" s="652"/>
      <c r="V181" s="652"/>
      <c r="W181" s="652"/>
      <c r="X181" s="652"/>
      <c r="Y181" s="652"/>
      <c r="Z181" s="652"/>
      <c r="AA181" s="652"/>
      <c r="AB181" s="652"/>
      <c r="AC181" s="652"/>
      <c r="AD181" s="652"/>
      <c r="AE181" s="652"/>
      <c r="AF181" s="652"/>
      <c r="AG181" s="652"/>
      <c r="AH181" s="652"/>
      <c r="AI181" s="652"/>
      <c r="AJ181" s="652"/>
      <c r="AK181" s="652"/>
      <c r="AL181" s="652"/>
      <c r="AM181" s="652"/>
      <c r="AN181" s="652"/>
      <c r="AO181" s="652"/>
      <c r="AP181" s="652"/>
      <c r="AQ181" s="652"/>
      <c r="AR181" s="652"/>
      <c r="AS181" s="652"/>
      <c r="AT181" s="652"/>
      <c r="AU181" s="652"/>
      <c r="AV181" s="652"/>
      <c r="AW181" s="652"/>
      <c r="AX181" s="652"/>
      <c r="AY181" s="652"/>
      <c r="AZ181" s="652"/>
      <c r="BA181" s="652"/>
      <c r="BB181" s="652"/>
      <c r="BC181" s="652"/>
      <c r="BD181" s="652"/>
      <c r="BE181" s="652"/>
      <c r="BF181" s="652"/>
      <c r="BG181" s="652"/>
      <c r="BH181" s="652"/>
      <c r="BI181" s="816"/>
      <c r="BJ181" s="510" t="s">
        <v>257</v>
      </c>
      <c r="BK181" s="511"/>
      <c r="BL181" s="511"/>
      <c r="BM181" s="512"/>
    </row>
    <row r="182" spans="1:65" s="18" customFormat="1" ht="33.950000000000003" customHeight="1" x14ac:dyDescent="0.25">
      <c r="A182" s="823" t="s">
        <v>71</v>
      </c>
      <c r="B182" s="824"/>
      <c r="C182" s="824"/>
      <c r="D182" s="824"/>
      <c r="E182" s="825"/>
      <c r="F182" s="274" t="s">
        <v>387</v>
      </c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  <c r="AA182" s="275"/>
      <c r="AB182" s="275"/>
      <c r="AC182" s="275"/>
      <c r="AD182" s="275"/>
      <c r="AE182" s="275"/>
      <c r="AF182" s="275"/>
      <c r="AG182" s="275"/>
      <c r="AH182" s="275"/>
      <c r="AI182" s="275"/>
      <c r="AJ182" s="275"/>
      <c r="AK182" s="275"/>
      <c r="AL182" s="275"/>
      <c r="AM182" s="275"/>
      <c r="AN182" s="275"/>
      <c r="AO182" s="275"/>
      <c r="AP182" s="275"/>
      <c r="AQ182" s="275"/>
      <c r="AR182" s="275"/>
      <c r="AS182" s="275"/>
      <c r="AT182" s="275"/>
      <c r="AU182" s="275"/>
      <c r="AV182" s="275"/>
      <c r="AW182" s="275"/>
      <c r="AX182" s="275"/>
      <c r="AY182" s="275"/>
      <c r="AZ182" s="275"/>
      <c r="BA182" s="275"/>
      <c r="BB182" s="275"/>
      <c r="BC182" s="275"/>
      <c r="BD182" s="275"/>
      <c r="BE182" s="275"/>
      <c r="BF182" s="275"/>
      <c r="BG182" s="275"/>
      <c r="BH182" s="275"/>
      <c r="BI182" s="276"/>
      <c r="BJ182" s="271" t="s">
        <v>262</v>
      </c>
      <c r="BK182" s="272"/>
      <c r="BL182" s="272"/>
      <c r="BM182" s="273"/>
    </row>
    <row r="183" spans="1:65" s="18" customFormat="1" ht="33.950000000000003" customHeight="1" x14ac:dyDescent="0.25">
      <c r="A183" s="513" t="s">
        <v>135</v>
      </c>
      <c r="B183" s="514"/>
      <c r="C183" s="514"/>
      <c r="D183" s="514"/>
      <c r="E183" s="515"/>
      <c r="F183" s="815" t="s">
        <v>386</v>
      </c>
      <c r="G183" s="652"/>
      <c r="H183" s="652"/>
      <c r="I183" s="652"/>
      <c r="J183" s="652"/>
      <c r="K183" s="652"/>
      <c r="L183" s="652"/>
      <c r="M183" s="652"/>
      <c r="N183" s="652"/>
      <c r="O183" s="652"/>
      <c r="P183" s="652"/>
      <c r="Q183" s="652"/>
      <c r="R183" s="652"/>
      <c r="S183" s="652"/>
      <c r="T183" s="652"/>
      <c r="U183" s="652"/>
      <c r="V183" s="652"/>
      <c r="W183" s="652"/>
      <c r="X183" s="652"/>
      <c r="Y183" s="652"/>
      <c r="Z183" s="652"/>
      <c r="AA183" s="652"/>
      <c r="AB183" s="652"/>
      <c r="AC183" s="652"/>
      <c r="AD183" s="652"/>
      <c r="AE183" s="652"/>
      <c r="AF183" s="652"/>
      <c r="AG183" s="652"/>
      <c r="AH183" s="652"/>
      <c r="AI183" s="652"/>
      <c r="AJ183" s="652"/>
      <c r="AK183" s="652"/>
      <c r="AL183" s="652"/>
      <c r="AM183" s="652"/>
      <c r="AN183" s="652"/>
      <c r="AO183" s="652"/>
      <c r="AP183" s="652"/>
      <c r="AQ183" s="652"/>
      <c r="AR183" s="652"/>
      <c r="AS183" s="652"/>
      <c r="AT183" s="652"/>
      <c r="AU183" s="652"/>
      <c r="AV183" s="652"/>
      <c r="AW183" s="652"/>
      <c r="AX183" s="652"/>
      <c r="AY183" s="652"/>
      <c r="AZ183" s="652"/>
      <c r="BA183" s="652"/>
      <c r="BB183" s="652"/>
      <c r="BC183" s="652"/>
      <c r="BD183" s="652"/>
      <c r="BE183" s="652"/>
      <c r="BF183" s="652"/>
      <c r="BG183" s="652"/>
      <c r="BH183" s="652"/>
      <c r="BI183" s="816"/>
      <c r="BJ183" s="510" t="s">
        <v>302</v>
      </c>
      <c r="BK183" s="511"/>
      <c r="BL183" s="511"/>
      <c r="BM183" s="512"/>
    </row>
    <row r="184" spans="1:65" s="18" customFormat="1" ht="33.950000000000003" customHeight="1" x14ac:dyDescent="0.25">
      <c r="A184" s="823" t="s">
        <v>136</v>
      </c>
      <c r="B184" s="824"/>
      <c r="C184" s="824"/>
      <c r="D184" s="824"/>
      <c r="E184" s="825"/>
      <c r="F184" s="268" t="s">
        <v>385</v>
      </c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  <c r="Z184" s="269"/>
      <c r="AA184" s="269"/>
      <c r="AB184" s="269"/>
      <c r="AC184" s="269"/>
      <c r="AD184" s="269"/>
      <c r="AE184" s="269"/>
      <c r="AF184" s="269"/>
      <c r="AG184" s="269"/>
      <c r="AH184" s="269"/>
      <c r="AI184" s="269"/>
      <c r="AJ184" s="269"/>
      <c r="AK184" s="269"/>
      <c r="AL184" s="269"/>
      <c r="AM184" s="269"/>
      <c r="AN184" s="269"/>
      <c r="AO184" s="269"/>
      <c r="AP184" s="269"/>
      <c r="AQ184" s="269"/>
      <c r="AR184" s="269"/>
      <c r="AS184" s="269"/>
      <c r="AT184" s="269"/>
      <c r="AU184" s="269"/>
      <c r="AV184" s="269"/>
      <c r="AW184" s="269"/>
      <c r="AX184" s="269"/>
      <c r="AY184" s="269"/>
      <c r="AZ184" s="269"/>
      <c r="BA184" s="269"/>
      <c r="BB184" s="269"/>
      <c r="BC184" s="269"/>
      <c r="BD184" s="269"/>
      <c r="BE184" s="269"/>
      <c r="BF184" s="269"/>
      <c r="BG184" s="269"/>
      <c r="BH184" s="269"/>
      <c r="BI184" s="270"/>
      <c r="BJ184" s="271" t="s">
        <v>179</v>
      </c>
      <c r="BK184" s="272"/>
      <c r="BL184" s="272"/>
      <c r="BM184" s="273"/>
    </row>
    <row r="185" spans="1:65" s="18" customFormat="1" ht="33" customHeight="1" x14ac:dyDescent="0.25">
      <c r="A185" s="507" t="s">
        <v>72</v>
      </c>
      <c r="B185" s="508"/>
      <c r="C185" s="508"/>
      <c r="D185" s="508"/>
      <c r="E185" s="509"/>
      <c r="F185" s="982" t="s">
        <v>384</v>
      </c>
      <c r="G185" s="743"/>
      <c r="H185" s="743"/>
      <c r="I185" s="743"/>
      <c r="J185" s="743"/>
      <c r="K185" s="743"/>
      <c r="L185" s="743"/>
      <c r="M185" s="743"/>
      <c r="N185" s="743"/>
      <c r="O185" s="743"/>
      <c r="P185" s="743"/>
      <c r="Q185" s="743"/>
      <c r="R185" s="743"/>
      <c r="S185" s="743"/>
      <c r="T185" s="743"/>
      <c r="U185" s="743"/>
      <c r="V185" s="743"/>
      <c r="W185" s="743"/>
      <c r="X185" s="743"/>
      <c r="Y185" s="743"/>
      <c r="Z185" s="743"/>
      <c r="AA185" s="743"/>
      <c r="AB185" s="743"/>
      <c r="AC185" s="743"/>
      <c r="AD185" s="743"/>
      <c r="AE185" s="743"/>
      <c r="AF185" s="743"/>
      <c r="AG185" s="743"/>
      <c r="AH185" s="743"/>
      <c r="AI185" s="743"/>
      <c r="AJ185" s="743"/>
      <c r="AK185" s="743"/>
      <c r="AL185" s="743"/>
      <c r="AM185" s="743"/>
      <c r="AN185" s="743"/>
      <c r="AO185" s="743"/>
      <c r="AP185" s="743"/>
      <c r="AQ185" s="743"/>
      <c r="AR185" s="743"/>
      <c r="AS185" s="743"/>
      <c r="AT185" s="743"/>
      <c r="AU185" s="743"/>
      <c r="AV185" s="743"/>
      <c r="AW185" s="743"/>
      <c r="AX185" s="743"/>
      <c r="AY185" s="743"/>
      <c r="AZ185" s="743"/>
      <c r="BA185" s="743"/>
      <c r="BB185" s="743"/>
      <c r="BC185" s="743"/>
      <c r="BD185" s="743"/>
      <c r="BE185" s="743"/>
      <c r="BF185" s="743"/>
      <c r="BG185" s="743"/>
      <c r="BH185" s="743"/>
      <c r="BI185" s="983"/>
      <c r="BJ185" s="510" t="s">
        <v>180</v>
      </c>
      <c r="BK185" s="511"/>
      <c r="BL185" s="511"/>
      <c r="BM185" s="512"/>
    </row>
    <row r="186" spans="1:65" s="18" customFormat="1" ht="33.950000000000003" customHeight="1" x14ac:dyDescent="0.25">
      <c r="A186" s="265" t="s">
        <v>73</v>
      </c>
      <c r="B186" s="266"/>
      <c r="C186" s="266"/>
      <c r="D186" s="266"/>
      <c r="E186" s="267"/>
      <c r="F186" s="274" t="s">
        <v>383</v>
      </c>
      <c r="G186" s="275"/>
      <c r="H186" s="275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  <c r="AA186" s="275"/>
      <c r="AB186" s="275"/>
      <c r="AC186" s="275"/>
      <c r="AD186" s="275"/>
      <c r="AE186" s="275"/>
      <c r="AF186" s="275"/>
      <c r="AG186" s="275"/>
      <c r="AH186" s="275"/>
      <c r="AI186" s="275"/>
      <c r="AJ186" s="275"/>
      <c r="AK186" s="275"/>
      <c r="AL186" s="275"/>
      <c r="AM186" s="275"/>
      <c r="AN186" s="275"/>
      <c r="AO186" s="275"/>
      <c r="AP186" s="275"/>
      <c r="AQ186" s="275"/>
      <c r="AR186" s="275"/>
      <c r="AS186" s="275"/>
      <c r="AT186" s="275"/>
      <c r="AU186" s="275"/>
      <c r="AV186" s="275"/>
      <c r="AW186" s="275"/>
      <c r="AX186" s="275"/>
      <c r="AY186" s="275"/>
      <c r="AZ186" s="275"/>
      <c r="BA186" s="275"/>
      <c r="BB186" s="275"/>
      <c r="BC186" s="275"/>
      <c r="BD186" s="275"/>
      <c r="BE186" s="275"/>
      <c r="BF186" s="275"/>
      <c r="BG186" s="275"/>
      <c r="BH186" s="275"/>
      <c r="BI186" s="276"/>
      <c r="BJ186" s="271" t="s">
        <v>252</v>
      </c>
      <c r="BK186" s="272"/>
      <c r="BL186" s="272"/>
      <c r="BM186" s="273"/>
    </row>
    <row r="187" spans="1:65" s="18" customFormat="1" ht="33.950000000000003" customHeight="1" x14ac:dyDescent="0.25">
      <c r="A187" s="513" t="s">
        <v>283</v>
      </c>
      <c r="B187" s="514"/>
      <c r="C187" s="514"/>
      <c r="D187" s="514"/>
      <c r="E187" s="515"/>
      <c r="F187" s="277" t="s">
        <v>382</v>
      </c>
      <c r="G187" s="278"/>
      <c r="H187" s="278"/>
      <c r="I187" s="278"/>
      <c r="J187" s="278"/>
      <c r="K187" s="278"/>
      <c r="L187" s="278"/>
      <c r="M187" s="278"/>
      <c r="N187" s="278"/>
      <c r="O187" s="278"/>
      <c r="P187" s="278"/>
      <c r="Q187" s="278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78"/>
      <c r="AT187" s="278"/>
      <c r="AU187" s="278"/>
      <c r="AV187" s="278"/>
      <c r="AW187" s="278"/>
      <c r="AX187" s="278"/>
      <c r="AY187" s="278"/>
      <c r="AZ187" s="278"/>
      <c r="BA187" s="278"/>
      <c r="BB187" s="278"/>
      <c r="BC187" s="278"/>
      <c r="BD187" s="278"/>
      <c r="BE187" s="278"/>
      <c r="BF187" s="278"/>
      <c r="BG187" s="278"/>
      <c r="BH187" s="278"/>
      <c r="BI187" s="279"/>
      <c r="BJ187" s="510" t="s">
        <v>253</v>
      </c>
      <c r="BK187" s="511"/>
      <c r="BL187" s="511"/>
      <c r="BM187" s="512"/>
    </row>
    <row r="188" spans="1:65" s="18" customFormat="1" ht="33.75" customHeight="1" x14ac:dyDescent="0.25">
      <c r="A188" s="265" t="s">
        <v>284</v>
      </c>
      <c r="B188" s="266"/>
      <c r="C188" s="266"/>
      <c r="D188" s="266"/>
      <c r="E188" s="267"/>
      <c r="F188" s="268" t="s">
        <v>381</v>
      </c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  <c r="Z188" s="269"/>
      <c r="AA188" s="269"/>
      <c r="AB188" s="269"/>
      <c r="AC188" s="269"/>
      <c r="AD188" s="269"/>
      <c r="AE188" s="269"/>
      <c r="AF188" s="269"/>
      <c r="AG188" s="269"/>
      <c r="AH188" s="269"/>
      <c r="AI188" s="269"/>
      <c r="AJ188" s="269"/>
      <c r="AK188" s="269"/>
      <c r="AL188" s="269"/>
      <c r="AM188" s="269"/>
      <c r="AN188" s="269"/>
      <c r="AO188" s="269"/>
      <c r="AP188" s="269"/>
      <c r="AQ188" s="269"/>
      <c r="AR188" s="269"/>
      <c r="AS188" s="269"/>
      <c r="AT188" s="269"/>
      <c r="AU188" s="269"/>
      <c r="AV188" s="269"/>
      <c r="AW188" s="269"/>
      <c r="AX188" s="269"/>
      <c r="AY188" s="269"/>
      <c r="AZ188" s="269"/>
      <c r="BA188" s="269"/>
      <c r="BB188" s="269"/>
      <c r="BC188" s="269"/>
      <c r="BD188" s="269"/>
      <c r="BE188" s="269"/>
      <c r="BF188" s="269"/>
      <c r="BG188" s="269"/>
      <c r="BH188" s="269"/>
      <c r="BI188" s="270"/>
      <c r="BJ188" s="271" t="s">
        <v>254</v>
      </c>
      <c r="BK188" s="272"/>
      <c r="BL188" s="272"/>
      <c r="BM188" s="273"/>
    </row>
    <row r="189" spans="1:65" s="20" customFormat="1" ht="33.950000000000003" customHeight="1" x14ac:dyDescent="0.25">
      <c r="A189" s="513" t="s">
        <v>285</v>
      </c>
      <c r="B189" s="514"/>
      <c r="C189" s="514"/>
      <c r="D189" s="514"/>
      <c r="E189" s="515"/>
      <c r="F189" s="847" t="s">
        <v>380</v>
      </c>
      <c r="G189" s="848"/>
      <c r="H189" s="848"/>
      <c r="I189" s="848"/>
      <c r="J189" s="848"/>
      <c r="K189" s="848"/>
      <c r="L189" s="848"/>
      <c r="M189" s="848"/>
      <c r="N189" s="848"/>
      <c r="O189" s="848"/>
      <c r="P189" s="848"/>
      <c r="Q189" s="848"/>
      <c r="R189" s="848"/>
      <c r="S189" s="848"/>
      <c r="T189" s="848"/>
      <c r="U189" s="848"/>
      <c r="V189" s="848"/>
      <c r="W189" s="848"/>
      <c r="X189" s="848"/>
      <c r="Y189" s="848"/>
      <c r="Z189" s="848"/>
      <c r="AA189" s="848"/>
      <c r="AB189" s="848"/>
      <c r="AC189" s="848"/>
      <c r="AD189" s="848"/>
      <c r="AE189" s="848"/>
      <c r="AF189" s="848"/>
      <c r="AG189" s="848"/>
      <c r="AH189" s="848"/>
      <c r="AI189" s="848"/>
      <c r="AJ189" s="848"/>
      <c r="AK189" s="848"/>
      <c r="AL189" s="848"/>
      <c r="AM189" s="848"/>
      <c r="AN189" s="848"/>
      <c r="AO189" s="848"/>
      <c r="AP189" s="848"/>
      <c r="AQ189" s="848"/>
      <c r="AR189" s="848"/>
      <c r="AS189" s="848"/>
      <c r="AT189" s="848"/>
      <c r="AU189" s="848"/>
      <c r="AV189" s="848"/>
      <c r="AW189" s="848"/>
      <c r="AX189" s="848"/>
      <c r="AY189" s="848"/>
      <c r="AZ189" s="848"/>
      <c r="BA189" s="848"/>
      <c r="BB189" s="848"/>
      <c r="BC189" s="848"/>
      <c r="BD189" s="848"/>
      <c r="BE189" s="848"/>
      <c r="BF189" s="848"/>
      <c r="BG189" s="848"/>
      <c r="BH189" s="848"/>
      <c r="BI189" s="849"/>
      <c r="BJ189" s="510" t="s">
        <v>255</v>
      </c>
      <c r="BK189" s="511"/>
      <c r="BL189" s="511"/>
      <c r="BM189" s="512"/>
    </row>
    <row r="190" spans="1:65" s="18" customFormat="1" ht="33.950000000000003" customHeight="1" x14ac:dyDescent="0.25">
      <c r="A190" s="265" t="s">
        <v>286</v>
      </c>
      <c r="B190" s="266"/>
      <c r="C190" s="266"/>
      <c r="D190" s="266"/>
      <c r="E190" s="267"/>
      <c r="F190" s="274" t="s">
        <v>379</v>
      </c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  <c r="AA190" s="275"/>
      <c r="AB190" s="275"/>
      <c r="AC190" s="275"/>
      <c r="AD190" s="275"/>
      <c r="AE190" s="275"/>
      <c r="AF190" s="275"/>
      <c r="AG190" s="275"/>
      <c r="AH190" s="275"/>
      <c r="AI190" s="275"/>
      <c r="AJ190" s="275"/>
      <c r="AK190" s="275"/>
      <c r="AL190" s="275"/>
      <c r="AM190" s="275"/>
      <c r="AN190" s="275"/>
      <c r="AO190" s="275"/>
      <c r="AP190" s="275"/>
      <c r="AQ190" s="275"/>
      <c r="AR190" s="275"/>
      <c r="AS190" s="275"/>
      <c r="AT190" s="275"/>
      <c r="AU190" s="275"/>
      <c r="AV190" s="275"/>
      <c r="AW190" s="275"/>
      <c r="AX190" s="275"/>
      <c r="AY190" s="275"/>
      <c r="AZ190" s="275"/>
      <c r="BA190" s="275"/>
      <c r="BB190" s="275"/>
      <c r="BC190" s="275"/>
      <c r="BD190" s="275"/>
      <c r="BE190" s="275"/>
      <c r="BF190" s="275"/>
      <c r="BG190" s="275"/>
      <c r="BH190" s="275"/>
      <c r="BI190" s="276"/>
      <c r="BJ190" s="271" t="s">
        <v>303</v>
      </c>
      <c r="BK190" s="272"/>
      <c r="BL190" s="272"/>
      <c r="BM190" s="273"/>
    </row>
    <row r="191" spans="1:65" s="18" customFormat="1" ht="33" customHeight="1" x14ac:dyDescent="0.25">
      <c r="A191" s="513" t="s">
        <v>287</v>
      </c>
      <c r="B191" s="514"/>
      <c r="C191" s="514"/>
      <c r="D191" s="514"/>
      <c r="E191" s="515"/>
      <c r="F191" s="277" t="s">
        <v>378</v>
      </c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78"/>
      <c r="AT191" s="278"/>
      <c r="AU191" s="278"/>
      <c r="AV191" s="278"/>
      <c r="AW191" s="278"/>
      <c r="AX191" s="278"/>
      <c r="AY191" s="278"/>
      <c r="AZ191" s="278"/>
      <c r="BA191" s="278"/>
      <c r="BB191" s="278"/>
      <c r="BC191" s="278"/>
      <c r="BD191" s="278"/>
      <c r="BE191" s="278"/>
      <c r="BF191" s="278"/>
      <c r="BG191" s="278"/>
      <c r="BH191" s="278"/>
      <c r="BI191" s="279"/>
      <c r="BJ191" s="510" t="s">
        <v>377</v>
      </c>
      <c r="BK191" s="511"/>
      <c r="BL191" s="511"/>
      <c r="BM191" s="512"/>
    </row>
    <row r="192" spans="1:65" s="18" customFormat="1" ht="33.75" customHeight="1" x14ac:dyDescent="0.25">
      <c r="A192" s="265" t="s">
        <v>305</v>
      </c>
      <c r="B192" s="266"/>
      <c r="C192" s="266"/>
      <c r="D192" s="266"/>
      <c r="E192" s="267"/>
      <c r="F192" s="268" t="s">
        <v>445</v>
      </c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69"/>
      <c r="T192" s="269"/>
      <c r="U192" s="269"/>
      <c r="V192" s="269"/>
      <c r="W192" s="269"/>
      <c r="X192" s="269"/>
      <c r="Y192" s="269"/>
      <c r="Z192" s="269"/>
      <c r="AA192" s="269"/>
      <c r="AB192" s="269"/>
      <c r="AC192" s="269"/>
      <c r="AD192" s="269"/>
      <c r="AE192" s="269"/>
      <c r="AF192" s="269"/>
      <c r="AG192" s="269"/>
      <c r="AH192" s="269"/>
      <c r="AI192" s="269"/>
      <c r="AJ192" s="269"/>
      <c r="AK192" s="269"/>
      <c r="AL192" s="269"/>
      <c r="AM192" s="269"/>
      <c r="AN192" s="269"/>
      <c r="AO192" s="269"/>
      <c r="AP192" s="269"/>
      <c r="AQ192" s="269"/>
      <c r="AR192" s="269"/>
      <c r="AS192" s="269"/>
      <c r="AT192" s="269"/>
      <c r="AU192" s="269"/>
      <c r="AV192" s="269"/>
      <c r="AW192" s="269"/>
      <c r="AX192" s="269"/>
      <c r="AY192" s="269"/>
      <c r="AZ192" s="269"/>
      <c r="BA192" s="269"/>
      <c r="BB192" s="269"/>
      <c r="BC192" s="269"/>
      <c r="BD192" s="269"/>
      <c r="BE192" s="269"/>
      <c r="BF192" s="269"/>
      <c r="BG192" s="269"/>
      <c r="BH192" s="269"/>
      <c r="BI192" s="270"/>
      <c r="BJ192" s="271" t="s">
        <v>376</v>
      </c>
      <c r="BK192" s="272"/>
      <c r="BL192" s="272"/>
      <c r="BM192" s="273"/>
    </row>
    <row r="193" spans="1:65" s="18" customFormat="1" ht="33.950000000000003" customHeight="1" x14ac:dyDescent="0.25">
      <c r="A193" s="513" t="s">
        <v>306</v>
      </c>
      <c r="B193" s="514"/>
      <c r="C193" s="514"/>
      <c r="D193" s="514"/>
      <c r="E193" s="515"/>
      <c r="F193" s="277" t="s">
        <v>375</v>
      </c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278"/>
      <c r="BC193" s="278"/>
      <c r="BD193" s="278"/>
      <c r="BE193" s="278"/>
      <c r="BF193" s="278"/>
      <c r="BG193" s="278"/>
      <c r="BH193" s="278"/>
      <c r="BI193" s="279"/>
      <c r="BJ193" s="510" t="s">
        <v>374</v>
      </c>
      <c r="BK193" s="511"/>
      <c r="BL193" s="511"/>
      <c r="BM193" s="512"/>
    </row>
    <row r="194" spans="1:65" s="18" customFormat="1" ht="33.950000000000003" customHeight="1" x14ac:dyDescent="0.25">
      <c r="A194" s="265" t="s">
        <v>373</v>
      </c>
      <c r="B194" s="266"/>
      <c r="C194" s="266"/>
      <c r="D194" s="266"/>
      <c r="E194" s="267"/>
      <c r="F194" s="268" t="s">
        <v>372</v>
      </c>
      <c r="G194" s="269"/>
      <c r="H194" s="269"/>
      <c r="I194" s="269"/>
      <c r="J194" s="269"/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  <c r="Z194" s="269"/>
      <c r="AA194" s="269"/>
      <c r="AB194" s="269"/>
      <c r="AC194" s="269"/>
      <c r="AD194" s="269"/>
      <c r="AE194" s="269"/>
      <c r="AF194" s="269"/>
      <c r="AG194" s="269"/>
      <c r="AH194" s="269"/>
      <c r="AI194" s="269"/>
      <c r="AJ194" s="269"/>
      <c r="AK194" s="269"/>
      <c r="AL194" s="269"/>
      <c r="AM194" s="269"/>
      <c r="AN194" s="269"/>
      <c r="AO194" s="269"/>
      <c r="AP194" s="269"/>
      <c r="AQ194" s="269"/>
      <c r="AR194" s="269"/>
      <c r="AS194" s="269"/>
      <c r="AT194" s="269"/>
      <c r="AU194" s="269"/>
      <c r="AV194" s="269"/>
      <c r="AW194" s="269"/>
      <c r="AX194" s="269"/>
      <c r="AY194" s="269"/>
      <c r="AZ194" s="269"/>
      <c r="BA194" s="269"/>
      <c r="BB194" s="269"/>
      <c r="BC194" s="269"/>
      <c r="BD194" s="269"/>
      <c r="BE194" s="269"/>
      <c r="BF194" s="269"/>
      <c r="BG194" s="269"/>
      <c r="BH194" s="269"/>
      <c r="BI194" s="270"/>
      <c r="BJ194" s="271" t="s">
        <v>371</v>
      </c>
      <c r="BK194" s="272"/>
      <c r="BL194" s="272"/>
      <c r="BM194" s="273"/>
    </row>
    <row r="195" spans="1:65" s="18" customFormat="1" ht="33.950000000000003" customHeight="1" x14ac:dyDescent="0.25">
      <c r="A195" s="513" t="s">
        <v>370</v>
      </c>
      <c r="B195" s="514"/>
      <c r="C195" s="514"/>
      <c r="D195" s="514"/>
      <c r="E195" s="515"/>
      <c r="F195" s="277" t="s">
        <v>369</v>
      </c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8"/>
      <c r="AT195" s="278"/>
      <c r="AU195" s="278"/>
      <c r="AV195" s="278"/>
      <c r="AW195" s="278"/>
      <c r="AX195" s="278"/>
      <c r="AY195" s="278"/>
      <c r="AZ195" s="278"/>
      <c r="BA195" s="278"/>
      <c r="BB195" s="278"/>
      <c r="BC195" s="278"/>
      <c r="BD195" s="278"/>
      <c r="BE195" s="278"/>
      <c r="BF195" s="278"/>
      <c r="BG195" s="278"/>
      <c r="BH195" s="278"/>
      <c r="BI195" s="279"/>
      <c r="BJ195" s="510" t="s">
        <v>368</v>
      </c>
      <c r="BK195" s="511"/>
      <c r="BL195" s="511"/>
      <c r="BM195" s="512"/>
    </row>
    <row r="196" spans="1:65" s="18" customFormat="1" ht="33.950000000000003" customHeight="1" x14ac:dyDescent="0.25">
      <c r="A196" s="823" t="s">
        <v>367</v>
      </c>
      <c r="B196" s="824"/>
      <c r="C196" s="824"/>
      <c r="D196" s="824"/>
      <c r="E196" s="825"/>
      <c r="F196" s="274" t="s">
        <v>366</v>
      </c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  <c r="AA196" s="275"/>
      <c r="AB196" s="275"/>
      <c r="AC196" s="275"/>
      <c r="AD196" s="275"/>
      <c r="AE196" s="275"/>
      <c r="AF196" s="275"/>
      <c r="AG196" s="275"/>
      <c r="AH196" s="275"/>
      <c r="AI196" s="275"/>
      <c r="AJ196" s="275"/>
      <c r="AK196" s="275"/>
      <c r="AL196" s="275"/>
      <c r="AM196" s="275"/>
      <c r="AN196" s="275"/>
      <c r="AO196" s="275"/>
      <c r="AP196" s="275"/>
      <c r="AQ196" s="275"/>
      <c r="AR196" s="275"/>
      <c r="AS196" s="275"/>
      <c r="AT196" s="275"/>
      <c r="AU196" s="275"/>
      <c r="AV196" s="275"/>
      <c r="AW196" s="275"/>
      <c r="AX196" s="275"/>
      <c r="AY196" s="275"/>
      <c r="AZ196" s="275"/>
      <c r="BA196" s="275"/>
      <c r="BB196" s="275"/>
      <c r="BC196" s="275"/>
      <c r="BD196" s="275"/>
      <c r="BE196" s="275"/>
      <c r="BF196" s="275"/>
      <c r="BG196" s="275"/>
      <c r="BH196" s="275"/>
      <c r="BI196" s="276"/>
      <c r="BJ196" s="271" t="s">
        <v>365</v>
      </c>
      <c r="BK196" s="272"/>
      <c r="BL196" s="272"/>
      <c r="BM196" s="273"/>
    </row>
    <row r="197" spans="1:65" s="18" customFormat="1" ht="33.950000000000003" customHeight="1" x14ac:dyDescent="0.25">
      <c r="A197" s="513" t="s">
        <v>364</v>
      </c>
      <c r="B197" s="514"/>
      <c r="C197" s="514"/>
      <c r="D197" s="514"/>
      <c r="E197" s="515"/>
      <c r="F197" s="277" t="s">
        <v>363</v>
      </c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278"/>
      <c r="BC197" s="278"/>
      <c r="BD197" s="278"/>
      <c r="BE197" s="278"/>
      <c r="BF197" s="278"/>
      <c r="BG197" s="278"/>
      <c r="BH197" s="278"/>
      <c r="BI197" s="279"/>
      <c r="BJ197" s="510" t="s">
        <v>362</v>
      </c>
      <c r="BK197" s="511"/>
      <c r="BL197" s="511"/>
      <c r="BM197" s="512"/>
    </row>
    <row r="198" spans="1:65" s="18" customFormat="1" ht="33.75" customHeight="1" x14ac:dyDescent="0.25">
      <c r="A198" s="265" t="s">
        <v>361</v>
      </c>
      <c r="B198" s="266"/>
      <c r="C198" s="266"/>
      <c r="D198" s="266"/>
      <c r="E198" s="267"/>
      <c r="F198" s="274" t="s">
        <v>360</v>
      </c>
      <c r="G198" s="275"/>
      <c r="H198" s="275"/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  <c r="AA198" s="275"/>
      <c r="AB198" s="275"/>
      <c r="AC198" s="275"/>
      <c r="AD198" s="275"/>
      <c r="AE198" s="275"/>
      <c r="AF198" s="275"/>
      <c r="AG198" s="275"/>
      <c r="AH198" s="275"/>
      <c r="AI198" s="275"/>
      <c r="AJ198" s="275"/>
      <c r="AK198" s="275"/>
      <c r="AL198" s="275"/>
      <c r="AM198" s="275"/>
      <c r="AN198" s="275"/>
      <c r="AO198" s="275"/>
      <c r="AP198" s="275"/>
      <c r="AQ198" s="275"/>
      <c r="AR198" s="275"/>
      <c r="AS198" s="275"/>
      <c r="AT198" s="275"/>
      <c r="AU198" s="275"/>
      <c r="AV198" s="275"/>
      <c r="AW198" s="275"/>
      <c r="AX198" s="275"/>
      <c r="AY198" s="275"/>
      <c r="AZ198" s="275"/>
      <c r="BA198" s="275"/>
      <c r="BB198" s="275"/>
      <c r="BC198" s="275"/>
      <c r="BD198" s="275"/>
      <c r="BE198" s="275"/>
      <c r="BF198" s="275"/>
      <c r="BG198" s="275"/>
      <c r="BH198" s="275"/>
      <c r="BI198" s="276"/>
      <c r="BJ198" s="271" t="s">
        <v>359</v>
      </c>
      <c r="BK198" s="272"/>
      <c r="BL198" s="272"/>
      <c r="BM198" s="273"/>
    </row>
    <row r="199" spans="1:65" s="18" customFormat="1" ht="33.75" customHeight="1" x14ac:dyDescent="0.25">
      <c r="A199" s="513" t="s">
        <v>358</v>
      </c>
      <c r="B199" s="514"/>
      <c r="C199" s="514"/>
      <c r="D199" s="514"/>
      <c r="E199" s="515"/>
      <c r="F199" s="817" t="s">
        <v>444</v>
      </c>
      <c r="G199" s="818"/>
      <c r="H199" s="818"/>
      <c r="I199" s="818"/>
      <c r="J199" s="818"/>
      <c r="K199" s="818"/>
      <c r="L199" s="818"/>
      <c r="M199" s="818"/>
      <c r="N199" s="818"/>
      <c r="O199" s="818"/>
      <c r="P199" s="818"/>
      <c r="Q199" s="818"/>
      <c r="R199" s="818"/>
      <c r="S199" s="818"/>
      <c r="T199" s="818"/>
      <c r="U199" s="818"/>
      <c r="V199" s="818"/>
      <c r="W199" s="818"/>
      <c r="X199" s="818"/>
      <c r="Y199" s="818"/>
      <c r="Z199" s="818"/>
      <c r="AA199" s="818"/>
      <c r="AB199" s="818"/>
      <c r="AC199" s="818"/>
      <c r="AD199" s="818"/>
      <c r="AE199" s="818"/>
      <c r="AF199" s="818"/>
      <c r="AG199" s="818"/>
      <c r="AH199" s="818"/>
      <c r="AI199" s="818"/>
      <c r="AJ199" s="818"/>
      <c r="AK199" s="818"/>
      <c r="AL199" s="818"/>
      <c r="AM199" s="818"/>
      <c r="AN199" s="818"/>
      <c r="AO199" s="818"/>
      <c r="AP199" s="818"/>
      <c r="AQ199" s="818"/>
      <c r="AR199" s="818"/>
      <c r="AS199" s="818"/>
      <c r="AT199" s="818"/>
      <c r="AU199" s="818"/>
      <c r="AV199" s="818"/>
      <c r="AW199" s="818"/>
      <c r="AX199" s="818"/>
      <c r="AY199" s="818"/>
      <c r="AZ199" s="818"/>
      <c r="BA199" s="818"/>
      <c r="BB199" s="818"/>
      <c r="BC199" s="818"/>
      <c r="BD199" s="818"/>
      <c r="BE199" s="818"/>
      <c r="BF199" s="818"/>
      <c r="BG199" s="818"/>
      <c r="BH199" s="818"/>
      <c r="BI199" s="819"/>
      <c r="BJ199" s="510" t="s">
        <v>357</v>
      </c>
      <c r="BK199" s="511"/>
      <c r="BL199" s="511"/>
      <c r="BM199" s="512"/>
    </row>
    <row r="200" spans="1:65" s="18" customFormat="1" ht="33.950000000000003" customHeight="1" x14ac:dyDescent="0.25">
      <c r="A200" s="265" t="s">
        <v>356</v>
      </c>
      <c r="B200" s="266"/>
      <c r="C200" s="266"/>
      <c r="D200" s="266"/>
      <c r="E200" s="267"/>
      <c r="F200" s="820" t="s">
        <v>355</v>
      </c>
      <c r="G200" s="821"/>
      <c r="H200" s="821"/>
      <c r="I200" s="821"/>
      <c r="J200" s="821"/>
      <c r="K200" s="821"/>
      <c r="L200" s="821"/>
      <c r="M200" s="821"/>
      <c r="N200" s="821"/>
      <c r="O200" s="821"/>
      <c r="P200" s="821"/>
      <c r="Q200" s="821"/>
      <c r="R200" s="821"/>
      <c r="S200" s="821"/>
      <c r="T200" s="821"/>
      <c r="U200" s="821"/>
      <c r="V200" s="821"/>
      <c r="W200" s="821"/>
      <c r="X200" s="821"/>
      <c r="Y200" s="821"/>
      <c r="Z200" s="821"/>
      <c r="AA200" s="821"/>
      <c r="AB200" s="821"/>
      <c r="AC200" s="821"/>
      <c r="AD200" s="821"/>
      <c r="AE200" s="821"/>
      <c r="AF200" s="821"/>
      <c r="AG200" s="821"/>
      <c r="AH200" s="821"/>
      <c r="AI200" s="821"/>
      <c r="AJ200" s="821"/>
      <c r="AK200" s="821"/>
      <c r="AL200" s="821"/>
      <c r="AM200" s="821"/>
      <c r="AN200" s="821"/>
      <c r="AO200" s="821"/>
      <c r="AP200" s="821"/>
      <c r="AQ200" s="821"/>
      <c r="AR200" s="821"/>
      <c r="AS200" s="821"/>
      <c r="AT200" s="821"/>
      <c r="AU200" s="821"/>
      <c r="AV200" s="821"/>
      <c r="AW200" s="821"/>
      <c r="AX200" s="821"/>
      <c r="AY200" s="821"/>
      <c r="AZ200" s="821"/>
      <c r="BA200" s="821"/>
      <c r="BB200" s="821"/>
      <c r="BC200" s="821"/>
      <c r="BD200" s="821"/>
      <c r="BE200" s="821"/>
      <c r="BF200" s="821"/>
      <c r="BG200" s="821"/>
      <c r="BH200" s="821"/>
      <c r="BI200" s="822"/>
      <c r="BJ200" s="271" t="s">
        <v>354</v>
      </c>
      <c r="BK200" s="272"/>
      <c r="BL200" s="272"/>
      <c r="BM200" s="273"/>
    </row>
    <row r="201" spans="1:65" s="18" customFormat="1" ht="37.5" customHeight="1" x14ac:dyDescent="0.25">
      <c r="A201" s="507" t="s">
        <v>353</v>
      </c>
      <c r="B201" s="508"/>
      <c r="C201" s="508"/>
      <c r="D201" s="508"/>
      <c r="E201" s="509"/>
      <c r="F201" s="277" t="s">
        <v>352</v>
      </c>
      <c r="G201" s="278"/>
      <c r="H201" s="278"/>
      <c r="I201" s="278"/>
      <c r="J201" s="278"/>
      <c r="K201" s="278"/>
      <c r="L201" s="278"/>
      <c r="M201" s="278"/>
      <c r="N201" s="278"/>
      <c r="O201" s="278"/>
      <c r="P201" s="278"/>
      <c r="Q201" s="278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78"/>
      <c r="AT201" s="278"/>
      <c r="AU201" s="278"/>
      <c r="AV201" s="278"/>
      <c r="AW201" s="278"/>
      <c r="AX201" s="278"/>
      <c r="AY201" s="278"/>
      <c r="AZ201" s="278"/>
      <c r="BA201" s="278"/>
      <c r="BB201" s="278"/>
      <c r="BC201" s="278"/>
      <c r="BD201" s="278"/>
      <c r="BE201" s="278"/>
      <c r="BF201" s="278"/>
      <c r="BG201" s="278"/>
      <c r="BH201" s="278"/>
      <c r="BI201" s="279"/>
      <c r="BJ201" s="510" t="s">
        <v>351</v>
      </c>
      <c r="BK201" s="511"/>
      <c r="BL201" s="511"/>
      <c r="BM201" s="512"/>
    </row>
    <row r="202" spans="1:65" s="18" customFormat="1" ht="36" customHeight="1" x14ac:dyDescent="0.25">
      <c r="A202" s="265" t="s">
        <v>350</v>
      </c>
      <c r="B202" s="266"/>
      <c r="C202" s="266"/>
      <c r="D202" s="266"/>
      <c r="E202" s="267"/>
      <c r="F202" s="268" t="s">
        <v>349</v>
      </c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269"/>
      <c r="AF202" s="269"/>
      <c r="AG202" s="269"/>
      <c r="AH202" s="269"/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269"/>
      <c r="AS202" s="269"/>
      <c r="AT202" s="269"/>
      <c r="AU202" s="269"/>
      <c r="AV202" s="269"/>
      <c r="AW202" s="269"/>
      <c r="AX202" s="269"/>
      <c r="AY202" s="269"/>
      <c r="AZ202" s="269"/>
      <c r="BA202" s="269"/>
      <c r="BB202" s="269"/>
      <c r="BC202" s="269"/>
      <c r="BD202" s="269"/>
      <c r="BE202" s="269"/>
      <c r="BF202" s="269"/>
      <c r="BG202" s="269"/>
      <c r="BH202" s="269"/>
      <c r="BI202" s="270"/>
      <c r="BJ202" s="271" t="s">
        <v>348</v>
      </c>
      <c r="BK202" s="272"/>
      <c r="BL202" s="272"/>
      <c r="BM202" s="273"/>
    </row>
    <row r="203" spans="1:65" s="18" customFormat="1" ht="36" customHeight="1" x14ac:dyDescent="0.25">
      <c r="A203" s="507" t="s">
        <v>347</v>
      </c>
      <c r="B203" s="508"/>
      <c r="C203" s="508"/>
      <c r="D203" s="508"/>
      <c r="E203" s="509"/>
      <c r="F203" s="815" t="s">
        <v>346</v>
      </c>
      <c r="G203" s="652"/>
      <c r="H203" s="652"/>
      <c r="I203" s="652"/>
      <c r="J203" s="652"/>
      <c r="K203" s="652"/>
      <c r="L203" s="652"/>
      <c r="M203" s="652"/>
      <c r="N203" s="652"/>
      <c r="O203" s="652"/>
      <c r="P203" s="652"/>
      <c r="Q203" s="652"/>
      <c r="R203" s="652"/>
      <c r="S203" s="652"/>
      <c r="T203" s="652"/>
      <c r="U203" s="652"/>
      <c r="V203" s="652"/>
      <c r="W203" s="652"/>
      <c r="X203" s="652"/>
      <c r="Y203" s="652"/>
      <c r="Z203" s="652"/>
      <c r="AA203" s="652"/>
      <c r="AB203" s="652"/>
      <c r="AC203" s="652"/>
      <c r="AD203" s="652"/>
      <c r="AE203" s="652"/>
      <c r="AF203" s="652"/>
      <c r="AG203" s="652"/>
      <c r="AH203" s="652"/>
      <c r="AI203" s="652"/>
      <c r="AJ203" s="652"/>
      <c r="AK203" s="652"/>
      <c r="AL203" s="652"/>
      <c r="AM203" s="652"/>
      <c r="AN203" s="652"/>
      <c r="AO203" s="652"/>
      <c r="AP203" s="652"/>
      <c r="AQ203" s="652"/>
      <c r="AR203" s="652"/>
      <c r="AS203" s="652"/>
      <c r="AT203" s="652"/>
      <c r="AU203" s="652"/>
      <c r="AV203" s="652"/>
      <c r="AW203" s="652"/>
      <c r="AX203" s="652"/>
      <c r="AY203" s="652"/>
      <c r="AZ203" s="652"/>
      <c r="BA203" s="652"/>
      <c r="BB203" s="652"/>
      <c r="BC203" s="652"/>
      <c r="BD203" s="652"/>
      <c r="BE203" s="652"/>
      <c r="BF203" s="652"/>
      <c r="BG203" s="652"/>
      <c r="BH203" s="652"/>
      <c r="BI203" s="816"/>
      <c r="BJ203" s="510" t="s">
        <v>188</v>
      </c>
      <c r="BK203" s="511"/>
      <c r="BL203" s="511"/>
      <c r="BM203" s="512"/>
    </row>
    <row r="204" spans="1:65" s="18" customFormat="1" ht="36" customHeight="1" thickBot="1" x14ac:dyDescent="0.3">
      <c r="A204" s="835" t="s">
        <v>345</v>
      </c>
      <c r="B204" s="836"/>
      <c r="C204" s="836"/>
      <c r="D204" s="836"/>
      <c r="E204" s="837"/>
      <c r="F204" s="838" t="s">
        <v>344</v>
      </c>
      <c r="G204" s="839"/>
      <c r="H204" s="839"/>
      <c r="I204" s="839"/>
      <c r="J204" s="839"/>
      <c r="K204" s="839"/>
      <c r="L204" s="839"/>
      <c r="M204" s="839"/>
      <c r="N204" s="839"/>
      <c r="O204" s="839"/>
      <c r="P204" s="839"/>
      <c r="Q204" s="839"/>
      <c r="R204" s="839"/>
      <c r="S204" s="839"/>
      <c r="T204" s="839"/>
      <c r="U204" s="839"/>
      <c r="V204" s="839"/>
      <c r="W204" s="839"/>
      <c r="X204" s="839"/>
      <c r="Y204" s="839"/>
      <c r="Z204" s="839"/>
      <c r="AA204" s="839"/>
      <c r="AB204" s="839"/>
      <c r="AC204" s="839"/>
      <c r="AD204" s="839"/>
      <c r="AE204" s="839"/>
      <c r="AF204" s="839"/>
      <c r="AG204" s="839"/>
      <c r="AH204" s="839"/>
      <c r="AI204" s="839"/>
      <c r="AJ204" s="839"/>
      <c r="AK204" s="839"/>
      <c r="AL204" s="839"/>
      <c r="AM204" s="839"/>
      <c r="AN204" s="839"/>
      <c r="AO204" s="839"/>
      <c r="AP204" s="839"/>
      <c r="AQ204" s="839"/>
      <c r="AR204" s="839"/>
      <c r="AS204" s="839"/>
      <c r="AT204" s="839"/>
      <c r="AU204" s="839"/>
      <c r="AV204" s="839"/>
      <c r="AW204" s="839"/>
      <c r="AX204" s="839"/>
      <c r="AY204" s="839"/>
      <c r="AZ204" s="839"/>
      <c r="BA204" s="839"/>
      <c r="BB204" s="839"/>
      <c r="BC204" s="839"/>
      <c r="BD204" s="839"/>
      <c r="BE204" s="839"/>
      <c r="BF204" s="839"/>
      <c r="BG204" s="839"/>
      <c r="BH204" s="839"/>
      <c r="BI204" s="840"/>
      <c r="BJ204" s="841" t="s">
        <v>213</v>
      </c>
      <c r="BK204" s="842"/>
      <c r="BL204" s="842"/>
      <c r="BM204" s="843"/>
    </row>
    <row r="205" spans="1:65" s="19" customFormat="1" ht="41.25" customHeight="1" thickTop="1" x14ac:dyDescent="0.35">
      <c r="B205" s="68"/>
      <c r="C205" s="68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66"/>
      <c r="BK205" s="66"/>
      <c r="BL205" s="66"/>
      <c r="BM205" s="66"/>
    </row>
    <row r="206" spans="1:65" s="19" customFormat="1" ht="30" customHeight="1" x14ac:dyDescent="0.35">
      <c r="C206" s="77" t="s">
        <v>308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</row>
    <row r="207" spans="1:65" s="19" customFormat="1" ht="30" customHeight="1" x14ac:dyDescent="0.35">
      <c r="B207" s="75">
        <v>1</v>
      </c>
      <c r="C207" s="903" t="s">
        <v>343</v>
      </c>
      <c r="D207" s="903"/>
      <c r="E207" s="903"/>
      <c r="F207" s="903"/>
      <c r="G207" s="903"/>
      <c r="H207" s="903"/>
      <c r="I207" s="903"/>
      <c r="J207" s="903"/>
      <c r="K207" s="903"/>
      <c r="L207" s="903"/>
      <c r="M207" s="903"/>
      <c r="N207" s="903"/>
      <c r="O207" s="903"/>
      <c r="P207" s="903"/>
      <c r="Q207" s="903"/>
      <c r="R207" s="903"/>
      <c r="S207" s="903"/>
      <c r="T207" s="903"/>
      <c r="U207" s="903"/>
      <c r="V207" s="903"/>
      <c r="W207" s="903"/>
      <c r="X207" s="903"/>
      <c r="Y207" s="903"/>
      <c r="Z207" s="903"/>
      <c r="AA207" s="903"/>
      <c r="AB207" s="903"/>
      <c r="AC207" s="903"/>
      <c r="AD207" s="903"/>
      <c r="AE207" s="903"/>
      <c r="AF207" s="903"/>
      <c r="AG207" s="903"/>
      <c r="AH207" s="903"/>
      <c r="AI207" s="903"/>
      <c r="AJ207" s="903"/>
      <c r="AK207" s="903"/>
      <c r="AL207" s="903"/>
      <c r="AM207" s="903"/>
      <c r="AN207" s="903"/>
      <c r="AO207" s="903"/>
      <c r="AP207" s="903"/>
      <c r="AQ207" s="903"/>
      <c r="AR207" s="903"/>
      <c r="AS207" s="903"/>
      <c r="AT207" s="903"/>
      <c r="AU207" s="903"/>
      <c r="AV207" s="903"/>
      <c r="AW207" s="903"/>
      <c r="AX207" s="903"/>
      <c r="AY207" s="903"/>
      <c r="AZ207" s="903"/>
      <c r="BA207" s="903"/>
      <c r="BB207" s="903"/>
      <c r="BC207" s="903"/>
      <c r="BD207" s="903"/>
      <c r="BE207" s="903"/>
      <c r="BF207" s="903"/>
      <c r="BG207" s="903"/>
      <c r="BH207" s="903"/>
      <c r="BI207" s="903"/>
      <c r="BJ207" s="903"/>
      <c r="BK207" s="903"/>
      <c r="BL207" s="903"/>
      <c r="BM207" s="903"/>
    </row>
    <row r="208" spans="1:65" s="19" customFormat="1" ht="20.25" customHeight="1" x14ac:dyDescent="0.35">
      <c r="B208" s="75"/>
      <c r="C208" s="903"/>
      <c r="D208" s="903"/>
      <c r="E208" s="903"/>
      <c r="F208" s="903"/>
      <c r="G208" s="903"/>
      <c r="H208" s="903"/>
      <c r="I208" s="903"/>
      <c r="J208" s="903"/>
      <c r="K208" s="903"/>
      <c r="L208" s="903"/>
      <c r="M208" s="903"/>
      <c r="N208" s="903"/>
      <c r="O208" s="903"/>
      <c r="P208" s="903"/>
      <c r="Q208" s="903"/>
      <c r="R208" s="903"/>
      <c r="S208" s="903"/>
      <c r="T208" s="903"/>
      <c r="U208" s="903"/>
      <c r="V208" s="903"/>
      <c r="W208" s="903"/>
      <c r="X208" s="903"/>
      <c r="Y208" s="903"/>
      <c r="Z208" s="903"/>
      <c r="AA208" s="903"/>
      <c r="AB208" s="903"/>
      <c r="AC208" s="903"/>
      <c r="AD208" s="903"/>
      <c r="AE208" s="903"/>
      <c r="AF208" s="903"/>
      <c r="AG208" s="903"/>
      <c r="AH208" s="903"/>
      <c r="AI208" s="903"/>
      <c r="AJ208" s="903"/>
      <c r="AK208" s="903"/>
      <c r="AL208" s="903"/>
      <c r="AM208" s="903"/>
      <c r="AN208" s="903"/>
      <c r="AO208" s="903"/>
      <c r="AP208" s="903"/>
      <c r="AQ208" s="903"/>
      <c r="AR208" s="903"/>
      <c r="AS208" s="903"/>
      <c r="AT208" s="903"/>
      <c r="AU208" s="903"/>
      <c r="AV208" s="903"/>
      <c r="AW208" s="903"/>
      <c r="AX208" s="903"/>
      <c r="AY208" s="903"/>
      <c r="AZ208" s="903"/>
      <c r="BA208" s="903"/>
      <c r="BB208" s="903"/>
      <c r="BC208" s="903"/>
      <c r="BD208" s="903"/>
      <c r="BE208" s="903"/>
      <c r="BF208" s="903"/>
      <c r="BG208" s="903"/>
      <c r="BH208" s="903"/>
      <c r="BI208" s="903"/>
      <c r="BJ208" s="903"/>
      <c r="BK208" s="903"/>
      <c r="BL208" s="903"/>
      <c r="BM208" s="903"/>
    </row>
    <row r="209" spans="2:62" s="19" customFormat="1" ht="50.25" customHeight="1" x14ac:dyDescent="0.35">
      <c r="B209" s="75"/>
      <c r="C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</row>
    <row r="210" spans="2:62" s="19" customFormat="1" ht="24" customHeight="1" x14ac:dyDescent="0.35">
      <c r="C210" s="72" t="s">
        <v>137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73" t="s">
        <v>137</v>
      </c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4"/>
      <c r="BE210" s="4"/>
      <c r="BF210" s="4"/>
      <c r="BG210" s="4"/>
      <c r="BH210" s="4"/>
      <c r="BI210" s="4"/>
      <c r="BJ210" s="4"/>
    </row>
    <row r="211" spans="2:62" s="19" customFormat="1" ht="24" customHeight="1" x14ac:dyDescent="0.35">
      <c r="C211" s="4" t="s">
        <v>443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5" t="s">
        <v>138</v>
      </c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4"/>
      <c r="BE211" s="4"/>
      <c r="BF211" s="4"/>
      <c r="BG211" s="4"/>
      <c r="BH211" s="4"/>
    </row>
    <row r="212" spans="2:62" s="19" customFormat="1" ht="24" customHeight="1" x14ac:dyDescent="0.35">
      <c r="C212" s="19" t="s">
        <v>442</v>
      </c>
      <c r="AF212" s="4"/>
      <c r="AG212" s="4"/>
      <c r="AH212" s="4"/>
      <c r="AI212" s="4"/>
      <c r="AJ212" s="4"/>
      <c r="AK212" s="5" t="s">
        <v>139</v>
      </c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4"/>
      <c r="BE212" s="4"/>
      <c r="BF212" s="4"/>
      <c r="BG212" s="4"/>
      <c r="BH212" s="4"/>
    </row>
    <row r="213" spans="2:62" s="19" customFormat="1" ht="48" customHeight="1" x14ac:dyDescent="0.35">
      <c r="C213" s="114"/>
      <c r="D213" s="114"/>
      <c r="E213" s="114"/>
      <c r="F213" s="114"/>
      <c r="G213" s="114"/>
      <c r="H213" s="114"/>
      <c r="I213" s="115"/>
      <c r="J213" s="115"/>
      <c r="K213" s="12"/>
      <c r="L213" s="94" t="s">
        <v>441</v>
      </c>
      <c r="M213" s="12"/>
      <c r="N213" s="26"/>
      <c r="O213" s="26"/>
      <c r="P213" s="26"/>
      <c r="Q213" s="26"/>
      <c r="R213" s="26"/>
      <c r="S213" s="26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114"/>
      <c r="AL213" s="114"/>
      <c r="AM213" s="114"/>
      <c r="AN213" s="114"/>
      <c r="AO213" s="114"/>
      <c r="AP213" s="114"/>
      <c r="AQ213" s="115"/>
      <c r="AR213" s="115"/>
      <c r="AS213" s="12"/>
      <c r="AT213" s="94" t="s">
        <v>140</v>
      </c>
      <c r="AU213" s="12"/>
      <c r="AV213" s="26"/>
      <c r="AW213" s="26"/>
      <c r="AX213" s="26"/>
      <c r="AY213" s="26"/>
      <c r="AZ213" s="26"/>
      <c r="BA213" s="5"/>
      <c r="BB213" s="5"/>
      <c r="BC213" s="5"/>
      <c r="BD213" s="4"/>
      <c r="BE213" s="4"/>
      <c r="BF213" s="4"/>
      <c r="BG213" s="4"/>
      <c r="BH213" s="4"/>
    </row>
    <row r="214" spans="2:62" s="19" customFormat="1" ht="24" customHeight="1" x14ac:dyDescent="0.35">
      <c r="C214" s="116"/>
      <c r="D214" s="116"/>
      <c r="E214" s="116"/>
      <c r="F214" s="116"/>
      <c r="G214" s="21" t="s">
        <v>326</v>
      </c>
      <c r="H214" s="22"/>
      <c r="K214" s="23" t="s">
        <v>201</v>
      </c>
      <c r="L214" s="24"/>
      <c r="M214" s="24"/>
      <c r="N214" s="24"/>
      <c r="O214" s="24"/>
      <c r="P214" s="24"/>
      <c r="Q214" s="24"/>
      <c r="R214" s="24"/>
      <c r="S214" s="2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116"/>
      <c r="AL214" s="116"/>
      <c r="AM214" s="116"/>
      <c r="AN214" s="116"/>
      <c r="AO214" s="21" t="s">
        <v>326</v>
      </c>
      <c r="AP214" s="22"/>
      <c r="AS214" s="23"/>
      <c r="AT214" s="24"/>
      <c r="AU214" s="24"/>
      <c r="AV214" s="24"/>
      <c r="AW214" s="24"/>
      <c r="AX214" s="24"/>
      <c r="AY214" s="24"/>
      <c r="AZ214" s="24"/>
      <c r="BA214" s="24"/>
      <c r="BB214" s="5"/>
      <c r="BC214" s="5"/>
      <c r="BD214" s="4"/>
      <c r="BE214" s="4"/>
      <c r="BF214" s="4"/>
      <c r="BG214" s="4"/>
      <c r="BH214" s="4"/>
    </row>
    <row r="215" spans="2:62" s="19" customFormat="1" ht="48" customHeight="1" x14ac:dyDescent="0.35">
      <c r="AF215" s="4"/>
      <c r="AG215" s="4"/>
      <c r="AH215" s="4"/>
      <c r="AI215" s="4"/>
      <c r="AJ215" s="4"/>
      <c r="AP215" s="21"/>
      <c r="AQ215" s="12"/>
      <c r="AR215" s="12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4"/>
      <c r="BE215" s="4"/>
      <c r="BF215" s="4"/>
      <c r="BG215" s="4"/>
      <c r="BH215" s="4"/>
    </row>
    <row r="216" spans="2:62" s="19" customFormat="1" ht="24" customHeight="1" x14ac:dyDescent="0.35">
      <c r="C216" s="4" t="s">
        <v>216</v>
      </c>
      <c r="AF216" s="4"/>
      <c r="AG216" s="4"/>
      <c r="AH216" s="4"/>
      <c r="AI216" s="4"/>
      <c r="AJ216" s="4"/>
      <c r="AK216" s="5" t="s">
        <v>141</v>
      </c>
      <c r="AL216" s="25"/>
      <c r="AM216" s="25"/>
      <c r="AN216" s="25"/>
      <c r="AO216" s="25"/>
      <c r="AP216" s="25"/>
      <c r="AQ216" s="25"/>
      <c r="AR216" s="2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4"/>
      <c r="BE216" s="4"/>
      <c r="BF216" s="4"/>
      <c r="BG216" s="4"/>
      <c r="BH216" s="4"/>
    </row>
    <row r="217" spans="2:62" s="19" customFormat="1" ht="24" customHeight="1" x14ac:dyDescent="0.35">
      <c r="AF217" s="4"/>
      <c r="AG217" s="4"/>
      <c r="AH217" s="4"/>
      <c r="AI217" s="4"/>
      <c r="AJ217" s="4"/>
      <c r="AK217" s="5" t="s">
        <v>325</v>
      </c>
      <c r="AL217" s="25"/>
      <c r="AM217" s="25"/>
      <c r="AN217" s="25"/>
      <c r="AO217" s="25"/>
      <c r="AP217" s="25"/>
      <c r="AQ217" s="25"/>
      <c r="AR217" s="2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4"/>
      <c r="BE217" s="4"/>
      <c r="BF217" s="4"/>
      <c r="BG217" s="4"/>
      <c r="BH217" s="4"/>
    </row>
    <row r="218" spans="2:62" s="19" customFormat="1" ht="48" customHeight="1" x14ac:dyDescent="0.35">
      <c r="C218" s="114"/>
      <c r="D218" s="114"/>
      <c r="E218" s="114"/>
      <c r="F218" s="114"/>
      <c r="G218" s="114"/>
      <c r="H218" s="114"/>
      <c r="I218" s="115"/>
      <c r="J218" s="115"/>
      <c r="K218" s="12"/>
      <c r="L218" s="94" t="s">
        <v>144</v>
      </c>
      <c r="M218" s="12"/>
      <c r="N218" s="26"/>
      <c r="O218" s="26"/>
      <c r="P218" s="26"/>
      <c r="Q218" s="26"/>
      <c r="R218" s="26"/>
      <c r="S218" s="26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114"/>
      <c r="AL218" s="114"/>
      <c r="AM218" s="114"/>
      <c r="AN218" s="114"/>
      <c r="AO218" s="114"/>
      <c r="AP218" s="114"/>
      <c r="AQ218" s="115"/>
      <c r="AR218" s="115"/>
      <c r="AS218" s="12"/>
      <c r="AT218" s="94" t="s">
        <v>142</v>
      </c>
      <c r="AU218" s="12"/>
      <c r="AV218" s="26"/>
      <c r="AW218" s="26"/>
      <c r="AX218" s="26"/>
      <c r="AY218" s="26"/>
      <c r="AZ218" s="26"/>
      <c r="BA218" s="5"/>
      <c r="BB218" s="5"/>
      <c r="BC218" s="5"/>
      <c r="BD218" s="4"/>
      <c r="BE218" s="4"/>
      <c r="BF218" s="4"/>
      <c r="BG218" s="4"/>
      <c r="BH218" s="4"/>
    </row>
    <row r="219" spans="2:62" s="19" customFormat="1" ht="24" customHeight="1" x14ac:dyDescent="0.35">
      <c r="C219" s="116"/>
      <c r="D219" s="116"/>
      <c r="E219" s="116"/>
      <c r="F219" s="116"/>
      <c r="G219" s="21" t="s">
        <v>326</v>
      </c>
      <c r="H219" s="22"/>
      <c r="K219" s="23" t="s">
        <v>201</v>
      </c>
      <c r="L219" s="24"/>
      <c r="M219" s="24"/>
      <c r="N219" s="24"/>
      <c r="O219" s="24"/>
      <c r="P219" s="24"/>
      <c r="Q219" s="24"/>
      <c r="R219" s="24"/>
      <c r="S219" s="2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116"/>
      <c r="AL219" s="116"/>
      <c r="AM219" s="116"/>
      <c r="AN219" s="116"/>
      <c r="AO219" s="21" t="s">
        <v>326</v>
      </c>
      <c r="AP219" s="22"/>
      <c r="AS219" s="23" t="s">
        <v>201</v>
      </c>
      <c r="AT219" s="24"/>
      <c r="AU219" s="24"/>
      <c r="AV219" s="24"/>
      <c r="AW219" s="24"/>
      <c r="AX219" s="24"/>
      <c r="AY219" s="24"/>
      <c r="AZ219" s="24"/>
      <c r="BA219" s="26"/>
      <c r="BB219" s="5"/>
      <c r="BC219" s="5"/>
      <c r="BD219" s="4"/>
      <c r="BE219" s="4"/>
      <c r="BF219" s="4"/>
      <c r="BG219" s="4"/>
      <c r="BH219" s="4"/>
    </row>
    <row r="220" spans="2:62" s="19" customFormat="1" ht="48" customHeight="1" x14ac:dyDescent="0.35">
      <c r="AF220" s="4"/>
      <c r="AG220" s="4"/>
      <c r="AH220" s="4"/>
      <c r="AI220" s="4"/>
      <c r="AJ220" s="4"/>
      <c r="AK220" s="12"/>
      <c r="AL220" s="12"/>
      <c r="AM220" s="12"/>
      <c r="AN220" s="12"/>
      <c r="AO220" s="21"/>
      <c r="AQ220" s="27"/>
      <c r="AR220" s="24"/>
      <c r="AS220" s="24"/>
      <c r="AT220" s="26"/>
      <c r="AU220" s="26"/>
      <c r="AV220" s="26"/>
      <c r="AW220" s="26"/>
      <c r="AX220" s="26"/>
      <c r="AY220" s="26"/>
      <c r="AZ220" s="26"/>
      <c r="BA220" s="26"/>
      <c r="BB220" s="5"/>
      <c r="BC220" s="5"/>
      <c r="BD220" s="4"/>
      <c r="BE220" s="4"/>
      <c r="BF220" s="4"/>
      <c r="BG220" s="4"/>
      <c r="BH220" s="4"/>
    </row>
    <row r="221" spans="2:62" s="19" customFormat="1" ht="24" customHeight="1" x14ac:dyDescent="0.35">
      <c r="C221" s="4" t="s">
        <v>215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12" t="s">
        <v>143</v>
      </c>
      <c r="AP221" s="21"/>
      <c r="AQ221" s="12"/>
      <c r="AR221" s="12"/>
      <c r="AS221" s="12"/>
      <c r="AT221" s="24"/>
      <c r="AU221" s="24"/>
      <c r="AV221" s="24"/>
      <c r="AW221" s="24"/>
      <c r="AX221" s="24"/>
      <c r="AY221" s="24"/>
      <c r="AZ221" s="24"/>
      <c r="BA221" s="24"/>
      <c r="BB221" s="5"/>
      <c r="BC221" s="5"/>
      <c r="BD221" s="4"/>
      <c r="BE221" s="4"/>
      <c r="BF221" s="4"/>
      <c r="BG221" s="4"/>
      <c r="BH221" s="4"/>
    </row>
    <row r="222" spans="2:62" s="19" customFormat="1" ht="48" customHeight="1" x14ac:dyDescent="0.35">
      <c r="C222" s="114"/>
      <c r="D222" s="114"/>
      <c r="E222" s="114"/>
      <c r="F222" s="114"/>
      <c r="G222" s="114"/>
      <c r="H222" s="114"/>
      <c r="I222" s="115"/>
      <c r="J222" s="115"/>
      <c r="K222" s="12"/>
      <c r="L222" s="94" t="s">
        <v>342</v>
      </c>
      <c r="M222" s="12"/>
      <c r="N222" s="26"/>
      <c r="O222" s="26"/>
      <c r="P222" s="26"/>
      <c r="Q222" s="26"/>
      <c r="R222" s="26"/>
      <c r="S222" s="26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114"/>
      <c r="AL222" s="114"/>
      <c r="AM222" s="114"/>
      <c r="AN222" s="114"/>
      <c r="AO222" s="114"/>
      <c r="AP222" s="114"/>
      <c r="AQ222" s="115"/>
      <c r="AR222" s="115"/>
      <c r="AS222" s="12"/>
      <c r="AT222" s="94" t="s">
        <v>339</v>
      </c>
      <c r="AU222" s="12"/>
      <c r="AV222" s="26"/>
      <c r="AW222" s="26"/>
      <c r="AX222" s="26"/>
      <c r="AY222" s="26"/>
      <c r="AZ222" s="26"/>
      <c r="BA222" s="5"/>
      <c r="BB222" s="5"/>
      <c r="BC222" s="5"/>
      <c r="BD222" s="4"/>
      <c r="BE222" s="4"/>
      <c r="BF222" s="4"/>
      <c r="BG222" s="4"/>
      <c r="BH222" s="4"/>
    </row>
    <row r="223" spans="2:62" s="19" customFormat="1" ht="24" customHeight="1" x14ac:dyDescent="0.35">
      <c r="C223" s="116"/>
      <c r="D223" s="116"/>
      <c r="E223" s="116"/>
      <c r="F223" s="116"/>
      <c r="G223" s="21" t="s">
        <v>326</v>
      </c>
      <c r="H223" s="22"/>
      <c r="K223" s="23"/>
      <c r="L223" s="24"/>
      <c r="M223" s="24"/>
      <c r="N223" s="24"/>
      <c r="O223" s="24"/>
      <c r="P223" s="24"/>
      <c r="Q223" s="24"/>
      <c r="R223" s="24"/>
      <c r="S223" s="2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13"/>
      <c r="AG223" s="13"/>
      <c r="AH223" s="13"/>
      <c r="AI223" s="4"/>
      <c r="AJ223" s="4"/>
      <c r="AK223" s="116"/>
      <c r="AL223" s="116"/>
      <c r="AM223" s="116"/>
      <c r="AN223" s="116"/>
      <c r="AO223" s="21" t="s">
        <v>326</v>
      </c>
      <c r="AP223" s="22"/>
      <c r="AS223" s="23"/>
      <c r="AT223" s="24"/>
      <c r="AU223" s="24"/>
      <c r="AV223" s="24"/>
      <c r="AW223" s="24"/>
      <c r="AX223" s="24"/>
      <c r="AY223" s="24"/>
      <c r="AZ223" s="24"/>
      <c r="BA223" s="26"/>
      <c r="BB223" s="5"/>
      <c r="BC223" s="5"/>
      <c r="BD223" s="4"/>
      <c r="BE223" s="4"/>
      <c r="BF223" s="4"/>
      <c r="BG223" s="4"/>
      <c r="BH223" s="4"/>
    </row>
    <row r="224" spans="2:62" s="19" customFormat="1" ht="48" customHeight="1" x14ac:dyDescent="0.3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13"/>
      <c r="AG224" s="13"/>
      <c r="AH224" s="13"/>
      <c r="AI224" s="4"/>
      <c r="AJ224" s="4"/>
      <c r="AK224" s="12"/>
      <c r="AL224" s="12"/>
      <c r="AM224" s="12"/>
      <c r="AN224" s="12"/>
      <c r="AO224" s="21"/>
      <c r="AP224" s="22"/>
      <c r="AS224" s="23"/>
      <c r="AT224" s="24"/>
      <c r="AU224" s="24"/>
      <c r="AV224" s="24"/>
      <c r="AW224" s="24"/>
      <c r="AX224" s="24"/>
      <c r="AY224" s="24"/>
      <c r="AZ224" s="24"/>
      <c r="BA224" s="26"/>
      <c r="BB224" s="5"/>
      <c r="BC224" s="5"/>
      <c r="BD224" s="4"/>
      <c r="BE224" s="4"/>
      <c r="BF224" s="4"/>
      <c r="BG224" s="4"/>
      <c r="BH224" s="4"/>
    </row>
    <row r="225" spans="3:60" s="19" customFormat="1" ht="24" customHeight="1" x14ac:dyDescent="0.35">
      <c r="C225" s="814" t="s">
        <v>440</v>
      </c>
      <c r="D225" s="814"/>
      <c r="E225" s="814"/>
      <c r="F225" s="814"/>
      <c r="G225" s="814"/>
      <c r="H225" s="814"/>
      <c r="I225" s="814"/>
      <c r="J225" s="814"/>
      <c r="K225" s="814"/>
      <c r="L225" s="814"/>
      <c r="M225" s="814"/>
      <c r="N225" s="814"/>
      <c r="O225" s="814"/>
      <c r="P225" s="814"/>
      <c r="Q225" s="814"/>
      <c r="R225" s="814"/>
      <c r="S225" s="814"/>
      <c r="T225" s="814"/>
      <c r="U225" s="814"/>
      <c r="V225" s="814"/>
      <c r="W225" s="814"/>
      <c r="X225" s="814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4"/>
      <c r="AJ225" s="4"/>
      <c r="AK225" s="12"/>
      <c r="AL225" s="12"/>
      <c r="AM225" s="12"/>
      <c r="AN225" s="12"/>
      <c r="AO225" s="21"/>
      <c r="AP225" s="22"/>
      <c r="AS225" s="23"/>
      <c r="AT225" s="24"/>
      <c r="AU225" s="24"/>
      <c r="AV225" s="24"/>
      <c r="AW225" s="24"/>
      <c r="AX225" s="24"/>
      <c r="AY225" s="24"/>
      <c r="AZ225" s="24"/>
      <c r="BA225" s="26"/>
      <c r="BB225" s="5"/>
      <c r="BC225" s="5"/>
      <c r="BD225" s="4"/>
      <c r="BE225" s="4"/>
      <c r="BF225" s="4"/>
      <c r="BG225" s="4"/>
      <c r="BH225" s="4"/>
    </row>
    <row r="226" spans="3:60" s="19" customFormat="1" ht="24" customHeight="1" x14ac:dyDescent="0.35">
      <c r="C226" s="814" t="s">
        <v>340</v>
      </c>
      <c r="D226" s="814"/>
      <c r="E226" s="814"/>
      <c r="F226" s="814"/>
      <c r="G226" s="814"/>
      <c r="H226" s="814"/>
      <c r="I226" s="814"/>
      <c r="J226" s="814"/>
      <c r="K226" s="814"/>
      <c r="L226" s="814"/>
      <c r="M226" s="814"/>
      <c r="N226" s="814"/>
      <c r="O226" s="814"/>
      <c r="P226" s="814"/>
      <c r="Q226" s="814"/>
      <c r="R226" s="814"/>
      <c r="S226" s="814"/>
      <c r="T226" s="814"/>
      <c r="U226" s="814"/>
      <c r="V226" s="814"/>
      <c r="W226" s="814"/>
      <c r="X226" s="814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4"/>
      <c r="AJ226" s="4"/>
      <c r="AK226" s="12"/>
      <c r="AL226" s="12"/>
      <c r="AM226" s="12"/>
      <c r="AN226" s="12"/>
      <c r="AO226" s="21"/>
      <c r="AP226" s="22"/>
      <c r="AS226" s="23"/>
      <c r="AT226" s="24"/>
      <c r="AU226" s="24"/>
      <c r="AV226" s="24"/>
      <c r="AW226" s="24"/>
      <c r="AX226" s="24"/>
      <c r="AY226" s="24"/>
      <c r="AZ226" s="24"/>
      <c r="BA226" s="26"/>
      <c r="BB226" s="5"/>
      <c r="BC226" s="5"/>
      <c r="BD226" s="4"/>
      <c r="BE226" s="4"/>
      <c r="BF226" s="4"/>
      <c r="BG226" s="4"/>
      <c r="BH226" s="4"/>
    </row>
    <row r="227" spans="3:60" s="19" customFormat="1" ht="24" customHeight="1" x14ac:dyDescent="0.35">
      <c r="C227" s="6" t="s">
        <v>341</v>
      </c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P227" s="21"/>
      <c r="AQ227" s="12"/>
      <c r="AR227" s="12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4"/>
      <c r="BE227" s="4"/>
      <c r="BF227" s="4"/>
      <c r="BG227" s="4"/>
      <c r="BH227" s="4"/>
    </row>
  </sheetData>
  <mergeCells count="1430">
    <mergeCell ref="BJ196:BM196"/>
    <mergeCell ref="F170:BI170"/>
    <mergeCell ref="F171:BI171"/>
    <mergeCell ref="A173:E173"/>
    <mergeCell ref="A172:E172"/>
    <mergeCell ref="F172:BI172"/>
    <mergeCell ref="F173:BI173"/>
    <mergeCell ref="A181:E181"/>
    <mergeCell ref="A182:E182"/>
    <mergeCell ref="F181:BI181"/>
    <mergeCell ref="A185:E185"/>
    <mergeCell ref="A186:E186"/>
    <mergeCell ref="A187:E187"/>
    <mergeCell ref="F184:BI184"/>
    <mergeCell ref="F185:BI185"/>
    <mergeCell ref="BJ191:BM191"/>
    <mergeCell ref="A179:E179"/>
    <mergeCell ref="A129:U129"/>
    <mergeCell ref="V129:AN129"/>
    <mergeCell ref="AO129:AZ129"/>
    <mergeCell ref="BA129:BM129"/>
    <mergeCell ref="A130:J130"/>
    <mergeCell ref="K130:N130"/>
    <mergeCell ref="O130:Q130"/>
    <mergeCell ref="R130:U130"/>
    <mergeCell ref="V130:AC130"/>
    <mergeCell ref="AD130:AG130"/>
    <mergeCell ref="AH130:AJ130"/>
    <mergeCell ref="AK130:AN130"/>
    <mergeCell ref="AO130:AR130"/>
    <mergeCell ref="AS130:AV130"/>
    <mergeCell ref="AW130:AZ130"/>
    <mergeCell ref="BA130:BM130"/>
    <mergeCell ref="A177:E177"/>
    <mergeCell ref="C207:BM208"/>
    <mergeCell ref="Z90:AA90"/>
    <mergeCell ref="Z66:AA66"/>
    <mergeCell ref="Z65:AA65"/>
    <mergeCell ref="Z62:AA62"/>
    <mergeCell ref="A131:J132"/>
    <mergeCell ref="K131:N132"/>
    <mergeCell ref="O131:Q132"/>
    <mergeCell ref="R131:U132"/>
    <mergeCell ref="V131:AC133"/>
    <mergeCell ref="AD131:AG133"/>
    <mergeCell ref="AH131:AJ133"/>
    <mergeCell ref="AK131:AN133"/>
    <mergeCell ref="AO131:AR136"/>
    <mergeCell ref="AS131:AV136"/>
    <mergeCell ref="AW131:AZ136"/>
    <mergeCell ref="BA131:BM136"/>
    <mergeCell ref="A133:J134"/>
    <mergeCell ref="K133:N134"/>
    <mergeCell ref="O133:Q134"/>
    <mergeCell ref="A96:B96"/>
    <mergeCell ref="C96:O96"/>
    <mergeCell ref="P96:Q96"/>
    <mergeCell ref="R96:S96"/>
    <mergeCell ref="T96:U96"/>
    <mergeCell ref="V96:W96"/>
    <mergeCell ref="X96:Y96"/>
    <mergeCell ref="Z96:AA96"/>
    <mergeCell ref="AB96:AC96"/>
    <mergeCell ref="AB127:AC127"/>
    <mergeCell ref="BJ179:BM179"/>
    <mergeCell ref="BJ178:BM178"/>
    <mergeCell ref="V125:W125"/>
    <mergeCell ref="X125:Y125"/>
    <mergeCell ref="Z125:AA125"/>
    <mergeCell ref="AI126:AK126"/>
    <mergeCell ref="AL126:AN126"/>
    <mergeCell ref="AU125:AW125"/>
    <mergeCell ref="AX125:AZ125"/>
    <mergeCell ref="BA125:BC125"/>
    <mergeCell ref="BD125:BF125"/>
    <mergeCell ref="BG125:BI125"/>
    <mergeCell ref="AB125:AC125"/>
    <mergeCell ref="AD125:AE125"/>
    <mergeCell ref="AF125:AH125"/>
    <mergeCell ref="A191:E191"/>
    <mergeCell ref="BJ189:BM189"/>
    <mergeCell ref="A189:E189"/>
    <mergeCell ref="BJ188:BM188"/>
    <mergeCell ref="A188:E188"/>
    <mergeCell ref="R133:U134"/>
    <mergeCell ref="V134:AC136"/>
    <mergeCell ref="AD134:AG136"/>
    <mergeCell ref="AH134:AJ136"/>
    <mergeCell ref="AK134:AN136"/>
    <mergeCell ref="A135:J136"/>
    <mergeCell ref="K135:N136"/>
    <mergeCell ref="O135:Q136"/>
    <mergeCell ref="R135:U136"/>
    <mergeCell ref="BJ170:BM170"/>
    <mergeCell ref="BJ171:BM171"/>
    <mergeCell ref="BJ172:BM172"/>
    <mergeCell ref="A147:E147"/>
    <mergeCell ref="A196:E196"/>
    <mergeCell ref="A197:E197"/>
    <mergeCell ref="BJ163:BM163"/>
    <mergeCell ref="BJ164:BM164"/>
    <mergeCell ref="BJ167:BM167"/>
    <mergeCell ref="BJ173:BM173"/>
    <mergeCell ref="BJ194:BM194"/>
    <mergeCell ref="BJ176:BM176"/>
    <mergeCell ref="F186:BI186"/>
    <mergeCell ref="BJ168:BM168"/>
    <mergeCell ref="F163:BI163"/>
    <mergeCell ref="F164:BI164"/>
    <mergeCell ref="F182:BI182"/>
    <mergeCell ref="F147:BI147"/>
    <mergeCell ref="A149:E149"/>
    <mergeCell ref="A153:E153"/>
    <mergeCell ref="F153:BI153"/>
    <mergeCell ref="BJ153:BM153"/>
    <mergeCell ref="A154:E154"/>
    <mergeCell ref="F154:BI154"/>
    <mergeCell ref="BJ154:BM154"/>
    <mergeCell ref="F189:BI189"/>
    <mergeCell ref="F188:BI188"/>
    <mergeCell ref="A192:E192"/>
    <mergeCell ref="F192:BI192"/>
    <mergeCell ref="BJ150:BM150"/>
    <mergeCell ref="A148:E148"/>
    <mergeCell ref="F148:BI148"/>
    <mergeCell ref="BJ148:BM148"/>
    <mergeCell ref="BJ147:BM147"/>
    <mergeCell ref="BJ197:BM197"/>
    <mergeCell ref="F178:BI178"/>
    <mergeCell ref="A204:E204"/>
    <mergeCell ref="F204:BI204"/>
    <mergeCell ref="BJ204:BM204"/>
    <mergeCell ref="BJ182:BM182"/>
    <mergeCell ref="F195:BI195"/>
    <mergeCell ref="BJ195:BM195"/>
    <mergeCell ref="F190:BI190"/>
    <mergeCell ref="BJ190:BM190"/>
    <mergeCell ref="F187:BI187"/>
    <mergeCell ref="P99:Q99"/>
    <mergeCell ref="R99:S99"/>
    <mergeCell ref="T99:U99"/>
    <mergeCell ref="V99:W99"/>
    <mergeCell ref="A203:E203"/>
    <mergeCell ref="F203:BI203"/>
    <mergeCell ref="F176:BI176"/>
    <mergeCell ref="A163:E163"/>
    <mergeCell ref="A164:E164"/>
    <mergeCell ref="C111:O111"/>
    <mergeCell ref="BJ199:BM199"/>
    <mergeCell ref="F177:BI177"/>
    <mergeCell ref="F149:BI149"/>
    <mergeCell ref="BJ149:BM149"/>
    <mergeCell ref="A150:E150"/>
    <mergeCell ref="F150:BI150"/>
    <mergeCell ref="A151:E151"/>
    <mergeCell ref="F151:BI151"/>
    <mergeCell ref="BJ192:BM192"/>
    <mergeCell ref="A190:E190"/>
    <mergeCell ref="F191:BI191"/>
    <mergeCell ref="F179:BI179"/>
    <mergeCell ref="A194:E194"/>
    <mergeCell ref="P92:Q92"/>
    <mergeCell ref="R92:S92"/>
    <mergeCell ref="AB102:AC102"/>
    <mergeCell ref="T92:U92"/>
    <mergeCell ref="V92:W92"/>
    <mergeCell ref="X92:Y92"/>
    <mergeCell ref="Z92:AA92"/>
    <mergeCell ref="AB92:AC92"/>
    <mergeCell ref="P102:Q102"/>
    <mergeCell ref="R102:S102"/>
    <mergeCell ref="T102:U102"/>
    <mergeCell ref="V102:W102"/>
    <mergeCell ref="X102:Y102"/>
    <mergeCell ref="Z102:AA102"/>
    <mergeCell ref="AB97:AC97"/>
    <mergeCell ref="R94:S94"/>
    <mergeCell ref="BJ203:BM203"/>
    <mergeCell ref="F194:BI194"/>
    <mergeCell ref="BL120:BM120"/>
    <mergeCell ref="AU127:AW127"/>
    <mergeCell ref="AX127:AZ127"/>
    <mergeCell ref="BA127:BC127"/>
    <mergeCell ref="BD127:BF127"/>
    <mergeCell ref="BG127:BI127"/>
    <mergeCell ref="AO126:AQ126"/>
    <mergeCell ref="AR126:AT126"/>
    <mergeCell ref="AU126:AW126"/>
    <mergeCell ref="AX126:AZ126"/>
    <mergeCell ref="BJ127:BK127"/>
    <mergeCell ref="BL127:BM127"/>
    <mergeCell ref="BA126:BC126"/>
    <mergeCell ref="BD126:BF126"/>
    <mergeCell ref="BJ93:BK93"/>
    <mergeCell ref="A127:S127"/>
    <mergeCell ref="T127:U127"/>
    <mergeCell ref="V127:W127"/>
    <mergeCell ref="X127:Y127"/>
    <mergeCell ref="Z127:AA127"/>
    <mergeCell ref="AR127:AT127"/>
    <mergeCell ref="X93:Y93"/>
    <mergeCell ref="Z93:AA93"/>
    <mergeCell ref="AB93:AC93"/>
    <mergeCell ref="P93:Q93"/>
    <mergeCell ref="R93:S93"/>
    <mergeCell ref="BL126:BM126"/>
    <mergeCell ref="AO125:AQ125"/>
    <mergeCell ref="T125:U125"/>
    <mergeCell ref="T93:U93"/>
    <mergeCell ref="V93:W93"/>
    <mergeCell ref="BG126:BI126"/>
    <mergeCell ref="BJ126:BK126"/>
    <mergeCell ref="F169:BI169"/>
    <mergeCell ref="BJ169:BM169"/>
    <mergeCell ref="A174:E174"/>
    <mergeCell ref="F174:BI174"/>
    <mergeCell ref="F193:BI193"/>
    <mergeCell ref="BJ193:BM193"/>
    <mergeCell ref="A195:E195"/>
    <mergeCell ref="BJ187:BM187"/>
    <mergeCell ref="F180:BI180"/>
    <mergeCell ref="A183:E183"/>
    <mergeCell ref="F183:BI183"/>
    <mergeCell ref="A184:E184"/>
    <mergeCell ref="BJ184:BM184"/>
    <mergeCell ref="A176:E176"/>
    <mergeCell ref="A178:E178"/>
    <mergeCell ref="BL92:BM92"/>
    <mergeCell ref="AB90:AC90"/>
    <mergeCell ref="AD90:AE90"/>
    <mergeCell ref="BJ90:BK90"/>
    <mergeCell ref="BL90:BM90"/>
    <mergeCell ref="BL97:BM97"/>
    <mergeCell ref="BL93:BM93"/>
    <mergeCell ref="AD92:AE92"/>
    <mergeCell ref="BJ92:BK92"/>
    <mergeCell ref="AD96:AE96"/>
    <mergeCell ref="P109:Q109"/>
    <mergeCell ref="R109:S109"/>
    <mergeCell ref="T109:U109"/>
    <mergeCell ref="V109:W109"/>
    <mergeCell ref="X109:Y109"/>
    <mergeCell ref="A146:BM146"/>
    <mergeCell ref="AD93:AE93"/>
    <mergeCell ref="A152:E152"/>
    <mergeCell ref="F152:BI152"/>
    <mergeCell ref="BJ152:BM152"/>
    <mergeCell ref="A198:E198"/>
    <mergeCell ref="A160:E160"/>
    <mergeCell ref="BJ159:BM159"/>
    <mergeCell ref="A159:E159"/>
    <mergeCell ref="F160:BI160"/>
    <mergeCell ref="F161:BI161"/>
    <mergeCell ref="F159:BI159"/>
    <mergeCell ref="BJ186:BM186"/>
    <mergeCell ref="BJ185:BM185"/>
    <mergeCell ref="BJ183:BM183"/>
    <mergeCell ref="BJ180:BM180"/>
    <mergeCell ref="A180:E180"/>
    <mergeCell ref="A200:E200"/>
    <mergeCell ref="F200:BI200"/>
    <mergeCell ref="BJ200:BM200"/>
    <mergeCell ref="A199:E199"/>
    <mergeCell ref="F199:BI199"/>
    <mergeCell ref="BJ174:BM174"/>
    <mergeCell ref="A162:E162"/>
    <mergeCell ref="F162:BI162"/>
    <mergeCell ref="BJ162:BM162"/>
    <mergeCell ref="A168:E168"/>
    <mergeCell ref="F168:BI168"/>
    <mergeCell ref="BJ177:BM177"/>
    <mergeCell ref="BJ181:BM181"/>
    <mergeCell ref="A175:E175"/>
    <mergeCell ref="F175:BI175"/>
    <mergeCell ref="BJ175:BM175"/>
    <mergeCell ref="A169:E169"/>
    <mergeCell ref="BL125:BM125"/>
    <mergeCell ref="AD127:AE127"/>
    <mergeCell ref="AF127:AH127"/>
    <mergeCell ref="AI127:AK127"/>
    <mergeCell ref="AL127:AN127"/>
    <mergeCell ref="AO127:AQ127"/>
    <mergeCell ref="A126:S126"/>
    <mergeCell ref="T126:U126"/>
    <mergeCell ref="V126:W126"/>
    <mergeCell ref="X126:Y126"/>
    <mergeCell ref="Z126:AA126"/>
    <mergeCell ref="AB126:AC126"/>
    <mergeCell ref="AD126:AE126"/>
    <mergeCell ref="AF126:AH126"/>
    <mergeCell ref="AR125:AT125"/>
    <mergeCell ref="C225:X225"/>
    <mergeCell ref="C226:X226"/>
    <mergeCell ref="A157:E157"/>
    <mergeCell ref="F157:BI157"/>
    <mergeCell ref="BJ157:BM157"/>
    <mergeCell ref="A193:E193"/>
    <mergeCell ref="A167:E167"/>
    <mergeCell ref="F167:BI167"/>
    <mergeCell ref="A170:E170"/>
    <mergeCell ref="A171:E171"/>
    <mergeCell ref="A165:E165"/>
    <mergeCell ref="F165:BI165"/>
    <mergeCell ref="BJ165:BM165"/>
    <mergeCell ref="A166:E166"/>
    <mergeCell ref="F166:BI166"/>
    <mergeCell ref="BJ166:BM166"/>
    <mergeCell ref="BJ151:BM151"/>
    <mergeCell ref="Z113:AA113"/>
    <mergeCell ref="AB113:AC113"/>
    <mergeCell ref="AD113:AE113"/>
    <mergeCell ref="AB103:AC103"/>
    <mergeCell ref="AD103:AE103"/>
    <mergeCell ref="V122:W122"/>
    <mergeCell ref="X122:Y122"/>
    <mergeCell ref="Z122:AA122"/>
    <mergeCell ref="AB122:AC122"/>
    <mergeCell ref="A125:S125"/>
    <mergeCell ref="BJ125:BK125"/>
    <mergeCell ref="AD122:AE122"/>
    <mergeCell ref="BJ122:BK122"/>
    <mergeCell ref="T123:U123"/>
    <mergeCell ref="V123:W123"/>
    <mergeCell ref="X123:Y123"/>
    <mergeCell ref="Z123:AA123"/>
    <mergeCell ref="AB123:AC123"/>
    <mergeCell ref="AD123:AE123"/>
    <mergeCell ref="T122:U122"/>
    <mergeCell ref="AX124:AZ124"/>
    <mergeCell ref="BJ123:BK123"/>
    <mergeCell ref="T124:U124"/>
    <mergeCell ref="V124:W124"/>
    <mergeCell ref="X124:Y124"/>
    <mergeCell ref="Z124:AA124"/>
    <mergeCell ref="AB124:AC124"/>
    <mergeCell ref="AD124:AE124"/>
    <mergeCell ref="AF124:AH124"/>
    <mergeCell ref="BG124:BI124"/>
    <mergeCell ref="AI125:AK125"/>
    <mergeCell ref="AL125:AN125"/>
    <mergeCell ref="X120:Y120"/>
    <mergeCell ref="Z120:AA120"/>
    <mergeCell ref="AB120:AC120"/>
    <mergeCell ref="AD120:AE120"/>
    <mergeCell ref="BJ120:BK120"/>
    <mergeCell ref="AI124:AK124"/>
    <mergeCell ref="AL124:AN124"/>
    <mergeCell ref="AO124:AQ124"/>
    <mergeCell ref="AR124:AT124"/>
    <mergeCell ref="AU124:AW124"/>
    <mergeCell ref="A120:B120"/>
    <mergeCell ref="C120:O120"/>
    <mergeCell ref="P120:Q120"/>
    <mergeCell ref="R120:S120"/>
    <mergeCell ref="T120:U120"/>
    <mergeCell ref="V120:W120"/>
    <mergeCell ref="BJ124:BK124"/>
    <mergeCell ref="X121:Y121"/>
    <mergeCell ref="Z121:AA121"/>
    <mergeCell ref="BA124:BC124"/>
    <mergeCell ref="BD124:BF124"/>
    <mergeCell ref="C109:O109"/>
    <mergeCell ref="A102:B102"/>
    <mergeCell ref="A104:B104"/>
    <mergeCell ref="C104:O104"/>
    <mergeCell ref="A105:B105"/>
    <mergeCell ref="C105:O105"/>
    <mergeCell ref="P105:Q105"/>
    <mergeCell ref="A103:B103"/>
    <mergeCell ref="BJ106:BK106"/>
    <mergeCell ref="A111:B111"/>
    <mergeCell ref="A110:B110"/>
    <mergeCell ref="A107:B107"/>
    <mergeCell ref="AB107:AC107"/>
    <mergeCell ref="AD107:AE107"/>
    <mergeCell ref="A106:B106"/>
    <mergeCell ref="P106:Q106"/>
    <mergeCell ref="Z109:AA109"/>
    <mergeCell ref="AB109:AC109"/>
    <mergeCell ref="BJ103:BK103"/>
    <mergeCell ref="P104:Q104"/>
    <mergeCell ref="R104:S104"/>
    <mergeCell ref="T104:U104"/>
    <mergeCell ref="V104:W104"/>
    <mergeCell ref="R105:S105"/>
    <mergeCell ref="T105:U105"/>
    <mergeCell ref="V105:W105"/>
    <mergeCell ref="Z103:AA103"/>
    <mergeCell ref="C106:O106"/>
    <mergeCell ref="P111:Q111"/>
    <mergeCell ref="R111:S111"/>
    <mergeCell ref="T111:U111"/>
    <mergeCell ref="BL106:BM106"/>
    <mergeCell ref="X104:Y104"/>
    <mergeCell ref="Z104:AA104"/>
    <mergeCell ref="AB104:AC104"/>
    <mergeCell ref="BL109:BM109"/>
    <mergeCell ref="BL114:BM114"/>
    <mergeCell ref="V114:W114"/>
    <mergeCell ref="X114:Y114"/>
    <mergeCell ref="Z114:AA114"/>
    <mergeCell ref="AB114:AC114"/>
    <mergeCell ref="AD111:AE111"/>
    <mergeCell ref="BJ111:BK111"/>
    <mergeCell ref="BL110:BM110"/>
    <mergeCell ref="BL112:BM112"/>
    <mergeCell ref="R106:S106"/>
    <mergeCell ref="T106:U106"/>
    <mergeCell ref="V106:W106"/>
    <mergeCell ref="X106:Y106"/>
    <mergeCell ref="Z106:AA106"/>
    <mergeCell ref="AB106:AC106"/>
    <mergeCell ref="AD106:AE106"/>
    <mergeCell ref="T112:U112"/>
    <mergeCell ref="V112:W112"/>
    <mergeCell ref="X112:Y112"/>
    <mergeCell ref="Z112:AA112"/>
    <mergeCell ref="AB112:AC112"/>
    <mergeCell ref="V111:W111"/>
    <mergeCell ref="AD105:AE105"/>
    <mergeCell ref="BL104:BM104"/>
    <mergeCell ref="X111:Y111"/>
    <mergeCell ref="AD109:AE109"/>
    <mergeCell ref="BJ109:BK109"/>
    <mergeCell ref="C113:O113"/>
    <mergeCell ref="P113:Q113"/>
    <mergeCell ref="R113:S113"/>
    <mergeCell ref="T113:U113"/>
    <mergeCell ref="V113:W113"/>
    <mergeCell ref="X113:Y113"/>
    <mergeCell ref="BJ113:BK113"/>
    <mergeCell ref="C110:O110"/>
    <mergeCell ref="P110:Q110"/>
    <mergeCell ref="AB105:AC105"/>
    <mergeCell ref="BL105:BM105"/>
    <mergeCell ref="BJ100:BK100"/>
    <mergeCell ref="X99:Y99"/>
    <mergeCell ref="Z99:AA99"/>
    <mergeCell ref="BJ98:BK98"/>
    <mergeCell ref="T94:U94"/>
    <mergeCell ref="V94:W94"/>
    <mergeCell ref="AD95:AE95"/>
    <mergeCell ref="AD97:AE97"/>
    <mergeCell ref="T95:U95"/>
    <mergeCell ref="V95:W95"/>
    <mergeCell ref="X95:Y95"/>
    <mergeCell ref="Z95:AA95"/>
    <mergeCell ref="AB95:AC95"/>
    <mergeCell ref="T97:U97"/>
    <mergeCell ref="AB98:AC98"/>
    <mergeCell ref="BJ105:BK105"/>
    <mergeCell ref="BL98:BM98"/>
    <mergeCell ref="BL102:BM102"/>
    <mergeCell ref="BL99:BM99"/>
    <mergeCell ref="AB99:AC99"/>
    <mergeCell ref="AD99:AE99"/>
    <mergeCell ref="BJ95:BK95"/>
    <mergeCell ref="X94:Y94"/>
    <mergeCell ref="Z94:AA94"/>
    <mergeCell ref="AB94:AC94"/>
    <mergeCell ref="AD94:AE94"/>
    <mergeCell ref="BJ94:BK94"/>
    <mergeCell ref="AD98:AE98"/>
    <mergeCell ref="X101:Y101"/>
    <mergeCell ref="Z101:AA101"/>
    <mergeCell ref="AB101:AC101"/>
    <mergeCell ref="R101:S101"/>
    <mergeCell ref="R95:S95"/>
    <mergeCell ref="R100:S100"/>
    <mergeCell ref="C103:O103"/>
    <mergeCell ref="BL103:BM103"/>
    <mergeCell ref="BJ104:BK104"/>
    <mergeCell ref="BJ102:BK102"/>
    <mergeCell ref="AD101:AE101"/>
    <mergeCell ref="X97:Y97"/>
    <mergeCell ref="BJ96:BK96"/>
    <mergeCell ref="BL96:BM96"/>
    <mergeCell ref="C99:O99"/>
    <mergeCell ref="BL94:BM95"/>
    <mergeCell ref="T101:U101"/>
    <mergeCell ref="V101:W101"/>
    <mergeCell ref="AD104:AE104"/>
    <mergeCell ref="T98:U98"/>
    <mergeCell ref="V98:W98"/>
    <mergeCell ref="X98:Y98"/>
    <mergeCell ref="Z98:AA98"/>
    <mergeCell ref="P103:Q103"/>
    <mergeCell ref="Z97:AA97"/>
    <mergeCell ref="X88:Y88"/>
    <mergeCell ref="Z88:AA88"/>
    <mergeCell ref="AB88:AC88"/>
    <mergeCell ref="AD88:AE88"/>
    <mergeCell ref="BJ88:BK88"/>
    <mergeCell ref="A88:B88"/>
    <mergeCell ref="C88:O88"/>
    <mergeCell ref="P88:Q88"/>
    <mergeCell ref="R88:S88"/>
    <mergeCell ref="T88:U88"/>
    <mergeCell ref="BJ101:BK101"/>
    <mergeCell ref="BJ99:BK99"/>
    <mergeCell ref="AD102:AE102"/>
    <mergeCell ref="V97:W97"/>
    <mergeCell ref="BJ97:BK97"/>
    <mergeCell ref="T100:U100"/>
    <mergeCell ref="V100:W100"/>
    <mergeCell ref="X100:Y100"/>
    <mergeCell ref="Z100:AA100"/>
    <mergeCell ref="AB100:AC100"/>
    <mergeCell ref="AD100:AE100"/>
    <mergeCell ref="A89:B89"/>
    <mergeCell ref="A91:B91"/>
    <mergeCell ref="C91:O91"/>
    <mergeCell ref="T91:U91"/>
    <mergeCell ref="V91:W91"/>
    <mergeCell ref="C90:O90"/>
    <mergeCell ref="R91:S91"/>
    <mergeCell ref="V88:W88"/>
    <mergeCell ref="V89:W89"/>
    <mergeCell ref="A90:B90"/>
    <mergeCell ref="AD91:AE91"/>
    <mergeCell ref="BJ91:BK91"/>
    <mergeCell ref="P90:Q90"/>
    <mergeCell ref="R90:S90"/>
    <mergeCell ref="T90:U90"/>
    <mergeCell ref="V90:W90"/>
    <mergeCell ref="X90:Y90"/>
    <mergeCell ref="X89:Y89"/>
    <mergeCell ref="Z89:AA89"/>
    <mergeCell ref="AB89:AC89"/>
    <mergeCell ref="AD89:AE89"/>
    <mergeCell ref="BJ89:BK89"/>
    <mergeCell ref="C89:O89"/>
    <mergeCell ref="P89:Q89"/>
    <mergeCell ref="R89:S89"/>
    <mergeCell ref="T89:U89"/>
    <mergeCell ref="X91:Y91"/>
    <mergeCell ref="Z91:AA91"/>
    <mergeCell ref="AB91:AC91"/>
    <mergeCell ref="X84:Y84"/>
    <mergeCell ref="Z84:AA84"/>
    <mergeCell ref="AB84:AC84"/>
    <mergeCell ref="AD84:AE84"/>
    <mergeCell ref="BJ84:BK84"/>
    <mergeCell ref="R85:S85"/>
    <mergeCell ref="T85:U85"/>
    <mergeCell ref="A84:B84"/>
    <mergeCell ref="C84:O84"/>
    <mergeCell ref="P84:Q84"/>
    <mergeCell ref="R84:S84"/>
    <mergeCell ref="T84:U84"/>
    <mergeCell ref="V84:W84"/>
    <mergeCell ref="Z87:AA87"/>
    <mergeCell ref="AB87:AC87"/>
    <mergeCell ref="AD87:AE87"/>
    <mergeCell ref="BJ87:BK87"/>
    <mergeCell ref="A87:B87"/>
    <mergeCell ref="C87:O87"/>
    <mergeCell ref="P87:Q87"/>
    <mergeCell ref="R87:S87"/>
    <mergeCell ref="T87:U87"/>
    <mergeCell ref="V87:W87"/>
    <mergeCell ref="A85:B86"/>
    <mergeCell ref="C85:O85"/>
    <mergeCell ref="Z85:AA85"/>
    <mergeCell ref="AB85:AC85"/>
    <mergeCell ref="AD85:AE85"/>
    <mergeCell ref="BJ85:BK85"/>
    <mergeCell ref="P85:Q85"/>
    <mergeCell ref="X82:Y82"/>
    <mergeCell ref="AD80:AE80"/>
    <mergeCell ref="BJ80:BK80"/>
    <mergeCell ref="A81:B82"/>
    <mergeCell ref="C81:O81"/>
    <mergeCell ref="R81:S81"/>
    <mergeCell ref="T81:U81"/>
    <mergeCell ref="AD82:AE82"/>
    <mergeCell ref="BJ82:BK82"/>
    <mergeCell ref="AB81:AC81"/>
    <mergeCell ref="AD81:AE81"/>
    <mergeCell ref="BJ81:BK81"/>
    <mergeCell ref="C82:O82"/>
    <mergeCell ref="P82:Q82"/>
    <mergeCell ref="R82:S82"/>
    <mergeCell ref="T82:U82"/>
    <mergeCell ref="V82:W82"/>
    <mergeCell ref="BJ83:BK83"/>
    <mergeCell ref="A83:B83"/>
    <mergeCell ref="C83:O83"/>
    <mergeCell ref="P83:Q83"/>
    <mergeCell ref="R83:S83"/>
    <mergeCell ref="T83:U83"/>
    <mergeCell ref="V83:W83"/>
    <mergeCell ref="P81:Q81"/>
    <mergeCell ref="AB79:AC79"/>
    <mergeCell ref="AD73:AE73"/>
    <mergeCell ref="X83:Y83"/>
    <mergeCell ref="Z83:AA83"/>
    <mergeCell ref="AB83:AC83"/>
    <mergeCell ref="AD83:AE83"/>
    <mergeCell ref="AD79:AE79"/>
    <mergeCell ref="Z82:AA82"/>
    <mergeCell ref="AB82:AC82"/>
    <mergeCell ref="T80:U80"/>
    <mergeCell ref="V80:W80"/>
    <mergeCell ref="X80:Y80"/>
    <mergeCell ref="Z80:AA80"/>
    <mergeCell ref="AB80:AC80"/>
    <mergeCell ref="Z73:AA73"/>
    <mergeCell ref="AB73:AC73"/>
    <mergeCell ref="Z76:AA78"/>
    <mergeCell ref="AB76:AC78"/>
    <mergeCell ref="AD76:AE78"/>
    <mergeCell ref="AF76:AH76"/>
    <mergeCell ref="AI76:AK76"/>
    <mergeCell ref="AL76:AN76"/>
    <mergeCell ref="BB77:BC77"/>
    <mergeCell ref="BE77:BF77"/>
    <mergeCell ref="A70:B70"/>
    <mergeCell ref="C70:O70"/>
    <mergeCell ref="P70:Q70"/>
    <mergeCell ref="V81:W81"/>
    <mergeCell ref="X81:Y81"/>
    <mergeCell ref="Z81:AA81"/>
    <mergeCell ref="A80:B80"/>
    <mergeCell ref="C80:O80"/>
    <mergeCell ref="P80:Q80"/>
    <mergeCell ref="R80:S80"/>
    <mergeCell ref="AB72:AC72"/>
    <mergeCell ref="AD72:AE72"/>
    <mergeCell ref="BJ72:BK72"/>
    <mergeCell ref="V79:W79"/>
    <mergeCell ref="X79:Y79"/>
    <mergeCell ref="Z79:AA79"/>
    <mergeCell ref="BJ79:BK79"/>
    <mergeCell ref="P72:Q72"/>
    <mergeCell ref="R72:S72"/>
    <mergeCell ref="T72:U72"/>
    <mergeCell ref="V72:W72"/>
    <mergeCell ref="X72:Y72"/>
    <mergeCell ref="Z72:AA72"/>
    <mergeCell ref="BJ70:BK70"/>
    <mergeCell ref="A73:B73"/>
    <mergeCell ref="C73:O73"/>
    <mergeCell ref="P73:Q73"/>
    <mergeCell ref="R73:S73"/>
    <mergeCell ref="T73:U73"/>
    <mergeCell ref="V73:W73"/>
    <mergeCell ref="X73:Y73"/>
    <mergeCell ref="A72:B72"/>
    <mergeCell ref="C72:O72"/>
    <mergeCell ref="BJ73:BK73"/>
    <mergeCell ref="A79:B79"/>
    <mergeCell ref="C79:O79"/>
    <mergeCell ref="P79:Q79"/>
    <mergeCell ref="R79:S79"/>
    <mergeCell ref="T79:U79"/>
    <mergeCell ref="BJ69:BK69"/>
    <mergeCell ref="Z68:AA68"/>
    <mergeCell ref="AB68:AC68"/>
    <mergeCell ref="AD68:AE68"/>
    <mergeCell ref="BJ68:BK68"/>
    <mergeCell ref="P69:Q69"/>
    <mergeCell ref="R69:S69"/>
    <mergeCell ref="T69:U69"/>
    <mergeCell ref="AB70:AC70"/>
    <mergeCell ref="V69:W69"/>
    <mergeCell ref="X69:Y69"/>
    <mergeCell ref="Z69:AA69"/>
    <mergeCell ref="AB69:AC69"/>
    <mergeCell ref="AD69:AE69"/>
    <mergeCell ref="AD70:AE70"/>
    <mergeCell ref="R68:S68"/>
    <mergeCell ref="R70:S70"/>
    <mergeCell ref="T70:U70"/>
    <mergeCell ref="V70:W70"/>
    <mergeCell ref="X70:Y70"/>
    <mergeCell ref="Z70:AA70"/>
    <mergeCell ref="A69:B69"/>
    <mergeCell ref="C69:O69"/>
    <mergeCell ref="A68:B68"/>
    <mergeCell ref="C68:O68"/>
    <mergeCell ref="C65:O65"/>
    <mergeCell ref="P65:Q65"/>
    <mergeCell ref="R65:S65"/>
    <mergeCell ref="T65:U65"/>
    <mergeCell ref="V65:W65"/>
    <mergeCell ref="X65:Y65"/>
    <mergeCell ref="AD65:AE65"/>
    <mergeCell ref="BJ65:BK65"/>
    <mergeCell ref="A66:B66"/>
    <mergeCell ref="C66:O66"/>
    <mergeCell ref="P66:Q66"/>
    <mergeCell ref="R66:S66"/>
    <mergeCell ref="T66:U66"/>
    <mergeCell ref="V66:W66"/>
    <mergeCell ref="X66:Y66"/>
    <mergeCell ref="A65:B65"/>
    <mergeCell ref="A67:B67"/>
    <mergeCell ref="C67:O67"/>
    <mergeCell ref="R67:S67"/>
    <mergeCell ref="T67:U67"/>
    <mergeCell ref="V67:W67"/>
    <mergeCell ref="P67:Q67"/>
    <mergeCell ref="X67:Y67"/>
    <mergeCell ref="Z67:AA67"/>
    <mergeCell ref="AB67:AC67"/>
    <mergeCell ref="AD67:AE67"/>
    <mergeCell ref="BJ67:BK67"/>
    <mergeCell ref="BJ66:BK66"/>
    <mergeCell ref="AB65:AC65"/>
    <mergeCell ref="AR76:AT76"/>
    <mergeCell ref="AU76:AW76"/>
    <mergeCell ref="AX76:AZ76"/>
    <mergeCell ref="BA76:BC76"/>
    <mergeCell ref="BD76:BF76"/>
    <mergeCell ref="BJ74:BK78"/>
    <mergeCell ref="BH77:BI77"/>
    <mergeCell ref="BG76:BI76"/>
    <mergeCell ref="AG77:AH77"/>
    <mergeCell ref="AJ77:AK77"/>
    <mergeCell ref="AM77:AN77"/>
    <mergeCell ref="AP77:AQ77"/>
    <mergeCell ref="AS77:AT77"/>
    <mergeCell ref="AV77:AW77"/>
    <mergeCell ref="AY77:AZ77"/>
    <mergeCell ref="X76:Y78"/>
    <mergeCell ref="P68:Q68"/>
    <mergeCell ref="T68:U68"/>
    <mergeCell ref="V68:W68"/>
    <mergeCell ref="X68:Y68"/>
    <mergeCell ref="BJ61:BK61"/>
    <mergeCell ref="X62:Y62"/>
    <mergeCell ref="AD64:AE64"/>
    <mergeCell ref="BJ64:BK64"/>
    <mergeCell ref="BL64:BM64"/>
    <mergeCell ref="A74:B78"/>
    <mergeCell ref="C74:O78"/>
    <mergeCell ref="P74:Q78"/>
    <mergeCell ref="R74:S78"/>
    <mergeCell ref="T74:AE74"/>
    <mergeCell ref="AF74:BI74"/>
    <mergeCell ref="V62:W62"/>
    <mergeCell ref="BL74:BM78"/>
    <mergeCell ref="T75:U78"/>
    <mergeCell ref="V75:W78"/>
    <mergeCell ref="X75:AE75"/>
    <mergeCell ref="AF75:AK75"/>
    <mergeCell ref="AL75:AQ75"/>
    <mergeCell ref="AR75:AW75"/>
    <mergeCell ref="AX75:BC75"/>
    <mergeCell ref="BD75:BI75"/>
    <mergeCell ref="A63:B63"/>
    <mergeCell ref="C63:O63"/>
    <mergeCell ref="P63:Q63"/>
    <mergeCell ref="R63:S63"/>
    <mergeCell ref="T63:U63"/>
    <mergeCell ref="A62:B62"/>
    <mergeCell ref="C62:O62"/>
    <mergeCell ref="BJ63:BK63"/>
    <mergeCell ref="AO76:AQ76"/>
    <mergeCell ref="A64:B64"/>
    <mergeCell ref="C64:O64"/>
    <mergeCell ref="P64:Q64"/>
    <mergeCell ref="R64:S64"/>
    <mergeCell ref="T64:U64"/>
    <mergeCell ref="V64:W64"/>
    <mergeCell ref="X64:Y64"/>
    <mergeCell ref="Z61:AA61"/>
    <mergeCell ref="AB61:AC61"/>
    <mergeCell ref="A60:B60"/>
    <mergeCell ref="C60:O60"/>
    <mergeCell ref="P60:Q60"/>
    <mergeCell ref="R60:S60"/>
    <mergeCell ref="T60:U60"/>
    <mergeCell ref="V60:W60"/>
    <mergeCell ref="X60:Y60"/>
    <mergeCell ref="Z60:AA60"/>
    <mergeCell ref="P62:Q62"/>
    <mergeCell ref="R62:S62"/>
    <mergeCell ref="T62:U62"/>
    <mergeCell ref="AB62:AC62"/>
    <mergeCell ref="Z64:AA64"/>
    <mergeCell ref="AB64:AC64"/>
    <mergeCell ref="V63:W63"/>
    <mergeCell ref="X63:Y63"/>
    <mergeCell ref="Z63:AA63"/>
    <mergeCell ref="AB63:AC63"/>
    <mergeCell ref="AB60:AC60"/>
    <mergeCell ref="A57:B57"/>
    <mergeCell ref="C57:O57"/>
    <mergeCell ref="P57:Q57"/>
    <mergeCell ref="R57:S57"/>
    <mergeCell ref="T57:U57"/>
    <mergeCell ref="V57:W57"/>
    <mergeCell ref="X57:Y57"/>
    <mergeCell ref="AD60:AE60"/>
    <mergeCell ref="BJ60:BK60"/>
    <mergeCell ref="A61:B61"/>
    <mergeCell ref="C61:O61"/>
    <mergeCell ref="T61:U61"/>
    <mergeCell ref="V61:W61"/>
    <mergeCell ref="X61:Y61"/>
    <mergeCell ref="BJ58:BK58"/>
    <mergeCell ref="Z57:AA57"/>
    <mergeCell ref="AB57:AC57"/>
    <mergeCell ref="AD57:AE57"/>
    <mergeCell ref="BJ57:BK57"/>
    <mergeCell ref="Z59:AA59"/>
    <mergeCell ref="AB59:AC59"/>
    <mergeCell ref="AD59:AE59"/>
    <mergeCell ref="V58:W58"/>
    <mergeCell ref="X58:Y58"/>
    <mergeCell ref="Z58:AA58"/>
    <mergeCell ref="AB58:AC58"/>
    <mergeCell ref="AD58:AE58"/>
    <mergeCell ref="C59:O59"/>
    <mergeCell ref="P59:Q59"/>
    <mergeCell ref="R59:S59"/>
    <mergeCell ref="T59:U59"/>
    <mergeCell ref="V59:W59"/>
    <mergeCell ref="A58:B59"/>
    <mergeCell ref="C58:O58"/>
    <mergeCell ref="P58:Q58"/>
    <mergeCell ref="R58:S58"/>
    <mergeCell ref="T58:U58"/>
    <mergeCell ref="V55:W55"/>
    <mergeCell ref="X55:Y55"/>
    <mergeCell ref="Z55:AA55"/>
    <mergeCell ref="AB55:AC55"/>
    <mergeCell ref="AD55:AE55"/>
    <mergeCell ref="BJ55:BK55"/>
    <mergeCell ref="C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BJ54:BK54"/>
    <mergeCell ref="A55:B55"/>
    <mergeCell ref="C55:O55"/>
    <mergeCell ref="P55:Q55"/>
    <mergeCell ref="R55:S55"/>
    <mergeCell ref="T55:U55"/>
    <mergeCell ref="A54:B54"/>
    <mergeCell ref="A56:B56"/>
    <mergeCell ref="C56:O56"/>
    <mergeCell ref="P56:Q56"/>
    <mergeCell ref="R56:S56"/>
    <mergeCell ref="T56:U56"/>
    <mergeCell ref="AB53:AC53"/>
    <mergeCell ref="AD53:AE53"/>
    <mergeCell ref="BJ53:BK53"/>
    <mergeCell ref="BL53:BM53"/>
    <mergeCell ref="X50:Y50"/>
    <mergeCell ref="Z50:AA50"/>
    <mergeCell ref="AB50:AC50"/>
    <mergeCell ref="AD51:AE51"/>
    <mergeCell ref="BJ51:BK51"/>
    <mergeCell ref="AD50:AE50"/>
    <mergeCell ref="BJ50:BK50"/>
    <mergeCell ref="A50:B50"/>
    <mergeCell ref="C50:O50"/>
    <mergeCell ref="P50:Q50"/>
    <mergeCell ref="R50:S50"/>
    <mergeCell ref="T50:U50"/>
    <mergeCell ref="V50:W50"/>
    <mergeCell ref="Z52:AA52"/>
    <mergeCell ref="AB52:AC52"/>
    <mergeCell ref="T51:U51"/>
    <mergeCell ref="A52:B52"/>
    <mergeCell ref="C52:O52"/>
    <mergeCell ref="V51:W51"/>
    <mergeCell ref="X51:Y51"/>
    <mergeCell ref="Z51:AA51"/>
    <mergeCell ref="BL50:BM50"/>
    <mergeCell ref="T53:U53"/>
    <mergeCell ref="V53:W53"/>
    <mergeCell ref="X53:Y53"/>
    <mergeCell ref="Z53:AA53"/>
    <mergeCell ref="A53:B53"/>
    <mergeCell ref="P52:Q52"/>
    <mergeCell ref="R52:S52"/>
    <mergeCell ref="T52:U52"/>
    <mergeCell ref="V52:W52"/>
    <mergeCell ref="X52:Y52"/>
    <mergeCell ref="C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BJ49:BK49"/>
    <mergeCell ref="A51:B51"/>
    <mergeCell ref="C51:O51"/>
    <mergeCell ref="P51:Q51"/>
    <mergeCell ref="R51:S51"/>
    <mergeCell ref="AD52:AE52"/>
    <mergeCell ref="BJ52:BK52"/>
    <mergeCell ref="BJ44:BK44"/>
    <mergeCell ref="X43:Y43"/>
    <mergeCell ref="Z43:AA43"/>
    <mergeCell ref="AB43:AC43"/>
    <mergeCell ref="AD43:AE43"/>
    <mergeCell ref="BJ43:BK43"/>
    <mergeCell ref="BJ48:BK48"/>
    <mergeCell ref="AD47:AE47"/>
    <mergeCell ref="BJ47:BK47"/>
    <mergeCell ref="P47:Q47"/>
    <mergeCell ref="V47:W47"/>
    <mergeCell ref="X47:Y47"/>
    <mergeCell ref="Z47:AA47"/>
    <mergeCell ref="AB47:AC47"/>
    <mergeCell ref="AB51:AC51"/>
    <mergeCell ref="A47:B48"/>
    <mergeCell ref="C47:O47"/>
    <mergeCell ref="R47:S47"/>
    <mergeCell ref="T47:U47"/>
    <mergeCell ref="T42:U42"/>
    <mergeCell ref="V42:W42"/>
    <mergeCell ref="A44:B44"/>
    <mergeCell ref="C44:O44"/>
    <mergeCell ref="P44:Q44"/>
    <mergeCell ref="R44:S44"/>
    <mergeCell ref="T44:U44"/>
    <mergeCell ref="A49:B49"/>
    <mergeCell ref="C48:O48"/>
    <mergeCell ref="P48:Q48"/>
    <mergeCell ref="R48:S48"/>
    <mergeCell ref="T48:U48"/>
    <mergeCell ref="V48:W48"/>
    <mergeCell ref="X48:Y48"/>
    <mergeCell ref="A43:B43"/>
    <mergeCell ref="C43:O43"/>
    <mergeCell ref="P43:Q43"/>
    <mergeCell ref="R43:S43"/>
    <mergeCell ref="T43:U43"/>
    <mergeCell ref="V43:W43"/>
    <mergeCell ref="BJ39:BK39"/>
    <mergeCell ref="Z38:AA38"/>
    <mergeCell ref="AB38:AC38"/>
    <mergeCell ref="AD38:AE38"/>
    <mergeCell ref="BJ38:BK38"/>
    <mergeCell ref="A39:B39"/>
    <mergeCell ref="C39:O39"/>
    <mergeCell ref="R39:S39"/>
    <mergeCell ref="T39:U39"/>
    <mergeCell ref="V39:W39"/>
    <mergeCell ref="V41:W41"/>
    <mergeCell ref="V44:W44"/>
    <mergeCell ref="X44:Y44"/>
    <mergeCell ref="Z44:AA44"/>
    <mergeCell ref="AB44:AC44"/>
    <mergeCell ref="AD44:AE44"/>
    <mergeCell ref="X41:Y41"/>
    <mergeCell ref="Z41:AA41"/>
    <mergeCell ref="AB41:AC41"/>
    <mergeCell ref="AD41:AE41"/>
    <mergeCell ref="BJ41:BK41"/>
    <mergeCell ref="A41:B41"/>
    <mergeCell ref="C41:O41"/>
    <mergeCell ref="P41:Q41"/>
    <mergeCell ref="R41:S41"/>
    <mergeCell ref="T41:U41"/>
    <mergeCell ref="AD42:AE42"/>
    <mergeCell ref="BJ42:BK42"/>
    <mergeCell ref="A42:B42"/>
    <mergeCell ref="C42:O42"/>
    <mergeCell ref="P42:Q42"/>
    <mergeCell ref="R42:S42"/>
    <mergeCell ref="A40:B40"/>
    <mergeCell ref="C40:O40"/>
    <mergeCell ref="P40:Q40"/>
    <mergeCell ref="R40:S40"/>
    <mergeCell ref="T40:U40"/>
    <mergeCell ref="V40:W40"/>
    <mergeCell ref="T36:U36"/>
    <mergeCell ref="V36:W36"/>
    <mergeCell ref="X40:Y40"/>
    <mergeCell ref="Z40:AA40"/>
    <mergeCell ref="AB40:AC40"/>
    <mergeCell ref="AD40:AE40"/>
    <mergeCell ref="X39:Y39"/>
    <mergeCell ref="Z39:AA39"/>
    <mergeCell ref="AB39:AC39"/>
    <mergeCell ref="AD39:AE39"/>
    <mergeCell ref="V37:W37"/>
    <mergeCell ref="X36:Y36"/>
    <mergeCell ref="Z36:AA36"/>
    <mergeCell ref="AB36:AC36"/>
    <mergeCell ref="AD36:AE36"/>
    <mergeCell ref="A38:B38"/>
    <mergeCell ref="C38:O38"/>
    <mergeCell ref="R38:S38"/>
    <mergeCell ref="T38:U38"/>
    <mergeCell ref="V38:W38"/>
    <mergeCell ref="X38:Y38"/>
    <mergeCell ref="P38:Q38"/>
    <mergeCell ref="BJ36:BK36"/>
    <mergeCell ref="X37:Y37"/>
    <mergeCell ref="Z37:AA37"/>
    <mergeCell ref="AB37:AC37"/>
    <mergeCell ref="AD37:AE37"/>
    <mergeCell ref="BJ37:BK37"/>
    <mergeCell ref="A37:B37"/>
    <mergeCell ref="C37:O37"/>
    <mergeCell ref="P37:Q37"/>
    <mergeCell ref="R37:S37"/>
    <mergeCell ref="T37:U37"/>
    <mergeCell ref="P39:Q39"/>
    <mergeCell ref="A34:B34"/>
    <mergeCell ref="C34:O34"/>
    <mergeCell ref="P34:Q34"/>
    <mergeCell ref="R34:S34"/>
    <mergeCell ref="T34:U34"/>
    <mergeCell ref="A36:B36"/>
    <mergeCell ref="C36:O36"/>
    <mergeCell ref="P36:Q36"/>
    <mergeCell ref="R36:S36"/>
    <mergeCell ref="V35:W35"/>
    <mergeCell ref="X34:Y34"/>
    <mergeCell ref="Z34:AA34"/>
    <mergeCell ref="AB34:AC34"/>
    <mergeCell ref="AD34:AE34"/>
    <mergeCell ref="BJ34:BK34"/>
    <mergeCell ref="V34:W34"/>
    <mergeCell ref="X35:Y35"/>
    <mergeCell ref="Z35:AA35"/>
    <mergeCell ref="AB35:AC35"/>
    <mergeCell ref="AD35:AE35"/>
    <mergeCell ref="A35:B35"/>
    <mergeCell ref="C35:O35"/>
    <mergeCell ref="P35:Q35"/>
    <mergeCell ref="R35:S35"/>
    <mergeCell ref="T35:U35"/>
    <mergeCell ref="V33:W33"/>
    <mergeCell ref="X32:Y32"/>
    <mergeCell ref="Z32:AA32"/>
    <mergeCell ref="AB32:AC32"/>
    <mergeCell ref="AD32:AE32"/>
    <mergeCell ref="BJ32:BK32"/>
    <mergeCell ref="X33:Y33"/>
    <mergeCell ref="Z33:AA33"/>
    <mergeCell ref="AB33:AC33"/>
    <mergeCell ref="AD33:AE33"/>
    <mergeCell ref="BJ33:BK33"/>
    <mergeCell ref="A33:B33"/>
    <mergeCell ref="C33:O33"/>
    <mergeCell ref="P33:Q33"/>
    <mergeCell ref="R33:S33"/>
    <mergeCell ref="T33:U33"/>
    <mergeCell ref="AV11:AX11"/>
    <mergeCell ref="AZ11:BC11"/>
    <mergeCell ref="BH11:BH14"/>
    <mergeCell ref="BI11:BI14"/>
    <mergeCell ref="AD11:AG11"/>
    <mergeCell ref="AI11:AK11"/>
    <mergeCell ref="AM11:AP11"/>
    <mergeCell ref="AQ11:AT11"/>
    <mergeCell ref="AB31:AC31"/>
    <mergeCell ref="AD31:AE31"/>
    <mergeCell ref="AS29:AT29"/>
    <mergeCell ref="AV29:AW29"/>
    <mergeCell ref="AX27:BC27"/>
    <mergeCell ref="BD27:BI27"/>
    <mergeCell ref="X28:Y30"/>
    <mergeCell ref="Z28:AA30"/>
    <mergeCell ref="AO28:AQ28"/>
    <mergeCell ref="AG29:AH29"/>
    <mergeCell ref="AJ29:AK29"/>
    <mergeCell ref="AM29:AN29"/>
    <mergeCell ref="AP29:AQ29"/>
    <mergeCell ref="AY29:AZ29"/>
    <mergeCell ref="BB29:BC29"/>
    <mergeCell ref="BE29:BF29"/>
    <mergeCell ref="BH29:BI29"/>
    <mergeCell ref="BJ11:BJ14"/>
    <mergeCell ref="BK11:BM14"/>
    <mergeCell ref="A15:C15"/>
    <mergeCell ref="BK15:BM15"/>
    <mergeCell ref="A16:C16"/>
    <mergeCell ref="BK16:BM16"/>
    <mergeCell ref="BD11:BD14"/>
    <mergeCell ref="BE11:BE14"/>
    <mergeCell ref="BF11:BF14"/>
    <mergeCell ref="BG11:BG14"/>
    <mergeCell ref="BJ26:BK30"/>
    <mergeCell ref="A17:C17"/>
    <mergeCell ref="BK17:BM17"/>
    <mergeCell ref="A18:C18"/>
    <mergeCell ref="BK18:BM18"/>
    <mergeCell ref="A19:C19"/>
    <mergeCell ref="BK19:BM19"/>
    <mergeCell ref="AB28:AC30"/>
    <mergeCell ref="AD28:AE30"/>
    <mergeCell ref="AF28:AH28"/>
    <mergeCell ref="V11:X11"/>
    <mergeCell ref="Z11:AB11"/>
    <mergeCell ref="BK20:BM20"/>
    <mergeCell ref="A25:BM25"/>
    <mergeCell ref="A26:B30"/>
    <mergeCell ref="C26:O30"/>
    <mergeCell ref="P26:Q30"/>
    <mergeCell ref="R26:S30"/>
    <mergeCell ref="T26:AE26"/>
    <mergeCell ref="AF26:BI26"/>
    <mergeCell ref="AX28:AZ28"/>
    <mergeCell ref="BA28:BC28"/>
    <mergeCell ref="Q1:AY1"/>
    <mergeCell ref="Q2:AY3"/>
    <mergeCell ref="A11:C14"/>
    <mergeCell ref="D11:G11"/>
    <mergeCell ref="I11:K11"/>
    <mergeCell ref="M11:P11"/>
    <mergeCell ref="Q11:T11"/>
    <mergeCell ref="C102:O102"/>
    <mergeCell ref="P94:Q94"/>
    <mergeCell ref="P97:Q97"/>
    <mergeCell ref="P95:Q95"/>
    <mergeCell ref="A92:B92"/>
    <mergeCell ref="C92:O92"/>
    <mergeCell ref="C100:O100"/>
    <mergeCell ref="P100:Q100"/>
    <mergeCell ref="A100:B101"/>
    <mergeCell ref="A99:B99"/>
    <mergeCell ref="P91:Q91"/>
    <mergeCell ref="C101:O101"/>
    <mergeCell ref="P98:Q98"/>
    <mergeCell ref="P101:Q101"/>
    <mergeCell ref="A93:B93"/>
    <mergeCell ref="C93:O93"/>
    <mergeCell ref="R98:S98"/>
    <mergeCell ref="A94:B95"/>
    <mergeCell ref="C94:O94"/>
    <mergeCell ref="C95:O95"/>
    <mergeCell ref="A97:B97"/>
    <mergeCell ref="C97:O97"/>
    <mergeCell ref="R97:S97"/>
    <mergeCell ref="A98:B98"/>
    <mergeCell ref="C98:O98"/>
    <mergeCell ref="Z119:AA119"/>
    <mergeCell ref="X107:Y107"/>
    <mergeCell ref="Z107:AA107"/>
    <mergeCell ref="V118:W118"/>
    <mergeCell ref="BJ107:BK107"/>
    <mergeCell ref="R108:S108"/>
    <mergeCell ref="T108:U108"/>
    <mergeCell ref="X105:Y105"/>
    <mergeCell ref="Z105:AA105"/>
    <mergeCell ref="R114:S114"/>
    <mergeCell ref="T114:U114"/>
    <mergeCell ref="AD112:AE112"/>
    <mergeCell ref="R103:S103"/>
    <mergeCell ref="T103:U103"/>
    <mergeCell ref="V103:W103"/>
    <mergeCell ref="X103:Y103"/>
    <mergeCell ref="R119:S119"/>
    <mergeCell ref="AD115:AE115"/>
    <mergeCell ref="AD114:AE114"/>
    <mergeCell ref="BJ114:BK114"/>
    <mergeCell ref="BJ110:BK110"/>
    <mergeCell ref="AD108:AE108"/>
    <mergeCell ref="BJ108:BK108"/>
    <mergeCell ref="BJ112:BK112"/>
    <mergeCell ref="X115:Y115"/>
    <mergeCell ref="Z115:AA115"/>
    <mergeCell ref="AB115:AC115"/>
    <mergeCell ref="R116:S116"/>
    <mergeCell ref="T116:U116"/>
    <mergeCell ref="V116:W116"/>
    <mergeCell ref="X116:Y116"/>
    <mergeCell ref="Z118:AA118"/>
    <mergeCell ref="P118:Q118"/>
    <mergeCell ref="R118:S118"/>
    <mergeCell ref="T118:U118"/>
    <mergeCell ref="C114:O114"/>
    <mergeCell ref="P114:Q114"/>
    <mergeCell ref="A119:B119"/>
    <mergeCell ref="C119:O119"/>
    <mergeCell ref="P119:Q119"/>
    <mergeCell ref="T119:U119"/>
    <mergeCell ref="V119:W119"/>
    <mergeCell ref="A201:E201"/>
    <mergeCell ref="F201:BI201"/>
    <mergeCell ref="BJ201:BM201"/>
    <mergeCell ref="BJ198:BM198"/>
    <mergeCell ref="F198:BI198"/>
    <mergeCell ref="BJ158:BM158"/>
    <mergeCell ref="A158:E158"/>
    <mergeCell ref="BJ156:BM156"/>
    <mergeCell ref="A156:E156"/>
    <mergeCell ref="BJ155:BM155"/>
    <mergeCell ref="A155:E155"/>
    <mergeCell ref="F158:BI158"/>
    <mergeCell ref="F155:BI155"/>
    <mergeCell ref="F156:BI156"/>
    <mergeCell ref="BJ161:BM161"/>
    <mergeCell ref="A161:E161"/>
    <mergeCell ref="BJ160:BM160"/>
    <mergeCell ref="AB119:AC119"/>
    <mergeCell ref="AD119:AE119"/>
    <mergeCell ref="BJ119:BK119"/>
    <mergeCell ref="A114:B114"/>
    <mergeCell ref="X118:Y118"/>
    <mergeCell ref="A115:B115"/>
    <mergeCell ref="C115:O115"/>
    <mergeCell ref="P116:Q116"/>
    <mergeCell ref="C107:O107"/>
    <mergeCell ref="P107:Q107"/>
    <mergeCell ref="AD121:AE121"/>
    <mergeCell ref="BJ121:BK121"/>
    <mergeCell ref="A121:B121"/>
    <mergeCell ref="C121:O121"/>
    <mergeCell ref="P121:Q121"/>
    <mergeCell ref="R121:S121"/>
    <mergeCell ref="Z111:AA111"/>
    <mergeCell ref="Z116:AA116"/>
    <mergeCell ref="AB116:AC116"/>
    <mergeCell ref="AD116:AE116"/>
    <mergeCell ref="BJ116:BK116"/>
    <mergeCell ref="A117:B117"/>
    <mergeCell ref="C117:O117"/>
    <mergeCell ref="P117:Q117"/>
    <mergeCell ref="BJ117:BK117"/>
    <mergeCell ref="A116:B116"/>
    <mergeCell ref="C116:O116"/>
    <mergeCell ref="A118:B118"/>
    <mergeCell ref="C118:O118"/>
    <mergeCell ref="A108:B108"/>
    <mergeCell ref="X108:Y108"/>
    <mergeCell ref="Z108:AA108"/>
    <mergeCell ref="AB108:AC108"/>
    <mergeCell ref="A109:B109"/>
    <mergeCell ref="AB118:AC118"/>
    <mergeCell ref="AD118:AE118"/>
    <mergeCell ref="BJ118:BK118"/>
    <mergeCell ref="BL118:BM118"/>
    <mergeCell ref="BL117:BM117"/>
    <mergeCell ref="BL116:BM116"/>
    <mergeCell ref="BL115:BM115"/>
    <mergeCell ref="R107:S107"/>
    <mergeCell ref="T107:U107"/>
    <mergeCell ref="V107:W107"/>
    <mergeCell ref="BL113:BM113"/>
    <mergeCell ref="BL111:BM111"/>
    <mergeCell ref="BL108:BM108"/>
    <mergeCell ref="BL123:BM123"/>
    <mergeCell ref="A123:S123"/>
    <mergeCell ref="BL122:BM122"/>
    <mergeCell ref="A122:S122"/>
    <mergeCell ref="BL121:BM121"/>
    <mergeCell ref="BL119:BM119"/>
    <mergeCell ref="AB121:AC121"/>
    <mergeCell ref="T121:U121"/>
    <mergeCell ref="V121:W121"/>
    <mergeCell ref="X119:Y119"/>
    <mergeCell ref="R115:S115"/>
    <mergeCell ref="T115:U115"/>
    <mergeCell ref="V115:W115"/>
    <mergeCell ref="BL107:BM107"/>
    <mergeCell ref="C108:O108"/>
    <mergeCell ref="P108:Q108"/>
    <mergeCell ref="A112:B112"/>
    <mergeCell ref="C112:O112"/>
    <mergeCell ref="P112:Q112"/>
    <mergeCell ref="R112:S112"/>
    <mergeCell ref="BJ115:BK115"/>
    <mergeCell ref="A113:B113"/>
    <mergeCell ref="BL124:BM124"/>
    <mergeCell ref="A124:S124"/>
    <mergeCell ref="BL49:BM49"/>
    <mergeCell ref="BL45:BM45"/>
    <mergeCell ref="BL72:BM72"/>
    <mergeCell ref="BL46:BM46"/>
    <mergeCell ref="BL58:BM59"/>
    <mergeCell ref="BL69:BM69"/>
    <mergeCell ref="BL68:BM68"/>
    <mergeCell ref="BL47:BM48"/>
    <mergeCell ref="AB48:AC48"/>
    <mergeCell ref="AD48:AE48"/>
    <mergeCell ref="Z48:AA48"/>
    <mergeCell ref="A45:B45"/>
    <mergeCell ref="A46:B46"/>
    <mergeCell ref="C46:O46"/>
    <mergeCell ref="P46:Q46"/>
    <mergeCell ref="C45:O45"/>
    <mergeCell ref="P45:Q45"/>
    <mergeCell ref="BL52:BM52"/>
    <mergeCell ref="BL51:BM51"/>
    <mergeCell ref="C53:O53"/>
    <mergeCell ref="P53:Q53"/>
    <mergeCell ref="R53:S53"/>
    <mergeCell ref="P115:Q115"/>
    <mergeCell ref="AB111:AC111"/>
    <mergeCell ref="V108:W108"/>
    <mergeCell ref="P86:Q86"/>
    <mergeCell ref="R86:S86"/>
    <mergeCell ref="T86:U86"/>
    <mergeCell ref="V86:W86"/>
    <mergeCell ref="BL65:BM65"/>
    <mergeCell ref="BJ31:BK31"/>
    <mergeCell ref="A32:B32"/>
    <mergeCell ref="C32:O32"/>
    <mergeCell ref="P32:Q32"/>
    <mergeCell ref="R32:S32"/>
    <mergeCell ref="T32:U32"/>
    <mergeCell ref="V32:W32"/>
    <mergeCell ref="X27:AE27"/>
    <mergeCell ref="AF27:AK27"/>
    <mergeCell ref="AL27:AQ27"/>
    <mergeCell ref="AR27:AW27"/>
    <mergeCell ref="AR28:AT28"/>
    <mergeCell ref="AU28:AW28"/>
    <mergeCell ref="AI28:AK28"/>
    <mergeCell ref="AL28:AN28"/>
    <mergeCell ref="BL33:BM33"/>
    <mergeCell ref="BL32:BM32"/>
    <mergeCell ref="BL31:BM31"/>
    <mergeCell ref="BL26:BM30"/>
    <mergeCell ref="A31:B31"/>
    <mergeCell ref="C31:O31"/>
    <mergeCell ref="T31:U31"/>
    <mergeCell ref="V31:W31"/>
    <mergeCell ref="X31:Y31"/>
    <mergeCell ref="Z31:AA31"/>
    <mergeCell ref="BD28:BF28"/>
    <mergeCell ref="BG28:BI28"/>
    <mergeCell ref="T27:U30"/>
    <mergeCell ref="V27:W30"/>
    <mergeCell ref="BL44:BM44"/>
    <mergeCell ref="BL39:BM39"/>
    <mergeCell ref="BL38:BM38"/>
    <mergeCell ref="BL37:BM37"/>
    <mergeCell ref="BL36:BM36"/>
    <mergeCell ref="BL35:BM35"/>
    <mergeCell ref="BL34:BM34"/>
    <mergeCell ref="R46:S46"/>
    <mergeCell ref="BJ46:BK46"/>
    <mergeCell ref="BL43:BM43"/>
    <mergeCell ref="BL42:BM42"/>
    <mergeCell ref="BL41:BM41"/>
    <mergeCell ref="BL40:BM40"/>
    <mergeCell ref="BJ40:BK40"/>
    <mergeCell ref="X42:Y42"/>
    <mergeCell ref="Z42:AA42"/>
    <mergeCell ref="AB42:AC42"/>
    <mergeCell ref="X46:Y46"/>
    <mergeCell ref="Z46:AA46"/>
    <mergeCell ref="AB46:AC46"/>
    <mergeCell ref="AD46:AE46"/>
    <mergeCell ref="T46:U46"/>
    <mergeCell ref="V46:W46"/>
    <mergeCell ref="R45:S45"/>
    <mergeCell ref="T45:U45"/>
    <mergeCell ref="V45:W45"/>
    <mergeCell ref="X45:Y45"/>
    <mergeCell ref="Z45:AA45"/>
    <mergeCell ref="AB45:AC45"/>
    <mergeCell ref="AD45:AE45"/>
    <mergeCell ref="BJ45:BK45"/>
    <mergeCell ref="BJ35:BK35"/>
    <mergeCell ref="BL87:BM87"/>
    <mergeCell ref="X87:Y87"/>
    <mergeCell ref="BL56:BM56"/>
    <mergeCell ref="BL55:BM55"/>
    <mergeCell ref="BL54:BM54"/>
    <mergeCell ref="BL80:BM80"/>
    <mergeCell ref="BL79:BM79"/>
    <mergeCell ref="BL73:BM73"/>
    <mergeCell ref="BL70:BM70"/>
    <mergeCell ref="BL67:BM67"/>
    <mergeCell ref="BL66:BM66"/>
    <mergeCell ref="X71:Y71"/>
    <mergeCell ref="Z71:AA71"/>
    <mergeCell ref="AB71:AC71"/>
    <mergeCell ref="AD71:AE71"/>
    <mergeCell ref="BJ71:BK71"/>
    <mergeCell ref="BL71:BM71"/>
    <mergeCell ref="BL84:BM84"/>
    <mergeCell ref="BL83:BM83"/>
    <mergeCell ref="BL81:BM82"/>
    <mergeCell ref="AD63:AE63"/>
    <mergeCell ref="X59:Y59"/>
    <mergeCell ref="BJ59:BK59"/>
    <mergeCell ref="AD62:AE62"/>
    <mergeCell ref="BJ62:BK62"/>
    <mergeCell ref="BL63:BM63"/>
    <mergeCell ref="BL62:BM62"/>
    <mergeCell ref="AD61:AE61"/>
    <mergeCell ref="BL61:BM61"/>
    <mergeCell ref="BL60:BM60"/>
    <mergeCell ref="AB66:AC66"/>
    <mergeCell ref="AD66:AE66"/>
    <mergeCell ref="BL85:BM86"/>
    <mergeCell ref="C86:O86"/>
    <mergeCell ref="V56:W56"/>
    <mergeCell ref="X56:Y56"/>
    <mergeCell ref="Z56:AA56"/>
    <mergeCell ref="AB56:AC56"/>
    <mergeCell ref="AD56:AE56"/>
    <mergeCell ref="BJ56:BK56"/>
    <mergeCell ref="BL57:BM57"/>
    <mergeCell ref="T4:AV5"/>
    <mergeCell ref="BL100:BM101"/>
    <mergeCell ref="A202:E202"/>
    <mergeCell ref="F202:BI202"/>
    <mergeCell ref="BJ202:BM202"/>
    <mergeCell ref="F196:BI196"/>
    <mergeCell ref="F197:BI197"/>
    <mergeCell ref="V85:W85"/>
    <mergeCell ref="X85:Y85"/>
    <mergeCell ref="A71:B71"/>
    <mergeCell ref="C71:O71"/>
    <mergeCell ref="P71:Q71"/>
    <mergeCell ref="R71:S71"/>
    <mergeCell ref="T71:U71"/>
    <mergeCell ref="V71:W71"/>
    <mergeCell ref="X86:Y86"/>
    <mergeCell ref="Z86:AA86"/>
    <mergeCell ref="AB86:AC86"/>
    <mergeCell ref="AD86:AE86"/>
    <mergeCell ref="BJ86:BK86"/>
    <mergeCell ref="BL91:BM91"/>
    <mergeCell ref="BL89:BM89"/>
    <mergeCell ref="BL88:BM88"/>
  </mergeCells>
  <printOptions horizontalCentered="1"/>
  <pageMargins left="0.19685039370078741" right="0.19685039370078741" top="0.64" bottom="0.39370078740157483" header="0.31496062992125984" footer="0.45"/>
  <pageSetup paperSize="8" scale="28" fitToHeight="0" orientation="portrait" verticalDpi="1200" r:id="rId1"/>
  <rowBreaks count="2" manualBreakCount="2">
    <brk id="73" max="64" man="1"/>
    <brk id="143" max="64" man="1"/>
  </rowBreaks>
  <colBreaks count="1" manualBreakCount="1">
    <brk id="6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31.03.2021_last</vt:lpstr>
      <vt:lpstr>'31.03.2021_last'!Область_печати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2021-04-01T10:08:45Z</cp:lastPrinted>
  <dcterms:created xsi:type="dcterms:W3CDTF">2019-03-18T13:20:47Z</dcterms:created>
  <dcterms:modified xsi:type="dcterms:W3CDTF">2021-04-01T10:08:58Z</dcterms:modified>
</cp:coreProperties>
</file>