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250"/>
  </bookViews>
  <sheets>
    <sheet name="20.04.2021_fin" sheetId="18" r:id="rId1"/>
  </sheets>
  <definedNames>
    <definedName name="_xlnm._FilterDatabase" localSheetId="0" hidden="1">'20.04.2021_fin'!$A$32:$BI$114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9" i="18" l="1"/>
  <c r="AS118" i="18"/>
  <c r="AH118" i="18"/>
  <c r="BC114" i="18"/>
  <c r="V114" i="18" s="1"/>
  <c r="BC113" i="18"/>
  <c r="V113" i="18" s="1"/>
  <c r="V112" i="18"/>
  <c r="AU108" i="18"/>
  <c r="AT108" i="18"/>
  <c r="BF101" i="18"/>
  <c r="AZ101" i="18"/>
  <c r="AW101" i="18"/>
  <c r="AT101" i="18"/>
  <c r="AQ101" i="18"/>
  <c r="AN101" i="18"/>
  <c r="AK101" i="18"/>
  <c r="AH101" i="18"/>
  <c r="AD101" i="18"/>
  <c r="BF100" i="18"/>
  <c r="AZ100" i="18"/>
  <c r="AW100" i="18"/>
  <c r="AT100" i="18"/>
  <c r="AQ100" i="18"/>
  <c r="AN100" i="18"/>
  <c r="AK100" i="18"/>
  <c r="AH100" i="18"/>
  <c r="X100" i="18"/>
  <c r="BF99" i="18"/>
  <c r="AZ99" i="18"/>
  <c r="AW99" i="18"/>
  <c r="AT99" i="18"/>
  <c r="AQ99" i="18"/>
  <c r="AN99" i="18"/>
  <c r="AK99" i="18"/>
  <c r="AH99" i="18"/>
  <c r="X99" i="18"/>
  <c r="BF98" i="18"/>
  <c r="AZ98" i="18"/>
  <c r="AW98" i="18"/>
  <c r="AT98" i="18"/>
  <c r="AQ98" i="18"/>
  <c r="AN98" i="18"/>
  <c r="AK98" i="18"/>
  <c r="AH98" i="18"/>
  <c r="X98" i="18"/>
  <c r="AX98" i="18" s="1"/>
  <c r="BF97" i="18"/>
  <c r="AZ97" i="18"/>
  <c r="AW97" i="18"/>
  <c r="AT97" i="18"/>
  <c r="AQ97" i="18"/>
  <c r="AN97" i="18"/>
  <c r="AK97" i="18"/>
  <c r="AH97" i="18"/>
  <c r="X97" i="18"/>
  <c r="AU97" i="18" s="1"/>
  <c r="BF96" i="18"/>
  <c r="AZ96" i="18"/>
  <c r="AW96" i="18"/>
  <c r="AT96" i="18"/>
  <c r="AQ96" i="18"/>
  <c r="AN96" i="18"/>
  <c r="AK96" i="18"/>
  <c r="AH96" i="18"/>
  <c r="X96" i="18"/>
  <c r="AU96" i="18" s="1"/>
  <c r="BF95" i="18"/>
  <c r="AZ95" i="18"/>
  <c r="AW95" i="18"/>
  <c r="AT95" i="18"/>
  <c r="AQ95" i="18"/>
  <c r="AN95" i="18"/>
  <c r="AK95" i="18"/>
  <c r="AH95" i="18"/>
  <c r="X95" i="18"/>
  <c r="AR95" i="18" s="1"/>
  <c r="BF94" i="18"/>
  <c r="AZ94" i="18"/>
  <c r="AW94" i="18"/>
  <c r="AT94" i="18"/>
  <c r="AQ94" i="18"/>
  <c r="AN94" i="18"/>
  <c r="AK94" i="18"/>
  <c r="AH94" i="18"/>
  <c r="X94" i="18"/>
  <c r="AO94" i="18" s="1"/>
  <c r="BF93" i="18"/>
  <c r="AZ93" i="18"/>
  <c r="AW93" i="18"/>
  <c r="AT93" i="18"/>
  <c r="AQ93" i="18"/>
  <c r="AN93" i="18"/>
  <c r="AK93" i="18"/>
  <c r="AH93" i="18"/>
  <c r="X93" i="18"/>
  <c r="BF92" i="18"/>
  <c r="AZ92" i="18"/>
  <c r="AW92" i="18"/>
  <c r="AT92" i="18"/>
  <c r="AQ92" i="18"/>
  <c r="AN92" i="18"/>
  <c r="AK92" i="18"/>
  <c r="AH92" i="18"/>
  <c r="X92" i="18"/>
  <c r="BF91" i="18"/>
  <c r="AZ91" i="18"/>
  <c r="AW91" i="18"/>
  <c r="AT91" i="18"/>
  <c r="AQ91" i="18"/>
  <c r="AN91" i="18"/>
  <c r="AK91" i="18"/>
  <c r="AH91" i="18"/>
  <c r="X91" i="18"/>
  <c r="BF90" i="18"/>
  <c r="AZ90" i="18"/>
  <c r="AW90" i="18"/>
  <c r="AT90" i="18"/>
  <c r="AQ90" i="18"/>
  <c r="AN90" i="18"/>
  <c r="AK90" i="18"/>
  <c r="V90" i="18" s="1"/>
  <c r="AH90" i="18"/>
  <c r="X90" i="18"/>
  <c r="AR90" i="18" s="1"/>
  <c r="BF89" i="18"/>
  <c r="AZ89" i="18"/>
  <c r="AW89" i="18"/>
  <c r="AT89" i="18"/>
  <c r="AQ89" i="18"/>
  <c r="AN89" i="18"/>
  <c r="AH89" i="18"/>
  <c r="X89" i="18"/>
  <c r="BF88" i="18"/>
  <c r="AZ88" i="18"/>
  <c r="AW88" i="18"/>
  <c r="AT88" i="18"/>
  <c r="AQ88" i="18"/>
  <c r="AN88" i="18"/>
  <c r="AK88" i="18"/>
  <c r="AH88" i="18"/>
  <c r="X88" i="18"/>
  <c r="AI88" i="18" s="1"/>
  <c r="BF87" i="18"/>
  <c r="AZ87" i="18"/>
  <c r="AW87" i="18"/>
  <c r="AT87" i="18"/>
  <c r="AQ87" i="18"/>
  <c r="AN87" i="18"/>
  <c r="AK87" i="18"/>
  <c r="AH87" i="18"/>
  <c r="X87" i="18"/>
  <c r="BF86" i="18"/>
  <c r="AZ86" i="18"/>
  <c r="AW86" i="18"/>
  <c r="AT86" i="18"/>
  <c r="AQ86" i="18"/>
  <c r="AN86" i="18"/>
  <c r="AK86" i="18"/>
  <c r="AH86" i="18"/>
  <c r="X86" i="18"/>
  <c r="BF85" i="18"/>
  <c r="AZ85" i="18"/>
  <c r="AT85" i="18"/>
  <c r="AQ85" i="18"/>
  <c r="AN85" i="18"/>
  <c r="AK85" i="18"/>
  <c r="AH85" i="18"/>
  <c r="X85" i="18"/>
  <c r="BF84" i="18"/>
  <c r="AZ84" i="18"/>
  <c r="AW84" i="18"/>
  <c r="AT84" i="18"/>
  <c r="AQ84" i="18"/>
  <c r="AN84" i="18"/>
  <c r="AK84" i="18"/>
  <c r="AH84" i="18"/>
  <c r="X84" i="18"/>
  <c r="BF83" i="18"/>
  <c r="AZ83" i="18"/>
  <c r="AW83" i="18"/>
  <c r="AT83" i="18"/>
  <c r="AQ83" i="18"/>
  <c r="AN83" i="18"/>
  <c r="AK83" i="18"/>
  <c r="AH83" i="18"/>
  <c r="X83" i="18"/>
  <c r="AU83" i="18" s="1"/>
  <c r="BF82" i="18"/>
  <c r="AZ82" i="18"/>
  <c r="AW82" i="18"/>
  <c r="AT82" i="18"/>
  <c r="AQ82" i="18"/>
  <c r="AN82" i="18"/>
  <c r="AK82" i="18"/>
  <c r="AH82" i="18"/>
  <c r="X82" i="18"/>
  <c r="AR82" i="18" s="1"/>
  <c r="BF81" i="18"/>
  <c r="AZ81" i="18"/>
  <c r="AW81" i="18"/>
  <c r="AT81" i="18"/>
  <c r="AQ81" i="18"/>
  <c r="AK81" i="18"/>
  <c r="V81" i="18" s="1"/>
  <c r="AH81" i="18"/>
  <c r="X81" i="18"/>
  <c r="BF80" i="18"/>
  <c r="AZ80" i="18"/>
  <c r="AW80" i="18"/>
  <c r="AT80" i="18"/>
  <c r="AQ80" i="18"/>
  <c r="AN80" i="18"/>
  <c r="AK80" i="18"/>
  <c r="AH80" i="18"/>
  <c r="X80" i="18"/>
  <c r="BF79" i="18"/>
  <c r="AZ79" i="18"/>
  <c r="AW79" i="18"/>
  <c r="AT79" i="18"/>
  <c r="AQ79" i="18"/>
  <c r="AN79" i="18"/>
  <c r="AK79" i="18"/>
  <c r="V79" i="18" s="1"/>
  <c r="AH79" i="18"/>
  <c r="X79" i="18"/>
  <c r="BF72" i="18"/>
  <c r="AZ72" i="18"/>
  <c r="AW72" i="18"/>
  <c r="AT72" i="18"/>
  <c r="AQ72" i="18"/>
  <c r="AN72" i="18"/>
  <c r="AK72" i="18"/>
  <c r="AH72" i="18"/>
  <c r="X72" i="18"/>
  <c r="BF71" i="18"/>
  <c r="AZ71" i="18"/>
  <c r="AW71" i="18"/>
  <c r="AT71" i="18"/>
  <c r="AN71" i="18"/>
  <c r="AK71" i="18"/>
  <c r="AH71" i="18"/>
  <c r="X71" i="18"/>
  <c r="BF70" i="18"/>
  <c r="AZ70" i="18"/>
  <c r="AW70" i="18"/>
  <c r="AT70" i="18"/>
  <c r="AQ70" i="18"/>
  <c r="AN70" i="18"/>
  <c r="AK70" i="18"/>
  <c r="AH70" i="18"/>
  <c r="X70" i="18"/>
  <c r="BF69" i="18"/>
  <c r="AZ69" i="18"/>
  <c r="AW69" i="18"/>
  <c r="AT69" i="18"/>
  <c r="AQ69" i="18"/>
  <c r="AN69" i="18"/>
  <c r="AK69" i="18"/>
  <c r="AH69" i="18"/>
  <c r="X69" i="18"/>
  <c r="AL69" i="18" s="1"/>
  <c r="AL59" i="18" s="1"/>
  <c r="BF68" i="18"/>
  <c r="AZ68" i="18"/>
  <c r="AW68" i="18"/>
  <c r="AT68" i="18"/>
  <c r="AQ68" i="18"/>
  <c r="AN68" i="18"/>
  <c r="AK68" i="18"/>
  <c r="V68" i="18" s="1"/>
  <c r="AH68" i="18"/>
  <c r="X68" i="18"/>
  <c r="BF67" i="18"/>
  <c r="AW67" i="18"/>
  <c r="AT67" i="18"/>
  <c r="AQ67" i="18"/>
  <c r="AN67" i="18"/>
  <c r="AK67" i="18"/>
  <c r="AH67" i="18"/>
  <c r="X67" i="18"/>
  <c r="BF66" i="18"/>
  <c r="AZ66" i="18"/>
  <c r="AW66" i="18"/>
  <c r="AT66" i="18"/>
  <c r="AQ66" i="18"/>
  <c r="AN66" i="18"/>
  <c r="AK66" i="18"/>
  <c r="AH66" i="18"/>
  <c r="X66" i="18"/>
  <c r="BF65" i="18"/>
  <c r="AZ65" i="18"/>
  <c r="AW65" i="18"/>
  <c r="AT65" i="18"/>
  <c r="AQ65" i="18"/>
  <c r="AN65" i="18"/>
  <c r="AK65" i="18"/>
  <c r="V65" i="18" s="1"/>
  <c r="AH65" i="18"/>
  <c r="X65" i="18"/>
  <c r="AX65" i="18" s="1"/>
  <c r="AX59" i="18" s="1"/>
  <c r="BF64" i="18"/>
  <c r="AZ64" i="18"/>
  <c r="AW64" i="18"/>
  <c r="AT64" i="18"/>
  <c r="AQ64" i="18"/>
  <c r="AN64" i="18"/>
  <c r="AK64" i="18"/>
  <c r="AH64" i="18"/>
  <c r="X64" i="18"/>
  <c r="AO64" i="18" s="1"/>
  <c r="BF63" i="18"/>
  <c r="AZ63" i="18"/>
  <c r="AW63" i="18"/>
  <c r="AT63" i="18"/>
  <c r="AQ63" i="18"/>
  <c r="AN63" i="18"/>
  <c r="AK63" i="18"/>
  <c r="AH63" i="18"/>
  <c r="X63" i="18"/>
  <c r="BF62" i="18"/>
  <c r="AZ62" i="18"/>
  <c r="AW62" i="18"/>
  <c r="AT62" i="18"/>
  <c r="AQ62" i="18"/>
  <c r="AN62" i="18"/>
  <c r="AK62" i="18"/>
  <c r="AH62" i="18"/>
  <c r="X62" i="18"/>
  <c r="BA62" i="18" s="1"/>
  <c r="BF61" i="18"/>
  <c r="AZ61" i="18"/>
  <c r="AW61" i="18"/>
  <c r="AT61" i="18"/>
  <c r="AQ61" i="18"/>
  <c r="AN61" i="18"/>
  <c r="AK61" i="18"/>
  <c r="AH61" i="18"/>
  <c r="X61" i="18"/>
  <c r="AO61" i="18" s="1"/>
  <c r="BF60" i="18"/>
  <c r="AZ60" i="18"/>
  <c r="AW60" i="18"/>
  <c r="AT60" i="18"/>
  <c r="AQ60" i="18"/>
  <c r="AN60" i="18"/>
  <c r="AK60" i="18"/>
  <c r="AH60" i="18"/>
  <c r="X60" i="18"/>
  <c r="BE59" i="18"/>
  <c r="BD59" i="18"/>
  <c r="BC59" i="18"/>
  <c r="BB59" i="18"/>
  <c r="BA59" i="18"/>
  <c r="AY59" i="18"/>
  <c r="AV59" i="18"/>
  <c r="AS59" i="18"/>
  <c r="AP59" i="18"/>
  <c r="AM59" i="18"/>
  <c r="AK59" i="18"/>
  <c r="AJ59" i="18"/>
  <c r="AI59" i="18"/>
  <c r="AF59" i="18"/>
  <c r="AB59" i="18"/>
  <c r="Z59" i="18"/>
  <c r="BF58" i="18"/>
  <c r="AZ58" i="18"/>
  <c r="AW58" i="18"/>
  <c r="AQ58" i="18"/>
  <c r="AN58" i="18"/>
  <c r="AK58" i="18"/>
  <c r="AH58" i="18"/>
  <c r="X58" i="18"/>
  <c r="V58" i="18"/>
  <c r="BF57" i="18"/>
  <c r="AZ57" i="18"/>
  <c r="AW57" i="18"/>
  <c r="AT57" i="18"/>
  <c r="AQ57" i="18"/>
  <c r="AN57" i="18"/>
  <c r="AK57" i="18"/>
  <c r="AH57" i="18"/>
  <c r="X57" i="18"/>
  <c r="V57" i="18"/>
  <c r="BF56" i="18"/>
  <c r="AZ56" i="18"/>
  <c r="AW56" i="18"/>
  <c r="AT56" i="18"/>
  <c r="AQ56" i="18"/>
  <c r="AN56" i="18"/>
  <c r="AK56" i="18"/>
  <c r="AH56" i="18"/>
  <c r="X56" i="18"/>
  <c r="V56" i="18"/>
  <c r="BF55" i="18"/>
  <c r="AZ55" i="18"/>
  <c r="AW55" i="18"/>
  <c r="AT55" i="18"/>
  <c r="AQ55" i="18"/>
  <c r="AN55" i="18"/>
  <c r="AK55" i="18"/>
  <c r="AH55" i="18"/>
  <c r="X55" i="18"/>
  <c r="V55" i="18"/>
  <c r="BF54" i="18"/>
  <c r="AZ54" i="18"/>
  <c r="AW54" i="18"/>
  <c r="AT54" i="18"/>
  <c r="AQ54" i="18"/>
  <c r="AN54" i="18"/>
  <c r="AK54" i="18"/>
  <c r="AH54" i="18"/>
  <c r="X54" i="18"/>
  <c r="AU54" i="18" s="1"/>
  <c r="BF53" i="18"/>
  <c r="AZ53" i="18"/>
  <c r="AW53" i="18"/>
  <c r="AT53" i="18"/>
  <c r="AR53" i="18"/>
  <c r="AR33" i="18" s="1"/>
  <c r="AQ53" i="18"/>
  <c r="AN53" i="18"/>
  <c r="AK53" i="18"/>
  <c r="AH53" i="18"/>
  <c r="X53" i="18"/>
  <c r="V53" i="18"/>
  <c r="BF52" i="18"/>
  <c r="AZ52" i="18"/>
  <c r="AW52" i="18"/>
  <c r="AT52" i="18"/>
  <c r="AQ52" i="18"/>
  <c r="AN52" i="18"/>
  <c r="AK52" i="18"/>
  <c r="AH52" i="18"/>
  <c r="X52" i="18"/>
  <c r="AO52" i="18" s="1"/>
  <c r="AO33" i="18" s="1"/>
  <c r="BF51" i="18"/>
  <c r="AZ51" i="18"/>
  <c r="AW51" i="18"/>
  <c r="AT51" i="18"/>
  <c r="AQ51" i="18"/>
  <c r="AN51" i="18"/>
  <c r="AL51" i="18"/>
  <c r="AL33" i="18" s="1"/>
  <c r="AK51" i="18"/>
  <c r="AH51" i="18"/>
  <c r="X51" i="18"/>
  <c r="V51" i="18"/>
  <c r="BF50" i="18"/>
  <c r="AZ50" i="18"/>
  <c r="AW50" i="18"/>
  <c r="AT50" i="18"/>
  <c r="AQ50" i="18"/>
  <c r="AN50" i="18"/>
  <c r="AK50" i="18"/>
  <c r="AH50" i="18"/>
  <c r="X50" i="18"/>
  <c r="AI50" i="18" s="1"/>
  <c r="BF49" i="18"/>
  <c r="AZ49" i="18"/>
  <c r="AW49" i="18"/>
  <c r="AT49" i="18"/>
  <c r="AQ49" i="18"/>
  <c r="AN49" i="18"/>
  <c r="AK49" i="18"/>
  <c r="V49" i="18" s="1"/>
  <c r="AH49" i="18"/>
  <c r="X49" i="18"/>
  <c r="BF48" i="18"/>
  <c r="AZ48" i="18"/>
  <c r="AW48" i="18"/>
  <c r="AT48" i="18"/>
  <c r="AQ48" i="18"/>
  <c r="AH48" i="18"/>
  <c r="X48" i="18"/>
  <c r="BF47" i="18"/>
  <c r="AZ47" i="18"/>
  <c r="AW47" i="18"/>
  <c r="AT47" i="18"/>
  <c r="AQ47" i="18"/>
  <c r="V47" i="18" s="1"/>
  <c r="AH47" i="18"/>
  <c r="X47" i="18"/>
  <c r="BF46" i="18"/>
  <c r="AZ46" i="18"/>
  <c r="AW46" i="18"/>
  <c r="AT46" i="18"/>
  <c r="AQ46" i="18"/>
  <c r="AN46" i="18"/>
  <c r="V46" i="18" s="1"/>
  <c r="AH46" i="18"/>
  <c r="X46" i="18"/>
  <c r="BF45" i="18"/>
  <c r="AZ45" i="18"/>
  <c r="AW45" i="18"/>
  <c r="AT45" i="18"/>
  <c r="AQ45" i="18"/>
  <c r="AN45" i="18"/>
  <c r="AH45" i="18"/>
  <c r="X45" i="18"/>
  <c r="BF44" i="18"/>
  <c r="AZ44" i="18"/>
  <c r="AW44" i="18"/>
  <c r="AT44" i="18"/>
  <c r="AQ44" i="18"/>
  <c r="AN44" i="18"/>
  <c r="AK44" i="18"/>
  <c r="AH44" i="18"/>
  <c r="X44" i="18"/>
  <c r="BF43" i="18"/>
  <c r="AZ43" i="18"/>
  <c r="AW43" i="18"/>
  <c r="AT43" i="18"/>
  <c r="AQ43" i="18"/>
  <c r="AN43" i="18"/>
  <c r="AK43" i="18"/>
  <c r="AH43" i="18"/>
  <c r="X43" i="18"/>
  <c r="BF42" i="18"/>
  <c r="AZ42" i="18"/>
  <c r="AW42" i="18"/>
  <c r="AT42" i="18"/>
  <c r="AQ42" i="18"/>
  <c r="AN42" i="18"/>
  <c r="AK42" i="18"/>
  <c r="AH42" i="18"/>
  <c r="X42" i="18"/>
  <c r="BF41" i="18"/>
  <c r="X41" i="18"/>
  <c r="V41" i="18"/>
  <c r="BF40" i="18"/>
  <c r="AZ40" i="18"/>
  <c r="AW40" i="18"/>
  <c r="AT40" i="18"/>
  <c r="AQ40" i="18"/>
  <c r="AN40" i="18"/>
  <c r="AK40" i="18"/>
  <c r="AH40" i="18"/>
  <c r="AD40" i="18"/>
  <c r="X40" i="18" s="1"/>
  <c r="BF39" i="18"/>
  <c r="AZ39" i="18"/>
  <c r="AW39" i="18"/>
  <c r="AT39" i="18"/>
  <c r="AQ39" i="18"/>
  <c r="AN39" i="18"/>
  <c r="AK39" i="18"/>
  <c r="V39" i="18" s="1"/>
  <c r="AH39" i="18"/>
  <c r="X39" i="18"/>
  <c r="BF38" i="18"/>
  <c r="AZ38" i="18"/>
  <c r="AW38" i="18"/>
  <c r="AT38" i="18"/>
  <c r="AQ38" i="18"/>
  <c r="AN38" i="18"/>
  <c r="AK38" i="18"/>
  <c r="AH38" i="18"/>
  <c r="X38" i="18"/>
  <c r="BF37" i="18"/>
  <c r="AZ37" i="18"/>
  <c r="AW37" i="18"/>
  <c r="AT37" i="18"/>
  <c r="AQ37" i="18"/>
  <c r="AN37" i="18"/>
  <c r="AK37" i="18"/>
  <c r="V37" i="18" s="1"/>
  <c r="AH37" i="18"/>
  <c r="X37" i="18"/>
  <c r="BF36" i="18"/>
  <c r="AZ36" i="18"/>
  <c r="AW36" i="18"/>
  <c r="AT36" i="18"/>
  <c r="AQ36" i="18"/>
  <c r="AN36" i="18"/>
  <c r="AK36" i="18"/>
  <c r="AH36" i="18"/>
  <c r="X36" i="18"/>
  <c r="BF35" i="18"/>
  <c r="AZ35" i="18"/>
  <c r="AW35" i="18"/>
  <c r="AW33" i="18" s="1"/>
  <c r="AT35" i="18"/>
  <c r="AQ35" i="18"/>
  <c r="AQ33" i="18" s="1"/>
  <c r="AN35" i="18"/>
  <c r="AK35" i="18"/>
  <c r="V35" i="18" s="1"/>
  <c r="AH35" i="18"/>
  <c r="X35" i="18"/>
  <c r="BF34" i="18"/>
  <c r="AZ34" i="18"/>
  <c r="AW34" i="18"/>
  <c r="AT34" i="18"/>
  <c r="AQ34" i="18"/>
  <c r="AN34" i="18"/>
  <c r="AK34" i="18"/>
  <c r="AH34" i="18"/>
  <c r="X34" i="18"/>
  <c r="BE33" i="18"/>
  <c r="BD33" i="18"/>
  <c r="BC33" i="18"/>
  <c r="BB33" i="18"/>
  <c r="BA33" i="18"/>
  <c r="AY33" i="18"/>
  <c r="AX33" i="18"/>
  <c r="AV33" i="18"/>
  <c r="AU33" i="18"/>
  <c r="AS33" i="18"/>
  <c r="AS110" i="18" s="1"/>
  <c r="AP33" i="18"/>
  <c r="AP110" i="18" s="1"/>
  <c r="AM33" i="18"/>
  <c r="AM110" i="18" s="1"/>
  <c r="AK33" i="18"/>
  <c r="AK110" i="18" s="1"/>
  <c r="AK111" i="18" s="1"/>
  <c r="AJ33" i="18"/>
  <c r="AI33" i="18"/>
  <c r="AI110" i="18" s="1"/>
  <c r="AF33" i="18"/>
  <c r="AF110" i="18" s="1"/>
  <c r="AD33" i="18"/>
  <c r="AB33" i="18"/>
  <c r="Z33" i="18"/>
  <c r="Z110" i="18" s="1"/>
  <c r="B25" i="18"/>
  <c r="C25" i="18" s="1"/>
  <c r="D25" i="18" s="1"/>
  <c r="E25" i="18" s="1"/>
  <c r="F25" i="18" s="1"/>
  <c r="G25" i="18" s="1"/>
  <c r="H25" i="18" s="1"/>
  <c r="I25" i="18" s="1"/>
  <c r="J25" i="18" s="1"/>
  <c r="K25" i="18" s="1"/>
  <c r="L25" i="18" s="1"/>
  <c r="M25" i="18" s="1"/>
  <c r="N25" i="18" s="1"/>
  <c r="O25" i="18" s="1"/>
  <c r="P25" i="18" s="1"/>
  <c r="Q25" i="18" s="1"/>
  <c r="R25" i="18" s="1"/>
  <c r="S25" i="18" s="1"/>
  <c r="T25" i="18" s="1"/>
  <c r="U25" i="18" s="1"/>
  <c r="V25" i="18" s="1"/>
  <c r="W25" i="18" s="1"/>
  <c r="X25" i="18" s="1"/>
  <c r="Y25" i="18" s="1"/>
  <c r="Z25" i="18" s="1"/>
  <c r="AA25" i="18" s="1"/>
  <c r="AB25" i="18" s="1"/>
  <c r="AC25" i="18" s="1"/>
  <c r="AD25" i="18" s="1"/>
  <c r="AE25" i="18" s="1"/>
  <c r="AF25" i="18" s="1"/>
  <c r="AG25" i="18" s="1"/>
  <c r="AH25" i="18" s="1"/>
  <c r="AI25" i="18" s="1"/>
  <c r="AJ25" i="18" s="1"/>
  <c r="AK25" i="18" s="1"/>
  <c r="AL25" i="18" s="1"/>
  <c r="AM25" i="18" s="1"/>
  <c r="AN25" i="18" s="1"/>
  <c r="AO25" i="18" s="1"/>
  <c r="AP25" i="18" s="1"/>
  <c r="AQ25" i="18" s="1"/>
  <c r="AR25" i="18" s="1"/>
  <c r="AS25" i="18" s="1"/>
  <c r="AT25" i="18" s="1"/>
  <c r="AU25" i="18" s="1"/>
  <c r="AV25" i="18" s="1"/>
  <c r="AW25" i="18" s="1"/>
  <c r="AX25" i="18" s="1"/>
  <c r="AY25" i="18" s="1"/>
  <c r="AZ25" i="18" s="1"/>
  <c r="BA25" i="18" s="1"/>
  <c r="BB25" i="18" s="1"/>
  <c r="BC25" i="18" s="1"/>
  <c r="BD25" i="18" s="1"/>
  <c r="BE25" i="18" s="1"/>
  <c r="BF25" i="18" s="1"/>
  <c r="BG25" i="18" s="1"/>
  <c r="BH25" i="18" s="1"/>
  <c r="BI25" i="18" s="1"/>
  <c r="BH21" i="18"/>
  <c r="BG21" i="18"/>
  <c r="BF21" i="18"/>
  <c r="BE21" i="18"/>
  <c r="BD21" i="18"/>
  <c r="BC21" i="18"/>
  <c r="BB21" i="18"/>
  <c r="BI20" i="18"/>
  <c r="BI19" i="18"/>
  <c r="BI18" i="18"/>
  <c r="BI17" i="18"/>
  <c r="C16" i="18"/>
  <c r="D16" i="18" s="1"/>
  <c r="E16" i="18" s="1"/>
  <c r="F16" i="18" s="1"/>
  <c r="G16" i="18" s="1"/>
  <c r="H16" i="18" s="1"/>
  <c r="I16" i="18" s="1"/>
  <c r="J16" i="18" s="1"/>
  <c r="K16" i="18" s="1"/>
  <c r="L16" i="18" s="1"/>
  <c r="M16" i="18" s="1"/>
  <c r="N16" i="18" s="1"/>
  <c r="O16" i="18" s="1"/>
  <c r="P16" i="18" s="1"/>
  <c r="Q16" i="18" s="1"/>
  <c r="R16" i="18" s="1"/>
  <c r="S16" i="18" s="1"/>
  <c r="T16" i="18" s="1"/>
  <c r="U16" i="18" s="1"/>
  <c r="V16" i="18" s="1"/>
  <c r="W16" i="18" s="1"/>
  <c r="X16" i="18" s="1"/>
  <c r="Y16" i="18" s="1"/>
  <c r="Z16" i="18" s="1"/>
  <c r="AA16" i="18" s="1"/>
  <c r="AB16" i="18" s="1"/>
  <c r="AC16" i="18" s="1"/>
  <c r="AD16" i="18" s="1"/>
  <c r="AE16" i="18" s="1"/>
  <c r="AF16" i="18" s="1"/>
  <c r="AG16" i="18" s="1"/>
  <c r="AH16" i="18" s="1"/>
  <c r="AI16" i="18" s="1"/>
  <c r="AJ16" i="18" s="1"/>
  <c r="AK16" i="18" s="1"/>
  <c r="AL16" i="18" s="1"/>
  <c r="AM16" i="18" s="1"/>
  <c r="AN16" i="18" s="1"/>
  <c r="AO16" i="18" s="1"/>
  <c r="AP16" i="18" s="1"/>
  <c r="AQ16" i="18" s="1"/>
  <c r="AR16" i="18" s="1"/>
  <c r="AS16" i="18" s="1"/>
  <c r="AT16" i="18" s="1"/>
  <c r="AU16" i="18" s="1"/>
  <c r="AV16" i="18" s="1"/>
  <c r="AW16" i="18" s="1"/>
  <c r="AX16" i="18" s="1"/>
  <c r="AY16" i="18" s="1"/>
  <c r="AZ16" i="18" s="1"/>
  <c r="BA16" i="18" s="1"/>
  <c r="V62" i="18" l="1"/>
  <c r="V69" i="18"/>
  <c r="V72" i="18"/>
  <c r="V80" i="18"/>
  <c r="V83" i="18"/>
  <c r="V86" i="18"/>
  <c r="V95" i="18"/>
  <c r="V99" i="18"/>
  <c r="V101" i="18"/>
  <c r="AV110" i="18"/>
  <c r="V42" i="18"/>
  <c r="V44" i="18"/>
  <c r="V60" i="18"/>
  <c r="AQ59" i="18"/>
  <c r="AQ110" i="18" s="1"/>
  <c r="AQ111" i="18" s="1"/>
  <c r="AW59" i="18"/>
  <c r="AW110" i="18" s="1"/>
  <c r="AW111" i="18" s="1"/>
  <c r="V63" i="18"/>
  <c r="V67" i="18"/>
  <c r="V71" i="18"/>
  <c r="V84" i="18"/>
  <c r="V87" i="18"/>
  <c r="V89" i="18"/>
  <c r="V92" i="18"/>
  <c r="V94" i="18"/>
  <c r="AU59" i="18"/>
  <c r="AU110" i="18" s="1"/>
  <c r="AU111" i="18" s="1"/>
  <c r="V96" i="18"/>
  <c r="V100" i="18"/>
  <c r="X33" i="18"/>
  <c r="V50" i="18"/>
  <c r="AH33" i="18"/>
  <c r="BI21" i="18"/>
  <c r="AY110" i="18"/>
  <c r="AY111" i="18" s="1"/>
  <c r="BB110" i="18"/>
  <c r="BE111" i="18" s="1"/>
  <c r="BD110" i="18"/>
  <c r="V34" i="18"/>
  <c r="V36" i="18"/>
  <c r="V38" i="18"/>
  <c r="V40" i="18"/>
  <c r="V43" i="18"/>
  <c r="V45" i="18"/>
  <c r="V48" i="18"/>
  <c r="V52" i="18"/>
  <c r="V54" i="18"/>
  <c r="V61" i="18"/>
  <c r="AO59" i="18"/>
  <c r="AO110" i="18" s="1"/>
  <c r="AO111" i="18" s="1"/>
  <c r="V64" i="18"/>
  <c r="V66" i="18"/>
  <c r="V70" i="18"/>
  <c r="AR59" i="18"/>
  <c r="AR110" i="18" s="1"/>
  <c r="AR111" i="18" s="1"/>
  <c r="V85" i="18"/>
  <c r="V88" i="18"/>
  <c r="V91" i="18"/>
  <c r="V93" i="18"/>
  <c r="V97" i="18"/>
  <c r="AI111" i="18"/>
  <c r="AB110" i="18"/>
  <c r="BA110" i="18"/>
  <c r="BA111" i="18" s="1"/>
  <c r="BC110" i="18"/>
  <c r="BE110" i="18"/>
  <c r="V98" i="18"/>
  <c r="X101" i="18"/>
  <c r="X59" i="18" s="1"/>
  <c r="AD59" i="18"/>
  <c r="AD110" i="18" s="1"/>
  <c r="AJ110" i="18"/>
  <c r="AM111" i="18" s="1"/>
  <c r="BF33" i="18"/>
  <c r="AS111" i="18"/>
  <c r="AX110" i="18"/>
  <c r="AX111" i="18" s="1"/>
  <c r="AN33" i="18"/>
  <c r="AT33" i="18"/>
  <c r="AZ33" i="18"/>
  <c r="AL110" i="18"/>
  <c r="AL111" i="18" s="1"/>
  <c r="BF59" i="18"/>
  <c r="AT59" i="18"/>
  <c r="AZ59" i="18"/>
  <c r="AH59" i="18"/>
  <c r="AN59" i="18"/>
  <c r="V82" i="18"/>
  <c r="V59" i="18" l="1"/>
  <c r="AH110" i="18"/>
  <c r="V33" i="18"/>
  <c r="X110" i="18"/>
  <c r="V110" i="18"/>
  <c r="BH33" i="18" s="1"/>
  <c r="AZ110" i="18"/>
  <c r="AZ111" i="18" s="1"/>
  <c r="AN110" i="18"/>
  <c r="AN111" i="18" s="1"/>
  <c r="AH111" i="18"/>
  <c r="AT110" i="18"/>
  <c r="AT111" i="18" s="1"/>
  <c r="BF110" i="18"/>
  <c r="BF111" i="18" s="1"/>
  <c r="X111" i="18"/>
  <c r="V111" i="18" l="1"/>
  <c r="BH59" i="18"/>
</calcChain>
</file>

<file path=xl/sharedStrings.xml><?xml version="1.0" encoding="utf-8"?>
<sst xmlns="http://schemas.openxmlformats.org/spreadsheetml/2006/main" count="728" uniqueCount="402">
  <si>
    <t>Государственный компонент</t>
  </si>
  <si>
    <t>Социально-гуманитарный модуль 1</t>
  </si>
  <si>
    <t>Философия</t>
  </si>
  <si>
    <t>Экономика</t>
  </si>
  <si>
    <t>Политология</t>
  </si>
  <si>
    <t>История</t>
  </si>
  <si>
    <t>Компонент учреждения высшего образования</t>
  </si>
  <si>
    <t>Социально-гуманитарный модуль 2</t>
  </si>
  <si>
    <t>Факультативные дисциплины</t>
  </si>
  <si>
    <t>Коррупция и ее общественная опасность</t>
  </si>
  <si>
    <t>/10</t>
  </si>
  <si>
    <t>Физическая культура</t>
  </si>
  <si>
    <t>Деловой иностранный язык</t>
  </si>
  <si>
    <t>/68</t>
  </si>
  <si>
    <t>Дополнительные виды обучения</t>
  </si>
  <si>
    <t>Белорусский язык (профессиональная лексика)</t>
  </si>
  <si>
    <t>/36</t>
  </si>
  <si>
    <t>№
п/п</t>
  </si>
  <si>
    <t>Название модуля, 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</si>
  <si>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</si>
  <si>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</si>
  <si>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</si>
  <si>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</si>
  <si>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</si>
  <si>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</si>
  <si>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Всего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</si>
  <si>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</si>
  <si>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</si>
  <si>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</si>
  <si>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</si>
  <si>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</si>
  <si>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</si>
  <si>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</si>
  <si>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</si>
  <si>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</si>
  <si>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</si>
  <si>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</si>
  <si>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</si>
  <si>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</si>
  <si>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</si>
  <si>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</si>
  <si>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</si>
  <si>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</si>
  <si>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</si>
  <si>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недель</t>
  </si>
  <si>
    <t>Всего часов</t>
  </si>
  <si>
    <t>Ауд. часов</t>
  </si>
  <si>
    <t>Зач. единиц</t>
  </si>
  <si>
    <t>УК-1</t>
  </si>
  <si>
    <t>УК-2</t>
  </si>
  <si>
    <t>УК-3</t>
  </si>
  <si>
    <t>УК-4</t>
  </si>
  <si>
    <t>БПК-1</t>
  </si>
  <si>
    <t>БПК-2</t>
  </si>
  <si>
    <t>БПК-3</t>
  </si>
  <si>
    <t>БПК-4</t>
  </si>
  <si>
    <t>БПК-5</t>
  </si>
  <si>
    <t>БПК-6</t>
  </si>
  <si>
    <t>УК-5</t>
  </si>
  <si>
    <t>БПК-7</t>
  </si>
  <si>
    <t>БПК-8</t>
  </si>
  <si>
    <t>БПК-9</t>
  </si>
  <si>
    <t>СК-1</t>
  </si>
  <si>
    <t>СК-2</t>
  </si>
  <si>
    <t>СК-3</t>
  </si>
  <si>
    <t>СК-4</t>
  </si>
  <si>
    <t>СК-5</t>
  </si>
  <si>
    <t>СК-6</t>
  </si>
  <si>
    <t>СК-7</t>
  </si>
  <si>
    <t>СК-10</t>
  </si>
  <si>
    <t>СК-11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</si>
  <si>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</si>
  <si>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</si>
  <si>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</si>
  <si>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</si>
  <si>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/72</t>
  </si>
  <si>
    <t>МИНИСТЕРСТВО ОБРАЗОВАНИЯ РЕСПУБЛИКИ БЕЛАРУСЬ</t>
  </si>
  <si>
    <t>УТВЕРЖДАЮ</t>
  </si>
  <si>
    <t>ТИПОВОЙ УЧЕБНЫЙ ПЛАН</t>
  </si>
  <si>
    <t>Первый заместитель</t>
  </si>
  <si>
    <t>Министра образования</t>
  </si>
  <si>
    <t>Республики Беларусь</t>
  </si>
  <si>
    <t>Срок обучения: 4 года</t>
  </si>
  <si>
    <t>I. ГРАФИК ОБРАЗОВАТЕЛЬНОГО ПРОЦЕССА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</si>
  <si>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</si>
  <si>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</si>
  <si>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</si>
  <si>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</si>
  <si>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</si>
  <si>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</si>
  <si>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</si>
  <si>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</si>
  <si>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</si>
  <si>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</si>
  <si>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</si>
  <si>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</si>
  <si>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</si>
  <si>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</si>
  <si>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</si>
  <si>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</si>
  <si>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</si>
  <si>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</si>
  <si>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</si>
  <si>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</si>
  <si>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</si>
  <si>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I</t>
  </si>
  <si>
    <t>:</t>
  </si>
  <si>
    <t>=</t>
  </si>
  <si>
    <t>О</t>
  </si>
  <si>
    <t>II</t>
  </si>
  <si>
    <t>III</t>
  </si>
  <si>
    <t>IV</t>
  </si>
  <si>
    <t>Х</t>
  </si>
  <si>
    <t>//</t>
  </si>
  <si>
    <t>/</t>
  </si>
  <si>
    <t>Обозначения:</t>
  </si>
  <si>
    <t>−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</si>
  <si>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</si>
  <si>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</si>
  <si>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</si>
  <si>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</si>
  <si>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</si>
  <si>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</si>
  <si>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</si>
  <si>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</si>
  <si>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>VIII. МАТРИЦА КОМПЕТЕНЦИЙ</t>
  </si>
  <si>
    <t>Наименование компетенции</t>
  </si>
  <si>
    <t>Код модуля, учебной дисциплины</t>
  </si>
  <si>
    <t>УК-6</t>
  </si>
  <si>
    <t>УК-7</t>
  </si>
  <si>
    <t>УК-8</t>
  </si>
  <si>
    <t>УК-9</t>
  </si>
  <si>
    <t>СК-8</t>
  </si>
  <si>
    <t>СК-9</t>
  </si>
  <si>
    <t>СОГЛАСОВАНО</t>
  </si>
  <si>
    <t>Начальник Главного управления профессионального образования</t>
  </si>
  <si>
    <t>Министерства образования Республики Беларусь</t>
  </si>
  <si>
    <t>С.А.Касперович</t>
  </si>
  <si>
    <t>Проректор по научно-методической работе Государственного</t>
  </si>
  <si>
    <t>И.В.Титович</t>
  </si>
  <si>
    <t>Эксперт-нормоконтролер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</si>
  <si>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</si>
  <si>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</si>
  <si>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</si>
  <si>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</si>
  <si>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</si>
  <si>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</si>
  <si>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</si>
  <si>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 единиц</t>
  </si>
  <si>
    <t>1.1.1</t>
  </si>
  <si>
    <t>1.1</t>
  </si>
  <si>
    <t>1.1.2</t>
  </si>
  <si>
    <t>1.1.3</t>
  </si>
  <si>
    <t>1.1.4</t>
  </si>
  <si>
    <t>1.2</t>
  </si>
  <si>
    <t>1.2.1</t>
  </si>
  <si>
    <t>1.2.2</t>
  </si>
  <si>
    <t>1.3</t>
  </si>
  <si>
    <t>1.3.1</t>
  </si>
  <si>
    <t>1.3.2</t>
  </si>
  <si>
    <t>1.4</t>
  </si>
  <si>
    <t>1.4.1</t>
  </si>
  <si>
    <t>1.5</t>
  </si>
  <si>
    <t>1.5.1</t>
  </si>
  <si>
    <t>1.5.2</t>
  </si>
  <si>
    <t>2</t>
  </si>
  <si>
    <t>2.1</t>
  </si>
  <si>
    <t>2.1.1</t>
  </si>
  <si>
    <t>2.1.2</t>
  </si>
  <si>
    <t>2.2</t>
  </si>
  <si>
    <t>2.2.1</t>
  </si>
  <si>
    <t>2.3</t>
  </si>
  <si>
    <t>2.3.1</t>
  </si>
  <si>
    <t>2.3.2</t>
  </si>
  <si>
    <t>2.4</t>
  </si>
  <si>
    <t>2.4.1</t>
  </si>
  <si>
    <t>3</t>
  </si>
  <si>
    <t>3.1</t>
  </si>
  <si>
    <t>3.2</t>
  </si>
  <si>
    <t>3.3</t>
  </si>
  <si>
    <t>4</t>
  </si>
  <si>
    <t>4.1</t>
  </si>
  <si>
    <t>Великая Отечественная война советского народа (в контексте Второй мировой войны)</t>
  </si>
  <si>
    <t>/1-6</t>
  </si>
  <si>
    <t>/16</t>
  </si>
  <si>
    <t>Количество часов учебных занятий</t>
  </si>
  <si>
    <t>М.П.</t>
  </si>
  <si>
    <t>БПК-10</t>
  </si>
  <si>
    <t>БПК-11</t>
  </si>
  <si>
    <t>БПК-12</t>
  </si>
  <si>
    <t>БПК-13</t>
  </si>
  <si>
    <t>БПК-14</t>
  </si>
  <si>
    <t>БПК-15</t>
  </si>
  <si>
    <t>2.4.2</t>
  </si>
  <si>
    <t>2.4.3</t>
  </si>
  <si>
    <t>2.4.4</t>
  </si>
  <si>
    <t>2.4.5</t>
  </si>
  <si>
    <t>2.5</t>
  </si>
  <si>
    <t>2.5.1</t>
  </si>
  <si>
    <t>II. СВОДНЫЕ ДАННЫЕ ПО БЮДЖЕТУ ВРЕМЕНИ (в неделях)</t>
  </si>
  <si>
    <t>4.3</t>
  </si>
  <si>
    <t>2.2.2</t>
  </si>
  <si>
    <t>2.5.2</t>
  </si>
  <si>
    <t>инженер-программист</t>
  </si>
  <si>
    <t>Иностранный язык</t>
  </si>
  <si>
    <t>Модуль "Физико-математические дисциплины"</t>
  </si>
  <si>
    <t>Математика</t>
  </si>
  <si>
    <t>Теория вероятностей и математическая статистика</t>
  </si>
  <si>
    <t>Математическое программирование</t>
  </si>
  <si>
    <t>Физика</t>
  </si>
  <si>
    <t>Математические основы криптографии</t>
  </si>
  <si>
    <t>1.3.3</t>
  </si>
  <si>
    <t>1.3.4</t>
  </si>
  <si>
    <t>1.3.5</t>
  </si>
  <si>
    <t>1.3.6</t>
  </si>
  <si>
    <t>Модуль "Архитектура вычислительных систем"</t>
  </si>
  <si>
    <t>Арифметико-логические основы вычислительных систем</t>
  </si>
  <si>
    <t>Компьютерные сети</t>
  </si>
  <si>
    <t>Системы мобильной связи</t>
  </si>
  <si>
    <t>Операционные системы</t>
  </si>
  <si>
    <t>1.4.2</t>
  </si>
  <si>
    <t>1.4.3</t>
  </si>
  <si>
    <t>1.4.4</t>
  </si>
  <si>
    <t>1.4.5</t>
  </si>
  <si>
    <t>Модуль "Алгоритмизация и программирование"</t>
  </si>
  <si>
    <t>Основы алгоритмизации и программирования</t>
  </si>
  <si>
    <t>Объектно-ориентированное программирование</t>
  </si>
  <si>
    <t>Модуль "Информационная безопасность"</t>
  </si>
  <si>
    <t>2.2.3</t>
  </si>
  <si>
    <t>Основы информационной безопасности</t>
  </si>
  <si>
    <t xml:space="preserve">Безопасность программного обеспечения мобильных систем </t>
  </si>
  <si>
    <t>Криптографические методы защиты информации</t>
  </si>
  <si>
    <t>Модуль "Управление данными"</t>
  </si>
  <si>
    <t>2.3.3</t>
  </si>
  <si>
    <t>Структуры данных</t>
  </si>
  <si>
    <t>Базы данных</t>
  </si>
  <si>
    <t>Курсовой проект по учебной дисциплине "Криптографические методы защиты информации"</t>
  </si>
  <si>
    <t>Курсовой проект по учебной дисциплине "Базы данных"</t>
  </si>
  <si>
    <t xml:space="preserve">Модуль "Технологии программирования" </t>
  </si>
  <si>
    <t>Технологии frontend-программирования</t>
  </si>
  <si>
    <t>Курсовой проект по учебной дисциплине "Технологии frontend-программирования"</t>
  </si>
  <si>
    <t>Программирование графических приложений</t>
  </si>
  <si>
    <t>Программирование мобильных систем</t>
  </si>
  <si>
    <t>Курсовой проект по учебной дисциплине "Программирование мобильных систем"</t>
  </si>
  <si>
    <t>Программирование встроенных систем</t>
  </si>
  <si>
    <t>Модуль "Сетевое программирование"</t>
  </si>
  <si>
    <t>Компьютерные языки разметки данных</t>
  </si>
  <si>
    <t>Курсовой проект по учебной дисциплине "Компьютерные языки разметки данных"</t>
  </si>
  <si>
    <t>Программирование сетевых приложений</t>
  </si>
  <si>
    <t>Программирование в Internet</t>
  </si>
  <si>
    <t>Облачные системы</t>
  </si>
  <si>
    <t>2.5.3</t>
  </si>
  <si>
    <t>2.5.4</t>
  </si>
  <si>
    <t>Модуль "Процесс разработки программного обеспечения"</t>
  </si>
  <si>
    <t>2.6</t>
  </si>
  <si>
    <t>2.6.1</t>
  </si>
  <si>
    <t>2.6.2</t>
  </si>
  <si>
    <t>2.6.3</t>
  </si>
  <si>
    <t>2.6.4</t>
  </si>
  <si>
    <t>2.6.5</t>
  </si>
  <si>
    <t>2.6.6</t>
  </si>
  <si>
    <t>2.6.7</t>
  </si>
  <si>
    <t>Основы бизнес-анализа</t>
  </si>
  <si>
    <t>Дизайн пользовательских инферфейсов</t>
  </si>
  <si>
    <t>Стандарты информационных технологий</t>
  </si>
  <si>
    <t>Проектирование программного обеспечения</t>
  </si>
  <si>
    <t>Управление IT-проектами</t>
  </si>
  <si>
    <t>Экономика IT-предприятия</t>
  </si>
  <si>
    <t>8</t>
  </si>
  <si>
    <t>12</t>
  </si>
  <si>
    <t>Технологическая</t>
  </si>
  <si>
    <t>Преддипломная</t>
  </si>
  <si>
    <t>/64</t>
  </si>
  <si>
    <t>/32</t>
  </si>
  <si>
    <t>Лингвистический модуль</t>
  </si>
  <si>
    <t>/108</t>
  </si>
  <si>
    <t>/340</t>
  </si>
  <si>
    <t>2.7</t>
  </si>
  <si>
    <t xml:space="preserve">Курсовой проект по учебной дисциплине "Объектно-ориентированное программирование" </t>
  </si>
  <si>
    <t>5, 6</t>
  </si>
  <si>
    <t>Методы сбора, хранения, обработки и анализа данных</t>
  </si>
  <si>
    <t>3, 4</t>
  </si>
  <si>
    <t>1, 2</t>
  </si>
  <si>
    <t>УК-10</t>
  </si>
  <si>
    <t>Владеть навыками здоровьесбережения</t>
  </si>
  <si>
    <t>/7</t>
  </si>
  <si>
    <t>4.2</t>
  </si>
  <si>
    <t>/60</t>
  </si>
  <si>
    <t>/34</t>
  </si>
  <si>
    <t>/22</t>
  </si>
  <si>
    <t>/12</t>
  </si>
  <si>
    <t>по образованию в области информатики и радиоэлектроники</t>
  </si>
  <si>
    <t>Рекомендован к утверждению Президиумом Совета УМО</t>
  </si>
  <si>
    <t>М.В.Шестаков</t>
  </si>
  <si>
    <t>В.А.Богуш</t>
  </si>
  <si>
    <t>И.И.Бузовский</t>
  </si>
  <si>
    <t>Заместитель Министра информации Республики Беларусь</t>
  </si>
  <si>
    <t>По учебной дисциплине проводится текущая аттестация в форме дифференцированного зачета.</t>
  </si>
  <si>
    <t>д</t>
  </si>
  <si>
    <t>Разработан в качестве примера реализации образовательного стандарта по специальности 1-98 01 03 "Программное обеспечение информационной безопасности мобильных систем".</t>
  </si>
  <si>
    <t>СК-23</t>
  </si>
  <si>
    <t>Понимать экономические принципы функционирования IT-предприятия</t>
  </si>
  <si>
    <t>СК-22</t>
  </si>
  <si>
    <t>Применять методы управления проектами разработки программного обеспечения</t>
  </si>
  <si>
    <t>СК-21</t>
  </si>
  <si>
    <t>Применять методы тестирования программного обеспечения</t>
  </si>
  <si>
    <t>СК-20</t>
  </si>
  <si>
    <t>Понимать принципы проектирования программного обеспечения</t>
  </si>
  <si>
    <t>СК-19</t>
  </si>
  <si>
    <t>Применять основные стандарты информационных технологий</t>
  </si>
  <si>
    <t>СК-18</t>
  </si>
  <si>
    <t xml:space="preserve">Проектировать пользовательские интерфейсы </t>
  </si>
  <si>
    <t>СК-17</t>
  </si>
  <si>
    <t>Применять основные методы и технологии бизнес-анализа</t>
  </si>
  <si>
    <t>СК-16</t>
  </si>
  <si>
    <t>Понимать устройство и принципы применения современных облачных систем</t>
  </si>
  <si>
    <t>СК-15</t>
  </si>
  <si>
    <t>Понимать основные принципы и технологии разработки web-приложений</t>
  </si>
  <si>
    <t>СК-14</t>
  </si>
  <si>
    <t xml:space="preserve">Разрабатывать низкоуровневые сетевые приложения </t>
  </si>
  <si>
    <t>СК-13</t>
  </si>
  <si>
    <t xml:space="preserve">Применять компьютерные языки разметки для структурирования данных </t>
  </si>
  <si>
    <t>СК-12</t>
  </si>
  <si>
    <t xml:space="preserve">Разрабатывать программное обеспечение встроенных систем </t>
  </si>
  <si>
    <t xml:space="preserve">Разрабатывать программное обеспечение мобильных систем </t>
  </si>
  <si>
    <t xml:space="preserve">Понимать принципы разработки графических приложений </t>
  </si>
  <si>
    <t>Применять паттерны проектирования при разработке программного обеспечения</t>
  </si>
  <si>
    <t>Применять современные технологии разработки  frontend-приложений</t>
  </si>
  <si>
    <t xml:space="preserve">Создавать электронные хранилища данных для их обработки и анализа </t>
  </si>
  <si>
    <t>Проектировать логические схемы данных, создавать и применять базы данных</t>
  </si>
  <si>
    <t xml:space="preserve">Применять динамические структуры данных </t>
  </si>
  <si>
    <t>Понимать принципы разработки программного обеспечения мобильных систем, соответствующих стандартам информационной безопасности</t>
  </si>
  <si>
    <t>Понимать терминологию и основные принципы информационной безопасности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</si>
  <si>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</si>
  <si>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</si>
  <si>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Применять методы объектно-ориентированного проектирования и программирования при разработке программного обеспечения</t>
  </si>
  <si>
    <t>Понимать основные принципы устройства и работы операционных систем</t>
  </si>
  <si>
    <t>Понимать принципы работы мобильной связи</t>
  </si>
  <si>
    <t>Понимать принципы работы компьютерных сетей</t>
  </si>
  <si>
    <t>Понимать принципы работы логических узлов вычислительной техники</t>
  </si>
  <si>
    <t>Понимать математические основы криптографии и криптоанализа</t>
  </si>
  <si>
    <t>Применять математические методы поиска экстремума для составления алгоритмов</t>
  </si>
  <si>
    <t>Применять методы дискретной матетатики для составления алгоритмов</t>
  </si>
  <si>
    <t>Применять методы теории вероятностей и математической статистики для решения задач математического моделирования</t>
  </si>
  <si>
    <t>Применять математические расчеты, методы математического анализа и моделирования для решения профессиональных задач</t>
  </si>
  <si>
    <t>УК-11</t>
  </si>
  <si>
    <t>Осуществлять коммуникации на государственном языке для решения задач межличностного и межкультурного взаимодействия</t>
  </si>
  <si>
    <t>1.1.1, 2.1.1</t>
  </si>
  <si>
    <t>Выявлять факторы и механизмы исторического развития, определять общественное значение исторических событий</t>
  </si>
  <si>
    <t>Обладать современной культурой мышления, уметь использовать основы философских знаний в профессиональной деятельности</t>
  </si>
  <si>
    <t>1.1.2, 2.1.2</t>
  </si>
  <si>
    <t>Обладать гуманистическим мировоззрением, качествами гражданственности и патриотизма</t>
  </si>
  <si>
    <t>Проявлять инициативу и адаптироваться к изменениям в профессиональной деятельности</t>
  </si>
  <si>
    <t>Быть способным к саморазвитию и совершенствованию в профессиональной деятельности</t>
  </si>
  <si>
    <t>1.1.3, 2.1.2</t>
  </si>
  <si>
    <t>Работать в команде, толерантно воспринимать социальные, этнические, конфессиональные, культурные и иные различия</t>
  </si>
  <si>
    <t>Осуществлять коммуникации на иностранном языке для решения задач межличностного и межкультурного взаимодействия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</si>
  <si>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</si>
  <si>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1.1.4, 2.1.1</t>
  </si>
  <si>
    <t>Владеть основами исследовательской деятельности, осуществлять поиск, анализ и синтез информации</t>
  </si>
  <si>
    <t>Ознакомительная вторая</t>
  </si>
  <si>
    <t>Ознакомительная первая</t>
  </si>
  <si>
    <r>
      <t>Основы управления интеллектуальной собственностью</t>
    </r>
    <r>
      <rPr>
        <vertAlign val="superscript"/>
        <sz val="18"/>
        <rFont val="Arial"/>
        <family val="2"/>
        <charset val="204"/>
      </rPr>
      <t>2</t>
    </r>
  </si>
  <si>
    <r>
      <t>Безопасность жизнедеятельности человека</t>
    </r>
    <r>
      <rPr>
        <vertAlign val="superscript"/>
        <sz val="18"/>
        <rFont val="Arial"/>
        <family val="2"/>
        <charset val="204"/>
      </rPr>
      <t>1</t>
    </r>
  </si>
  <si>
    <t>Тестирование программного обеспечения</t>
  </si>
  <si>
    <t>Паттерны проектирования</t>
  </si>
  <si>
    <t>УК-4 /
УК-7</t>
  </si>
  <si>
    <t>Деловая коммуникация / Основы права и права человека</t>
  </si>
  <si>
    <t>УК-1 /
УК-9</t>
  </si>
  <si>
    <t xml:space="preserve">Введение в когнитивные исследования / История мировой культуры </t>
  </si>
  <si>
    <t>Квалификация:</t>
  </si>
  <si>
    <t xml:space="preserve">Осуществлять коммуникации на иностранном языке для решения профессиональных задач </t>
  </si>
  <si>
    <t xml:space="preserve">Применять криптографические методы защиты информации </t>
  </si>
  <si>
    <t>Применять алгоритмы при разработке компьютерных программ</t>
  </si>
  <si>
    <t>Понимать принципы работы электронно-вычислительных систем</t>
  </si>
  <si>
    <t>Применять основополагающие законы физики для решения прикладных инженерных задач</t>
  </si>
  <si>
    <t>1.3.5, 2.6.3.</t>
  </si>
  <si>
    <t>Основы электроники и цифровой передачи данных</t>
  </si>
  <si>
    <t>УК-2, БПК-5</t>
  </si>
  <si>
    <r>
      <t xml:space="preserve">Дискретная математика </t>
    </r>
    <r>
      <rPr>
        <sz val="18"/>
        <color rgb="FFFF0000"/>
        <rFont val="Arial"/>
        <family val="2"/>
        <charset val="204"/>
      </rPr>
      <t xml:space="preserve"> </t>
    </r>
  </si>
  <si>
    <t>УК-2,
СК-18</t>
  </si>
  <si>
    <t>/5</t>
  </si>
  <si>
    <t>учреждения образования "Республиканский институт высшей школы"</t>
  </si>
  <si>
    <t>При составлении учебного плана учреждения высшего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</si>
  <si>
    <t>Специальность: 1-98 01 03 Программное обеспечение информационной
безопасности мобильных систем</t>
  </si>
  <si>
    <r>
      <rPr>
        <sz val="15"/>
        <color theme="0"/>
        <rFont val="Arial"/>
        <family val="2"/>
        <charset val="204"/>
      </rPr>
      <t>.</t>
    </r>
    <r>
      <rPr>
        <sz val="15"/>
        <rFont val="Arial"/>
        <family val="2"/>
        <charset val="204"/>
      </rPr>
      <t>18</t>
    </r>
  </si>
  <si>
    <r>
      <rPr>
        <sz val="15"/>
        <color theme="0"/>
        <rFont val="Arial"/>
        <family val="2"/>
        <charset val="204"/>
      </rPr>
      <t>.</t>
    </r>
    <r>
      <rPr>
        <sz val="15"/>
        <rFont val="Arial"/>
        <family val="2"/>
        <charset val="204"/>
      </rPr>
      <t>16</t>
    </r>
  </si>
  <si>
    <t>в области информатики и радиоэлектроники</t>
  </si>
  <si>
    <t>Председатель УМО по образованию</t>
  </si>
  <si>
    <t>Т.В.Борботько</t>
  </si>
  <si>
    <t>Председатель НМС по информационной безопасности</t>
  </si>
  <si>
    <t>УК-4, 6</t>
  </si>
  <si>
    <t>УК-1, 5, 8</t>
  </si>
  <si>
    <t>Защита дипломного проекта 
(дипломной работы) в ГЭК</t>
  </si>
  <si>
    <t>Интегрированная учебная дисциплина "Безопасность жизнедеятельности человека" включает в себя следующие учебные дисциплины: "Защита населения и объектов от чрезвычайных ситуаций. Радиационная безопасность", "Основы экологии", "Основы энергосбережения", "Охрана труда".</t>
  </si>
  <si>
    <t>3, 4, 5, 6</t>
  </si>
  <si>
    <t>1, 2, 3</t>
  </si>
  <si>
    <t>2021</t>
  </si>
  <si>
    <t>И.А.Старовойтова</t>
  </si>
  <si>
    <r>
      <t>Регистрационный №</t>
    </r>
    <r>
      <rPr>
        <sz val="16"/>
        <rFont val="Arial"/>
        <family val="2"/>
        <charset val="204"/>
      </rPr>
      <t>______________________</t>
    </r>
  </si>
  <si>
    <r>
      <t>Продолжение типового учебного плана по специальности 1-98 01 03 "Программное обеспечение информационной безопасности мобильных систем", регистрационный №</t>
    </r>
    <r>
      <rPr>
        <sz val="16"/>
        <rFont val="Arial"/>
        <family val="2"/>
        <charset val="204"/>
      </rPr>
      <t>______________________</t>
    </r>
  </si>
  <si>
    <r>
      <t>Протокол №</t>
    </r>
    <r>
      <rPr>
        <sz val="16"/>
        <rFont val="Arial"/>
        <family val="2"/>
        <charset val="204"/>
      </rPr>
      <t>_____</t>
    </r>
    <r>
      <rPr>
        <sz val="18"/>
        <rFont val="Arial"/>
        <family val="2"/>
        <charset val="204"/>
      </rPr>
      <t xml:space="preserve"> от </t>
    </r>
    <r>
      <rPr>
        <sz val="16"/>
        <rFont val="Arial"/>
        <family val="2"/>
        <charset val="204"/>
      </rPr>
      <t>____________</t>
    </r>
    <r>
      <rPr>
        <sz val="18"/>
        <rFont val="Arial"/>
        <family val="2"/>
        <charset val="204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</si>
</sst>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8" x14ac:knownFonts="1">
    <font>
      <sz val="11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6"/>
      <name val="Arial Narrow"/>
      <family val="2"/>
      <charset val="204"/>
    </font>
    <font>
      <sz val="18"/>
      <name val="Arial Narrow"/>
      <family val="2"/>
      <charset val="204"/>
    </font>
    <font>
      <b/>
      <sz val="16"/>
      <name val="Arial Narrow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5"/>
      <name val="Arial"/>
      <family val="2"/>
      <charset val="204"/>
    </font>
    <font>
      <sz val="18"/>
      <name val="Arial"/>
      <family val="2"/>
      <charset val="204"/>
    </font>
    <font>
      <vertAlign val="superscript"/>
      <sz val="18"/>
      <name val="Arial"/>
      <family val="2"/>
      <charset val="204"/>
    </font>
    <font>
      <sz val="17"/>
      <name val="Arial"/>
      <family val="2"/>
      <charset val="204"/>
    </font>
    <font>
      <b/>
      <sz val="18"/>
      <name val="Arial"/>
      <family val="2"/>
      <charset val="204"/>
    </font>
    <font>
      <vertAlign val="superscript"/>
      <sz val="17"/>
      <name val="Arial"/>
      <family val="2"/>
      <charset val="204"/>
    </font>
    <font>
      <sz val="18"/>
      <color theme="5"/>
      <name val="Arial"/>
      <family val="2"/>
      <charset val="204"/>
    </font>
    <font>
      <sz val="16"/>
      <name val="Arial"/>
      <family val="2"/>
      <charset val="204"/>
    </font>
    <font>
      <sz val="15"/>
      <color theme="0"/>
      <name val="Arial"/>
      <family val="2"/>
      <charset val="204"/>
    </font>
    <font>
      <sz val="17"/>
      <name val="Arial Narrow"/>
      <family val="2"/>
      <charset val="204"/>
    </font>
    <font>
      <b/>
      <sz val="17"/>
      <color theme="0"/>
      <name val="Arial Narrow"/>
      <family val="2"/>
      <charset val="204"/>
    </font>
    <font>
      <b/>
      <sz val="17"/>
      <name val="Arial Narrow"/>
      <family val="2"/>
      <charset val="204"/>
    </font>
    <font>
      <b/>
      <sz val="17"/>
      <name val="Arial"/>
      <family val="2"/>
      <charset val="204"/>
    </font>
    <font>
      <b/>
      <sz val="17"/>
      <color rgb="FFFF0000"/>
      <name val="Arial Narrow"/>
      <family val="2"/>
      <charset val="204"/>
    </font>
    <font>
      <b/>
      <sz val="12"/>
      <name val="Arial"/>
      <family val="2"/>
      <charset val="204"/>
    </font>
    <font>
      <b/>
      <i/>
      <sz val="16"/>
      <name val="Arial Narrow"/>
      <family val="2"/>
      <charset val="204"/>
    </font>
    <font>
      <b/>
      <sz val="17"/>
      <color theme="0" tint="-0.14999847407452621"/>
      <name val="Arial Narrow"/>
      <family val="2"/>
      <charset val="204"/>
    </font>
    <font>
      <sz val="17"/>
      <color rgb="FFFF0000"/>
      <name val="Arial Narrow"/>
      <family val="2"/>
      <charset val="204"/>
    </font>
    <font>
      <sz val="18"/>
      <color rgb="FFFF0000"/>
      <name val="Arial"/>
      <family val="2"/>
      <charset val="204"/>
    </font>
    <font>
      <sz val="14"/>
      <name val="Arial"/>
      <family val="2"/>
      <charset val="204"/>
    </font>
    <font>
      <sz val="12"/>
      <color theme="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5"/>
      <name val="Arial"/>
      <family val="2"/>
      <charset val="204"/>
    </font>
    <font>
      <sz val="20"/>
      <name val="Arial"/>
      <family val="2"/>
      <charset val="204"/>
    </font>
    <font>
      <sz val="24"/>
      <name val="Arial"/>
      <family val="2"/>
      <charset val="204"/>
    </font>
    <font>
      <b/>
      <sz val="22"/>
      <name val="Arial"/>
      <family val="2"/>
      <charset val="204"/>
    </font>
    <font>
      <sz val="18"/>
      <color theme="1"/>
      <name val="Arial"/>
      <family val="2"/>
      <charset val="204"/>
    </font>
    <font>
      <sz val="15"/>
      <color indexed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0" tint="-4.9989318521683403E-2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thin">
        <color theme="1" tint="0.34998626667073579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34998626667073579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34998626667073579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thin">
        <color theme="1" tint="0.34998626667073579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/>
      <bottom style="hair">
        <color theme="1" tint="0.499984740745262"/>
      </bottom>
      <diagonal/>
    </border>
    <border>
      <left/>
      <right style="double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 style="double">
        <color theme="1" tint="0.499984740745262"/>
      </top>
      <bottom style="hair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34998626667073579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hair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double">
        <color theme="1" tint="0.499984740745262"/>
      </top>
      <bottom style="hair">
        <color theme="1" tint="0.49998474074526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499984740745262"/>
      </left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/>
      <right/>
      <top style="thin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/>
      <bottom style="double">
        <color theme="1" tint="0.34998626667073579"/>
      </bottom>
      <diagonal/>
    </border>
    <border>
      <left/>
      <right/>
      <top/>
      <bottom style="double">
        <color theme="1" tint="0.34998626667073579"/>
      </bottom>
      <diagonal/>
    </border>
    <border>
      <left/>
      <right style="double">
        <color theme="1" tint="0.34998626667073579"/>
      </right>
      <top/>
      <bottom style="double">
        <color theme="1" tint="0.34998626667073579"/>
      </bottom>
      <diagonal/>
    </border>
    <border>
      <left style="thin">
        <color theme="1" tint="0.34998626667073579"/>
      </left>
      <right/>
      <top style="double">
        <color theme="1" tint="0.34998626667073579"/>
      </top>
      <bottom/>
      <diagonal/>
    </border>
    <border>
      <left/>
      <right/>
      <top style="double">
        <color theme="1" tint="0.34998626667073579"/>
      </top>
      <bottom/>
      <diagonal/>
    </border>
    <border>
      <left/>
      <right style="double">
        <color theme="1" tint="0.34998626667073579"/>
      </right>
      <top style="double">
        <color theme="1" tint="0.34998626667073579"/>
      </top>
      <bottom/>
      <diagonal/>
    </border>
    <border>
      <left/>
      <right style="double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double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/>
      <diagonal/>
    </border>
    <border>
      <left/>
      <right style="thin">
        <color theme="1" tint="0.34998626667073579"/>
      </right>
      <top/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 style="double">
        <color theme="1" tint="0.34998626667073579"/>
      </left>
      <right/>
      <top/>
      <bottom/>
      <diagonal/>
    </border>
    <border>
      <left style="thin">
        <color theme="1" tint="0.34998626667073579"/>
      </left>
      <right/>
      <top style="double">
        <color theme="1" tint="0.34998626667073579"/>
      </top>
      <bottom style="thin">
        <color theme="1" tint="0.34998626667073579"/>
      </bottom>
      <diagonal/>
    </border>
    <border>
      <left/>
      <right/>
      <top style="double">
        <color theme="1" tint="0.34998626667073579"/>
      </top>
      <bottom style="thin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thin">
        <color theme="1" tint="0.34998626667073579"/>
      </bottom>
      <diagonal/>
    </border>
    <border>
      <left/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indexed="23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/>
      <right style="double">
        <color theme="1" tint="0.499984740745262"/>
      </right>
      <top style="hair">
        <color theme="1" tint="0.499984740745262"/>
      </top>
      <bottom/>
      <diagonal/>
    </border>
    <border>
      <left/>
      <right style="double">
        <color theme="1" tint="0.499984740745262"/>
      </right>
      <top/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ouble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1" tint="0.499984740745262"/>
      </left>
      <right style="double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/>
      <diagonal/>
    </border>
    <border>
      <left style="thin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 style="hair">
        <color theme="0" tint="-0.499984740745262"/>
      </left>
      <right style="double">
        <color indexed="23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double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uble">
        <color theme="1" tint="0.499984740745262"/>
      </right>
      <top style="thin">
        <color theme="1" tint="0.499984740745262"/>
      </top>
      <bottom/>
      <diagonal/>
    </border>
    <border>
      <left style="double">
        <color indexed="23"/>
      </left>
      <right style="double">
        <color indexed="23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/>
      <top style="hair">
        <color theme="1" tint="0.499984740745262"/>
      </top>
      <bottom/>
      <diagonal/>
    </border>
    <border>
      <left style="thin">
        <color theme="1" tint="0.34998626667073579"/>
      </left>
      <right/>
      <top/>
      <bottom style="hair">
        <color theme="1" tint="0.499984740745262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Protection="0"/>
  </cellStyleXfs>
  <cellXfs count="645">
    <xf numFmtId="0" fontId="0" fillId="0" borderId="0" xfId="0"/>
    <xf numFmtId="0" fontId="3" fillId="0" borderId="0" xfId="0" applyFont="1" applyFill="1"/>
    <xf numFmtId="0" fontId="7" fillId="0" borderId="0" xfId="0" applyFont="1"/>
    <xf numFmtId="0" fontId="8" fillId="0" borderId="0" xfId="0" applyFont="1"/>
    <xf numFmtId="0" fontId="9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49" fontId="12" fillId="0" borderId="0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0" fillId="0" borderId="0" xfId="0" applyFont="1"/>
    <xf numFmtId="0" fontId="11" fillId="0" borderId="0" xfId="0" applyFont="1" applyFill="1" applyAlignment="1">
      <alignment horizontal="right"/>
    </xf>
    <xf numFmtId="0" fontId="9" fillId="0" borderId="0" xfId="0" applyFont="1"/>
    <xf numFmtId="0" fontId="14" fillId="0" borderId="0" xfId="0" applyFont="1" applyFill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12" fillId="0" borderId="0" xfId="0" applyFont="1"/>
    <xf numFmtId="1" fontId="9" fillId="0" borderId="0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17" fillId="0" borderId="0" xfId="0" applyFont="1"/>
    <xf numFmtId="1" fontId="20" fillId="2" borderId="32" xfId="0" applyNumberFormat="1" applyFont="1" applyFill="1" applyBorder="1" applyAlignment="1">
      <alignment horizontal="center" vertical="center" wrapText="1"/>
    </xf>
    <xf numFmtId="1" fontId="20" fillId="2" borderId="55" xfId="0" applyNumberFormat="1" applyFont="1" applyFill="1" applyBorder="1" applyAlignment="1">
      <alignment horizontal="center" vertical="center" wrapText="1"/>
    </xf>
    <xf numFmtId="1" fontId="19" fillId="2" borderId="32" xfId="0" applyNumberFormat="1" applyFont="1" applyFill="1" applyBorder="1" applyAlignment="1">
      <alignment horizontal="center" vertical="center" wrapText="1"/>
    </xf>
    <xf numFmtId="1" fontId="19" fillId="2" borderId="55" xfId="0" applyNumberFormat="1" applyFont="1" applyFill="1" applyBorder="1" applyAlignment="1">
      <alignment horizontal="center" vertical="center" wrapText="1"/>
    </xf>
    <xf numFmtId="1" fontId="20" fillId="2" borderId="53" xfId="0" applyNumberFormat="1" applyFont="1" applyFill="1" applyBorder="1" applyAlignment="1">
      <alignment horizontal="center" vertical="center" wrapText="1"/>
    </xf>
    <xf numFmtId="1" fontId="20" fillId="2" borderId="4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21" fillId="3" borderId="32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vertical="center"/>
    </xf>
    <xf numFmtId="0" fontId="21" fillId="4" borderId="32" xfId="0" applyFont="1" applyFill="1" applyBorder="1" applyAlignment="1">
      <alignment vertical="center"/>
    </xf>
    <xf numFmtId="0" fontId="21" fillId="4" borderId="55" xfId="0" applyFont="1" applyFill="1" applyBorder="1" applyAlignment="1">
      <alignment vertical="center"/>
    </xf>
    <xf numFmtId="0" fontId="23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21" fillId="3" borderId="31" xfId="0" applyFont="1" applyFill="1" applyBorder="1" applyAlignment="1">
      <alignment vertical="center"/>
    </xf>
    <xf numFmtId="0" fontId="21" fillId="3" borderId="40" xfId="0" applyFont="1" applyFill="1" applyBorder="1" applyAlignment="1">
      <alignment vertical="center"/>
    </xf>
    <xf numFmtId="0" fontId="21" fillId="3" borderId="46" xfId="0" applyFont="1" applyFill="1" applyBorder="1" applyAlignment="1">
      <alignment vertical="center"/>
    </xf>
    <xf numFmtId="0" fontId="9" fillId="0" borderId="27" xfId="0" applyFont="1" applyFill="1" applyBorder="1" applyAlignment="1">
      <alignment horizontal="right" vertical="center"/>
    </xf>
    <xf numFmtId="0" fontId="9" fillId="0" borderId="36" xfId="0" applyFont="1" applyFill="1" applyBorder="1" applyAlignment="1">
      <alignment horizontal="right" vertical="center"/>
    </xf>
    <xf numFmtId="0" fontId="9" fillId="0" borderId="32" xfId="0" applyFont="1" applyFill="1" applyBorder="1" applyAlignment="1">
      <alignment horizontal="right" vertical="center"/>
    </xf>
    <xf numFmtId="0" fontId="29" fillId="0" borderId="0" xfId="0" applyFont="1"/>
    <xf numFmtId="1" fontId="17" fillId="0" borderId="0" xfId="0" applyNumberFormat="1" applyFont="1" applyFill="1" applyBorder="1" applyAlignment="1">
      <alignment vertical="center"/>
    </xf>
    <xf numFmtId="1" fontId="17" fillId="0" borderId="0" xfId="0" applyNumberFormat="1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49" fontId="30" fillId="0" borderId="38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30" fillId="0" borderId="38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7" fillId="0" borderId="0" xfId="0" applyFont="1" applyFill="1"/>
    <xf numFmtId="0" fontId="31" fillId="0" borderId="39" xfId="0" applyNumberFormat="1" applyFont="1" applyFill="1" applyBorder="1" applyAlignment="1">
      <alignment horizontal="center" vertical="center" wrapText="1"/>
    </xf>
    <xf numFmtId="0" fontId="31" fillId="0" borderId="39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/>
    </xf>
    <xf numFmtId="0" fontId="31" fillId="0" borderId="38" xfId="0" applyNumberFormat="1" applyFont="1" applyFill="1" applyBorder="1" applyAlignment="1">
      <alignment horizontal="center" vertical="center" wrapText="1"/>
    </xf>
    <xf numFmtId="0" fontId="28" fillId="0" borderId="38" xfId="0" applyNumberFormat="1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/>
    </xf>
    <xf numFmtId="0" fontId="28" fillId="0" borderId="38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13" fillId="0" borderId="0" xfId="0" applyNumberFormat="1" applyFont="1" applyFill="1" applyBorder="1" applyAlignment="1">
      <alignment horizontal="right" vertical="center"/>
    </xf>
    <xf numFmtId="0" fontId="31" fillId="0" borderId="0" xfId="0" applyNumberFormat="1" applyFont="1" applyFill="1" applyBorder="1" applyAlignment="1">
      <alignment horizontal="right" vertical="center"/>
    </xf>
    <xf numFmtId="0" fontId="30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28" fillId="0" borderId="0" xfId="0" applyFont="1" applyFill="1" applyAlignment="1"/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33" fillId="0" borderId="0" xfId="0" applyFont="1" applyFill="1" applyAlignment="1">
      <alignment horizontal="left" vertical="center"/>
    </xf>
    <xf numFmtId="49" fontId="10" fillId="0" borderId="0" xfId="0" applyNumberFormat="1" applyFont="1" applyFill="1" applyAlignment="1">
      <alignment vertical="center"/>
    </xf>
    <xf numFmtId="0" fontId="33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49" fontId="33" fillId="0" borderId="0" xfId="0" applyNumberFormat="1" applyFont="1" applyFill="1" applyAlignment="1">
      <alignment horizontal="left" vertical="center"/>
    </xf>
    <xf numFmtId="49" fontId="33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49" fontId="33" fillId="0" borderId="0" xfId="0" applyNumberFormat="1" applyFont="1" applyFill="1" applyAlignment="1">
      <alignment vertical="center"/>
    </xf>
    <xf numFmtId="0" fontId="9" fillId="5" borderId="38" xfId="0" applyNumberFormat="1" applyFont="1" applyFill="1" applyBorder="1" applyAlignment="1">
      <alignment horizontal="center" vertical="center"/>
    </xf>
    <xf numFmtId="0" fontId="31" fillId="5" borderId="38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left" vertical="center"/>
    </xf>
    <xf numFmtId="0" fontId="12" fillId="0" borderId="32" xfId="0" applyFont="1" applyBorder="1" applyAlignment="1">
      <alignment horizontal="right" vertical="center"/>
    </xf>
    <xf numFmtId="0" fontId="28" fillId="0" borderId="55" xfId="0" applyFont="1" applyBorder="1" applyAlignment="1">
      <alignment horizontal="left" vertical="center"/>
    </xf>
    <xf numFmtId="0" fontId="10" fillId="0" borderId="0" xfId="0" applyFont="1" applyFill="1" applyBorder="1"/>
    <xf numFmtId="0" fontId="3" fillId="0" borderId="0" xfId="0" applyFont="1" applyFill="1" applyBorder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2" fillId="0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2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38" xfId="0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 wrapText="1"/>
    </xf>
    <xf numFmtId="0" fontId="21" fillId="3" borderId="55" xfId="0" applyFont="1" applyFill="1" applyBorder="1" applyAlignment="1">
      <alignment vertical="center"/>
    </xf>
    <xf numFmtId="0" fontId="21" fillId="3" borderId="26" xfId="0" applyFont="1" applyFill="1" applyBorder="1" applyAlignment="1">
      <alignment vertical="center"/>
    </xf>
    <xf numFmtId="0" fontId="21" fillId="3" borderId="17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right" vertical="center"/>
    </xf>
    <xf numFmtId="0" fontId="2" fillId="0" borderId="52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1" fontId="20" fillId="2" borderId="3" xfId="0" applyNumberFormat="1" applyFont="1" applyFill="1" applyBorder="1" applyAlignment="1">
      <alignment horizontal="center" vertical="center" wrapText="1"/>
    </xf>
    <xf numFmtId="1" fontId="20" fillId="2" borderId="30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1" fontId="20" fillId="2" borderId="13" xfId="0" applyNumberFormat="1" applyFont="1" applyFill="1" applyBorder="1" applyAlignment="1">
      <alignment horizontal="center" vertical="center" wrapText="1"/>
    </xf>
    <xf numFmtId="1" fontId="20" fillId="2" borderId="4" xfId="0" applyNumberFormat="1" applyFont="1" applyFill="1" applyBorder="1" applyAlignment="1">
      <alignment horizontal="center" vertical="center" wrapText="1"/>
    </xf>
    <xf numFmtId="1" fontId="19" fillId="2" borderId="26" xfId="0" applyNumberFormat="1" applyFont="1" applyFill="1" applyBorder="1" applyAlignment="1">
      <alignment horizontal="center" vertical="center" wrapText="1"/>
    </xf>
    <xf numFmtId="164" fontId="19" fillId="2" borderId="27" xfId="0" applyNumberFormat="1" applyFont="1" applyFill="1" applyBorder="1" applyAlignment="1">
      <alignment horizontal="center" vertical="center" wrapText="1"/>
    </xf>
    <xf numFmtId="164" fontId="19" fillId="2" borderId="54" xfId="0" applyNumberFormat="1" applyFont="1" applyFill="1" applyBorder="1" applyAlignment="1">
      <alignment horizontal="center" vertical="center" wrapText="1"/>
    </xf>
    <xf numFmtId="164" fontId="19" fillId="2" borderId="32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textRotation="90"/>
    </xf>
    <xf numFmtId="0" fontId="1" fillId="0" borderId="9" xfId="0" applyFont="1" applyFill="1" applyBorder="1" applyAlignment="1">
      <alignment horizontal="center" vertical="center" textRotation="90"/>
    </xf>
    <xf numFmtId="0" fontId="1" fillId="0" borderId="15" xfId="0" applyFont="1" applyFill="1" applyBorder="1" applyAlignment="1">
      <alignment horizontal="center" vertical="center" textRotation="90"/>
    </xf>
    <xf numFmtId="0" fontId="1" fillId="0" borderId="23" xfId="0" applyFont="1" applyFill="1" applyBorder="1" applyAlignment="1">
      <alignment horizontal="center" vertical="center" textRotation="90"/>
    </xf>
    <xf numFmtId="0" fontId="1" fillId="0" borderId="8" xfId="0" applyFont="1" applyFill="1" applyBorder="1" applyAlignment="1">
      <alignment horizontal="center" vertical="center" textRotation="90"/>
    </xf>
    <xf numFmtId="0" fontId="1" fillId="0" borderId="22" xfId="0" applyFont="1" applyFill="1" applyBorder="1" applyAlignment="1">
      <alignment horizontal="center" vertical="center" textRotation="90"/>
    </xf>
    <xf numFmtId="0" fontId="1" fillId="0" borderId="10" xfId="0" applyFont="1" applyFill="1" applyBorder="1" applyAlignment="1">
      <alignment horizontal="center" vertical="center" textRotation="90"/>
    </xf>
    <xf numFmtId="0" fontId="33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 wrapText="1"/>
    </xf>
    <xf numFmtId="0" fontId="9" fillId="0" borderId="38" xfId="0" applyNumberFormat="1" applyFont="1" applyFill="1" applyBorder="1" applyAlignment="1">
      <alignment horizontal="center" vertical="center" textRotation="255"/>
    </xf>
    <xf numFmtId="0" fontId="9" fillId="0" borderId="38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 textRotation="90"/>
    </xf>
    <xf numFmtId="0" fontId="30" fillId="0" borderId="5" xfId="0" applyFont="1" applyFill="1" applyBorder="1" applyAlignment="1">
      <alignment horizontal="center" vertical="center" textRotation="90"/>
    </xf>
    <xf numFmtId="0" fontId="30" fillId="0" borderId="14" xfId="0" applyFont="1" applyFill="1" applyBorder="1" applyAlignment="1">
      <alignment horizontal="center" vertical="center" textRotation="90"/>
    </xf>
    <xf numFmtId="0" fontId="30" fillId="0" borderId="7" xfId="0" applyFont="1" applyFill="1" applyBorder="1" applyAlignment="1">
      <alignment horizontal="center" vertical="center" textRotation="90"/>
    </xf>
    <xf numFmtId="0" fontId="30" fillId="0" borderId="15" xfId="0" applyFont="1" applyFill="1" applyBorder="1" applyAlignment="1">
      <alignment horizontal="center" vertical="center" textRotation="90"/>
    </xf>
    <xf numFmtId="0" fontId="30" fillId="0" borderId="10" xfId="0" applyFont="1" applyFill="1" applyBorder="1" applyAlignment="1">
      <alignment horizontal="center" vertical="center" textRotation="90"/>
    </xf>
    <xf numFmtId="0" fontId="16" fillId="0" borderId="6" xfId="0" applyFont="1" applyFill="1" applyBorder="1" applyAlignment="1">
      <alignment horizontal="center" vertical="center" textRotation="90"/>
    </xf>
    <xf numFmtId="0" fontId="16" fillId="0" borderId="17" xfId="0" applyFont="1" applyFill="1" applyBorder="1" applyAlignment="1">
      <alignment horizontal="center" vertical="center" textRotation="90"/>
    </xf>
    <xf numFmtId="0" fontId="16" fillId="0" borderId="8" xfId="0" applyFont="1" applyFill="1" applyBorder="1" applyAlignment="1">
      <alignment horizontal="center" vertical="center" textRotation="90"/>
    </xf>
    <xf numFmtId="0" fontId="16" fillId="0" borderId="18" xfId="0" applyFont="1" applyFill="1" applyBorder="1" applyAlignment="1">
      <alignment horizontal="center" vertical="center" textRotation="90"/>
    </xf>
    <xf numFmtId="0" fontId="16" fillId="0" borderId="6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6" fillId="0" borderId="10" xfId="0" applyFont="1" applyFill="1" applyBorder="1" applyAlignment="1">
      <alignment horizontal="center" vertical="center" textRotation="90" wrapText="1"/>
    </xf>
    <xf numFmtId="0" fontId="16" fillId="0" borderId="1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textRotation="90"/>
    </xf>
    <xf numFmtId="0" fontId="28" fillId="0" borderId="2" xfId="0" applyFont="1" applyFill="1" applyBorder="1" applyAlignment="1">
      <alignment horizontal="center" vertical="center" textRotation="90"/>
    </xf>
    <xf numFmtId="0" fontId="28" fillId="0" borderId="15" xfId="0" applyFont="1" applyFill="1" applyBorder="1" applyAlignment="1">
      <alignment horizontal="center" vertical="center" textRotation="90"/>
    </xf>
    <xf numFmtId="0" fontId="28" fillId="0" borderId="9" xfId="0" applyFont="1" applyFill="1" applyBorder="1" applyAlignment="1">
      <alignment horizontal="center" vertical="center" textRotation="90"/>
    </xf>
    <xf numFmtId="0" fontId="28" fillId="0" borderId="2" xfId="0" applyFont="1" applyFill="1" applyBorder="1" applyAlignment="1">
      <alignment horizontal="center" vertical="center" textRotation="90" wrapText="1"/>
    </xf>
    <xf numFmtId="0" fontId="28" fillId="0" borderId="9" xfId="0" applyFont="1" applyFill="1" applyBorder="1" applyAlignment="1">
      <alignment horizontal="center" vertical="center" textRotation="90" wrapText="1"/>
    </xf>
    <xf numFmtId="0" fontId="28" fillId="0" borderId="57" xfId="0" applyFont="1" applyFill="1" applyBorder="1" applyAlignment="1">
      <alignment horizontal="center" vertical="center" textRotation="90" wrapText="1"/>
    </xf>
    <xf numFmtId="0" fontId="28" fillId="0" borderId="58" xfId="0" applyFont="1" applyFill="1" applyBorder="1" applyAlignment="1">
      <alignment horizontal="center" vertical="center" textRotation="90" wrapText="1"/>
    </xf>
    <xf numFmtId="0" fontId="28" fillId="0" borderId="39" xfId="0" applyFont="1" applyFill="1" applyBorder="1" applyAlignment="1">
      <alignment horizontal="center" vertical="center" textRotation="90" wrapText="1"/>
    </xf>
    <xf numFmtId="0" fontId="16" fillId="0" borderId="38" xfId="0" applyFont="1" applyFill="1" applyBorder="1" applyAlignment="1">
      <alignment horizontal="center" vertical="center" textRotation="90" wrapText="1"/>
    </xf>
    <xf numFmtId="0" fontId="13" fillId="0" borderId="0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textRotation="90"/>
    </xf>
    <xf numFmtId="0" fontId="16" fillId="0" borderId="53" xfId="0" applyFont="1" applyFill="1" applyBorder="1" applyAlignment="1">
      <alignment horizontal="center" vertical="center" textRotation="90"/>
    </xf>
    <xf numFmtId="0" fontId="16" fillId="0" borderId="48" xfId="0" applyFont="1" applyFill="1" applyBorder="1" applyAlignment="1">
      <alignment horizontal="center" vertical="center" textRotation="90"/>
    </xf>
    <xf numFmtId="0" fontId="16" fillId="0" borderId="50" xfId="0" applyFont="1" applyFill="1" applyBorder="1" applyAlignment="1">
      <alignment horizontal="center" vertical="center" textRotation="90"/>
    </xf>
    <xf numFmtId="0" fontId="16" fillId="0" borderId="13" xfId="0" applyFont="1" applyFill="1" applyBorder="1" applyAlignment="1">
      <alignment horizontal="center" vertical="center" textRotation="90"/>
    </xf>
    <xf numFmtId="0" fontId="16" fillId="0" borderId="5" xfId="0" applyFont="1" applyFill="1" applyBorder="1" applyAlignment="1">
      <alignment horizontal="center" vertical="center" textRotation="90"/>
    </xf>
    <xf numFmtId="0" fontId="16" fillId="0" borderId="14" xfId="0" applyFont="1" applyFill="1" applyBorder="1" applyAlignment="1">
      <alignment horizontal="center" vertical="center" textRotation="90"/>
    </xf>
    <xf numFmtId="0" fontId="16" fillId="0" borderId="7" xfId="0" applyFont="1" applyFill="1" applyBorder="1" applyAlignment="1">
      <alignment horizontal="center" vertical="center" textRotation="90"/>
    </xf>
    <xf numFmtId="0" fontId="16" fillId="0" borderId="15" xfId="0" applyFont="1" applyFill="1" applyBorder="1" applyAlignment="1">
      <alignment horizontal="center" vertical="center" textRotation="90"/>
    </xf>
    <xf numFmtId="0" fontId="16" fillId="0" borderId="10" xfId="0" applyFont="1" applyFill="1" applyBorder="1" applyAlignment="1">
      <alignment horizontal="center" vertical="center" textRotation="90"/>
    </xf>
    <xf numFmtId="0" fontId="30" fillId="0" borderId="3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textRotation="90" wrapText="1"/>
    </xf>
    <xf numFmtId="0" fontId="30" fillId="0" borderId="5" xfId="0" applyFont="1" applyFill="1" applyBorder="1" applyAlignment="1">
      <alignment horizontal="center" vertical="center" textRotation="90" wrapText="1"/>
    </xf>
    <xf numFmtId="0" fontId="30" fillId="0" borderId="6" xfId="0" applyFont="1" applyFill="1" applyBorder="1" applyAlignment="1">
      <alignment horizontal="center" vertical="center" textRotation="90" wrapText="1"/>
    </xf>
    <xf numFmtId="0" fontId="30" fillId="0" borderId="7" xfId="0" applyFont="1" applyFill="1" applyBorder="1" applyAlignment="1">
      <alignment horizontal="center" vertical="center" textRotation="90" wrapText="1"/>
    </xf>
    <xf numFmtId="0" fontId="30" fillId="0" borderId="8" xfId="0" applyFont="1" applyFill="1" applyBorder="1" applyAlignment="1">
      <alignment horizontal="center" vertical="center" textRotation="90" wrapText="1"/>
    </xf>
    <xf numFmtId="0" fontId="30" fillId="0" borderId="10" xfId="0" applyFont="1" applyFill="1" applyBorder="1" applyAlignment="1">
      <alignment horizontal="center" vertical="center" textRotation="90" wrapText="1"/>
    </xf>
    <xf numFmtId="0" fontId="28" fillId="0" borderId="14" xfId="0" applyFont="1" applyFill="1" applyBorder="1" applyAlignment="1">
      <alignment horizontal="left" vertical="center"/>
    </xf>
    <xf numFmtId="0" fontId="28" fillId="0" borderId="21" xfId="0" applyFont="1" applyFill="1" applyBorder="1" applyAlignment="1">
      <alignment horizontal="left" vertical="center"/>
    </xf>
    <xf numFmtId="49" fontId="20" fillId="3" borderId="37" xfId="0" applyNumberFormat="1" applyFont="1" applyFill="1" applyBorder="1" applyAlignment="1">
      <alignment horizontal="center" vertical="center"/>
    </xf>
    <xf numFmtId="49" fontId="20" fillId="3" borderId="13" xfId="0" applyNumberFormat="1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vertical="center" wrapText="1"/>
    </xf>
    <xf numFmtId="0" fontId="13" fillId="3" borderId="40" xfId="0" applyFont="1" applyFill="1" applyBorder="1" applyAlignment="1">
      <alignment vertical="center" wrapText="1"/>
    </xf>
    <xf numFmtId="0" fontId="13" fillId="3" borderId="31" xfId="0" applyFont="1" applyFill="1" applyBorder="1" applyAlignment="1">
      <alignment vertical="center" wrapText="1"/>
    </xf>
    <xf numFmtId="1" fontId="21" fillId="3" borderId="11" xfId="0" applyNumberFormat="1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20" xfId="0" applyFont="1" applyFill="1" applyBorder="1" applyAlignment="1">
      <alignment horizontal="center" vertical="center"/>
    </xf>
    <xf numFmtId="0" fontId="9" fillId="0" borderId="84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/>
    </xf>
    <xf numFmtId="0" fontId="9" fillId="0" borderId="121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86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center" vertical="center" textRotation="90" wrapText="1"/>
    </xf>
    <xf numFmtId="0" fontId="28" fillId="0" borderId="10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49" fontId="18" fillId="0" borderId="27" xfId="0" applyNumberFormat="1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9" fontId="25" fillId="3" borderId="16" xfId="0" applyNumberFormat="1" applyFont="1" applyFill="1" applyBorder="1" applyAlignment="1">
      <alignment horizontal="left" vertical="center" wrapText="1"/>
    </xf>
    <xf numFmtId="9" fontId="25" fillId="3" borderId="12" xfId="0" applyNumberFormat="1" applyFont="1" applyFill="1" applyBorder="1" applyAlignment="1">
      <alignment horizontal="left" vertical="center" wrapText="1"/>
    </xf>
    <xf numFmtId="49" fontId="20" fillId="0" borderId="27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21" fillId="0" borderId="27" xfId="0" applyFont="1" applyBorder="1" applyAlignment="1">
      <alignment vertical="center"/>
    </xf>
    <xf numFmtId="0" fontId="21" fillId="0" borderId="55" xfId="0" applyFont="1" applyBorder="1" applyAlignment="1">
      <alignment vertical="center"/>
    </xf>
    <xf numFmtId="0" fontId="21" fillId="0" borderId="54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1" fontId="21" fillId="0" borderId="6" xfId="0" applyNumberFormat="1" applyFont="1" applyFill="1" applyBorder="1" applyAlignment="1">
      <alignment horizontal="center" vertical="center" wrapText="1"/>
    </xf>
    <xf numFmtId="1" fontId="21" fillId="0" borderId="17" xfId="0" applyNumberFormat="1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center" wrapText="1"/>
    </xf>
    <xf numFmtId="0" fontId="18" fillId="0" borderId="8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49" fontId="18" fillId="0" borderId="28" xfId="0" applyNumberFormat="1" applyFont="1" applyBorder="1" applyAlignment="1">
      <alignment horizontal="center" vertical="center"/>
    </xf>
    <xf numFmtId="49" fontId="18" fillId="0" borderId="29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justify" vertical="center" wrapText="1"/>
    </xf>
    <xf numFmtId="0" fontId="10" fillId="0" borderId="84" xfId="0" applyFont="1" applyBorder="1" applyAlignment="1">
      <alignment horizontal="justify" vertical="center" wrapText="1"/>
    </xf>
    <xf numFmtId="0" fontId="10" fillId="0" borderId="85" xfId="0" applyFont="1" applyBorder="1" applyAlignment="1">
      <alignment horizontal="justify" vertical="center" wrapText="1"/>
    </xf>
    <xf numFmtId="0" fontId="12" fillId="0" borderId="87" xfId="0" applyFont="1" applyBorder="1" applyAlignment="1">
      <alignment horizontal="center" vertical="center"/>
    </xf>
    <xf numFmtId="1" fontId="12" fillId="0" borderId="28" xfId="0" applyNumberFormat="1" applyFont="1" applyFill="1" applyBorder="1" applyAlignment="1">
      <alignment horizontal="center" vertical="center" wrapText="1"/>
    </xf>
    <xf numFmtId="1" fontId="12" fillId="0" borderId="85" xfId="0" applyNumberFormat="1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1" fontId="21" fillId="0" borderId="27" xfId="0" applyNumberFormat="1" applyFont="1" applyFill="1" applyBorder="1" applyAlignment="1">
      <alignment horizontal="center" vertical="center" wrapText="1"/>
    </xf>
    <xf numFmtId="1" fontId="21" fillId="0" borderId="26" xfId="0" applyNumberFormat="1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21" fillId="0" borderId="55" xfId="0" applyFont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12" fillId="0" borderId="27" xfId="0" applyNumberFormat="1" applyFont="1" applyFill="1" applyBorder="1" applyAlignment="1">
      <alignment horizontal="center" vertical="center" wrapText="1"/>
    </xf>
    <xf numFmtId="1" fontId="12" fillId="0" borderId="26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justify" vertical="center" wrapText="1"/>
    </xf>
    <xf numFmtId="0" fontId="10" fillId="0" borderId="32" xfId="0" applyFont="1" applyBorder="1" applyAlignment="1">
      <alignment horizontal="justify" vertical="center" wrapText="1"/>
    </xf>
    <xf numFmtId="0" fontId="10" fillId="0" borderId="26" xfId="0" applyFont="1" applyBorder="1" applyAlignment="1">
      <alignment horizontal="justify" vertical="center" wrapText="1"/>
    </xf>
    <xf numFmtId="0" fontId="12" fillId="0" borderId="54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/>
    </xf>
    <xf numFmtId="0" fontId="10" fillId="0" borderId="17" xfId="2" applyFont="1" applyBorder="1" applyAlignment="1">
      <alignment vertical="center"/>
    </xf>
    <xf numFmtId="0" fontId="10" fillId="0" borderId="32" xfId="2" applyFont="1" applyBorder="1" applyAlignment="1">
      <alignment vertical="center"/>
    </xf>
    <xf numFmtId="0" fontId="10" fillId="0" borderId="26" xfId="2" applyFont="1" applyBorder="1" applyAlignment="1">
      <alignment vertical="center"/>
    </xf>
    <xf numFmtId="0" fontId="26" fillId="0" borderId="14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49" fontId="18" fillId="0" borderId="28" xfId="0" applyNumberFormat="1" applyFont="1" applyFill="1" applyBorder="1" applyAlignment="1">
      <alignment horizontal="center" vertical="center"/>
    </xf>
    <xf numFmtId="49" fontId="18" fillId="0" borderId="29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 wrapText="1"/>
    </xf>
    <xf numFmtId="0" fontId="10" fillId="0" borderId="32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left" vertical="center" wrapText="1"/>
    </xf>
    <xf numFmtId="0" fontId="18" fillId="0" borderId="83" xfId="0" applyFont="1" applyBorder="1" applyAlignment="1">
      <alignment horizontal="left" vertical="center" wrapText="1"/>
    </xf>
    <xf numFmtId="0" fontId="18" fillId="0" borderId="86" xfId="0" applyFont="1" applyBorder="1" applyAlignment="1">
      <alignment horizontal="left" vertical="center" wrapText="1"/>
    </xf>
    <xf numFmtId="49" fontId="18" fillId="0" borderId="83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9" fontId="25" fillId="3" borderId="14" xfId="0" applyNumberFormat="1" applyFont="1" applyFill="1" applyBorder="1" applyAlignment="1">
      <alignment horizontal="left" vertical="center" wrapText="1"/>
    </xf>
    <xf numFmtId="9" fontId="25" fillId="3" borderId="7" xfId="0" applyNumberFormat="1" applyFont="1" applyFill="1" applyBorder="1" applyAlignment="1">
      <alignment horizontal="left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49" fontId="20" fillId="3" borderId="27" xfId="0" applyNumberFormat="1" applyFont="1" applyFill="1" applyBorder="1" applyAlignment="1">
      <alignment horizontal="center" vertical="center"/>
    </xf>
    <xf numFmtId="49" fontId="20" fillId="3" borderId="14" xfId="0" applyNumberFormat="1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vertical="center" wrapText="1"/>
    </xf>
    <xf numFmtId="0" fontId="13" fillId="3" borderId="32" xfId="0" applyFont="1" applyFill="1" applyBorder="1" applyAlignment="1">
      <alignment vertical="center" wrapText="1"/>
    </xf>
    <xf numFmtId="0" fontId="13" fillId="3" borderId="26" xfId="0" applyFont="1" applyFill="1" applyBorder="1" applyAlignment="1">
      <alignment vertical="center" wrapText="1"/>
    </xf>
    <xf numFmtId="0" fontId="21" fillId="3" borderId="27" xfId="0" applyFont="1" applyFill="1" applyBorder="1" applyAlignment="1">
      <alignment vertical="center"/>
    </xf>
    <xf numFmtId="0" fontId="21" fillId="3" borderId="55" xfId="0" applyFont="1" applyFill="1" applyBorder="1" applyAlignment="1">
      <alignment vertical="center"/>
    </xf>
    <xf numFmtId="0" fontId="21" fillId="3" borderId="54" xfId="0" applyFont="1" applyFill="1" applyBorder="1" applyAlignment="1">
      <alignment vertical="center"/>
    </xf>
    <xf numFmtId="0" fontId="21" fillId="3" borderId="26" xfId="0" applyFont="1" applyFill="1" applyBorder="1" applyAlignment="1">
      <alignment vertical="center"/>
    </xf>
    <xf numFmtId="1" fontId="21" fillId="3" borderId="6" xfId="0" applyNumberFormat="1" applyFont="1" applyFill="1" applyBorder="1" applyAlignment="1">
      <alignment horizontal="center" vertical="center" wrapText="1"/>
    </xf>
    <xf numFmtId="0" fontId="10" fillId="2" borderId="111" xfId="0" applyFont="1" applyFill="1" applyBorder="1" applyAlignment="1">
      <alignment horizontal="left" vertical="center" wrapText="1"/>
    </xf>
    <xf numFmtId="0" fontId="10" fillId="2" borderId="110" xfId="0" applyFont="1" applyFill="1" applyBorder="1" applyAlignment="1">
      <alignment horizontal="left" vertical="center" wrapText="1"/>
    </xf>
    <xf numFmtId="0" fontId="12" fillId="0" borderId="8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2" fillId="0" borderId="54" xfId="0" applyFont="1" applyFill="1" applyBorder="1" applyAlignment="1">
      <alignment horizontal="right" vertical="center"/>
    </xf>
    <xf numFmtId="0" fontId="12" fillId="0" borderId="26" xfId="0" applyFont="1" applyFill="1" applyBorder="1" applyAlignment="1">
      <alignment horizontal="right" vertical="center"/>
    </xf>
    <xf numFmtId="0" fontId="21" fillId="0" borderId="3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left" vertical="center" wrapText="1"/>
    </xf>
    <xf numFmtId="49" fontId="20" fillId="4" borderId="27" xfId="0" applyNumberFormat="1" applyFont="1" applyFill="1" applyBorder="1" applyAlignment="1">
      <alignment horizontal="center" vertical="center"/>
    </xf>
    <xf numFmtId="49" fontId="20" fillId="4" borderId="14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vertical="center" wrapText="1"/>
    </xf>
    <xf numFmtId="0" fontId="13" fillId="4" borderId="32" xfId="0" applyFont="1" applyFill="1" applyBorder="1" applyAlignment="1">
      <alignment vertical="center" wrapText="1"/>
    </xf>
    <xf numFmtId="0" fontId="13" fillId="4" borderId="26" xfId="0" applyFont="1" applyFill="1" applyBorder="1" applyAlignment="1">
      <alignment vertical="center" wrapText="1"/>
    </xf>
    <xf numFmtId="0" fontId="12" fillId="4" borderId="27" xfId="0" applyFont="1" applyFill="1" applyBorder="1" applyAlignment="1">
      <alignment vertical="center"/>
    </xf>
    <xf numFmtId="0" fontId="12" fillId="4" borderId="26" xfId="0" applyFont="1" applyFill="1" applyBorder="1" applyAlignment="1">
      <alignment vertical="center"/>
    </xf>
    <xf numFmtId="0" fontId="18" fillId="4" borderId="27" xfId="0" applyFont="1" applyFill="1" applyBorder="1" applyAlignment="1">
      <alignment horizontal="left" vertical="center" wrapText="1"/>
    </xf>
    <xf numFmtId="0" fontId="18" fillId="4" borderId="26" xfId="0" applyFont="1" applyFill="1" applyBorder="1" applyAlignment="1">
      <alignment horizontal="left" vertical="center" wrapText="1"/>
    </xf>
    <xf numFmtId="49" fontId="20" fillId="0" borderId="28" xfId="0" applyNumberFormat="1" applyFont="1" applyBorder="1" applyAlignment="1">
      <alignment horizontal="center" vertical="center"/>
    </xf>
    <xf numFmtId="49" fontId="20" fillId="0" borderId="29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justify" vertical="center" wrapText="1"/>
    </xf>
    <xf numFmtId="0" fontId="13" fillId="0" borderId="84" xfId="0" applyFont="1" applyBorder="1" applyAlignment="1">
      <alignment horizontal="justify" vertical="center" wrapText="1"/>
    </xf>
    <xf numFmtId="0" fontId="13" fillId="0" borderId="85" xfId="0" applyFont="1" applyBorder="1" applyAlignment="1">
      <alignment horizontal="justify" vertical="center" wrapText="1"/>
    </xf>
    <xf numFmtId="0" fontId="12" fillId="0" borderId="28" xfId="0" applyFont="1" applyFill="1" applyBorder="1" applyAlignment="1">
      <alignment horizontal="center" vertical="center"/>
    </xf>
    <xf numFmtId="0" fontId="12" fillId="0" borderId="87" xfId="0" applyFont="1" applyFill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32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8" fillId="3" borderId="14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1" fontId="19" fillId="0" borderId="6" xfId="0" applyNumberFormat="1" applyFont="1" applyFill="1" applyBorder="1" applyAlignment="1">
      <alignment horizontal="center" vertical="center" wrapText="1"/>
    </xf>
    <xf numFmtId="1" fontId="19" fillId="0" borderId="7" xfId="0" applyNumberFormat="1" applyFont="1" applyFill="1" applyBorder="1" applyAlignment="1">
      <alignment horizontal="center" vertical="center" wrapText="1"/>
    </xf>
    <xf numFmtId="1" fontId="22" fillId="2" borderId="14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7" xfId="0" applyFont="1" applyFill="1" applyBorder="1" applyAlignment="1">
      <alignment vertical="center" wrapText="1"/>
    </xf>
    <xf numFmtId="1" fontId="20" fillId="2" borderId="6" xfId="0" applyNumberFormat="1" applyFont="1" applyFill="1" applyBorder="1" applyAlignment="1">
      <alignment horizontal="center" vertical="center" wrapText="1"/>
    </xf>
    <xf numFmtId="1" fontId="20" fillId="2" borderId="17" xfId="0" applyNumberFormat="1" applyFont="1" applyFill="1" applyBorder="1" applyAlignment="1">
      <alignment horizontal="center" vertical="center" wrapText="1"/>
    </xf>
    <xf numFmtId="1" fontId="20" fillId="2" borderId="7" xfId="0" applyNumberFormat="1" applyFont="1" applyFill="1" applyBorder="1" applyAlignment="1">
      <alignment horizontal="center" vertical="center" wrapText="1"/>
    </xf>
    <xf numFmtId="1" fontId="20" fillId="2" borderId="14" xfId="0" applyNumberFormat="1" applyFont="1" applyFill="1" applyBorder="1" applyAlignment="1">
      <alignment horizontal="center" vertical="center" wrapText="1"/>
    </xf>
    <xf numFmtId="1" fontId="20" fillId="2" borderId="2" xfId="0" applyNumberFormat="1" applyFont="1" applyFill="1" applyBorder="1" applyAlignment="1">
      <alignment horizontal="center" vertical="center" wrapText="1"/>
    </xf>
    <xf numFmtId="1" fontId="20" fillId="2" borderId="4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1" fontId="20" fillId="2" borderId="3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1" fontId="19" fillId="0" borderId="17" xfId="0" applyNumberFormat="1" applyFont="1" applyFill="1" applyBorder="1" applyAlignment="1">
      <alignment horizontal="center" vertical="center" wrapText="1"/>
    </xf>
    <xf numFmtId="1" fontId="19" fillId="2" borderId="14" xfId="0" applyNumberFormat="1" applyFont="1" applyFill="1" applyBorder="1" applyAlignment="1">
      <alignment horizontal="center" vertical="center" wrapText="1"/>
    </xf>
    <xf numFmtId="1" fontId="19" fillId="2" borderId="2" xfId="0" applyNumberFormat="1" applyFont="1" applyFill="1" applyBorder="1" applyAlignment="1">
      <alignment horizontal="center" vertical="center" wrapText="1"/>
    </xf>
    <xf numFmtId="1" fontId="19" fillId="2" borderId="7" xfId="0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1" fontId="20" fillId="2" borderId="30" xfId="0" applyNumberFormat="1" applyFont="1" applyFill="1" applyBorder="1" applyAlignment="1">
      <alignment horizontal="center" vertical="center" wrapText="1"/>
    </xf>
    <xf numFmtId="1" fontId="20" fillId="2" borderId="13" xfId="0" applyNumberFormat="1" applyFont="1" applyFill="1" applyBorder="1" applyAlignment="1">
      <alignment horizontal="center" vertical="center" wrapText="1"/>
    </xf>
    <xf numFmtId="1" fontId="20" fillId="0" borderId="6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center" vertical="center" wrapText="1"/>
    </xf>
    <xf numFmtId="1" fontId="20" fillId="0" borderId="48" xfId="0" applyNumberFormat="1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vertical="center" wrapText="1"/>
    </xf>
    <xf numFmtId="0" fontId="21" fillId="2" borderId="9" xfId="0" applyFont="1" applyFill="1" applyBorder="1" applyAlignment="1">
      <alignment vertical="center" wrapText="1"/>
    </xf>
    <xf numFmtId="0" fontId="21" fillId="2" borderId="10" xfId="0" applyFont="1" applyFill="1" applyBorder="1" applyAlignment="1">
      <alignment vertical="center" wrapText="1"/>
    </xf>
    <xf numFmtId="1" fontId="20" fillId="2" borderId="8" xfId="0" applyNumberFormat="1" applyFont="1" applyFill="1" applyBorder="1" applyAlignment="1">
      <alignment horizontal="center" vertical="center" wrapText="1"/>
    </xf>
    <xf numFmtId="1" fontId="20" fillId="2" borderId="18" xfId="0" applyNumberFormat="1" applyFont="1" applyFill="1" applyBorder="1" applyAlignment="1">
      <alignment horizontal="center" vertical="center" wrapText="1"/>
    </xf>
    <xf numFmtId="1" fontId="20" fillId="2" borderId="10" xfId="0" applyNumberFormat="1" applyFont="1" applyFill="1" applyBorder="1" applyAlignment="1">
      <alignment horizontal="center" vertical="center" wrapText="1"/>
    </xf>
    <xf numFmtId="1" fontId="20" fillId="2" borderId="15" xfId="0" applyNumberFormat="1" applyFont="1" applyFill="1" applyBorder="1" applyAlignment="1">
      <alignment horizontal="center" vertical="center" wrapText="1"/>
    </xf>
    <xf numFmtId="1" fontId="20" fillId="2" borderId="9" xfId="0" applyNumberFormat="1" applyFont="1" applyFill="1" applyBorder="1" applyAlignment="1">
      <alignment horizontal="center" vertical="center" wrapText="1"/>
    </xf>
    <xf numFmtId="1" fontId="20" fillId="2" borderId="47" xfId="0" applyNumberFormat="1" applyFont="1" applyFill="1" applyBorder="1" applyAlignment="1">
      <alignment horizontal="center" vertical="center" wrapText="1"/>
    </xf>
    <xf numFmtId="1" fontId="20" fillId="2" borderId="48" xfId="0" applyNumberFormat="1" applyFont="1" applyFill="1" applyBorder="1" applyAlignment="1">
      <alignment horizontal="center" vertical="center" wrapText="1"/>
    </xf>
    <xf numFmtId="1" fontId="20" fillId="0" borderId="14" xfId="0" applyNumberFormat="1" applyFont="1" applyFill="1" applyBorder="1" applyAlignment="1">
      <alignment horizontal="center" vertical="center" wrapText="1"/>
    </xf>
    <xf numFmtId="1" fontId="20" fillId="0" borderId="7" xfId="0" applyNumberFormat="1" applyFont="1" applyFill="1" applyBorder="1" applyAlignment="1">
      <alignment horizontal="center" vertical="center" wrapText="1"/>
    </xf>
    <xf numFmtId="1" fontId="20" fillId="0" borderId="17" xfId="0" applyNumberFormat="1" applyFont="1" applyFill="1" applyBorder="1" applyAlignment="1">
      <alignment horizontal="center" vertical="center" wrapText="1"/>
    </xf>
    <xf numFmtId="1" fontId="20" fillId="0" borderId="47" xfId="0" applyNumberFormat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1" fontId="16" fillId="0" borderId="43" xfId="0" applyNumberFormat="1" applyFont="1" applyFill="1" applyBorder="1" applyAlignment="1">
      <alignment horizontal="center" vertical="center" wrapText="1"/>
    </xf>
    <xf numFmtId="1" fontId="16" fillId="0" borderId="79" xfId="0" applyNumberFormat="1" applyFont="1" applyFill="1" applyBorder="1" applyAlignment="1">
      <alignment horizontal="center" vertical="center" wrapText="1"/>
    </xf>
    <xf numFmtId="1" fontId="16" fillId="0" borderId="80" xfId="0" applyNumberFormat="1" applyFont="1" applyFill="1" applyBorder="1" applyAlignment="1">
      <alignment horizontal="center" vertical="center" wrapText="1"/>
    </xf>
    <xf numFmtId="49" fontId="10" fillId="0" borderId="81" xfId="0" applyNumberFormat="1" applyFont="1" applyFill="1" applyBorder="1" applyAlignment="1">
      <alignment horizontal="center" vertical="center" wrapText="1"/>
    </xf>
    <xf numFmtId="49" fontId="10" fillId="0" borderId="79" xfId="0" applyNumberFormat="1" applyFont="1" applyFill="1" applyBorder="1" applyAlignment="1">
      <alignment horizontal="center" vertical="center" wrapText="1"/>
    </xf>
    <xf numFmtId="49" fontId="10" fillId="0" borderId="44" xfId="0" applyNumberFormat="1" applyFont="1" applyFill="1" applyBorder="1" applyAlignment="1">
      <alignment horizontal="center" vertical="center" wrapText="1"/>
    </xf>
    <xf numFmtId="49" fontId="10" fillId="0" borderId="43" xfId="0" applyNumberFormat="1" applyFont="1" applyFill="1" applyBorder="1" applyAlignment="1">
      <alignment horizontal="center" vertical="center" wrapText="1"/>
    </xf>
    <xf numFmtId="0" fontId="16" fillId="0" borderId="80" xfId="0" applyFont="1" applyFill="1" applyBorder="1" applyAlignment="1">
      <alignment horizontal="center" vertical="center" wrapText="1"/>
    </xf>
    <xf numFmtId="1" fontId="10" fillId="0" borderId="72" xfId="0" applyNumberFormat="1" applyFont="1" applyFill="1" applyBorder="1" applyAlignment="1">
      <alignment horizontal="center" vertical="center" wrapText="1"/>
    </xf>
    <xf numFmtId="1" fontId="10" fillId="0" borderId="66" xfId="0" applyNumberFormat="1" applyFont="1" applyFill="1" applyBorder="1" applyAlignment="1">
      <alignment horizontal="center" vertical="center" wrapText="1"/>
    </xf>
    <xf numFmtId="1" fontId="10" fillId="0" borderId="67" xfId="0" applyNumberFormat="1" applyFont="1" applyFill="1" applyBorder="1" applyAlignment="1">
      <alignment horizontal="center" vertical="center" wrapText="1"/>
    </xf>
    <xf numFmtId="1" fontId="10" fillId="0" borderId="73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1" fontId="10" fillId="0" borderId="68" xfId="0" applyNumberFormat="1" applyFont="1" applyFill="1" applyBorder="1" applyAlignment="1">
      <alignment horizontal="center" vertical="center" wrapText="1"/>
    </xf>
    <xf numFmtId="1" fontId="10" fillId="0" borderId="62" xfId="0" applyNumberFormat="1" applyFont="1" applyFill="1" applyBorder="1" applyAlignment="1">
      <alignment horizontal="center" vertical="center" wrapText="1"/>
    </xf>
    <xf numFmtId="1" fontId="10" fillId="0" borderId="63" xfId="0" applyNumberFormat="1" applyFont="1" applyFill="1" applyBorder="1" applyAlignment="1">
      <alignment horizontal="center" vertical="center" wrapText="1"/>
    </xf>
    <xf numFmtId="1" fontId="10" fillId="0" borderId="64" xfId="0" applyNumberFormat="1" applyFont="1" applyFill="1" applyBorder="1" applyAlignment="1">
      <alignment horizontal="center" vertical="center" wrapText="1"/>
    </xf>
    <xf numFmtId="0" fontId="10" fillId="0" borderId="74" xfId="0" applyFont="1" applyFill="1" applyBorder="1" applyAlignment="1">
      <alignment horizontal="center" vertical="center" wrapText="1"/>
    </xf>
    <xf numFmtId="0" fontId="10" fillId="0" borderId="75" xfId="0" applyFont="1" applyFill="1" applyBorder="1" applyAlignment="1">
      <alignment horizontal="center" vertical="center" wrapText="1"/>
    </xf>
    <xf numFmtId="0" fontId="10" fillId="0" borderId="77" xfId="0" applyFont="1" applyFill="1" applyBorder="1" applyAlignment="1">
      <alignment horizontal="center" vertical="center" wrapText="1"/>
    </xf>
    <xf numFmtId="1" fontId="10" fillId="0" borderId="74" xfId="0" applyNumberFormat="1" applyFont="1" applyFill="1" applyBorder="1" applyAlignment="1">
      <alignment horizontal="center" vertical="center" wrapText="1"/>
    </xf>
    <xf numFmtId="1" fontId="10" fillId="0" borderId="75" xfId="0" applyNumberFormat="1" applyFont="1" applyFill="1" applyBorder="1" applyAlignment="1">
      <alignment horizontal="center" vertical="center" wrapText="1"/>
    </xf>
    <xf numFmtId="1" fontId="10" fillId="0" borderId="76" xfId="0" applyNumberFormat="1" applyFont="1" applyFill="1" applyBorder="1" applyAlignment="1">
      <alignment horizontal="center" vertical="center" wrapText="1"/>
    </xf>
    <xf numFmtId="49" fontId="10" fillId="0" borderId="72" xfId="0" applyNumberFormat="1" applyFont="1" applyFill="1" applyBorder="1" applyAlignment="1">
      <alignment horizontal="center" vertical="center" wrapText="1"/>
    </xf>
    <xf numFmtId="49" fontId="10" fillId="0" borderId="66" xfId="0" applyNumberFormat="1" applyFont="1" applyFill="1" applyBorder="1" applyAlignment="1">
      <alignment horizontal="center" vertical="center" wrapText="1"/>
    </xf>
    <xf numFmtId="49" fontId="10" fillId="0" borderId="70" xfId="0" applyNumberFormat="1" applyFont="1" applyFill="1" applyBorder="1" applyAlignment="1">
      <alignment horizontal="center" vertical="center" wrapText="1"/>
    </xf>
    <xf numFmtId="49" fontId="10" fillId="0" borderId="62" xfId="0" applyNumberFormat="1" applyFont="1" applyFill="1" applyBorder="1" applyAlignment="1">
      <alignment horizontal="center" vertical="center" wrapText="1"/>
    </xf>
    <xf numFmtId="49" fontId="10" fillId="0" borderId="63" xfId="0" applyNumberFormat="1" applyFont="1" applyFill="1" applyBorder="1" applyAlignment="1">
      <alignment horizontal="center" vertical="center" wrapText="1"/>
    </xf>
    <xf numFmtId="49" fontId="10" fillId="0" borderId="71" xfId="0" applyNumberFormat="1" applyFont="1" applyFill="1" applyBorder="1" applyAlignment="1">
      <alignment horizontal="center" vertical="center" wrapText="1"/>
    </xf>
    <xf numFmtId="49" fontId="10" fillId="0" borderId="65" xfId="0" applyNumberFormat="1" applyFont="1" applyFill="1" applyBorder="1" applyAlignment="1">
      <alignment horizontal="center" vertical="center" wrapText="1"/>
    </xf>
    <xf numFmtId="49" fontId="10" fillId="0" borderId="69" xfId="0" applyNumberFormat="1" applyFont="1" applyFill="1" applyBorder="1" applyAlignment="1">
      <alignment horizontal="center" vertical="center" wrapText="1"/>
    </xf>
    <xf numFmtId="1" fontId="20" fillId="0" borderId="49" xfId="0" applyNumberFormat="1" applyFont="1" applyFill="1" applyBorder="1" applyAlignment="1">
      <alignment horizontal="center" vertical="center" wrapText="1"/>
    </xf>
    <xf numFmtId="1" fontId="20" fillId="0" borderId="9" xfId="0" applyNumberFormat="1" applyFont="1" applyFill="1" applyBorder="1" applyAlignment="1">
      <alignment horizontal="center" vertical="center" wrapText="1"/>
    </xf>
    <xf numFmtId="1" fontId="20" fillId="0" borderId="18" xfId="0" applyNumberFormat="1" applyFont="1" applyFill="1" applyBorder="1" applyAlignment="1">
      <alignment horizontal="center" vertical="center" wrapText="1"/>
    </xf>
    <xf numFmtId="1" fontId="20" fillId="0" borderId="8" xfId="0" applyNumberFormat="1" applyFont="1" applyFill="1" applyBorder="1" applyAlignment="1">
      <alignment horizontal="center" vertical="center" wrapText="1"/>
    </xf>
    <xf numFmtId="1" fontId="20" fillId="0" borderId="50" xfId="0" applyNumberFormat="1" applyFont="1" applyFill="1" applyBorder="1" applyAlignment="1">
      <alignment horizontal="center" vertical="center" wrapText="1"/>
    </xf>
    <xf numFmtId="1" fontId="19" fillId="2" borderId="8" xfId="0" applyNumberFormat="1" applyFont="1" applyFill="1" applyBorder="1" applyAlignment="1">
      <alignment horizontal="center" vertical="center" wrapText="1"/>
    </xf>
    <xf numFmtId="1" fontId="19" fillId="2" borderId="10" xfId="0" applyNumberFormat="1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49" fontId="13" fillId="0" borderId="81" xfId="0" applyNumberFormat="1" applyFont="1" applyFill="1" applyBorder="1" applyAlignment="1">
      <alignment horizontal="center" vertical="center" wrapText="1"/>
    </xf>
    <xf numFmtId="49" fontId="13" fillId="0" borderId="79" xfId="0" applyNumberFormat="1" applyFont="1" applyFill="1" applyBorder="1" applyAlignment="1">
      <alignment horizontal="center" vertical="center" wrapText="1"/>
    </xf>
    <xf numFmtId="49" fontId="13" fillId="0" borderId="80" xfId="0" applyNumberFormat="1" applyFont="1" applyFill="1" applyBorder="1" applyAlignment="1">
      <alignment horizontal="center" vertical="center" wrapText="1"/>
    </xf>
    <xf numFmtId="1" fontId="13" fillId="0" borderId="81" xfId="0" applyNumberFormat="1" applyFont="1" applyFill="1" applyBorder="1" applyAlignment="1">
      <alignment horizontal="center" vertical="center" wrapText="1"/>
    </xf>
    <xf numFmtId="1" fontId="13" fillId="0" borderId="79" xfId="0" applyNumberFormat="1" applyFont="1" applyFill="1" applyBorder="1" applyAlignment="1">
      <alignment horizontal="center" vertical="center" wrapText="1"/>
    </xf>
    <xf numFmtId="1" fontId="13" fillId="0" borderId="80" xfId="0" applyNumberFormat="1" applyFont="1" applyFill="1" applyBorder="1" applyAlignment="1">
      <alignment horizontal="center" vertical="center" wrapText="1"/>
    </xf>
    <xf numFmtId="1" fontId="20" fillId="2" borderId="49" xfId="0" applyNumberFormat="1" applyFont="1" applyFill="1" applyBorder="1" applyAlignment="1">
      <alignment horizontal="center" vertical="center" wrapText="1"/>
    </xf>
    <xf numFmtId="1" fontId="20" fillId="2" borderId="50" xfId="0" applyNumberFormat="1" applyFont="1" applyFill="1" applyBorder="1" applyAlignment="1">
      <alignment horizontal="center" vertical="center" wrapText="1"/>
    </xf>
    <xf numFmtId="1" fontId="20" fillId="0" borderId="15" xfId="0" applyNumberFormat="1" applyFont="1" applyFill="1" applyBorder="1" applyAlignment="1">
      <alignment horizontal="center"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1" fontId="16" fillId="2" borderId="108" xfId="0" applyNumberFormat="1" applyFont="1" applyFill="1" applyBorder="1" applyAlignment="1">
      <alignment horizontal="center" vertical="center" wrapText="1"/>
    </xf>
    <xf numFmtId="1" fontId="16" fillId="2" borderId="106" xfId="0" applyNumberFormat="1" applyFont="1" applyFill="1" applyBorder="1" applyAlignment="1">
      <alignment horizontal="center" vertical="center" wrapText="1"/>
    </xf>
    <xf numFmtId="1" fontId="16" fillId="2" borderId="109" xfId="0" applyNumberFormat="1" applyFont="1" applyFill="1" applyBorder="1" applyAlignment="1">
      <alignment horizontal="center" vertical="center" wrapText="1"/>
    </xf>
    <xf numFmtId="0" fontId="10" fillId="2" borderId="108" xfId="0" applyFont="1" applyFill="1" applyBorder="1" applyAlignment="1">
      <alignment horizontal="center" vertical="center"/>
    </xf>
    <xf numFmtId="0" fontId="10" fillId="2" borderId="106" xfId="0" applyFont="1" applyFill="1" applyBorder="1" applyAlignment="1">
      <alignment horizontal="center" vertical="center"/>
    </xf>
    <xf numFmtId="0" fontId="10" fillId="2" borderId="105" xfId="0" applyFont="1" applyFill="1" applyBorder="1" applyAlignment="1">
      <alignment horizontal="center" vertical="center"/>
    </xf>
    <xf numFmtId="1" fontId="16" fillId="2" borderId="107" xfId="0" applyNumberFormat="1" applyFont="1" applyFill="1" applyBorder="1" applyAlignment="1">
      <alignment horizontal="center" vertical="center" wrapText="1"/>
    </xf>
    <xf numFmtId="1" fontId="16" fillId="2" borderId="105" xfId="0" applyNumberFormat="1" applyFont="1" applyFill="1" applyBorder="1" applyAlignment="1">
      <alignment horizontal="center" vertical="center" wrapText="1"/>
    </xf>
    <xf numFmtId="0" fontId="10" fillId="0" borderId="100" xfId="0" applyFont="1" applyFill="1" applyBorder="1" applyAlignment="1">
      <alignment horizontal="center" vertical="center" wrapText="1"/>
    </xf>
    <xf numFmtId="0" fontId="10" fillId="0" borderId="99" xfId="0" applyFont="1" applyFill="1" applyBorder="1" applyAlignment="1">
      <alignment horizontal="center" vertical="center" wrapText="1"/>
    </xf>
    <xf numFmtId="0" fontId="10" fillId="0" borderId="98" xfId="0" applyFont="1" applyFill="1" applyBorder="1" applyAlignment="1">
      <alignment horizontal="center" vertical="center" wrapText="1"/>
    </xf>
    <xf numFmtId="0" fontId="10" fillId="0" borderId="104" xfId="0" applyFont="1" applyFill="1" applyBorder="1" applyAlignment="1">
      <alignment horizontal="justify" vertical="center" wrapText="1"/>
    </xf>
    <xf numFmtId="49" fontId="10" fillId="0" borderId="103" xfId="0" applyNumberFormat="1" applyFont="1" applyFill="1" applyBorder="1" applyAlignment="1">
      <alignment horizontal="center" vertical="center" wrapText="1"/>
    </xf>
    <xf numFmtId="49" fontId="10" fillId="0" borderId="99" xfId="0" applyNumberFormat="1" applyFont="1" applyFill="1" applyBorder="1" applyAlignment="1">
      <alignment horizontal="center" vertical="center" wrapText="1"/>
    </xf>
    <xf numFmtId="49" fontId="10" fillId="0" borderId="102" xfId="0" applyNumberFormat="1" applyFont="1" applyFill="1" applyBorder="1" applyAlignment="1">
      <alignment horizontal="center" vertical="center" wrapText="1"/>
    </xf>
    <xf numFmtId="1" fontId="10" fillId="0" borderId="65" xfId="0" applyNumberFormat="1" applyFont="1" applyFill="1" applyBorder="1" applyAlignment="1">
      <alignment horizontal="center" vertical="center" wrapText="1"/>
    </xf>
    <xf numFmtId="1" fontId="10" fillId="0" borderId="69" xfId="0" applyNumberFormat="1" applyFont="1" applyFill="1" applyBorder="1" applyAlignment="1">
      <alignment horizontal="center" vertical="center" wrapText="1"/>
    </xf>
    <xf numFmtId="49" fontId="10" fillId="0" borderId="61" xfId="0" applyNumberFormat="1" applyFont="1" applyFill="1" applyBorder="1" applyAlignment="1">
      <alignment horizontal="left" vertical="center" wrapText="1"/>
    </xf>
    <xf numFmtId="49" fontId="10" fillId="0" borderId="59" xfId="0" applyNumberFormat="1" applyFont="1" applyFill="1" applyBorder="1" applyAlignment="1">
      <alignment horizontal="left" vertical="center" wrapText="1"/>
    </xf>
    <xf numFmtId="49" fontId="10" fillId="0" borderId="42" xfId="0" applyNumberFormat="1" applyFont="1" applyFill="1" applyBorder="1" applyAlignment="1">
      <alignment horizontal="left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 wrapText="1"/>
    </xf>
    <xf numFmtId="1" fontId="10" fillId="0" borderId="59" xfId="0" applyNumberFormat="1" applyFont="1" applyFill="1" applyBorder="1" applyAlignment="1">
      <alignment horizontal="center" vertical="center" wrapText="1"/>
    </xf>
    <xf numFmtId="1" fontId="10" fillId="0" borderId="60" xfId="0" applyNumberFormat="1" applyFont="1" applyFill="1" applyBorder="1" applyAlignment="1">
      <alignment horizontal="center" vertical="center" wrapText="1"/>
    </xf>
    <xf numFmtId="49" fontId="10" fillId="0" borderId="78" xfId="0" applyNumberFormat="1" applyFont="1" applyFill="1" applyBorder="1" applyAlignment="1">
      <alignment horizontal="left" vertical="center" wrapText="1"/>
    </xf>
    <xf numFmtId="49" fontId="10" fillId="0" borderId="75" xfId="0" applyNumberFormat="1" applyFont="1" applyFill="1" applyBorder="1" applyAlignment="1">
      <alignment horizontal="left" vertical="center" wrapText="1"/>
    </xf>
    <xf numFmtId="49" fontId="10" fillId="0" borderId="77" xfId="0" applyNumberFormat="1" applyFont="1" applyFill="1" applyBorder="1" applyAlignment="1">
      <alignment horizontal="left" vertical="center" wrapText="1"/>
    </xf>
    <xf numFmtId="0" fontId="10" fillId="0" borderId="101" xfId="0" applyFont="1" applyBorder="1" applyAlignment="1">
      <alignment horizontal="justify" vertical="center" wrapText="1"/>
    </xf>
    <xf numFmtId="49" fontId="10" fillId="0" borderId="95" xfId="0" applyNumberFormat="1" applyFont="1" applyFill="1" applyBorder="1" applyAlignment="1">
      <alignment horizontal="center" vertical="center" wrapText="1"/>
    </xf>
    <xf numFmtId="49" fontId="10" fillId="0" borderId="94" xfId="0" applyNumberFormat="1" applyFont="1" applyFill="1" applyBorder="1" applyAlignment="1">
      <alignment horizontal="center" vertical="center" wrapText="1"/>
    </xf>
    <xf numFmtId="49" fontId="10" fillId="0" borderId="93" xfId="0" applyNumberFormat="1" applyFont="1" applyFill="1" applyBorder="1" applyAlignment="1">
      <alignment horizontal="center" vertical="center" wrapText="1"/>
    </xf>
    <xf numFmtId="0" fontId="10" fillId="0" borderId="101" xfId="0" applyFont="1" applyFill="1" applyBorder="1" applyAlignment="1">
      <alignment horizontal="justify" vertical="center" wrapText="1"/>
    </xf>
    <xf numFmtId="49" fontId="10" fillId="2" borderId="95" xfId="0" applyNumberFormat="1" applyFont="1" applyFill="1" applyBorder="1" applyAlignment="1">
      <alignment horizontal="center" vertical="center" wrapText="1"/>
    </xf>
    <xf numFmtId="49" fontId="10" fillId="2" borderId="94" xfId="0" applyNumberFormat="1" applyFont="1" applyFill="1" applyBorder="1" applyAlignment="1">
      <alignment horizontal="center" vertical="center" wrapText="1"/>
    </xf>
    <xf numFmtId="49" fontId="10" fillId="2" borderId="9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36" fillId="0" borderId="0" xfId="0" applyFont="1" applyBorder="1" applyAlignment="1">
      <alignment horizontal="left" wrapText="1"/>
    </xf>
    <xf numFmtId="0" fontId="10" fillId="0" borderId="96" xfId="0" applyFont="1" applyFill="1" applyBorder="1" applyAlignment="1">
      <alignment horizontal="center" vertical="center" wrapText="1"/>
    </xf>
    <xf numFmtId="0" fontId="10" fillId="0" borderId="94" xfId="0" applyFont="1" applyFill="1" applyBorder="1" applyAlignment="1">
      <alignment horizontal="center" vertical="center" wrapText="1"/>
    </xf>
    <xf numFmtId="0" fontId="10" fillId="0" borderId="97" xfId="0" applyFont="1" applyFill="1" applyBorder="1" applyAlignment="1">
      <alignment horizontal="center" vertical="center" wrapText="1"/>
    </xf>
    <xf numFmtId="0" fontId="10" fillId="0" borderId="96" xfId="0" applyFont="1" applyFill="1" applyBorder="1" applyAlignment="1">
      <alignment horizontal="justify" vertical="center" wrapText="1"/>
    </xf>
    <xf numFmtId="0" fontId="15" fillId="0" borderId="94" xfId="0" applyFont="1" applyFill="1" applyBorder="1" applyAlignment="1">
      <alignment horizontal="justify" vertical="center" wrapText="1"/>
    </xf>
    <xf numFmtId="0" fontId="15" fillId="0" borderId="93" xfId="0" applyFont="1" applyFill="1" applyBorder="1" applyAlignment="1">
      <alignment horizontal="justify" vertical="center" wrapText="1"/>
    </xf>
    <xf numFmtId="0" fontId="10" fillId="0" borderId="112" xfId="0" applyFont="1" applyFill="1" applyBorder="1" applyAlignment="1">
      <alignment horizontal="center" vertical="center" wrapText="1"/>
    </xf>
    <xf numFmtId="0" fontId="10" fillId="0" borderId="113" xfId="0" applyFont="1" applyFill="1" applyBorder="1" applyAlignment="1">
      <alignment horizontal="center" vertical="center" wrapText="1"/>
    </xf>
    <xf numFmtId="0" fontId="10" fillId="0" borderId="114" xfId="0" applyFont="1" applyFill="1" applyBorder="1" applyAlignment="1">
      <alignment horizontal="center" vertical="center" wrapText="1"/>
    </xf>
    <xf numFmtId="0" fontId="10" fillId="0" borderId="115" xfId="0" applyFont="1" applyFill="1" applyBorder="1" applyAlignment="1">
      <alignment horizontal="justify" vertical="center" wrapText="1"/>
    </xf>
    <xf numFmtId="49" fontId="10" fillId="0" borderId="116" xfId="0" applyNumberFormat="1" applyFont="1" applyFill="1" applyBorder="1" applyAlignment="1">
      <alignment horizontal="center" vertical="center" wrapText="1"/>
    </xf>
    <xf numFmtId="49" fontId="10" fillId="0" borderId="117" xfId="0" applyNumberFormat="1" applyFont="1" applyFill="1" applyBorder="1" applyAlignment="1">
      <alignment horizontal="center" vertical="center" wrapText="1"/>
    </xf>
    <xf numFmtId="49" fontId="10" fillId="0" borderId="118" xfId="0" applyNumberFormat="1" applyFont="1" applyFill="1" applyBorder="1" applyAlignment="1">
      <alignment horizontal="center" vertical="center" wrapText="1"/>
    </xf>
    <xf numFmtId="0" fontId="10" fillId="0" borderId="119" xfId="0" applyFont="1" applyBorder="1" applyAlignment="1">
      <alignment horizontal="justify" vertical="center" wrapText="1"/>
    </xf>
    <xf numFmtId="0" fontId="10" fillId="0" borderId="96" xfId="0" applyFont="1" applyFill="1" applyBorder="1" applyAlignment="1">
      <alignment horizontal="left" vertical="center" wrapText="1"/>
    </xf>
    <xf numFmtId="0" fontId="15" fillId="0" borderId="94" xfId="0" applyFont="1" applyFill="1" applyBorder="1" applyAlignment="1">
      <alignment horizontal="left" vertical="center" wrapText="1"/>
    </xf>
    <xf numFmtId="0" fontId="15" fillId="0" borderId="93" xfId="0" applyFont="1" applyFill="1" applyBorder="1" applyAlignment="1">
      <alignment horizontal="left" vertical="center" wrapText="1"/>
    </xf>
    <xf numFmtId="0" fontId="10" fillId="0" borderId="94" xfId="0" applyFont="1" applyFill="1" applyBorder="1" applyAlignment="1">
      <alignment horizontal="justify" vertical="center" wrapText="1"/>
    </xf>
    <xf numFmtId="0" fontId="10" fillId="0" borderId="93" xfId="0" applyFont="1" applyFill="1" applyBorder="1" applyAlignment="1">
      <alignment horizontal="justify" vertical="center" wrapText="1"/>
    </xf>
    <xf numFmtId="0" fontId="10" fillId="0" borderId="94" xfId="0" applyFont="1" applyFill="1" applyBorder="1" applyAlignment="1">
      <alignment horizontal="left" vertical="center" wrapText="1"/>
    </xf>
    <xf numFmtId="0" fontId="10" fillId="0" borderId="93" xfId="0" applyFont="1" applyFill="1" applyBorder="1" applyAlignment="1">
      <alignment horizontal="left" vertical="center" wrapText="1"/>
    </xf>
    <xf numFmtId="0" fontId="10" fillId="0" borderId="96" xfId="0" applyFont="1" applyFill="1" applyBorder="1" applyAlignment="1">
      <alignment vertical="center" wrapText="1"/>
    </xf>
    <xf numFmtId="0" fontId="10" fillId="0" borderId="94" xfId="0" applyFont="1" applyFill="1" applyBorder="1" applyAlignment="1">
      <alignment vertical="center" wrapText="1"/>
    </xf>
    <xf numFmtId="0" fontId="10" fillId="0" borderId="93" xfId="0" applyFont="1" applyFill="1" applyBorder="1" applyAlignment="1">
      <alignment vertical="center" wrapText="1"/>
    </xf>
    <xf numFmtId="0" fontId="12" fillId="0" borderId="0" xfId="0" applyFont="1" applyFill="1" applyAlignment="1">
      <alignment horizontal="justify" vertical="top" wrapText="1"/>
    </xf>
    <xf numFmtId="0" fontId="12" fillId="0" borderId="54" xfId="0" applyFont="1" applyBorder="1" applyAlignment="1">
      <alignment horizontal="center" vertical="center" wrapText="1"/>
    </xf>
    <xf numFmtId="0" fontId="10" fillId="0" borderId="91" xfId="0" applyFont="1" applyFill="1" applyBorder="1" applyAlignment="1">
      <alignment horizontal="center" vertical="center" wrapText="1"/>
    </xf>
    <xf numFmtId="0" fontId="10" fillId="0" borderId="89" xfId="0" applyFont="1" applyFill="1" applyBorder="1" applyAlignment="1">
      <alignment horizontal="center" vertical="center" wrapText="1"/>
    </xf>
    <xf numFmtId="0" fontId="10" fillId="0" borderId="92" xfId="0" applyFont="1" applyFill="1" applyBorder="1" applyAlignment="1">
      <alignment horizontal="center" vertical="center" wrapText="1"/>
    </xf>
    <xf numFmtId="0" fontId="10" fillId="0" borderId="91" xfId="0" applyFont="1" applyFill="1" applyBorder="1" applyAlignment="1">
      <alignment horizontal="justify" vertical="center" wrapText="1"/>
    </xf>
    <xf numFmtId="0" fontId="10" fillId="0" borderId="89" xfId="0" applyFont="1" applyFill="1" applyBorder="1" applyAlignment="1">
      <alignment horizontal="justify" vertical="center" wrapText="1"/>
    </xf>
    <xf numFmtId="0" fontId="10" fillId="0" borderId="88" xfId="0" applyFont="1" applyFill="1" applyBorder="1" applyAlignment="1">
      <alignment horizontal="justify" vertical="center" wrapText="1"/>
    </xf>
    <xf numFmtId="49" fontId="10" fillId="0" borderId="90" xfId="0" applyNumberFormat="1" applyFont="1" applyFill="1" applyBorder="1" applyAlignment="1">
      <alignment horizontal="center" vertical="center" wrapText="1"/>
    </xf>
    <xf numFmtId="49" fontId="10" fillId="0" borderId="89" xfId="0" applyNumberFormat="1" applyFont="1" applyFill="1" applyBorder="1" applyAlignment="1">
      <alignment horizontal="center" vertical="center" wrapText="1"/>
    </xf>
    <xf numFmtId="49" fontId="10" fillId="0" borderId="88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top"/>
    </xf>
    <xf numFmtId="0" fontId="11" fillId="0" borderId="122" xfId="0" applyFont="1" applyFill="1" applyBorder="1" applyAlignment="1">
      <alignment vertical="top"/>
    </xf>
    <xf numFmtId="49" fontId="33" fillId="0" borderId="122" xfId="0" applyNumberFormat="1" applyFont="1" applyFill="1" applyBorder="1" applyAlignment="1">
      <alignment vertical="center"/>
    </xf>
    <xf numFmtId="49" fontId="10" fillId="0" borderId="122" xfId="0" applyNumberFormat="1" applyFont="1" applyFill="1" applyBorder="1" applyAlignment="1">
      <alignment vertical="center"/>
    </xf>
  </cellXfs>
  <cellStyles count="3">
    <cellStyle name="мой стиль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FF"/>
      <color rgb="FFFF5050"/>
      <color rgb="FFFFFF99"/>
      <color rgb="FF0000CC"/>
      <color rgb="FFFFFFCC"/>
      <color rgb="FF006600"/>
      <color rgb="FFF8F8F8"/>
      <color rgb="FFCC00CC"/>
      <color rgb="FFF2F2F2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  <pageSetUpPr fitToPage="1"/>
  </sheetPr>
  <dimension ref="A1:BI207"/>
  <sheetViews>
    <sheetView showZeros="0" tabSelected="1" topLeftCell="A130" zoomScale="80" zoomScaleNormal="80" workbookViewId="0">
      <selection activeCell="AQ138" sqref="AQ138:AQ139"/>
    </sheetView>
  </sheetViews>
  <sheetFormatPr defaultColWidth="9.140625" defaultRowHeight="15" x14ac:dyDescent="0.2"/>
  <cols>
    <col min="1" max="15" width="4.7109375" style="2" customWidth="1"/>
    <col min="16" max="17" width="5" style="2" customWidth="1"/>
    <col min="18" max="33" width="4.7109375" style="2" customWidth="1"/>
    <col min="34" max="34" width="6.7109375" style="2" customWidth="1"/>
    <col min="35" max="35" width="5.7109375" style="2" customWidth="1"/>
    <col min="36" max="36" width="4.7109375" style="2" customWidth="1"/>
    <col min="37" max="37" width="6.7109375" style="2" customWidth="1"/>
    <col min="38" max="38" width="5.7109375" style="2" customWidth="1"/>
    <col min="39" max="39" width="4.7109375" style="2" customWidth="1"/>
    <col min="40" max="40" width="6.7109375" style="2" customWidth="1"/>
    <col min="41" max="41" width="5.7109375" style="2" customWidth="1"/>
    <col min="42" max="42" width="4.7109375" style="2" customWidth="1"/>
    <col min="43" max="43" width="6.7109375" style="2" customWidth="1"/>
    <col min="44" max="44" width="5.7109375" style="2" customWidth="1"/>
    <col min="45" max="45" width="4.7109375" style="2" customWidth="1"/>
    <col min="46" max="46" width="6.7109375" style="2" customWidth="1"/>
    <col min="47" max="47" width="5.7109375" style="2" customWidth="1"/>
    <col min="48" max="48" width="4.7109375" style="2" customWidth="1"/>
    <col min="49" max="49" width="6.7109375" style="2" customWidth="1"/>
    <col min="50" max="50" width="5.7109375" style="2" customWidth="1"/>
    <col min="51" max="51" width="4.7109375" style="2" customWidth="1"/>
    <col min="52" max="52" width="6.7109375" style="2" customWidth="1"/>
    <col min="53" max="59" width="5.7109375" style="2" customWidth="1"/>
    <col min="60" max="61" width="5.7109375" style="3" customWidth="1"/>
    <col min="62" max="16384" width="9.140625" style="2"/>
  </cols>
  <sheetData>
    <row r="1" spans="1:61" s="114" customFormat="1" ht="24" customHeight="1" x14ac:dyDescent="0.35">
      <c r="A1" s="145" t="s">
        <v>77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97" t="s">
        <v>76</v>
      </c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43"/>
      <c r="AX1" s="144"/>
      <c r="AZ1" s="144"/>
      <c r="BA1" s="144"/>
      <c r="BB1" s="5"/>
      <c r="BC1" s="144"/>
      <c r="BD1" s="144"/>
      <c r="BE1" s="144"/>
      <c r="BF1" s="144"/>
      <c r="BG1" s="144"/>
      <c r="BH1" s="144"/>
    </row>
    <row r="2" spans="1:61" s="114" customFormat="1" ht="24" customHeight="1" x14ac:dyDescent="0.35">
      <c r="A2" s="141" t="s">
        <v>79</v>
      </c>
      <c r="B2" s="137"/>
      <c r="C2" s="137"/>
      <c r="D2" s="137"/>
      <c r="E2" s="137"/>
      <c r="F2" s="137"/>
      <c r="G2" s="137"/>
      <c r="H2" s="137"/>
      <c r="I2" s="137"/>
      <c r="J2" s="137"/>
      <c r="K2" s="6"/>
      <c r="L2" s="137"/>
      <c r="M2" s="137"/>
      <c r="N2" s="137"/>
      <c r="O2" s="137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43"/>
      <c r="AX2" s="5"/>
      <c r="AZ2" s="6"/>
      <c r="BA2" s="6"/>
      <c r="BB2" s="5"/>
      <c r="BC2" s="6"/>
      <c r="BD2" s="6"/>
      <c r="BE2" s="6"/>
      <c r="BF2" s="6"/>
      <c r="BG2" s="5"/>
      <c r="BH2" s="5"/>
    </row>
    <row r="3" spans="1:61" s="114" customFormat="1" ht="24" customHeight="1" x14ac:dyDescent="0.35">
      <c r="A3" s="141" t="s">
        <v>80</v>
      </c>
      <c r="B3" s="137"/>
      <c r="C3" s="137"/>
      <c r="D3" s="137"/>
      <c r="E3" s="137"/>
      <c r="F3" s="137"/>
      <c r="G3" s="137"/>
      <c r="H3" s="137"/>
      <c r="I3" s="137"/>
      <c r="J3" s="137"/>
      <c r="K3" s="6"/>
      <c r="L3" s="137"/>
      <c r="M3" s="137"/>
      <c r="N3" s="137"/>
      <c r="O3" s="137"/>
      <c r="P3" s="198" t="s">
        <v>78</v>
      </c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43"/>
      <c r="AX3" s="5"/>
      <c r="AZ3" s="6"/>
      <c r="BA3" s="6"/>
      <c r="BB3" s="5"/>
      <c r="BC3" s="6"/>
      <c r="BD3" s="6"/>
      <c r="BE3" s="6"/>
      <c r="BF3" s="6"/>
      <c r="BG3" s="5"/>
      <c r="BH3" s="5"/>
    </row>
    <row r="4" spans="1:61" s="114" customFormat="1" ht="24" customHeight="1" x14ac:dyDescent="0.35">
      <c r="A4" s="141" t="s">
        <v>81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9"/>
      <c r="AX4" s="5"/>
      <c r="AZ4" s="6"/>
      <c r="BA4" s="6"/>
      <c r="BB4" s="5"/>
      <c r="BC4" s="6"/>
      <c r="BD4" s="6"/>
      <c r="BE4" s="6"/>
      <c r="BF4" s="6"/>
      <c r="BG4" s="5"/>
      <c r="BH4" s="5"/>
    </row>
    <row r="5" spans="1:61" s="114" customFormat="1" ht="24" customHeight="1" x14ac:dyDescent="0.35">
      <c r="A5" s="141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Z5" s="135"/>
      <c r="BA5" s="6"/>
      <c r="BB5" s="5"/>
      <c r="BC5" s="6"/>
      <c r="BD5" s="6"/>
      <c r="BE5" s="6"/>
      <c r="BF5" s="6"/>
      <c r="BG5" s="5"/>
      <c r="BH5" s="5"/>
    </row>
    <row r="6" spans="1:61" s="114" customFormat="1" ht="24" customHeight="1" x14ac:dyDescent="0.35">
      <c r="A6" s="141"/>
      <c r="B6" s="142"/>
      <c r="C6" s="142"/>
      <c r="D6" s="142"/>
      <c r="E6" s="142"/>
      <c r="F6" s="142"/>
      <c r="G6" s="142"/>
      <c r="H6" s="142"/>
      <c r="I6" s="142" t="s">
        <v>398</v>
      </c>
      <c r="J6" s="142"/>
      <c r="K6" s="7"/>
      <c r="L6" s="142"/>
      <c r="M6" s="142"/>
      <c r="N6" s="142"/>
      <c r="O6" s="142"/>
      <c r="P6" s="199" t="s">
        <v>384</v>
      </c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36" t="s">
        <v>370</v>
      </c>
      <c r="AZ6" s="139"/>
      <c r="BA6" s="139"/>
      <c r="BB6" s="5"/>
      <c r="BC6" s="6"/>
      <c r="BD6" s="6"/>
      <c r="BE6" s="6"/>
      <c r="BF6" s="6"/>
      <c r="BG6" s="5"/>
      <c r="BH6" s="5"/>
    </row>
    <row r="7" spans="1:61" s="114" customFormat="1" ht="24" customHeight="1" x14ac:dyDescent="0.35">
      <c r="A7" s="643"/>
      <c r="B7" s="644"/>
      <c r="C7" s="644"/>
      <c r="D7" s="644"/>
      <c r="E7" s="644"/>
      <c r="F7" s="644"/>
      <c r="G7" s="644"/>
      <c r="H7" s="644"/>
      <c r="I7" s="142" t="s">
        <v>397</v>
      </c>
      <c r="J7" s="142"/>
      <c r="K7" s="7"/>
      <c r="L7" s="142"/>
      <c r="M7" s="142"/>
      <c r="N7" s="142"/>
      <c r="O7" s="142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36" t="s">
        <v>203</v>
      </c>
      <c r="AZ7" s="139"/>
      <c r="BA7" s="139"/>
      <c r="BB7" s="5"/>
      <c r="BC7" s="6"/>
      <c r="BD7" s="6"/>
      <c r="BE7" s="6"/>
      <c r="BF7" s="6"/>
      <c r="BG7" s="5"/>
      <c r="BH7" s="5"/>
    </row>
    <row r="8" spans="1:61" s="114" customFormat="1" ht="24" customHeight="1" x14ac:dyDescent="0.35"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40"/>
      <c r="AZ8" s="139"/>
      <c r="BA8" s="139"/>
      <c r="BB8" s="5"/>
      <c r="BC8" s="137"/>
      <c r="BD8" s="137"/>
      <c r="BE8" s="137"/>
      <c r="BF8" s="137"/>
      <c r="BG8" s="137"/>
      <c r="BH8" s="137"/>
    </row>
    <row r="9" spans="1:61" s="114" customFormat="1" ht="24" customHeight="1" x14ac:dyDescent="0.35">
      <c r="A9" s="138" t="s">
        <v>399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6"/>
      <c r="AX9" s="136" t="s">
        <v>82</v>
      </c>
      <c r="AY9" s="135"/>
      <c r="AZ9" s="6"/>
      <c r="BA9" s="6"/>
      <c r="BB9" s="5"/>
      <c r="BC9" s="6"/>
      <c r="BD9" s="6"/>
      <c r="BE9" s="6"/>
      <c r="BF9" s="6"/>
      <c r="BG9" s="5"/>
      <c r="BH9" s="5"/>
      <c r="BI9" s="5"/>
    </row>
    <row r="10" spans="1:61" s="133" customFormat="1" ht="24" customHeight="1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134"/>
      <c r="BC10" s="129"/>
      <c r="BD10" s="129"/>
      <c r="BE10" s="129"/>
      <c r="BF10" s="129"/>
      <c r="BG10" s="129"/>
      <c r="BH10" s="129"/>
      <c r="BI10" s="129"/>
    </row>
    <row r="11" spans="1:61" s="133" customFormat="1" ht="24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134"/>
      <c r="BC11" s="129"/>
      <c r="BD11" s="129"/>
      <c r="BE11" s="129"/>
      <c r="BF11" s="129"/>
      <c r="BG11" s="129"/>
      <c r="BH11" s="129"/>
      <c r="BI11" s="129"/>
    </row>
    <row r="12" spans="1:61" s="128" customFormat="1" ht="30" customHeight="1" x14ac:dyDescent="0.2">
      <c r="A12" s="132" t="s">
        <v>83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C12" s="130"/>
      <c r="BD12" s="130"/>
      <c r="BE12" s="130"/>
      <c r="BF12" s="130"/>
      <c r="BG12" s="130"/>
      <c r="BH12" s="130"/>
      <c r="BI12" s="129" t="s">
        <v>199</v>
      </c>
    </row>
    <row r="13" spans="1:61" s="114" customFormat="1" ht="39" customHeight="1" x14ac:dyDescent="0.2">
      <c r="A13" s="200" t="s">
        <v>84</v>
      </c>
      <c r="B13" s="201" t="s">
        <v>85</v>
      </c>
      <c r="C13" s="201"/>
      <c r="D13" s="201"/>
      <c r="E13" s="201"/>
      <c r="F13" s="127"/>
      <c r="G13" s="201" t="s">
        <v>86</v>
      </c>
      <c r="H13" s="201"/>
      <c r="I13" s="201"/>
      <c r="J13" s="127"/>
      <c r="K13" s="201" t="s">
        <v>87</v>
      </c>
      <c r="L13" s="201"/>
      <c r="M13" s="201"/>
      <c r="N13" s="201"/>
      <c r="O13" s="201" t="s">
        <v>88</v>
      </c>
      <c r="P13" s="201"/>
      <c r="Q13" s="201"/>
      <c r="R13" s="201"/>
      <c r="S13" s="164"/>
      <c r="T13" s="201" t="s">
        <v>89</v>
      </c>
      <c r="U13" s="201"/>
      <c r="V13" s="201"/>
      <c r="W13" s="164"/>
      <c r="X13" s="201" t="s">
        <v>90</v>
      </c>
      <c r="Y13" s="201"/>
      <c r="Z13" s="201"/>
      <c r="AA13" s="164"/>
      <c r="AB13" s="201" t="s">
        <v>91</v>
      </c>
      <c r="AC13" s="201"/>
      <c r="AD13" s="201"/>
      <c r="AE13" s="201"/>
      <c r="AF13" s="164"/>
      <c r="AG13" s="201" t="s">
        <v>92</v>
      </c>
      <c r="AH13" s="201"/>
      <c r="AI13" s="201"/>
      <c r="AJ13" s="164"/>
      <c r="AK13" s="201" t="s">
        <v>93</v>
      </c>
      <c r="AL13" s="201"/>
      <c r="AM13" s="201"/>
      <c r="AN13" s="201"/>
      <c r="AO13" s="201" t="s">
        <v>94</v>
      </c>
      <c r="AP13" s="201"/>
      <c r="AQ13" s="201"/>
      <c r="AR13" s="201"/>
      <c r="AS13" s="164"/>
      <c r="AT13" s="201" t="s">
        <v>95</v>
      </c>
      <c r="AU13" s="201"/>
      <c r="AV13" s="201"/>
      <c r="AW13" s="164"/>
      <c r="AX13" s="201" t="s">
        <v>96</v>
      </c>
      <c r="AY13" s="201"/>
      <c r="AZ13" s="201"/>
      <c r="BA13" s="201"/>
      <c r="BB13" s="227" t="s">
        <v>97</v>
      </c>
      <c r="BC13" s="227" t="s">
        <v>98</v>
      </c>
      <c r="BD13" s="227" t="s">
        <v>99</v>
      </c>
      <c r="BE13" s="227" t="s">
        <v>100</v>
      </c>
      <c r="BF13" s="227" t="s">
        <v>101</v>
      </c>
      <c r="BG13" s="227" t="s">
        <v>102</v>
      </c>
      <c r="BH13" s="227" t="s">
        <v>103</v>
      </c>
      <c r="BI13" s="230" t="s">
        <v>104</v>
      </c>
    </row>
    <row r="14" spans="1:61" s="114" customFormat="1" ht="39" customHeight="1" x14ac:dyDescent="0.2">
      <c r="A14" s="200"/>
      <c r="B14" s="164">
        <v>1</v>
      </c>
      <c r="C14" s="164">
        <v>8</v>
      </c>
      <c r="D14" s="164">
        <v>15</v>
      </c>
      <c r="E14" s="164">
        <v>22</v>
      </c>
      <c r="F14" s="164">
        <v>29</v>
      </c>
      <c r="G14" s="164">
        <v>6</v>
      </c>
      <c r="H14" s="164">
        <v>13</v>
      </c>
      <c r="I14" s="164">
        <v>20</v>
      </c>
      <c r="J14" s="164">
        <v>27</v>
      </c>
      <c r="K14" s="164">
        <v>3</v>
      </c>
      <c r="L14" s="164">
        <v>10</v>
      </c>
      <c r="M14" s="164">
        <v>17</v>
      </c>
      <c r="N14" s="164">
        <v>24</v>
      </c>
      <c r="O14" s="164">
        <v>1</v>
      </c>
      <c r="P14" s="164">
        <v>8</v>
      </c>
      <c r="Q14" s="164">
        <v>15</v>
      </c>
      <c r="R14" s="164">
        <v>22</v>
      </c>
      <c r="S14" s="164">
        <v>29</v>
      </c>
      <c r="T14" s="164">
        <v>5</v>
      </c>
      <c r="U14" s="164">
        <v>12</v>
      </c>
      <c r="V14" s="164">
        <v>19</v>
      </c>
      <c r="W14" s="164">
        <v>26</v>
      </c>
      <c r="X14" s="164">
        <v>2</v>
      </c>
      <c r="Y14" s="164">
        <v>9</v>
      </c>
      <c r="Z14" s="164">
        <v>16</v>
      </c>
      <c r="AA14" s="164">
        <v>23</v>
      </c>
      <c r="AB14" s="164">
        <v>2</v>
      </c>
      <c r="AC14" s="164">
        <v>9</v>
      </c>
      <c r="AD14" s="164">
        <v>16</v>
      </c>
      <c r="AE14" s="164">
        <v>23</v>
      </c>
      <c r="AF14" s="164">
        <v>30</v>
      </c>
      <c r="AG14" s="164">
        <v>6</v>
      </c>
      <c r="AH14" s="164">
        <v>13</v>
      </c>
      <c r="AI14" s="164">
        <v>20</v>
      </c>
      <c r="AJ14" s="164">
        <v>27</v>
      </c>
      <c r="AK14" s="164">
        <v>4</v>
      </c>
      <c r="AL14" s="164">
        <v>11</v>
      </c>
      <c r="AM14" s="164">
        <v>18</v>
      </c>
      <c r="AN14" s="164">
        <v>25</v>
      </c>
      <c r="AO14" s="164">
        <v>1</v>
      </c>
      <c r="AP14" s="164">
        <v>8</v>
      </c>
      <c r="AQ14" s="164">
        <v>15</v>
      </c>
      <c r="AR14" s="164">
        <v>22</v>
      </c>
      <c r="AS14" s="164">
        <v>29</v>
      </c>
      <c r="AT14" s="164">
        <v>6</v>
      </c>
      <c r="AU14" s="164">
        <v>13</v>
      </c>
      <c r="AV14" s="164">
        <v>20</v>
      </c>
      <c r="AW14" s="164">
        <v>27</v>
      </c>
      <c r="AX14" s="164">
        <v>3</v>
      </c>
      <c r="AY14" s="164">
        <v>10</v>
      </c>
      <c r="AZ14" s="164">
        <v>17</v>
      </c>
      <c r="BA14" s="164">
        <v>24</v>
      </c>
      <c r="BB14" s="228"/>
      <c r="BC14" s="228"/>
      <c r="BD14" s="228"/>
      <c r="BE14" s="228"/>
      <c r="BF14" s="228"/>
      <c r="BG14" s="228"/>
      <c r="BH14" s="228"/>
      <c r="BI14" s="230"/>
    </row>
    <row r="15" spans="1:61" s="114" customFormat="1" ht="39" customHeight="1" x14ac:dyDescent="0.2">
      <c r="A15" s="200"/>
      <c r="B15" s="164">
        <v>7</v>
      </c>
      <c r="C15" s="164">
        <v>14</v>
      </c>
      <c r="D15" s="164">
        <v>21</v>
      </c>
      <c r="E15" s="164">
        <v>28</v>
      </c>
      <c r="F15" s="164">
        <v>5</v>
      </c>
      <c r="G15" s="164">
        <v>12</v>
      </c>
      <c r="H15" s="164">
        <v>19</v>
      </c>
      <c r="I15" s="164">
        <v>26</v>
      </c>
      <c r="J15" s="164">
        <v>2</v>
      </c>
      <c r="K15" s="164">
        <v>9</v>
      </c>
      <c r="L15" s="164">
        <v>16</v>
      </c>
      <c r="M15" s="164">
        <v>23</v>
      </c>
      <c r="N15" s="164">
        <v>30</v>
      </c>
      <c r="O15" s="164">
        <v>7</v>
      </c>
      <c r="P15" s="164">
        <v>14</v>
      </c>
      <c r="Q15" s="164">
        <v>21</v>
      </c>
      <c r="R15" s="164">
        <v>28</v>
      </c>
      <c r="S15" s="164">
        <v>4</v>
      </c>
      <c r="T15" s="164">
        <v>11</v>
      </c>
      <c r="U15" s="164">
        <v>18</v>
      </c>
      <c r="V15" s="164">
        <v>25</v>
      </c>
      <c r="W15" s="164">
        <v>1</v>
      </c>
      <c r="X15" s="164">
        <v>8</v>
      </c>
      <c r="Y15" s="164">
        <v>15</v>
      </c>
      <c r="Z15" s="164">
        <v>22</v>
      </c>
      <c r="AA15" s="164">
        <v>1</v>
      </c>
      <c r="AB15" s="164">
        <v>8</v>
      </c>
      <c r="AC15" s="164">
        <v>15</v>
      </c>
      <c r="AD15" s="164">
        <v>22</v>
      </c>
      <c r="AE15" s="164">
        <v>29</v>
      </c>
      <c r="AF15" s="164">
        <v>5</v>
      </c>
      <c r="AG15" s="164">
        <v>12</v>
      </c>
      <c r="AH15" s="164">
        <v>19</v>
      </c>
      <c r="AI15" s="164">
        <v>26</v>
      </c>
      <c r="AJ15" s="164">
        <v>3</v>
      </c>
      <c r="AK15" s="164">
        <v>10</v>
      </c>
      <c r="AL15" s="164">
        <v>17</v>
      </c>
      <c r="AM15" s="164">
        <v>24</v>
      </c>
      <c r="AN15" s="164">
        <v>31</v>
      </c>
      <c r="AO15" s="164">
        <v>7</v>
      </c>
      <c r="AP15" s="164">
        <v>14</v>
      </c>
      <c r="AQ15" s="164">
        <v>21</v>
      </c>
      <c r="AR15" s="164">
        <v>28</v>
      </c>
      <c r="AS15" s="164">
        <v>5</v>
      </c>
      <c r="AT15" s="164">
        <v>12</v>
      </c>
      <c r="AU15" s="164">
        <v>19</v>
      </c>
      <c r="AV15" s="164">
        <v>26</v>
      </c>
      <c r="AW15" s="164">
        <v>2</v>
      </c>
      <c r="AX15" s="164">
        <v>9</v>
      </c>
      <c r="AY15" s="164">
        <v>16</v>
      </c>
      <c r="AZ15" s="164">
        <v>23</v>
      </c>
      <c r="BA15" s="164">
        <v>31</v>
      </c>
      <c r="BB15" s="228"/>
      <c r="BC15" s="228"/>
      <c r="BD15" s="228"/>
      <c r="BE15" s="228"/>
      <c r="BF15" s="228"/>
      <c r="BG15" s="228"/>
      <c r="BH15" s="228"/>
      <c r="BI15" s="230"/>
    </row>
    <row r="16" spans="1:61" s="114" customFormat="1" ht="39" customHeight="1" x14ac:dyDescent="0.2">
      <c r="A16" s="200"/>
      <c r="B16" s="146">
        <v>1</v>
      </c>
      <c r="C16" s="146">
        <f t="shared" ref="C16:BA16" si="0">B16+1</f>
        <v>2</v>
      </c>
      <c r="D16" s="146">
        <f t="shared" si="0"/>
        <v>3</v>
      </c>
      <c r="E16" s="146">
        <f t="shared" si="0"/>
        <v>4</v>
      </c>
      <c r="F16" s="146">
        <f t="shared" si="0"/>
        <v>5</v>
      </c>
      <c r="G16" s="146">
        <f t="shared" si="0"/>
        <v>6</v>
      </c>
      <c r="H16" s="146">
        <f t="shared" si="0"/>
        <v>7</v>
      </c>
      <c r="I16" s="146">
        <f t="shared" si="0"/>
        <v>8</v>
      </c>
      <c r="J16" s="146">
        <f t="shared" si="0"/>
        <v>9</v>
      </c>
      <c r="K16" s="146">
        <f t="shared" si="0"/>
        <v>10</v>
      </c>
      <c r="L16" s="146">
        <f t="shared" si="0"/>
        <v>11</v>
      </c>
      <c r="M16" s="146">
        <f t="shared" si="0"/>
        <v>12</v>
      </c>
      <c r="N16" s="146">
        <f t="shared" si="0"/>
        <v>13</v>
      </c>
      <c r="O16" s="146">
        <f t="shared" si="0"/>
        <v>14</v>
      </c>
      <c r="P16" s="146">
        <f t="shared" si="0"/>
        <v>15</v>
      </c>
      <c r="Q16" s="146">
        <f t="shared" si="0"/>
        <v>16</v>
      </c>
      <c r="R16" s="146">
        <f t="shared" si="0"/>
        <v>17</v>
      </c>
      <c r="S16" s="146">
        <f t="shared" si="0"/>
        <v>18</v>
      </c>
      <c r="T16" s="146">
        <f t="shared" si="0"/>
        <v>19</v>
      </c>
      <c r="U16" s="146">
        <f t="shared" si="0"/>
        <v>20</v>
      </c>
      <c r="V16" s="146">
        <f t="shared" si="0"/>
        <v>21</v>
      </c>
      <c r="W16" s="146">
        <f t="shared" si="0"/>
        <v>22</v>
      </c>
      <c r="X16" s="146">
        <f t="shared" si="0"/>
        <v>23</v>
      </c>
      <c r="Y16" s="146">
        <f t="shared" si="0"/>
        <v>24</v>
      </c>
      <c r="Z16" s="146">
        <f t="shared" si="0"/>
        <v>25</v>
      </c>
      <c r="AA16" s="146">
        <f t="shared" si="0"/>
        <v>26</v>
      </c>
      <c r="AB16" s="146">
        <f t="shared" si="0"/>
        <v>27</v>
      </c>
      <c r="AC16" s="146">
        <f t="shared" si="0"/>
        <v>28</v>
      </c>
      <c r="AD16" s="146">
        <f t="shared" si="0"/>
        <v>29</v>
      </c>
      <c r="AE16" s="146">
        <f t="shared" si="0"/>
        <v>30</v>
      </c>
      <c r="AF16" s="146">
        <f t="shared" si="0"/>
        <v>31</v>
      </c>
      <c r="AG16" s="146">
        <f t="shared" si="0"/>
        <v>32</v>
      </c>
      <c r="AH16" s="146">
        <f t="shared" si="0"/>
        <v>33</v>
      </c>
      <c r="AI16" s="146">
        <f t="shared" si="0"/>
        <v>34</v>
      </c>
      <c r="AJ16" s="146">
        <f t="shared" si="0"/>
        <v>35</v>
      </c>
      <c r="AK16" s="146">
        <f t="shared" si="0"/>
        <v>36</v>
      </c>
      <c r="AL16" s="146">
        <f t="shared" si="0"/>
        <v>37</v>
      </c>
      <c r="AM16" s="146">
        <f t="shared" si="0"/>
        <v>38</v>
      </c>
      <c r="AN16" s="146">
        <f t="shared" si="0"/>
        <v>39</v>
      </c>
      <c r="AO16" s="146">
        <f t="shared" si="0"/>
        <v>40</v>
      </c>
      <c r="AP16" s="146">
        <f t="shared" si="0"/>
        <v>41</v>
      </c>
      <c r="AQ16" s="146">
        <f t="shared" si="0"/>
        <v>42</v>
      </c>
      <c r="AR16" s="146">
        <f t="shared" si="0"/>
        <v>43</v>
      </c>
      <c r="AS16" s="146">
        <f t="shared" si="0"/>
        <v>44</v>
      </c>
      <c r="AT16" s="146">
        <f t="shared" si="0"/>
        <v>45</v>
      </c>
      <c r="AU16" s="146">
        <f t="shared" si="0"/>
        <v>46</v>
      </c>
      <c r="AV16" s="146">
        <f t="shared" si="0"/>
        <v>47</v>
      </c>
      <c r="AW16" s="146">
        <f t="shared" si="0"/>
        <v>48</v>
      </c>
      <c r="AX16" s="146">
        <f t="shared" si="0"/>
        <v>49</v>
      </c>
      <c r="AY16" s="146">
        <f t="shared" si="0"/>
        <v>50</v>
      </c>
      <c r="AZ16" s="146">
        <f t="shared" si="0"/>
        <v>51</v>
      </c>
      <c r="BA16" s="146">
        <f t="shared" si="0"/>
        <v>52</v>
      </c>
      <c r="BB16" s="229"/>
      <c r="BC16" s="229"/>
      <c r="BD16" s="229"/>
      <c r="BE16" s="229"/>
      <c r="BF16" s="229"/>
      <c r="BG16" s="229"/>
      <c r="BH16" s="229"/>
      <c r="BI16" s="230"/>
    </row>
    <row r="17" spans="1:61" s="114" customFormat="1" ht="27.95" customHeight="1" x14ac:dyDescent="0.25">
      <c r="A17" s="147" t="s">
        <v>105</v>
      </c>
      <c r="B17" s="126"/>
      <c r="C17" s="121"/>
      <c r="D17" s="121"/>
      <c r="E17" s="121"/>
      <c r="F17" s="121"/>
      <c r="G17" s="121"/>
      <c r="H17" s="121"/>
      <c r="I17" s="121"/>
      <c r="J17" s="121">
        <v>18</v>
      </c>
      <c r="K17" s="121"/>
      <c r="L17" s="124"/>
      <c r="M17" s="124"/>
      <c r="N17" s="124"/>
      <c r="O17" s="124"/>
      <c r="P17" s="124"/>
      <c r="Q17" s="124"/>
      <c r="R17" s="123"/>
      <c r="S17" s="123"/>
      <c r="T17" s="111" t="s">
        <v>106</v>
      </c>
      <c r="U17" s="111" t="s">
        <v>106</v>
      </c>
      <c r="V17" s="111" t="s">
        <v>106</v>
      </c>
      <c r="W17" s="111" t="s">
        <v>107</v>
      </c>
      <c r="X17" s="111" t="s">
        <v>107</v>
      </c>
      <c r="Y17" s="123"/>
      <c r="Z17" s="123"/>
      <c r="AA17" s="123"/>
      <c r="AB17" s="123"/>
      <c r="AC17" s="123"/>
      <c r="AD17" s="123"/>
      <c r="AE17" s="123"/>
      <c r="AF17" s="121"/>
      <c r="AG17" s="121">
        <v>16</v>
      </c>
      <c r="AH17" s="124"/>
      <c r="AI17" s="124"/>
      <c r="AJ17" s="124"/>
      <c r="AK17" s="123"/>
      <c r="AL17" s="123"/>
      <c r="AM17" s="125"/>
      <c r="AN17" s="125"/>
      <c r="AO17" s="111" t="s">
        <v>106</v>
      </c>
      <c r="AP17" s="111" t="s">
        <v>106</v>
      </c>
      <c r="AQ17" s="111" t="s">
        <v>106</v>
      </c>
      <c r="AR17" s="111" t="s">
        <v>106</v>
      </c>
      <c r="AS17" s="109" t="s">
        <v>108</v>
      </c>
      <c r="AT17" s="111" t="s">
        <v>107</v>
      </c>
      <c r="AU17" s="111" t="s">
        <v>107</v>
      </c>
      <c r="AV17" s="111" t="s">
        <v>107</v>
      </c>
      <c r="AW17" s="111" t="s">
        <v>107</v>
      </c>
      <c r="AX17" s="111" t="s">
        <v>107</v>
      </c>
      <c r="AY17" s="111" t="s">
        <v>107</v>
      </c>
      <c r="AZ17" s="111" t="s">
        <v>107</v>
      </c>
      <c r="BA17" s="111" t="s">
        <v>107</v>
      </c>
      <c r="BB17" s="120">
        <v>34</v>
      </c>
      <c r="BC17" s="120">
        <v>7</v>
      </c>
      <c r="BD17" s="120">
        <v>1</v>
      </c>
      <c r="BE17" s="120"/>
      <c r="BF17" s="120"/>
      <c r="BG17" s="120"/>
      <c r="BH17" s="120">
        <v>10</v>
      </c>
      <c r="BI17" s="119">
        <f>SUM(BB17:BH17)</f>
        <v>52</v>
      </c>
    </row>
    <row r="18" spans="1:61" s="114" customFormat="1" ht="27.95" customHeight="1" x14ac:dyDescent="0.2">
      <c r="A18" s="147" t="s">
        <v>109</v>
      </c>
      <c r="B18" s="121"/>
      <c r="C18" s="121"/>
      <c r="D18" s="121"/>
      <c r="E18" s="121"/>
      <c r="F18" s="121"/>
      <c r="G18" s="121"/>
      <c r="H18" s="121"/>
      <c r="I18" s="121"/>
      <c r="J18" s="121">
        <v>18</v>
      </c>
      <c r="K18" s="121"/>
      <c r="L18" s="124"/>
      <c r="M18" s="124"/>
      <c r="N18" s="124"/>
      <c r="O18" s="124"/>
      <c r="P18" s="124"/>
      <c r="Q18" s="124"/>
      <c r="R18" s="123"/>
      <c r="S18" s="123"/>
      <c r="T18" s="111" t="s">
        <v>106</v>
      </c>
      <c r="U18" s="111" t="s">
        <v>106</v>
      </c>
      <c r="V18" s="111" t="s">
        <v>106</v>
      </c>
      <c r="W18" s="111" t="s">
        <v>107</v>
      </c>
      <c r="X18" s="111" t="s">
        <v>107</v>
      </c>
      <c r="Y18" s="124"/>
      <c r="Z18" s="124"/>
      <c r="AA18" s="124"/>
      <c r="AB18" s="124"/>
      <c r="AC18" s="124"/>
      <c r="AD18" s="124"/>
      <c r="AE18" s="124"/>
      <c r="AF18" s="121"/>
      <c r="AG18" s="121">
        <v>16</v>
      </c>
      <c r="AH18" s="124"/>
      <c r="AI18" s="124"/>
      <c r="AJ18" s="124"/>
      <c r="AK18" s="124"/>
      <c r="AL18" s="124"/>
      <c r="AM18" s="124"/>
      <c r="AN18" s="124"/>
      <c r="AO18" s="111" t="s">
        <v>106</v>
      </c>
      <c r="AP18" s="111" t="s">
        <v>106</v>
      </c>
      <c r="AQ18" s="111" t="s">
        <v>106</v>
      </c>
      <c r="AR18" s="111" t="s">
        <v>106</v>
      </c>
      <c r="AS18" s="109" t="s">
        <v>108</v>
      </c>
      <c r="AT18" s="111" t="s">
        <v>107</v>
      </c>
      <c r="AU18" s="111" t="s">
        <v>107</v>
      </c>
      <c r="AV18" s="111" t="s">
        <v>107</v>
      </c>
      <c r="AW18" s="111" t="s">
        <v>107</v>
      </c>
      <c r="AX18" s="111" t="s">
        <v>107</v>
      </c>
      <c r="AY18" s="111" t="s">
        <v>107</v>
      </c>
      <c r="AZ18" s="111" t="s">
        <v>107</v>
      </c>
      <c r="BA18" s="111" t="s">
        <v>107</v>
      </c>
      <c r="BB18" s="120">
        <v>34</v>
      </c>
      <c r="BC18" s="120">
        <v>7</v>
      </c>
      <c r="BD18" s="120">
        <v>1</v>
      </c>
      <c r="BE18" s="120"/>
      <c r="BF18" s="120"/>
      <c r="BG18" s="120"/>
      <c r="BH18" s="120">
        <v>10</v>
      </c>
      <c r="BI18" s="119">
        <f>SUM(BB18:BH18)</f>
        <v>52</v>
      </c>
    </row>
    <row r="19" spans="1:61" s="114" customFormat="1" ht="27.95" customHeight="1" x14ac:dyDescent="0.2">
      <c r="A19" s="147" t="s">
        <v>110</v>
      </c>
      <c r="B19" s="121"/>
      <c r="C19" s="121"/>
      <c r="D19" s="121"/>
      <c r="E19" s="121"/>
      <c r="F19" s="121"/>
      <c r="G19" s="121"/>
      <c r="H19" s="121"/>
      <c r="I19" s="121"/>
      <c r="J19" s="121">
        <v>18</v>
      </c>
      <c r="K19" s="121"/>
      <c r="L19" s="124"/>
      <c r="M19" s="124"/>
      <c r="N19" s="124"/>
      <c r="O19" s="124"/>
      <c r="P19" s="124"/>
      <c r="Q19" s="124"/>
      <c r="R19" s="123"/>
      <c r="S19" s="123"/>
      <c r="T19" s="111" t="s">
        <v>106</v>
      </c>
      <c r="U19" s="111" t="s">
        <v>106</v>
      </c>
      <c r="V19" s="111" t="s">
        <v>106</v>
      </c>
      <c r="W19" s="111" t="s">
        <v>107</v>
      </c>
      <c r="X19" s="111" t="s">
        <v>107</v>
      </c>
      <c r="Y19" s="124"/>
      <c r="Z19" s="124"/>
      <c r="AA19" s="124"/>
      <c r="AB19" s="124"/>
      <c r="AC19" s="124"/>
      <c r="AD19" s="124"/>
      <c r="AE19" s="124"/>
      <c r="AF19" s="121"/>
      <c r="AG19" s="121">
        <v>16</v>
      </c>
      <c r="AH19" s="124"/>
      <c r="AI19" s="124"/>
      <c r="AJ19" s="124"/>
      <c r="AK19" s="124"/>
      <c r="AL19" s="124"/>
      <c r="AM19" s="124"/>
      <c r="AN19" s="124"/>
      <c r="AO19" s="111" t="s">
        <v>106</v>
      </c>
      <c r="AP19" s="111" t="s">
        <v>106</v>
      </c>
      <c r="AQ19" s="111" t="s">
        <v>106</v>
      </c>
      <c r="AR19" s="111" t="s">
        <v>112</v>
      </c>
      <c r="AS19" s="111" t="s">
        <v>112</v>
      </c>
      <c r="AT19" s="111" t="s">
        <v>112</v>
      </c>
      <c r="AU19" s="111" t="s">
        <v>112</v>
      </c>
      <c r="AV19" s="111" t="s">
        <v>107</v>
      </c>
      <c r="AW19" s="111" t="s">
        <v>107</v>
      </c>
      <c r="AX19" s="111" t="s">
        <v>107</v>
      </c>
      <c r="AY19" s="111" t="s">
        <v>107</v>
      </c>
      <c r="AZ19" s="111" t="s">
        <v>107</v>
      </c>
      <c r="BA19" s="111" t="s">
        <v>107</v>
      </c>
      <c r="BB19" s="120">
        <v>34</v>
      </c>
      <c r="BC19" s="120">
        <v>6</v>
      </c>
      <c r="BD19" s="120"/>
      <c r="BE19" s="120">
        <v>4</v>
      </c>
      <c r="BF19" s="120"/>
      <c r="BG19" s="120"/>
      <c r="BH19" s="120">
        <v>8</v>
      </c>
      <c r="BI19" s="119">
        <f>SUM(BB19:BH19)</f>
        <v>52</v>
      </c>
    </row>
    <row r="20" spans="1:61" s="114" customFormat="1" ht="27.95" customHeight="1" x14ac:dyDescent="0.2">
      <c r="A20" s="147" t="s">
        <v>111</v>
      </c>
      <c r="B20" s="121"/>
      <c r="C20" s="121"/>
      <c r="D20" s="121"/>
      <c r="E20" s="121"/>
      <c r="F20" s="121"/>
      <c r="G20" s="121"/>
      <c r="H20" s="121"/>
      <c r="I20" s="121"/>
      <c r="J20" s="121">
        <v>18</v>
      </c>
      <c r="K20" s="121"/>
      <c r="L20" s="124"/>
      <c r="M20" s="124"/>
      <c r="N20" s="123"/>
      <c r="O20" s="123"/>
      <c r="P20" s="123"/>
      <c r="Q20" s="123"/>
      <c r="R20" s="123"/>
      <c r="S20" s="123"/>
      <c r="T20" s="111" t="s">
        <v>106</v>
      </c>
      <c r="U20" s="111" t="s">
        <v>106</v>
      </c>
      <c r="V20" s="111" t="s">
        <v>106</v>
      </c>
      <c r="W20" s="111" t="s">
        <v>107</v>
      </c>
      <c r="X20" s="111" t="s">
        <v>107</v>
      </c>
      <c r="Y20" s="111" t="s">
        <v>112</v>
      </c>
      <c r="Z20" s="111" t="s">
        <v>112</v>
      </c>
      <c r="AA20" s="111" t="s">
        <v>112</v>
      </c>
      <c r="AB20" s="111" t="s">
        <v>112</v>
      </c>
      <c r="AC20" s="111" t="s">
        <v>112</v>
      </c>
      <c r="AD20" s="111" t="s">
        <v>112</v>
      </c>
      <c r="AE20" s="109" t="s">
        <v>114</v>
      </c>
      <c r="AF20" s="109" t="s">
        <v>114</v>
      </c>
      <c r="AG20" s="109" t="s">
        <v>114</v>
      </c>
      <c r="AH20" s="109" t="s">
        <v>114</v>
      </c>
      <c r="AI20" s="109" t="s">
        <v>114</v>
      </c>
      <c r="AJ20" s="109" t="s">
        <v>114</v>
      </c>
      <c r="AK20" s="109" t="s">
        <v>114</v>
      </c>
      <c r="AL20" s="109" t="s">
        <v>114</v>
      </c>
      <c r="AM20" s="109" t="s">
        <v>114</v>
      </c>
      <c r="AN20" s="109" t="s">
        <v>114</v>
      </c>
      <c r="AO20" s="109" t="s">
        <v>114</v>
      </c>
      <c r="AP20" s="109" t="s">
        <v>114</v>
      </c>
      <c r="AQ20" s="109" t="s">
        <v>113</v>
      </c>
      <c r="AR20" s="109" t="s">
        <v>113</v>
      </c>
      <c r="AS20" s="122"/>
      <c r="AT20" s="121"/>
      <c r="AU20" s="121"/>
      <c r="AV20" s="121"/>
      <c r="AW20" s="121"/>
      <c r="AX20" s="121"/>
      <c r="AY20" s="121"/>
      <c r="AZ20" s="121"/>
      <c r="BA20" s="121"/>
      <c r="BB20" s="120">
        <v>18</v>
      </c>
      <c r="BC20" s="120">
        <v>3</v>
      </c>
      <c r="BD20" s="120"/>
      <c r="BE20" s="120">
        <v>6</v>
      </c>
      <c r="BF20" s="120">
        <v>12</v>
      </c>
      <c r="BG20" s="120">
        <v>2</v>
      </c>
      <c r="BH20" s="120">
        <v>2</v>
      </c>
      <c r="BI20" s="119">
        <f>SUM(BB20:BH20)</f>
        <v>43</v>
      </c>
    </row>
    <row r="21" spans="1:61" s="114" customFormat="1" ht="27.95" customHeight="1" x14ac:dyDescent="0.2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6">
        <f t="shared" ref="BB21:BH21" si="1">SUM(BB17:BB20)</f>
        <v>120</v>
      </c>
      <c r="BC21" s="116">
        <f t="shared" si="1"/>
        <v>23</v>
      </c>
      <c r="BD21" s="116">
        <f t="shared" si="1"/>
        <v>2</v>
      </c>
      <c r="BE21" s="116">
        <f t="shared" si="1"/>
        <v>10</v>
      </c>
      <c r="BF21" s="116">
        <f t="shared" si="1"/>
        <v>12</v>
      </c>
      <c r="BG21" s="116">
        <f t="shared" si="1"/>
        <v>2</v>
      </c>
      <c r="BH21" s="116">
        <f t="shared" si="1"/>
        <v>30</v>
      </c>
      <c r="BI21" s="115">
        <f>SUM(BB21:BH21)</f>
        <v>199</v>
      </c>
    </row>
    <row r="22" spans="1:61" s="105" customFormat="1" ht="24" customHeight="1" x14ac:dyDescent="0.3">
      <c r="B22" s="106" t="s">
        <v>115</v>
      </c>
      <c r="C22" s="110"/>
      <c r="D22" s="106"/>
      <c r="E22" s="106"/>
      <c r="F22" s="106"/>
      <c r="G22" s="110"/>
      <c r="H22" s="113"/>
      <c r="I22" s="108" t="s">
        <v>116</v>
      </c>
      <c r="J22" s="106" t="s">
        <v>117</v>
      </c>
      <c r="K22" s="106"/>
      <c r="L22" s="106"/>
      <c r="M22" s="106"/>
      <c r="N22" s="106"/>
      <c r="O22" s="106"/>
      <c r="P22" s="106"/>
      <c r="Q22" s="106"/>
      <c r="R22" s="110"/>
      <c r="S22" s="110"/>
      <c r="T22" s="109" t="s">
        <v>108</v>
      </c>
      <c r="U22" s="108" t="s">
        <v>116</v>
      </c>
      <c r="V22" s="106" t="s">
        <v>118</v>
      </c>
      <c r="W22" s="106"/>
      <c r="X22" s="106"/>
      <c r="Y22" s="106"/>
      <c r="Z22" s="106"/>
      <c r="AA22" s="106"/>
      <c r="AB22" s="106"/>
      <c r="AC22" s="106"/>
      <c r="AD22" s="106"/>
      <c r="AE22" s="110"/>
      <c r="AF22" s="110"/>
      <c r="AG22" s="109" t="s">
        <v>114</v>
      </c>
      <c r="AH22" s="108" t="s">
        <v>116</v>
      </c>
      <c r="AI22" s="106" t="s">
        <v>119</v>
      </c>
      <c r="AJ22" s="106"/>
      <c r="AK22" s="106"/>
      <c r="AL22" s="107"/>
      <c r="AM22" s="107"/>
      <c r="AN22" s="107"/>
      <c r="AO22" s="107"/>
      <c r="AP22" s="110"/>
      <c r="AQ22" s="110"/>
      <c r="AR22" s="111" t="s">
        <v>107</v>
      </c>
      <c r="AS22" s="108" t="s">
        <v>116</v>
      </c>
      <c r="AT22" s="106" t="s">
        <v>120</v>
      </c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</row>
    <row r="23" spans="1:61" s="105" customFormat="1" ht="12" customHeight="1" x14ac:dyDescent="0.3">
      <c r="B23" s="106"/>
      <c r="C23" s="11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10"/>
      <c r="AR23" s="110"/>
      <c r="AS23" s="110"/>
      <c r="AT23" s="112"/>
      <c r="AU23" s="108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</row>
    <row r="24" spans="1:61" s="105" customFormat="1" ht="24" customHeight="1" x14ac:dyDescent="0.3">
      <c r="B24" s="106"/>
      <c r="C24" s="106"/>
      <c r="D24" s="106"/>
      <c r="E24" s="106"/>
      <c r="F24" s="106"/>
      <c r="G24" s="110"/>
      <c r="H24" s="111" t="s">
        <v>106</v>
      </c>
      <c r="I24" s="108" t="s">
        <v>116</v>
      </c>
      <c r="J24" s="106" t="s">
        <v>121</v>
      </c>
      <c r="K24" s="106"/>
      <c r="L24" s="106"/>
      <c r="M24" s="106"/>
      <c r="N24" s="106"/>
      <c r="O24" s="106"/>
      <c r="P24" s="106"/>
      <c r="Q24" s="106"/>
      <c r="R24" s="110"/>
      <c r="S24" s="110"/>
      <c r="T24" s="111" t="s">
        <v>112</v>
      </c>
      <c r="U24" s="108" t="s">
        <v>116</v>
      </c>
      <c r="V24" s="106" t="s">
        <v>122</v>
      </c>
      <c r="W24" s="106"/>
      <c r="X24" s="106"/>
      <c r="Y24" s="106"/>
      <c r="Z24" s="106"/>
      <c r="AA24" s="106"/>
      <c r="AB24" s="106"/>
      <c r="AC24" s="106"/>
      <c r="AD24" s="106"/>
      <c r="AE24" s="110"/>
      <c r="AF24" s="110"/>
      <c r="AG24" s="109" t="s">
        <v>113</v>
      </c>
      <c r="AH24" s="108" t="s">
        <v>116</v>
      </c>
      <c r="AI24" s="106" t="s">
        <v>123</v>
      </c>
      <c r="AJ24" s="106"/>
      <c r="AK24" s="106"/>
      <c r="AL24" s="107"/>
      <c r="AM24" s="107"/>
      <c r="AN24" s="107"/>
      <c r="AO24" s="107"/>
      <c r="AP24" s="107"/>
      <c r="AQ24" s="107"/>
      <c r="AR24" s="107"/>
      <c r="AS24" s="107"/>
      <c r="AT24" s="107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</row>
    <row r="25" spans="1:61" s="102" customFormat="1" ht="24" customHeight="1" x14ac:dyDescent="0.2">
      <c r="A25" s="104">
        <v>1</v>
      </c>
      <c r="B25" s="103">
        <f t="shared" ref="B25:BI25" si="2">A25+1</f>
        <v>2</v>
      </c>
      <c r="C25" s="103">
        <f t="shared" si="2"/>
        <v>3</v>
      </c>
      <c r="D25" s="103">
        <f t="shared" si="2"/>
        <v>4</v>
      </c>
      <c r="E25" s="103">
        <f t="shared" si="2"/>
        <v>5</v>
      </c>
      <c r="F25" s="103">
        <f t="shared" si="2"/>
        <v>6</v>
      </c>
      <c r="G25" s="103">
        <f t="shared" si="2"/>
        <v>7</v>
      </c>
      <c r="H25" s="103">
        <f t="shared" si="2"/>
        <v>8</v>
      </c>
      <c r="I25" s="103">
        <f t="shared" si="2"/>
        <v>9</v>
      </c>
      <c r="J25" s="103">
        <f t="shared" si="2"/>
        <v>10</v>
      </c>
      <c r="K25" s="103">
        <f t="shared" si="2"/>
        <v>11</v>
      </c>
      <c r="L25" s="103">
        <f t="shared" si="2"/>
        <v>12</v>
      </c>
      <c r="M25" s="103">
        <f t="shared" si="2"/>
        <v>13</v>
      </c>
      <c r="N25" s="103">
        <f t="shared" si="2"/>
        <v>14</v>
      </c>
      <c r="O25" s="103">
        <f t="shared" si="2"/>
        <v>15</v>
      </c>
      <c r="P25" s="103">
        <f t="shared" si="2"/>
        <v>16</v>
      </c>
      <c r="Q25" s="103">
        <f t="shared" si="2"/>
        <v>17</v>
      </c>
      <c r="R25" s="103">
        <f t="shared" si="2"/>
        <v>18</v>
      </c>
      <c r="S25" s="103">
        <f t="shared" si="2"/>
        <v>19</v>
      </c>
      <c r="T25" s="103">
        <f t="shared" si="2"/>
        <v>20</v>
      </c>
      <c r="U25" s="103">
        <f t="shared" si="2"/>
        <v>21</v>
      </c>
      <c r="V25" s="103">
        <f t="shared" si="2"/>
        <v>22</v>
      </c>
      <c r="W25" s="103">
        <f t="shared" si="2"/>
        <v>23</v>
      </c>
      <c r="X25" s="103">
        <f t="shared" si="2"/>
        <v>24</v>
      </c>
      <c r="Y25" s="103">
        <f t="shared" si="2"/>
        <v>25</v>
      </c>
      <c r="Z25" s="103">
        <f t="shared" si="2"/>
        <v>26</v>
      </c>
      <c r="AA25" s="103">
        <f t="shared" si="2"/>
        <v>27</v>
      </c>
      <c r="AB25" s="103">
        <f t="shared" si="2"/>
        <v>28</v>
      </c>
      <c r="AC25" s="103">
        <f t="shared" si="2"/>
        <v>29</v>
      </c>
      <c r="AD25" s="103">
        <f t="shared" si="2"/>
        <v>30</v>
      </c>
      <c r="AE25" s="103">
        <f t="shared" si="2"/>
        <v>31</v>
      </c>
      <c r="AF25" s="103">
        <f t="shared" si="2"/>
        <v>32</v>
      </c>
      <c r="AG25" s="103">
        <f t="shared" si="2"/>
        <v>33</v>
      </c>
      <c r="AH25" s="103">
        <f t="shared" si="2"/>
        <v>34</v>
      </c>
      <c r="AI25" s="103">
        <f t="shared" si="2"/>
        <v>35</v>
      </c>
      <c r="AJ25" s="103">
        <f t="shared" si="2"/>
        <v>36</v>
      </c>
      <c r="AK25" s="103">
        <f t="shared" si="2"/>
        <v>37</v>
      </c>
      <c r="AL25" s="103">
        <f t="shared" si="2"/>
        <v>38</v>
      </c>
      <c r="AM25" s="103">
        <f t="shared" si="2"/>
        <v>39</v>
      </c>
      <c r="AN25" s="103">
        <f t="shared" si="2"/>
        <v>40</v>
      </c>
      <c r="AO25" s="103">
        <f t="shared" si="2"/>
        <v>41</v>
      </c>
      <c r="AP25" s="103">
        <f t="shared" si="2"/>
        <v>42</v>
      </c>
      <c r="AQ25" s="103">
        <f t="shared" si="2"/>
        <v>43</v>
      </c>
      <c r="AR25" s="103">
        <f t="shared" si="2"/>
        <v>44</v>
      </c>
      <c r="AS25" s="103">
        <f t="shared" si="2"/>
        <v>45</v>
      </c>
      <c r="AT25" s="103">
        <f t="shared" si="2"/>
        <v>46</v>
      </c>
      <c r="AU25" s="103">
        <f t="shared" si="2"/>
        <v>47</v>
      </c>
      <c r="AV25" s="103">
        <f t="shared" si="2"/>
        <v>48</v>
      </c>
      <c r="AW25" s="103">
        <f t="shared" si="2"/>
        <v>49</v>
      </c>
      <c r="AX25" s="103">
        <f t="shared" si="2"/>
        <v>50</v>
      </c>
      <c r="AY25" s="103">
        <f t="shared" si="2"/>
        <v>51</v>
      </c>
      <c r="AZ25" s="103">
        <f t="shared" si="2"/>
        <v>52</v>
      </c>
      <c r="BA25" s="103">
        <f t="shared" si="2"/>
        <v>53</v>
      </c>
      <c r="BB25" s="103">
        <f t="shared" si="2"/>
        <v>54</v>
      </c>
      <c r="BC25" s="103">
        <f t="shared" si="2"/>
        <v>55</v>
      </c>
      <c r="BD25" s="103">
        <f t="shared" si="2"/>
        <v>56</v>
      </c>
      <c r="BE25" s="103">
        <f t="shared" si="2"/>
        <v>57</v>
      </c>
      <c r="BF25" s="103">
        <f t="shared" si="2"/>
        <v>58</v>
      </c>
      <c r="BG25" s="103">
        <f t="shared" si="2"/>
        <v>59</v>
      </c>
      <c r="BH25" s="103">
        <f t="shared" si="2"/>
        <v>60</v>
      </c>
      <c r="BI25" s="103">
        <f t="shared" si="2"/>
        <v>61</v>
      </c>
    </row>
    <row r="26" spans="1:61" s="102" customFormat="1" ht="24" customHeight="1" x14ac:dyDescent="0.2">
      <c r="A26" s="104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</row>
    <row r="27" spans="1:61" ht="30" customHeight="1" thickBot="1" x14ac:dyDescent="0.25">
      <c r="A27" s="231" t="s">
        <v>124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231"/>
      <c r="BB27" s="231"/>
      <c r="BC27" s="231"/>
      <c r="BD27" s="231"/>
      <c r="BE27" s="231"/>
      <c r="BF27" s="231"/>
      <c r="BG27" s="231"/>
      <c r="BH27" s="231"/>
      <c r="BI27" s="231"/>
    </row>
    <row r="28" spans="1:61" ht="21.95" customHeight="1" thickTop="1" x14ac:dyDescent="0.2">
      <c r="A28" s="232" t="s">
        <v>17</v>
      </c>
      <c r="B28" s="233"/>
      <c r="C28" s="238" t="s">
        <v>18</v>
      </c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9"/>
      <c r="R28" s="244" t="s">
        <v>19</v>
      </c>
      <c r="S28" s="245"/>
      <c r="T28" s="248" t="s">
        <v>20</v>
      </c>
      <c r="U28" s="249"/>
      <c r="V28" s="254" t="s">
        <v>21</v>
      </c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55"/>
      <c r="AH28" s="256" t="s">
        <v>22</v>
      </c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57"/>
      <c r="BF28" s="258" t="s">
        <v>23</v>
      </c>
      <c r="BG28" s="259"/>
      <c r="BH28" s="202" t="s">
        <v>24</v>
      </c>
      <c r="BI28" s="203"/>
    </row>
    <row r="29" spans="1:61" ht="21.95" customHeight="1" x14ac:dyDescent="0.2">
      <c r="A29" s="234"/>
      <c r="B29" s="235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1"/>
      <c r="R29" s="208"/>
      <c r="S29" s="246"/>
      <c r="T29" s="250"/>
      <c r="U29" s="251"/>
      <c r="V29" s="208" t="s">
        <v>25</v>
      </c>
      <c r="W29" s="209"/>
      <c r="X29" s="212" t="s">
        <v>26</v>
      </c>
      <c r="Y29" s="213"/>
      <c r="Z29" s="216" t="s">
        <v>27</v>
      </c>
      <c r="AA29" s="217"/>
      <c r="AB29" s="217"/>
      <c r="AC29" s="217"/>
      <c r="AD29" s="217"/>
      <c r="AE29" s="217"/>
      <c r="AF29" s="217"/>
      <c r="AG29" s="218"/>
      <c r="AH29" s="216" t="s">
        <v>28</v>
      </c>
      <c r="AI29" s="217"/>
      <c r="AJ29" s="217"/>
      <c r="AK29" s="217"/>
      <c r="AL29" s="217"/>
      <c r="AM29" s="219"/>
      <c r="AN29" s="220" t="s">
        <v>29</v>
      </c>
      <c r="AO29" s="217"/>
      <c r="AP29" s="217"/>
      <c r="AQ29" s="217"/>
      <c r="AR29" s="217"/>
      <c r="AS29" s="218"/>
      <c r="AT29" s="216" t="s">
        <v>30</v>
      </c>
      <c r="AU29" s="217"/>
      <c r="AV29" s="217"/>
      <c r="AW29" s="217"/>
      <c r="AX29" s="217"/>
      <c r="AY29" s="219"/>
      <c r="AZ29" s="220" t="s">
        <v>31</v>
      </c>
      <c r="BA29" s="217"/>
      <c r="BB29" s="217"/>
      <c r="BC29" s="217"/>
      <c r="BD29" s="217"/>
      <c r="BE29" s="219"/>
      <c r="BF29" s="260"/>
      <c r="BG29" s="261"/>
      <c r="BH29" s="204"/>
      <c r="BI29" s="205"/>
    </row>
    <row r="30" spans="1:61" ht="21.95" customHeight="1" x14ac:dyDescent="0.2">
      <c r="A30" s="234"/>
      <c r="B30" s="235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1"/>
      <c r="R30" s="208"/>
      <c r="S30" s="246"/>
      <c r="T30" s="250"/>
      <c r="U30" s="251"/>
      <c r="V30" s="208"/>
      <c r="W30" s="209"/>
      <c r="X30" s="212"/>
      <c r="Y30" s="213"/>
      <c r="Z30" s="221" t="s">
        <v>32</v>
      </c>
      <c r="AA30" s="222"/>
      <c r="AB30" s="225" t="s">
        <v>33</v>
      </c>
      <c r="AC30" s="225"/>
      <c r="AD30" s="225" t="s">
        <v>34</v>
      </c>
      <c r="AE30" s="225"/>
      <c r="AF30" s="225" t="s">
        <v>35</v>
      </c>
      <c r="AG30" s="290"/>
      <c r="AH30" s="276" t="s">
        <v>36</v>
      </c>
      <c r="AI30" s="277"/>
      <c r="AJ30" s="278"/>
      <c r="AK30" s="279" t="s">
        <v>37</v>
      </c>
      <c r="AL30" s="277"/>
      <c r="AM30" s="278"/>
      <c r="AN30" s="280" t="s">
        <v>38</v>
      </c>
      <c r="AO30" s="277"/>
      <c r="AP30" s="281"/>
      <c r="AQ30" s="276" t="s">
        <v>39</v>
      </c>
      <c r="AR30" s="277"/>
      <c r="AS30" s="292"/>
      <c r="AT30" s="276" t="s">
        <v>40</v>
      </c>
      <c r="AU30" s="277"/>
      <c r="AV30" s="278"/>
      <c r="AW30" s="279" t="s">
        <v>41</v>
      </c>
      <c r="AX30" s="277"/>
      <c r="AY30" s="278"/>
      <c r="AZ30" s="280" t="s">
        <v>42</v>
      </c>
      <c r="BA30" s="277"/>
      <c r="BB30" s="281"/>
      <c r="BC30" s="282" t="s">
        <v>43</v>
      </c>
      <c r="BD30" s="283"/>
      <c r="BE30" s="284"/>
      <c r="BF30" s="260"/>
      <c r="BG30" s="261"/>
      <c r="BH30" s="204"/>
      <c r="BI30" s="205"/>
    </row>
    <row r="31" spans="1:61" ht="21.95" customHeight="1" x14ac:dyDescent="0.2">
      <c r="A31" s="234"/>
      <c r="B31" s="235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1"/>
      <c r="R31" s="208"/>
      <c r="S31" s="246"/>
      <c r="T31" s="250"/>
      <c r="U31" s="251"/>
      <c r="V31" s="208"/>
      <c r="W31" s="209"/>
      <c r="X31" s="212"/>
      <c r="Y31" s="213"/>
      <c r="Z31" s="221"/>
      <c r="AA31" s="222"/>
      <c r="AB31" s="225"/>
      <c r="AC31" s="225"/>
      <c r="AD31" s="225"/>
      <c r="AE31" s="225"/>
      <c r="AF31" s="225"/>
      <c r="AG31" s="290"/>
      <c r="AH31" s="101">
        <v>18</v>
      </c>
      <c r="AI31" s="264" t="s">
        <v>44</v>
      </c>
      <c r="AJ31" s="288"/>
      <c r="AK31" s="100">
        <v>16</v>
      </c>
      <c r="AL31" s="264" t="s">
        <v>44</v>
      </c>
      <c r="AM31" s="288"/>
      <c r="AN31" s="99">
        <v>18</v>
      </c>
      <c r="AO31" s="264" t="s">
        <v>44</v>
      </c>
      <c r="AP31" s="265"/>
      <c r="AQ31" s="101">
        <v>16</v>
      </c>
      <c r="AR31" s="264" t="s">
        <v>44</v>
      </c>
      <c r="AS31" s="289"/>
      <c r="AT31" s="101">
        <v>18</v>
      </c>
      <c r="AU31" s="264" t="s">
        <v>44</v>
      </c>
      <c r="AV31" s="288"/>
      <c r="AW31" s="100">
        <v>16</v>
      </c>
      <c r="AX31" s="264" t="s">
        <v>44</v>
      </c>
      <c r="AY31" s="288"/>
      <c r="AZ31" s="99">
        <v>18</v>
      </c>
      <c r="BA31" s="264" t="s">
        <v>44</v>
      </c>
      <c r="BB31" s="265"/>
      <c r="BC31" s="285"/>
      <c r="BD31" s="286"/>
      <c r="BE31" s="287"/>
      <c r="BF31" s="260"/>
      <c r="BG31" s="261"/>
      <c r="BH31" s="204"/>
      <c r="BI31" s="205"/>
    </row>
    <row r="32" spans="1:61" ht="78" customHeight="1" thickBot="1" x14ac:dyDescent="0.25">
      <c r="A32" s="236"/>
      <c r="B32" s="237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3"/>
      <c r="R32" s="210"/>
      <c r="S32" s="247"/>
      <c r="T32" s="252"/>
      <c r="U32" s="253"/>
      <c r="V32" s="210"/>
      <c r="W32" s="211"/>
      <c r="X32" s="214"/>
      <c r="Y32" s="215"/>
      <c r="Z32" s="223"/>
      <c r="AA32" s="224"/>
      <c r="AB32" s="226"/>
      <c r="AC32" s="226"/>
      <c r="AD32" s="226"/>
      <c r="AE32" s="226"/>
      <c r="AF32" s="226"/>
      <c r="AG32" s="291"/>
      <c r="AH32" s="192" t="s">
        <v>45</v>
      </c>
      <c r="AI32" s="191" t="s">
        <v>46</v>
      </c>
      <c r="AJ32" s="190" t="s">
        <v>47</v>
      </c>
      <c r="AK32" s="195" t="s">
        <v>45</v>
      </c>
      <c r="AL32" s="191" t="s">
        <v>46</v>
      </c>
      <c r="AM32" s="190" t="s">
        <v>47</v>
      </c>
      <c r="AN32" s="194" t="s">
        <v>45</v>
      </c>
      <c r="AO32" s="191" t="s">
        <v>46</v>
      </c>
      <c r="AP32" s="193" t="s">
        <v>47</v>
      </c>
      <c r="AQ32" s="192" t="s">
        <v>45</v>
      </c>
      <c r="AR32" s="191" t="s">
        <v>46</v>
      </c>
      <c r="AS32" s="196" t="s">
        <v>47</v>
      </c>
      <c r="AT32" s="192" t="s">
        <v>45</v>
      </c>
      <c r="AU32" s="191" t="s">
        <v>46</v>
      </c>
      <c r="AV32" s="190" t="s">
        <v>47</v>
      </c>
      <c r="AW32" s="195" t="s">
        <v>45</v>
      </c>
      <c r="AX32" s="191" t="s">
        <v>46</v>
      </c>
      <c r="AY32" s="190" t="s">
        <v>47</v>
      </c>
      <c r="AZ32" s="194" t="s">
        <v>45</v>
      </c>
      <c r="BA32" s="191" t="s">
        <v>46</v>
      </c>
      <c r="BB32" s="193" t="s">
        <v>47</v>
      </c>
      <c r="BC32" s="192" t="s">
        <v>45</v>
      </c>
      <c r="BD32" s="191" t="s">
        <v>46</v>
      </c>
      <c r="BE32" s="190" t="s">
        <v>47</v>
      </c>
      <c r="BF32" s="262"/>
      <c r="BG32" s="263"/>
      <c r="BH32" s="206"/>
      <c r="BI32" s="207"/>
    </row>
    <row r="33" spans="1:61" ht="30" customHeight="1" thickTop="1" x14ac:dyDescent="0.2">
      <c r="A33" s="266">
        <v>1</v>
      </c>
      <c r="B33" s="267"/>
      <c r="C33" s="268" t="s">
        <v>0</v>
      </c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70"/>
      <c r="R33" s="97"/>
      <c r="S33" s="98"/>
      <c r="T33" s="97"/>
      <c r="U33" s="96"/>
      <c r="V33" s="271">
        <f>SUM(V34:W58)</f>
        <v>3154</v>
      </c>
      <c r="W33" s="272"/>
      <c r="X33" s="273">
        <f>SUM(X34:Y58)</f>
        <v>1666</v>
      </c>
      <c r="Y33" s="272"/>
      <c r="Z33" s="273">
        <f>SUM(Z34:AA58)</f>
        <v>712</v>
      </c>
      <c r="AA33" s="272"/>
      <c r="AB33" s="274">
        <f>SUM(AB34:AC58)</f>
        <v>354</v>
      </c>
      <c r="AC33" s="274"/>
      <c r="AD33" s="274">
        <f>SUM(AD34:AE58)</f>
        <v>504</v>
      </c>
      <c r="AE33" s="274"/>
      <c r="AF33" s="275">
        <f>SUM(AF34:AG58)</f>
        <v>96</v>
      </c>
      <c r="AG33" s="272"/>
      <c r="AH33" s="93">
        <f t="shared" ref="AH33:BE33" si="3">SUM(AH34:AH58)</f>
        <v>846</v>
      </c>
      <c r="AI33" s="90">
        <f t="shared" si="3"/>
        <v>444</v>
      </c>
      <c r="AJ33" s="92">
        <f t="shared" si="3"/>
        <v>24</v>
      </c>
      <c r="AK33" s="91">
        <f t="shared" si="3"/>
        <v>792</v>
      </c>
      <c r="AL33" s="90">
        <f t="shared" si="3"/>
        <v>390</v>
      </c>
      <c r="AM33" s="89">
        <f t="shared" si="3"/>
        <v>22</v>
      </c>
      <c r="AN33" s="90">
        <f t="shared" si="3"/>
        <v>540</v>
      </c>
      <c r="AO33" s="90">
        <f t="shared" si="3"/>
        <v>324</v>
      </c>
      <c r="AP33" s="95">
        <f t="shared" si="3"/>
        <v>15</v>
      </c>
      <c r="AQ33" s="87">
        <f t="shared" si="3"/>
        <v>432</v>
      </c>
      <c r="AR33" s="87">
        <f t="shared" si="3"/>
        <v>228</v>
      </c>
      <c r="AS33" s="94">
        <f t="shared" si="3"/>
        <v>12</v>
      </c>
      <c r="AT33" s="93">
        <f t="shared" si="3"/>
        <v>256</v>
      </c>
      <c r="AU33" s="90">
        <f t="shared" si="3"/>
        <v>144</v>
      </c>
      <c r="AV33" s="92">
        <f t="shared" si="3"/>
        <v>7</v>
      </c>
      <c r="AW33" s="91">
        <f t="shared" si="3"/>
        <v>144</v>
      </c>
      <c r="AX33" s="90">
        <f t="shared" si="3"/>
        <v>60</v>
      </c>
      <c r="AY33" s="89">
        <f t="shared" si="3"/>
        <v>4</v>
      </c>
      <c r="AZ33" s="87">
        <f t="shared" si="3"/>
        <v>144</v>
      </c>
      <c r="BA33" s="87">
        <f t="shared" si="3"/>
        <v>76</v>
      </c>
      <c r="BB33" s="88">
        <f t="shared" si="3"/>
        <v>4</v>
      </c>
      <c r="BC33" s="87">
        <f t="shared" si="3"/>
        <v>0</v>
      </c>
      <c r="BD33" s="87">
        <f t="shared" si="3"/>
        <v>0</v>
      </c>
      <c r="BE33" s="86">
        <f t="shared" si="3"/>
        <v>0</v>
      </c>
      <c r="BF33" s="313">
        <f t="shared" ref="BF33:BF40" si="4">AJ33+AM33+AP33+AS33+AV33+AY33+BB33+BE33</f>
        <v>88</v>
      </c>
      <c r="BG33" s="314"/>
      <c r="BH33" s="315">
        <f>V33/V110</f>
        <v>0.43158182813355228</v>
      </c>
      <c r="BI33" s="316"/>
    </row>
    <row r="34" spans="1:61" s="72" customFormat="1" ht="30" customHeight="1" x14ac:dyDescent="0.25">
      <c r="A34" s="317" t="s">
        <v>150</v>
      </c>
      <c r="B34" s="318"/>
      <c r="C34" s="319" t="s">
        <v>1</v>
      </c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1"/>
      <c r="R34" s="322"/>
      <c r="S34" s="323"/>
      <c r="T34" s="324"/>
      <c r="U34" s="325"/>
      <c r="V34" s="326">
        <f t="shared" ref="V34:V40" si="5">AH34+AK34+AN34+AQ34+AT34+AW34+AZ34+BC34</f>
        <v>0</v>
      </c>
      <c r="W34" s="327"/>
      <c r="X34" s="328">
        <f t="shared" ref="X34:X40" si="6">SUM(Z34:AG34)</f>
        <v>0</v>
      </c>
      <c r="Y34" s="295"/>
      <c r="Z34" s="328"/>
      <c r="AA34" s="294"/>
      <c r="AB34" s="293"/>
      <c r="AC34" s="294"/>
      <c r="AD34" s="293"/>
      <c r="AE34" s="294"/>
      <c r="AF34" s="293"/>
      <c r="AG34" s="295"/>
      <c r="AH34" s="45">
        <f t="shared" ref="AH34:AH40" si="7">AJ34*36</f>
        <v>0</v>
      </c>
      <c r="AI34" s="74"/>
      <c r="AJ34" s="77"/>
      <c r="AK34" s="49">
        <f t="shared" ref="AK34:AK40" si="8">AM34*36</f>
        <v>0</v>
      </c>
      <c r="AL34" s="74"/>
      <c r="AM34" s="77"/>
      <c r="AN34" s="47">
        <f t="shared" ref="AN34:AN40" si="9">AP34*36</f>
        <v>0</v>
      </c>
      <c r="AO34" s="74"/>
      <c r="AP34" s="76"/>
      <c r="AQ34" s="40">
        <f t="shared" ref="AQ34:AQ40" si="10">AS34*36</f>
        <v>0</v>
      </c>
      <c r="AR34" s="74"/>
      <c r="AS34" s="73"/>
      <c r="AT34" s="40">
        <f t="shared" ref="AT34:AT40" si="11">AV34*36</f>
        <v>0</v>
      </c>
      <c r="AU34" s="74"/>
      <c r="AV34" s="77"/>
      <c r="AW34" s="49">
        <f t="shared" ref="AW34:AW40" si="12">AY34*36</f>
        <v>0</v>
      </c>
      <c r="AX34" s="74"/>
      <c r="AY34" s="77"/>
      <c r="AZ34" s="47">
        <f t="shared" ref="AZ34:AZ40" si="13">BB34*36</f>
        <v>0</v>
      </c>
      <c r="BA34" s="74"/>
      <c r="BB34" s="76"/>
      <c r="BC34" s="75"/>
      <c r="BD34" s="74"/>
      <c r="BE34" s="73"/>
      <c r="BF34" s="296">
        <f t="shared" si="4"/>
        <v>0</v>
      </c>
      <c r="BG34" s="297"/>
      <c r="BH34" s="298"/>
      <c r="BI34" s="299"/>
    </row>
    <row r="35" spans="1:61" ht="30" customHeight="1" x14ac:dyDescent="0.2">
      <c r="A35" s="300" t="s">
        <v>149</v>
      </c>
      <c r="B35" s="301"/>
      <c r="C35" s="302" t="s">
        <v>5</v>
      </c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4"/>
      <c r="R35" s="305"/>
      <c r="S35" s="306"/>
      <c r="T35" s="307">
        <v>2</v>
      </c>
      <c r="U35" s="308"/>
      <c r="V35" s="309">
        <f t="shared" si="5"/>
        <v>72</v>
      </c>
      <c r="W35" s="310"/>
      <c r="X35" s="311">
        <f t="shared" si="6"/>
        <v>34</v>
      </c>
      <c r="Y35" s="312"/>
      <c r="Z35" s="311">
        <v>18</v>
      </c>
      <c r="AA35" s="329"/>
      <c r="AB35" s="330"/>
      <c r="AC35" s="329"/>
      <c r="AD35" s="330"/>
      <c r="AE35" s="329"/>
      <c r="AF35" s="330">
        <v>16</v>
      </c>
      <c r="AG35" s="312"/>
      <c r="AH35" s="45">
        <f t="shared" si="7"/>
        <v>0</v>
      </c>
      <c r="AI35" s="39"/>
      <c r="AJ35" s="48"/>
      <c r="AK35" s="49">
        <f t="shared" si="8"/>
        <v>72</v>
      </c>
      <c r="AL35" s="39">
        <v>34</v>
      </c>
      <c r="AM35" s="48">
        <v>2</v>
      </c>
      <c r="AN35" s="47">
        <f t="shared" si="9"/>
        <v>0</v>
      </c>
      <c r="AO35" s="39"/>
      <c r="AP35" s="41"/>
      <c r="AQ35" s="40">
        <f t="shared" si="10"/>
        <v>0</v>
      </c>
      <c r="AR35" s="39"/>
      <c r="AS35" s="38"/>
      <c r="AT35" s="40">
        <f t="shared" si="11"/>
        <v>0</v>
      </c>
      <c r="AU35" s="39"/>
      <c r="AV35" s="48"/>
      <c r="AW35" s="49">
        <f t="shared" si="12"/>
        <v>0</v>
      </c>
      <c r="AX35" s="39"/>
      <c r="AY35" s="48"/>
      <c r="AZ35" s="47">
        <f t="shared" si="13"/>
        <v>0</v>
      </c>
      <c r="BA35" s="39"/>
      <c r="BB35" s="41"/>
      <c r="BC35" s="40"/>
      <c r="BD35" s="39"/>
      <c r="BE35" s="38"/>
      <c r="BF35" s="331">
        <f t="shared" si="4"/>
        <v>2</v>
      </c>
      <c r="BG35" s="308"/>
      <c r="BH35" s="298" t="s">
        <v>131</v>
      </c>
      <c r="BI35" s="299"/>
    </row>
    <row r="36" spans="1:61" ht="30" customHeight="1" x14ac:dyDescent="0.2">
      <c r="A36" s="300" t="s">
        <v>151</v>
      </c>
      <c r="B36" s="301"/>
      <c r="C36" s="302" t="s">
        <v>4</v>
      </c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4"/>
      <c r="R36" s="305">
        <v>2</v>
      </c>
      <c r="S36" s="306"/>
      <c r="T36" s="307"/>
      <c r="U36" s="308"/>
      <c r="V36" s="309">
        <f t="shared" si="5"/>
        <v>72</v>
      </c>
      <c r="W36" s="310"/>
      <c r="X36" s="311">
        <f t="shared" si="6"/>
        <v>34</v>
      </c>
      <c r="Y36" s="312"/>
      <c r="Z36" s="311">
        <v>16</v>
      </c>
      <c r="AA36" s="329"/>
      <c r="AB36" s="330"/>
      <c r="AC36" s="329"/>
      <c r="AD36" s="330"/>
      <c r="AE36" s="329"/>
      <c r="AF36" s="330">
        <v>18</v>
      </c>
      <c r="AG36" s="312"/>
      <c r="AH36" s="45">
        <f t="shared" si="7"/>
        <v>0</v>
      </c>
      <c r="AI36" s="39"/>
      <c r="AJ36" s="48"/>
      <c r="AK36" s="49">
        <f t="shared" si="8"/>
        <v>72</v>
      </c>
      <c r="AL36" s="39">
        <v>34</v>
      </c>
      <c r="AM36" s="48">
        <v>2</v>
      </c>
      <c r="AN36" s="47">
        <f t="shared" si="9"/>
        <v>0</v>
      </c>
      <c r="AO36" s="39"/>
      <c r="AP36" s="41"/>
      <c r="AQ36" s="40">
        <f t="shared" si="10"/>
        <v>0</v>
      </c>
      <c r="AR36" s="39"/>
      <c r="AS36" s="38"/>
      <c r="AT36" s="40">
        <f t="shared" si="11"/>
        <v>0</v>
      </c>
      <c r="AU36" s="39"/>
      <c r="AV36" s="48"/>
      <c r="AW36" s="49">
        <f t="shared" si="12"/>
        <v>0</v>
      </c>
      <c r="AX36" s="39"/>
      <c r="AY36" s="48"/>
      <c r="AZ36" s="47">
        <f t="shared" si="13"/>
        <v>0</v>
      </c>
      <c r="BA36" s="39"/>
      <c r="BB36" s="41"/>
      <c r="BC36" s="40"/>
      <c r="BD36" s="39"/>
      <c r="BE36" s="38"/>
      <c r="BF36" s="331">
        <f t="shared" si="4"/>
        <v>2</v>
      </c>
      <c r="BG36" s="308"/>
      <c r="BH36" s="298" t="s">
        <v>129</v>
      </c>
      <c r="BI36" s="299"/>
    </row>
    <row r="37" spans="1:61" ht="30" customHeight="1" x14ac:dyDescent="0.2">
      <c r="A37" s="300" t="s">
        <v>152</v>
      </c>
      <c r="B37" s="301"/>
      <c r="C37" s="302" t="s">
        <v>3</v>
      </c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4"/>
      <c r="R37" s="305">
        <v>6</v>
      </c>
      <c r="S37" s="306"/>
      <c r="T37" s="307"/>
      <c r="U37" s="308"/>
      <c r="V37" s="309">
        <f t="shared" si="5"/>
        <v>144</v>
      </c>
      <c r="W37" s="310"/>
      <c r="X37" s="311">
        <f t="shared" si="6"/>
        <v>60</v>
      </c>
      <c r="Y37" s="312"/>
      <c r="Z37" s="311">
        <v>34</v>
      </c>
      <c r="AA37" s="329"/>
      <c r="AB37" s="330"/>
      <c r="AC37" s="329"/>
      <c r="AD37" s="330"/>
      <c r="AE37" s="329"/>
      <c r="AF37" s="330">
        <v>26</v>
      </c>
      <c r="AG37" s="312"/>
      <c r="AH37" s="45">
        <f t="shared" si="7"/>
        <v>0</v>
      </c>
      <c r="AI37" s="39"/>
      <c r="AJ37" s="48"/>
      <c r="AK37" s="49">
        <f t="shared" si="8"/>
        <v>0</v>
      </c>
      <c r="AL37" s="39"/>
      <c r="AM37" s="48"/>
      <c r="AN37" s="47">
        <f t="shared" si="9"/>
        <v>0</v>
      </c>
      <c r="AO37" s="39"/>
      <c r="AP37" s="41"/>
      <c r="AQ37" s="40">
        <f t="shared" si="10"/>
        <v>0</v>
      </c>
      <c r="AR37" s="39"/>
      <c r="AS37" s="38"/>
      <c r="AT37" s="40">
        <f t="shared" si="11"/>
        <v>0</v>
      </c>
      <c r="AU37" s="39"/>
      <c r="AV37" s="48"/>
      <c r="AW37" s="49">
        <f t="shared" si="12"/>
        <v>144</v>
      </c>
      <c r="AX37" s="39">
        <v>60</v>
      </c>
      <c r="AY37" s="48">
        <v>4</v>
      </c>
      <c r="AZ37" s="47">
        <f t="shared" si="13"/>
        <v>0</v>
      </c>
      <c r="BA37" s="39"/>
      <c r="BB37" s="41"/>
      <c r="BC37" s="40"/>
      <c r="BD37" s="39"/>
      <c r="BE37" s="38"/>
      <c r="BF37" s="331">
        <f t="shared" si="4"/>
        <v>4</v>
      </c>
      <c r="BG37" s="308"/>
      <c r="BH37" s="298" t="s">
        <v>391</v>
      </c>
      <c r="BI37" s="299"/>
    </row>
    <row r="38" spans="1:61" ht="42" customHeight="1" x14ac:dyDescent="0.2">
      <c r="A38" s="300" t="s">
        <v>153</v>
      </c>
      <c r="B38" s="301"/>
      <c r="C38" s="302" t="s">
        <v>2</v>
      </c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4"/>
      <c r="R38" s="305">
        <v>7</v>
      </c>
      <c r="S38" s="306"/>
      <c r="T38" s="307"/>
      <c r="U38" s="308"/>
      <c r="V38" s="309">
        <f t="shared" si="5"/>
        <v>144</v>
      </c>
      <c r="W38" s="310"/>
      <c r="X38" s="311">
        <f t="shared" si="6"/>
        <v>76</v>
      </c>
      <c r="Y38" s="312"/>
      <c r="Z38" s="311">
        <v>40</v>
      </c>
      <c r="AA38" s="329"/>
      <c r="AB38" s="330"/>
      <c r="AC38" s="329"/>
      <c r="AD38" s="330"/>
      <c r="AE38" s="329"/>
      <c r="AF38" s="330">
        <v>36</v>
      </c>
      <c r="AG38" s="312"/>
      <c r="AH38" s="45">
        <f t="shared" si="7"/>
        <v>0</v>
      </c>
      <c r="AI38" s="39"/>
      <c r="AJ38" s="48"/>
      <c r="AK38" s="49">
        <f t="shared" si="8"/>
        <v>0</v>
      </c>
      <c r="AL38" s="39"/>
      <c r="AM38" s="48"/>
      <c r="AN38" s="47">
        <f t="shared" si="9"/>
        <v>0</v>
      </c>
      <c r="AO38" s="39"/>
      <c r="AP38" s="41"/>
      <c r="AQ38" s="40">
        <f t="shared" si="10"/>
        <v>0</v>
      </c>
      <c r="AR38" s="39"/>
      <c r="AS38" s="38"/>
      <c r="AT38" s="40">
        <f t="shared" si="11"/>
        <v>0</v>
      </c>
      <c r="AU38" s="39"/>
      <c r="AV38" s="48"/>
      <c r="AW38" s="49">
        <f t="shared" si="12"/>
        <v>0</v>
      </c>
      <c r="AX38" s="39"/>
      <c r="AY38" s="48"/>
      <c r="AZ38" s="47">
        <f t="shared" si="13"/>
        <v>144</v>
      </c>
      <c r="BA38" s="39">
        <v>76</v>
      </c>
      <c r="BB38" s="41">
        <v>4</v>
      </c>
      <c r="BC38" s="40"/>
      <c r="BD38" s="39"/>
      <c r="BE38" s="38"/>
      <c r="BF38" s="331">
        <f t="shared" si="4"/>
        <v>4</v>
      </c>
      <c r="BG38" s="308"/>
      <c r="BH38" s="298" t="s">
        <v>392</v>
      </c>
      <c r="BI38" s="299"/>
    </row>
    <row r="39" spans="1:61" s="72" customFormat="1" ht="30" customHeight="1" x14ac:dyDescent="0.25">
      <c r="A39" s="317" t="s">
        <v>154</v>
      </c>
      <c r="B39" s="318"/>
      <c r="C39" s="319" t="s">
        <v>274</v>
      </c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  <c r="Q39" s="321"/>
      <c r="R39" s="322"/>
      <c r="S39" s="323"/>
      <c r="T39" s="324"/>
      <c r="U39" s="325"/>
      <c r="V39" s="348">
        <f t="shared" si="5"/>
        <v>0</v>
      </c>
      <c r="W39" s="349"/>
      <c r="X39" s="328">
        <f t="shared" si="6"/>
        <v>0</v>
      </c>
      <c r="Y39" s="295"/>
      <c r="Z39" s="328"/>
      <c r="AA39" s="294"/>
      <c r="AB39" s="293"/>
      <c r="AC39" s="294"/>
      <c r="AD39" s="293"/>
      <c r="AE39" s="294"/>
      <c r="AF39" s="293"/>
      <c r="AG39" s="295"/>
      <c r="AH39" s="45">
        <f t="shared" si="7"/>
        <v>0</v>
      </c>
      <c r="AI39" s="74"/>
      <c r="AJ39" s="77"/>
      <c r="AK39" s="49">
        <f t="shared" si="8"/>
        <v>0</v>
      </c>
      <c r="AL39" s="74"/>
      <c r="AM39" s="77"/>
      <c r="AN39" s="47">
        <f t="shared" si="9"/>
        <v>0</v>
      </c>
      <c r="AO39" s="82"/>
      <c r="AP39" s="84"/>
      <c r="AQ39" s="40">
        <f t="shared" si="10"/>
        <v>0</v>
      </c>
      <c r="AR39" s="82"/>
      <c r="AS39" s="81"/>
      <c r="AT39" s="40">
        <f t="shared" si="11"/>
        <v>0</v>
      </c>
      <c r="AU39" s="82"/>
      <c r="AV39" s="85"/>
      <c r="AW39" s="49">
        <f t="shared" si="12"/>
        <v>0</v>
      </c>
      <c r="AX39" s="82"/>
      <c r="AY39" s="85"/>
      <c r="AZ39" s="47">
        <f t="shared" si="13"/>
        <v>0</v>
      </c>
      <c r="BA39" s="82"/>
      <c r="BB39" s="84"/>
      <c r="BC39" s="83"/>
      <c r="BD39" s="82"/>
      <c r="BE39" s="81"/>
      <c r="BF39" s="296">
        <f t="shared" si="4"/>
        <v>0</v>
      </c>
      <c r="BG39" s="297"/>
      <c r="BH39" s="298"/>
      <c r="BI39" s="299"/>
    </row>
    <row r="40" spans="1:61" ht="30" customHeight="1" x14ac:dyDescent="0.2">
      <c r="A40" s="339" t="s">
        <v>155</v>
      </c>
      <c r="B40" s="340"/>
      <c r="C40" s="341" t="s">
        <v>204</v>
      </c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43"/>
      <c r="R40" s="332">
        <v>4</v>
      </c>
      <c r="S40" s="344"/>
      <c r="T40" s="307" t="s">
        <v>396</v>
      </c>
      <c r="U40" s="308"/>
      <c r="V40" s="345">
        <f t="shared" si="5"/>
        <v>432</v>
      </c>
      <c r="W40" s="346"/>
      <c r="X40" s="347">
        <f t="shared" si="6"/>
        <v>208</v>
      </c>
      <c r="Y40" s="338"/>
      <c r="Z40" s="347"/>
      <c r="AA40" s="337"/>
      <c r="AB40" s="336"/>
      <c r="AC40" s="337"/>
      <c r="AD40" s="336">
        <f>AI40+AL40+AO40+AR40</f>
        <v>208</v>
      </c>
      <c r="AE40" s="337"/>
      <c r="AF40" s="336"/>
      <c r="AG40" s="338"/>
      <c r="AH40" s="180">
        <f t="shared" si="7"/>
        <v>108</v>
      </c>
      <c r="AI40" s="176">
        <v>72</v>
      </c>
      <c r="AJ40" s="174">
        <v>3</v>
      </c>
      <c r="AK40" s="175">
        <f t="shared" si="8"/>
        <v>108</v>
      </c>
      <c r="AL40" s="176">
        <v>64</v>
      </c>
      <c r="AM40" s="177">
        <v>3</v>
      </c>
      <c r="AN40" s="178">
        <f t="shared" si="9"/>
        <v>108</v>
      </c>
      <c r="AO40" s="176">
        <v>36</v>
      </c>
      <c r="AP40" s="179">
        <v>3</v>
      </c>
      <c r="AQ40" s="175">
        <f t="shared" si="10"/>
        <v>108</v>
      </c>
      <c r="AR40" s="176">
        <v>36</v>
      </c>
      <c r="AS40" s="177">
        <v>3</v>
      </c>
      <c r="AT40" s="178">
        <f t="shared" si="11"/>
        <v>0</v>
      </c>
      <c r="AU40" s="176"/>
      <c r="AV40" s="179"/>
      <c r="AW40" s="175">
        <f t="shared" si="12"/>
        <v>0</v>
      </c>
      <c r="AX40" s="176"/>
      <c r="AY40" s="177"/>
      <c r="AZ40" s="178">
        <f t="shared" si="13"/>
        <v>0</v>
      </c>
      <c r="BA40" s="176"/>
      <c r="BB40" s="179"/>
      <c r="BC40" s="175"/>
      <c r="BD40" s="176"/>
      <c r="BE40" s="177"/>
      <c r="BF40" s="332">
        <f t="shared" si="4"/>
        <v>12</v>
      </c>
      <c r="BG40" s="333"/>
      <c r="BH40" s="334" t="s">
        <v>50</v>
      </c>
      <c r="BI40" s="335"/>
    </row>
    <row r="41" spans="1:61" ht="48" customHeight="1" x14ac:dyDescent="0.2">
      <c r="A41" s="300" t="s">
        <v>156</v>
      </c>
      <c r="B41" s="301"/>
      <c r="C41" s="302" t="s">
        <v>15</v>
      </c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4"/>
      <c r="R41" s="359"/>
      <c r="S41" s="360"/>
      <c r="T41" s="361">
        <v>1</v>
      </c>
      <c r="U41" s="362"/>
      <c r="V41" s="363">
        <f t="shared" ref="V41:V58" si="14">AH41+AK41+AN41+AQ41+AT41+AW41+AZ41+BC41</f>
        <v>90</v>
      </c>
      <c r="W41" s="364"/>
      <c r="X41" s="311">
        <f t="shared" ref="X41:X58" si="15">SUM(Z41:AG41)</f>
        <v>36</v>
      </c>
      <c r="Y41" s="312"/>
      <c r="Z41" s="329"/>
      <c r="AA41" s="357"/>
      <c r="AB41" s="330"/>
      <c r="AC41" s="329"/>
      <c r="AD41" s="330">
        <v>36</v>
      </c>
      <c r="AE41" s="329"/>
      <c r="AF41" s="357"/>
      <c r="AG41" s="358"/>
      <c r="AH41" s="45">
        <v>90</v>
      </c>
      <c r="AI41" s="39">
        <v>36</v>
      </c>
      <c r="AJ41" s="48">
        <v>3</v>
      </c>
      <c r="AK41" s="49"/>
      <c r="AL41" s="39"/>
      <c r="AM41" s="48"/>
      <c r="AN41" s="47"/>
      <c r="AO41" s="39"/>
      <c r="AP41" s="41"/>
      <c r="AQ41" s="40"/>
      <c r="AR41" s="39"/>
      <c r="AS41" s="38"/>
      <c r="AT41" s="40"/>
      <c r="AU41" s="39"/>
      <c r="AV41" s="48"/>
      <c r="AW41" s="49"/>
      <c r="AX41" s="39"/>
      <c r="AY41" s="48"/>
      <c r="AZ41" s="47"/>
      <c r="BA41" s="39"/>
      <c r="BB41" s="41"/>
      <c r="BC41" s="40"/>
      <c r="BD41" s="39"/>
      <c r="BE41" s="38"/>
      <c r="BF41" s="331">
        <f t="shared" ref="BF41:BF72" si="16">AJ41+AM41+AP41+AS41+AV41+AY41+BB41+BE41</f>
        <v>3</v>
      </c>
      <c r="BG41" s="308"/>
      <c r="BH41" s="298" t="s">
        <v>283</v>
      </c>
      <c r="BI41" s="299"/>
    </row>
    <row r="42" spans="1:61" s="72" customFormat="1" ht="48" customHeight="1" x14ac:dyDescent="0.25">
      <c r="A42" s="317" t="s">
        <v>157</v>
      </c>
      <c r="B42" s="318"/>
      <c r="C42" s="319" t="s">
        <v>205</v>
      </c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1"/>
      <c r="R42" s="296"/>
      <c r="S42" s="352"/>
      <c r="T42" s="353"/>
      <c r="U42" s="354"/>
      <c r="V42" s="348">
        <f t="shared" si="14"/>
        <v>0</v>
      </c>
      <c r="W42" s="349"/>
      <c r="X42" s="355">
        <f t="shared" si="15"/>
        <v>0</v>
      </c>
      <c r="Y42" s="356"/>
      <c r="Z42" s="328"/>
      <c r="AA42" s="294"/>
      <c r="AB42" s="293"/>
      <c r="AC42" s="294"/>
      <c r="AD42" s="293"/>
      <c r="AE42" s="294"/>
      <c r="AF42" s="293"/>
      <c r="AG42" s="295"/>
      <c r="AH42" s="45">
        <f t="shared" ref="AH42:AH58" si="17">AJ42*36</f>
        <v>0</v>
      </c>
      <c r="AI42" s="74"/>
      <c r="AJ42" s="77"/>
      <c r="AK42" s="49">
        <f>AM42*36</f>
        <v>0</v>
      </c>
      <c r="AL42" s="74"/>
      <c r="AM42" s="77"/>
      <c r="AN42" s="47">
        <f>AP42*36</f>
        <v>0</v>
      </c>
      <c r="AO42" s="74"/>
      <c r="AP42" s="76"/>
      <c r="AQ42" s="40">
        <f t="shared" ref="AQ42:AQ58" si="18">AS42*36</f>
        <v>0</v>
      </c>
      <c r="AR42" s="74"/>
      <c r="AS42" s="73"/>
      <c r="AT42" s="40">
        <f t="shared" ref="AT42:AT57" si="19">AV42*36</f>
        <v>0</v>
      </c>
      <c r="AU42" s="74"/>
      <c r="AV42" s="77"/>
      <c r="AW42" s="49">
        <f t="shared" ref="AW42:AW58" si="20">AY42*36</f>
        <v>0</v>
      </c>
      <c r="AX42" s="74"/>
      <c r="AY42" s="77"/>
      <c r="AZ42" s="47">
        <f t="shared" ref="AZ42:AZ58" si="21">BB42*36</f>
        <v>0</v>
      </c>
      <c r="BA42" s="74"/>
      <c r="BB42" s="76"/>
      <c r="BC42" s="75"/>
      <c r="BD42" s="74"/>
      <c r="BE42" s="73"/>
      <c r="BF42" s="296">
        <f t="shared" si="16"/>
        <v>0</v>
      </c>
      <c r="BG42" s="297"/>
      <c r="BH42" s="350"/>
      <c r="BI42" s="351"/>
    </row>
    <row r="43" spans="1:61" ht="30" customHeight="1" x14ac:dyDescent="0.2">
      <c r="A43" s="300" t="s">
        <v>158</v>
      </c>
      <c r="B43" s="301"/>
      <c r="C43" s="374" t="s">
        <v>209</v>
      </c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6"/>
      <c r="R43" s="331" t="s">
        <v>282</v>
      </c>
      <c r="S43" s="378"/>
      <c r="T43" s="372"/>
      <c r="U43" s="373"/>
      <c r="V43" s="363">
        <f t="shared" si="14"/>
        <v>216</v>
      </c>
      <c r="W43" s="364"/>
      <c r="X43" s="377">
        <f t="shared" si="15"/>
        <v>100</v>
      </c>
      <c r="Y43" s="367"/>
      <c r="Z43" s="377">
        <v>36</v>
      </c>
      <c r="AA43" s="366"/>
      <c r="AB43" s="365">
        <v>32</v>
      </c>
      <c r="AC43" s="366"/>
      <c r="AD43" s="365">
        <v>32</v>
      </c>
      <c r="AE43" s="366"/>
      <c r="AF43" s="365"/>
      <c r="AG43" s="367"/>
      <c r="AH43" s="45">
        <f t="shared" si="17"/>
        <v>108</v>
      </c>
      <c r="AI43" s="162">
        <v>66</v>
      </c>
      <c r="AJ43" s="43">
        <v>3</v>
      </c>
      <c r="AK43" s="44">
        <f>AM43*36</f>
        <v>108</v>
      </c>
      <c r="AL43" s="162">
        <v>34</v>
      </c>
      <c r="AM43" s="43">
        <v>3</v>
      </c>
      <c r="AN43" s="47">
        <f>AP43*36</f>
        <v>0</v>
      </c>
      <c r="AO43" s="39"/>
      <c r="AP43" s="41"/>
      <c r="AQ43" s="40">
        <f t="shared" si="18"/>
        <v>0</v>
      </c>
      <c r="AR43" s="39"/>
      <c r="AS43" s="38"/>
      <c r="AT43" s="40">
        <f t="shared" si="19"/>
        <v>0</v>
      </c>
      <c r="AU43" s="39"/>
      <c r="AV43" s="48"/>
      <c r="AW43" s="49">
        <f t="shared" si="20"/>
        <v>0</v>
      </c>
      <c r="AX43" s="39"/>
      <c r="AY43" s="48"/>
      <c r="AZ43" s="47">
        <f t="shared" si="21"/>
        <v>0</v>
      </c>
      <c r="BA43" s="39"/>
      <c r="BB43" s="41"/>
      <c r="BC43" s="40"/>
      <c r="BD43" s="39"/>
      <c r="BE43" s="38"/>
      <c r="BF43" s="331">
        <f t="shared" si="16"/>
        <v>6</v>
      </c>
      <c r="BG43" s="308"/>
      <c r="BH43" s="350" t="s">
        <v>52</v>
      </c>
      <c r="BI43" s="368"/>
    </row>
    <row r="44" spans="1:61" ht="30" customHeight="1" x14ac:dyDescent="0.2">
      <c r="A44" s="300" t="s">
        <v>159</v>
      </c>
      <c r="B44" s="301"/>
      <c r="C44" s="369" t="s">
        <v>206</v>
      </c>
      <c r="D44" s="370"/>
      <c r="E44" s="370"/>
      <c r="F44" s="370"/>
      <c r="G44" s="370"/>
      <c r="H44" s="370"/>
      <c r="I44" s="370"/>
      <c r="J44" s="370"/>
      <c r="K44" s="370"/>
      <c r="L44" s="370"/>
      <c r="M44" s="370"/>
      <c r="N44" s="370"/>
      <c r="O44" s="370"/>
      <c r="P44" s="370"/>
      <c r="Q44" s="371"/>
      <c r="R44" s="331" t="s">
        <v>282</v>
      </c>
      <c r="S44" s="378"/>
      <c r="T44" s="372"/>
      <c r="U44" s="373"/>
      <c r="V44" s="363">
        <f t="shared" si="14"/>
        <v>432</v>
      </c>
      <c r="W44" s="364"/>
      <c r="X44" s="311">
        <f t="shared" si="15"/>
        <v>204</v>
      </c>
      <c r="Y44" s="312"/>
      <c r="Z44" s="311">
        <v>102</v>
      </c>
      <c r="AA44" s="329"/>
      <c r="AB44" s="330"/>
      <c r="AC44" s="329"/>
      <c r="AD44" s="330">
        <v>102</v>
      </c>
      <c r="AE44" s="329"/>
      <c r="AF44" s="330"/>
      <c r="AG44" s="312"/>
      <c r="AH44" s="45">
        <f t="shared" si="17"/>
        <v>216</v>
      </c>
      <c r="AI44" s="39">
        <v>108</v>
      </c>
      <c r="AJ44" s="43">
        <v>6</v>
      </c>
      <c r="AK44" s="49">
        <f>AM44*36</f>
        <v>216</v>
      </c>
      <c r="AL44" s="39">
        <v>96</v>
      </c>
      <c r="AM44" s="48">
        <v>6</v>
      </c>
      <c r="AN44" s="47">
        <f>AP44*36</f>
        <v>0</v>
      </c>
      <c r="AO44" s="39"/>
      <c r="AP44" s="41"/>
      <c r="AQ44" s="40">
        <f t="shared" si="18"/>
        <v>0</v>
      </c>
      <c r="AR44" s="39"/>
      <c r="AS44" s="38"/>
      <c r="AT44" s="40">
        <f t="shared" si="19"/>
        <v>0</v>
      </c>
      <c r="AU44" s="39"/>
      <c r="AV44" s="48"/>
      <c r="AW44" s="49">
        <f t="shared" si="20"/>
        <v>0</v>
      </c>
      <c r="AX44" s="39"/>
      <c r="AY44" s="48"/>
      <c r="AZ44" s="47">
        <f t="shared" si="21"/>
        <v>0</v>
      </c>
      <c r="BA44" s="39"/>
      <c r="BB44" s="41"/>
      <c r="BC44" s="40"/>
      <c r="BD44" s="39"/>
      <c r="BE44" s="38"/>
      <c r="BF44" s="331">
        <f t="shared" si="16"/>
        <v>12</v>
      </c>
      <c r="BG44" s="308"/>
      <c r="BH44" s="350" t="s">
        <v>53</v>
      </c>
      <c r="BI44" s="368"/>
    </row>
    <row r="45" spans="1:61" ht="48" customHeight="1" x14ac:dyDescent="0.2">
      <c r="A45" s="300" t="s">
        <v>211</v>
      </c>
      <c r="B45" s="301"/>
      <c r="C45" s="374" t="s">
        <v>207</v>
      </c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6"/>
      <c r="R45" s="331">
        <v>3</v>
      </c>
      <c r="S45" s="378"/>
      <c r="T45" s="372"/>
      <c r="U45" s="373"/>
      <c r="V45" s="363">
        <f t="shared" si="14"/>
        <v>108</v>
      </c>
      <c r="W45" s="364"/>
      <c r="X45" s="311">
        <f t="shared" si="15"/>
        <v>72</v>
      </c>
      <c r="Y45" s="312"/>
      <c r="Z45" s="311">
        <v>36</v>
      </c>
      <c r="AA45" s="329"/>
      <c r="AB45" s="330"/>
      <c r="AC45" s="329"/>
      <c r="AD45" s="330">
        <v>36</v>
      </c>
      <c r="AE45" s="329"/>
      <c r="AF45" s="330"/>
      <c r="AG45" s="312"/>
      <c r="AH45" s="45">
        <f t="shared" si="17"/>
        <v>0</v>
      </c>
      <c r="AI45" s="39"/>
      <c r="AJ45" s="48"/>
      <c r="AK45" s="49"/>
      <c r="AL45" s="39"/>
      <c r="AM45" s="48"/>
      <c r="AN45" s="47">
        <f>AP45*36</f>
        <v>108</v>
      </c>
      <c r="AO45" s="39">
        <v>72</v>
      </c>
      <c r="AP45" s="41">
        <v>3</v>
      </c>
      <c r="AQ45" s="40">
        <f t="shared" si="18"/>
        <v>0</v>
      </c>
      <c r="AR45" s="39"/>
      <c r="AS45" s="38"/>
      <c r="AT45" s="40">
        <f t="shared" si="19"/>
        <v>0</v>
      </c>
      <c r="AU45" s="39"/>
      <c r="AV45" s="48"/>
      <c r="AW45" s="49">
        <f t="shared" si="20"/>
        <v>0</v>
      </c>
      <c r="AX45" s="39"/>
      <c r="AY45" s="48"/>
      <c r="AZ45" s="47">
        <f t="shared" si="21"/>
        <v>0</v>
      </c>
      <c r="BA45" s="39"/>
      <c r="BB45" s="41"/>
      <c r="BC45" s="40"/>
      <c r="BD45" s="39"/>
      <c r="BE45" s="38"/>
      <c r="BF45" s="331">
        <f t="shared" si="16"/>
        <v>3</v>
      </c>
      <c r="BG45" s="308"/>
      <c r="BH45" s="350" t="s">
        <v>54</v>
      </c>
      <c r="BI45" s="351"/>
    </row>
    <row r="46" spans="1:61" ht="30" customHeight="1" x14ac:dyDescent="0.2">
      <c r="A46" s="300" t="s">
        <v>212</v>
      </c>
      <c r="B46" s="301"/>
      <c r="C46" s="369" t="s">
        <v>379</v>
      </c>
      <c r="D46" s="370"/>
      <c r="E46" s="370"/>
      <c r="F46" s="370"/>
      <c r="G46" s="370"/>
      <c r="H46" s="370"/>
      <c r="I46" s="370"/>
      <c r="J46" s="370"/>
      <c r="K46" s="370"/>
      <c r="L46" s="370"/>
      <c r="M46" s="370"/>
      <c r="N46" s="370"/>
      <c r="O46" s="370"/>
      <c r="P46" s="370"/>
      <c r="Q46" s="371"/>
      <c r="R46" s="331">
        <v>3</v>
      </c>
      <c r="S46" s="378"/>
      <c r="T46" s="372"/>
      <c r="U46" s="373"/>
      <c r="V46" s="363">
        <f t="shared" si="14"/>
        <v>108</v>
      </c>
      <c r="W46" s="364"/>
      <c r="X46" s="311">
        <f t="shared" si="15"/>
        <v>72</v>
      </c>
      <c r="Y46" s="312"/>
      <c r="Z46" s="311">
        <v>36</v>
      </c>
      <c r="AA46" s="329"/>
      <c r="AB46" s="330"/>
      <c r="AC46" s="329"/>
      <c r="AD46" s="330">
        <v>36</v>
      </c>
      <c r="AE46" s="329"/>
      <c r="AF46" s="330"/>
      <c r="AG46" s="312"/>
      <c r="AH46" s="45">
        <f t="shared" si="17"/>
        <v>0</v>
      </c>
      <c r="AI46" s="39"/>
      <c r="AJ46" s="43"/>
      <c r="AK46" s="49"/>
      <c r="AL46" s="39"/>
      <c r="AM46" s="48"/>
      <c r="AN46" s="47">
        <f>AP46*36</f>
        <v>108</v>
      </c>
      <c r="AO46" s="39">
        <v>72</v>
      </c>
      <c r="AP46" s="41">
        <v>3</v>
      </c>
      <c r="AQ46" s="40">
        <f t="shared" si="18"/>
        <v>0</v>
      </c>
      <c r="AR46" s="39"/>
      <c r="AS46" s="38"/>
      <c r="AT46" s="40">
        <f t="shared" si="19"/>
        <v>0</v>
      </c>
      <c r="AU46" s="39"/>
      <c r="AV46" s="48"/>
      <c r="AW46" s="49">
        <f t="shared" si="20"/>
        <v>0</v>
      </c>
      <c r="AX46" s="39"/>
      <c r="AY46" s="48"/>
      <c r="AZ46" s="47">
        <f t="shared" si="21"/>
        <v>0</v>
      </c>
      <c r="BA46" s="39"/>
      <c r="BB46" s="41"/>
      <c r="BC46" s="40"/>
      <c r="BD46" s="39"/>
      <c r="BE46" s="38"/>
      <c r="BF46" s="331">
        <f t="shared" si="16"/>
        <v>3</v>
      </c>
      <c r="BG46" s="308"/>
      <c r="BH46" s="350" t="s">
        <v>55</v>
      </c>
      <c r="BI46" s="351"/>
    </row>
    <row r="47" spans="1:61" ht="48" customHeight="1" x14ac:dyDescent="0.2">
      <c r="A47" s="300" t="s">
        <v>213</v>
      </c>
      <c r="B47" s="301"/>
      <c r="C47" s="379" t="s">
        <v>208</v>
      </c>
      <c r="D47" s="380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1"/>
      <c r="R47" s="331">
        <v>4</v>
      </c>
      <c r="S47" s="378"/>
      <c r="T47" s="372"/>
      <c r="U47" s="373"/>
      <c r="V47" s="363">
        <f t="shared" si="14"/>
        <v>108</v>
      </c>
      <c r="W47" s="364"/>
      <c r="X47" s="311">
        <f t="shared" si="15"/>
        <v>64</v>
      </c>
      <c r="Y47" s="312"/>
      <c r="Z47" s="311">
        <v>32</v>
      </c>
      <c r="AA47" s="329"/>
      <c r="AB47" s="330">
        <v>32</v>
      </c>
      <c r="AC47" s="329"/>
      <c r="AD47" s="330"/>
      <c r="AE47" s="329"/>
      <c r="AF47" s="330"/>
      <c r="AG47" s="312"/>
      <c r="AH47" s="45">
        <f t="shared" si="17"/>
        <v>0</v>
      </c>
      <c r="AI47" s="39"/>
      <c r="AJ47" s="48"/>
      <c r="AK47" s="49"/>
      <c r="AL47" s="39"/>
      <c r="AM47" s="48"/>
      <c r="AN47" s="47"/>
      <c r="AO47" s="39"/>
      <c r="AP47" s="41"/>
      <c r="AQ47" s="40">
        <f t="shared" si="18"/>
        <v>108</v>
      </c>
      <c r="AR47" s="39">
        <v>64</v>
      </c>
      <c r="AS47" s="38">
        <v>3</v>
      </c>
      <c r="AT47" s="40">
        <f t="shared" si="19"/>
        <v>0</v>
      </c>
      <c r="AU47" s="39"/>
      <c r="AV47" s="48"/>
      <c r="AW47" s="49">
        <f t="shared" si="20"/>
        <v>0</v>
      </c>
      <c r="AX47" s="39"/>
      <c r="AY47" s="48"/>
      <c r="AZ47" s="47">
        <f t="shared" si="21"/>
        <v>0</v>
      </c>
      <c r="BA47" s="39"/>
      <c r="BB47" s="41"/>
      <c r="BC47" s="40"/>
      <c r="BD47" s="39"/>
      <c r="BE47" s="38"/>
      <c r="BF47" s="331">
        <f t="shared" si="16"/>
        <v>3</v>
      </c>
      <c r="BG47" s="308"/>
      <c r="BH47" s="350" t="s">
        <v>378</v>
      </c>
      <c r="BI47" s="351"/>
    </row>
    <row r="48" spans="1:61" ht="30" customHeight="1" x14ac:dyDescent="0.2">
      <c r="A48" s="300" t="s">
        <v>214</v>
      </c>
      <c r="B48" s="301"/>
      <c r="C48" s="369" t="s">
        <v>210</v>
      </c>
      <c r="D48" s="370"/>
      <c r="E48" s="370"/>
      <c r="F48" s="370"/>
      <c r="G48" s="370"/>
      <c r="H48" s="370"/>
      <c r="I48" s="370"/>
      <c r="J48" s="370"/>
      <c r="K48" s="370"/>
      <c r="L48" s="370"/>
      <c r="M48" s="370"/>
      <c r="N48" s="370"/>
      <c r="O48" s="370"/>
      <c r="P48" s="370"/>
      <c r="Q48" s="371"/>
      <c r="R48" s="331">
        <v>5</v>
      </c>
      <c r="S48" s="378"/>
      <c r="T48" s="372"/>
      <c r="U48" s="373"/>
      <c r="V48" s="363">
        <f t="shared" si="14"/>
        <v>108</v>
      </c>
      <c r="W48" s="364"/>
      <c r="X48" s="311">
        <f t="shared" si="15"/>
        <v>72</v>
      </c>
      <c r="Y48" s="312"/>
      <c r="Z48" s="311">
        <v>36</v>
      </c>
      <c r="AA48" s="329"/>
      <c r="AB48" s="330"/>
      <c r="AC48" s="329"/>
      <c r="AD48" s="330">
        <v>36</v>
      </c>
      <c r="AE48" s="329"/>
      <c r="AF48" s="330"/>
      <c r="AG48" s="312"/>
      <c r="AH48" s="45">
        <f t="shared" si="17"/>
        <v>0</v>
      </c>
      <c r="AI48" s="39"/>
      <c r="AJ48" s="43"/>
      <c r="AK48" s="49"/>
      <c r="AL48" s="39"/>
      <c r="AM48" s="48"/>
      <c r="AN48" s="47"/>
      <c r="AO48" s="39"/>
      <c r="AP48" s="41"/>
      <c r="AQ48" s="40">
        <f t="shared" si="18"/>
        <v>0</v>
      </c>
      <c r="AR48" s="39"/>
      <c r="AS48" s="38"/>
      <c r="AT48" s="40">
        <f t="shared" si="19"/>
        <v>108</v>
      </c>
      <c r="AU48" s="39">
        <v>72</v>
      </c>
      <c r="AV48" s="48">
        <v>3</v>
      </c>
      <c r="AW48" s="49">
        <f t="shared" si="20"/>
        <v>0</v>
      </c>
      <c r="AX48" s="39"/>
      <c r="AY48" s="48"/>
      <c r="AZ48" s="47">
        <f t="shared" si="21"/>
        <v>0</v>
      </c>
      <c r="BA48" s="39"/>
      <c r="BB48" s="41"/>
      <c r="BC48" s="40"/>
      <c r="BD48" s="39"/>
      <c r="BE48" s="38"/>
      <c r="BF48" s="331">
        <f t="shared" si="16"/>
        <v>3</v>
      </c>
      <c r="BG48" s="308"/>
      <c r="BH48" s="350" t="s">
        <v>57</v>
      </c>
      <c r="BI48" s="351"/>
    </row>
    <row r="49" spans="1:61" s="72" customFormat="1" ht="48" customHeight="1" x14ac:dyDescent="0.25">
      <c r="A49" s="317" t="s">
        <v>160</v>
      </c>
      <c r="B49" s="318"/>
      <c r="C49" s="319" t="s">
        <v>215</v>
      </c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1"/>
      <c r="R49" s="296"/>
      <c r="S49" s="352"/>
      <c r="T49" s="353"/>
      <c r="U49" s="354"/>
      <c r="V49" s="348">
        <f t="shared" si="14"/>
        <v>0</v>
      </c>
      <c r="W49" s="349"/>
      <c r="X49" s="384">
        <f t="shared" si="15"/>
        <v>0</v>
      </c>
      <c r="Y49" s="385"/>
      <c r="Z49" s="328"/>
      <c r="AA49" s="294"/>
      <c r="AB49" s="293"/>
      <c r="AC49" s="294"/>
      <c r="AD49" s="293"/>
      <c r="AE49" s="294"/>
      <c r="AF49" s="293"/>
      <c r="AG49" s="295"/>
      <c r="AH49" s="45">
        <f t="shared" si="17"/>
        <v>0</v>
      </c>
      <c r="AI49" s="74"/>
      <c r="AJ49" s="77"/>
      <c r="AK49" s="49">
        <f t="shared" ref="AK49:AK58" si="22">AM49*36</f>
        <v>0</v>
      </c>
      <c r="AL49" s="74"/>
      <c r="AM49" s="77"/>
      <c r="AN49" s="47">
        <f t="shared" ref="AN49:AN58" si="23">AP49*36</f>
        <v>0</v>
      </c>
      <c r="AO49" s="74"/>
      <c r="AP49" s="76"/>
      <c r="AQ49" s="40">
        <f t="shared" si="18"/>
        <v>0</v>
      </c>
      <c r="AR49" s="74"/>
      <c r="AS49" s="73"/>
      <c r="AT49" s="40">
        <f t="shared" si="19"/>
        <v>0</v>
      </c>
      <c r="AU49" s="74"/>
      <c r="AV49" s="77"/>
      <c r="AW49" s="49">
        <f t="shared" si="20"/>
        <v>0</v>
      </c>
      <c r="AX49" s="74"/>
      <c r="AY49" s="77"/>
      <c r="AZ49" s="47">
        <f t="shared" si="21"/>
        <v>0</v>
      </c>
      <c r="BA49" s="74"/>
      <c r="BB49" s="76"/>
      <c r="BC49" s="75"/>
      <c r="BD49" s="74"/>
      <c r="BE49" s="73"/>
      <c r="BF49" s="296">
        <f t="shared" si="16"/>
        <v>0</v>
      </c>
      <c r="BG49" s="297"/>
      <c r="BH49" s="382"/>
      <c r="BI49" s="383"/>
    </row>
    <row r="50" spans="1:61" s="114" customFormat="1" ht="48" customHeight="1" x14ac:dyDescent="0.2">
      <c r="A50" s="390" t="s">
        <v>161</v>
      </c>
      <c r="B50" s="391"/>
      <c r="C50" s="392" t="s">
        <v>216</v>
      </c>
      <c r="D50" s="393"/>
      <c r="E50" s="393"/>
      <c r="F50" s="393"/>
      <c r="G50" s="393"/>
      <c r="H50" s="393"/>
      <c r="I50" s="393"/>
      <c r="J50" s="393"/>
      <c r="K50" s="393"/>
      <c r="L50" s="393"/>
      <c r="M50" s="393"/>
      <c r="N50" s="393"/>
      <c r="O50" s="393"/>
      <c r="P50" s="393"/>
      <c r="Q50" s="394"/>
      <c r="R50" s="387">
        <v>1</v>
      </c>
      <c r="S50" s="395"/>
      <c r="T50" s="386"/>
      <c r="U50" s="373"/>
      <c r="V50" s="363">
        <f t="shared" si="14"/>
        <v>108</v>
      </c>
      <c r="W50" s="364"/>
      <c r="X50" s="377">
        <f t="shared" si="15"/>
        <v>54</v>
      </c>
      <c r="Y50" s="367"/>
      <c r="Z50" s="377">
        <v>36</v>
      </c>
      <c r="AA50" s="366"/>
      <c r="AB50" s="365"/>
      <c r="AC50" s="366"/>
      <c r="AD50" s="365">
        <v>18</v>
      </c>
      <c r="AE50" s="366"/>
      <c r="AF50" s="365"/>
      <c r="AG50" s="367"/>
      <c r="AH50" s="45">
        <f t="shared" si="17"/>
        <v>108</v>
      </c>
      <c r="AI50" s="162">
        <f>X50</f>
        <v>54</v>
      </c>
      <c r="AJ50" s="43">
        <v>3</v>
      </c>
      <c r="AK50" s="44">
        <f t="shared" si="22"/>
        <v>0</v>
      </c>
      <c r="AL50" s="162"/>
      <c r="AM50" s="43"/>
      <c r="AN50" s="42">
        <f t="shared" si="23"/>
        <v>0</v>
      </c>
      <c r="AO50" s="162"/>
      <c r="AP50" s="46"/>
      <c r="AQ50" s="45">
        <f t="shared" si="18"/>
        <v>0</v>
      </c>
      <c r="AR50" s="162"/>
      <c r="AS50" s="163"/>
      <c r="AT50" s="45">
        <f t="shared" si="19"/>
        <v>0</v>
      </c>
      <c r="AU50" s="162"/>
      <c r="AV50" s="43"/>
      <c r="AW50" s="44">
        <f t="shared" si="20"/>
        <v>0</v>
      </c>
      <c r="AX50" s="162"/>
      <c r="AY50" s="43"/>
      <c r="AZ50" s="42">
        <f t="shared" si="21"/>
        <v>0</v>
      </c>
      <c r="BA50" s="162"/>
      <c r="BB50" s="46"/>
      <c r="BC50" s="45"/>
      <c r="BD50" s="162"/>
      <c r="BE50" s="163"/>
      <c r="BF50" s="387">
        <f t="shared" si="16"/>
        <v>3</v>
      </c>
      <c r="BG50" s="373"/>
      <c r="BH50" s="388" t="s">
        <v>59</v>
      </c>
      <c r="BI50" s="389"/>
    </row>
    <row r="51" spans="1:61" ht="48" customHeight="1" x14ac:dyDescent="0.2">
      <c r="A51" s="339" t="s">
        <v>220</v>
      </c>
      <c r="B51" s="340"/>
      <c r="C51" s="302" t="s">
        <v>377</v>
      </c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4"/>
      <c r="R51" s="331"/>
      <c r="S51" s="378"/>
      <c r="T51" s="386">
        <v>2</v>
      </c>
      <c r="U51" s="373"/>
      <c r="V51" s="363">
        <f t="shared" si="14"/>
        <v>108</v>
      </c>
      <c r="W51" s="364"/>
      <c r="X51" s="384">
        <f t="shared" si="15"/>
        <v>64</v>
      </c>
      <c r="Y51" s="385"/>
      <c r="Z51" s="311">
        <v>32</v>
      </c>
      <c r="AA51" s="329"/>
      <c r="AB51" s="330">
        <v>32</v>
      </c>
      <c r="AC51" s="329"/>
      <c r="AD51" s="330"/>
      <c r="AE51" s="329"/>
      <c r="AF51" s="330"/>
      <c r="AG51" s="312"/>
      <c r="AH51" s="45">
        <f t="shared" si="17"/>
        <v>0</v>
      </c>
      <c r="AI51" s="162"/>
      <c r="AJ51" s="43"/>
      <c r="AK51" s="49">
        <f t="shared" si="22"/>
        <v>108</v>
      </c>
      <c r="AL51" s="162">
        <f>X51</f>
        <v>64</v>
      </c>
      <c r="AM51" s="43">
        <v>3</v>
      </c>
      <c r="AN51" s="47">
        <f t="shared" si="23"/>
        <v>0</v>
      </c>
      <c r="AO51" s="162"/>
      <c r="AP51" s="46"/>
      <c r="AQ51" s="40">
        <f t="shared" si="18"/>
        <v>0</v>
      </c>
      <c r="AR51" s="39"/>
      <c r="AS51" s="38"/>
      <c r="AT51" s="40">
        <f t="shared" si="19"/>
        <v>0</v>
      </c>
      <c r="AU51" s="39"/>
      <c r="AV51" s="48"/>
      <c r="AW51" s="49">
        <f t="shared" si="20"/>
        <v>0</v>
      </c>
      <c r="AX51" s="39"/>
      <c r="AY51" s="48"/>
      <c r="AZ51" s="47">
        <f t="shared" si="21"/>
        <v>0</v>
      </c>
      <c r="BA51" s="39"/>
      <c r="BB51" s="41"/>
      <c r="BC51" s="40"/>
      <c r="BD51" s="39"/>
      <c r="BE51" s="38"/>
      <c r="BF51" s="331">
        <f t="shared" si="16"/>
        <v>3</v>
      </c>
      <c r="BG51" s="308"/>
      <c r="BH51" s="298" t="s">
        <v>60</v>
      </c>
      <c r="BI51" s="299"/>
    </row>
    <row r="52" spans="1:61" ht="30" customHeight="1" x14ac:dyDescent="0.2">
      <c r="A52" s="339" t="s">
        <v>221</v>
      </c>
      <c r="B52" s="340"/>
      <c r="C52" s="302" t="s">
        <v>217</v>
      </c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4"/>
      <c r="R52" s="331">
        <v>3</v>
      </c>
      <c r="S52" s="378"/>
      <c r="T52" s="372"/>
      <c r="U52" s="373"/>
      <c r="V52" s="363">
        <f t="shared" si="14"/>
        <v>108</v>
      </c>
      <c r="W52" s="364"/>
      <c r="X52" s="384">
        <f t="shared" si="15"/>
        <v>72</v>
      </c>
      <c r="Y52" s="385"/>
      <c r="Z52" s="311">
        <v>36</v>
      </c>
      <c r="AA52" s="329"/>
      <c r="AB52" s="330">
        <v>36</v>
      </c>
      <c r="AC52" s="329"/>
      <c r="AD52" s="330"/>
      <c r="AE52" s="329"/>
      <c r="AF52" s="330"/>
      <c r="AG52" s="312"/>
      <c r="AH52" s="45">
        <f t="shared" si="17"/>
        <v>0</v>
      </c>
      <c r="AI52" s="162"/>
      <c r="AJ52" s="43"/>
      <c r="AK52" s="49">
        <f t="shared" si="22"/>
        <v>0</v>
      </c>
      <c r="AL52" s="162"/>
      <c r="AM52" s="43"/>
      <c r="AN52" s="47">
        <f t="shared" si="23"/>
        <v>108</v>
      </c>
      <c r="AO52" s="162">
        <f>X52</f>
        <v>72</v>
      </c>
      <c r="AP52" s="46">
        <v>3</v>
      </c>
      <c r="AQ52" s="40">
        <f t="shared" si="18"/>
        <v>0</v>
      </c>
      <c r="AR52" s="39"/>
      <c r="AS52" s="38"/>
      <c r="AT52" s="40">
        <f t="shared" si="19"/>
        <v>0</v>
      </c>
      <c r="AU52" s="39"/>
      <c r="AV52" s="48"/>
      <c r="AW52" s="49">
        <f t="shared" si="20"/>
        <v>0</v>
      </c>
      <c r="AX52" s="39"/>
      <c r="AY52" s="48"/>
      <c r="AZ52" s="47">
        <f t="shared" si="21"/>
        <v>0</v>
      </c>
      <c r="BA52" s="39"/>
      <c r="BB52" s="41"/>
      <c r="BC52" s="40"/>
      <c r="BD52" s="39"/>
      <c r="BE52" s="38"/>
      <c r="BF52" s="331">
        <f t="shared" si="16"/>
        <v>3</v>
      </c>
      <c r="BG52" s="308"/>
      <c r="BH52" s="298" t="s">
        <v>61</v>
      </c>
      <c r="BI52" s="299"/>
    </row>
    <row r="53" spans="1:61" ht="30" customHeight="1" x14ac:dyDescent="0.2">
      <c r="A53" s="339" t="s">
        <v>222</v>
      </c>
      <c r="B53" s="340"/>
      <c r="C53" s="302" t="s">
        <v>218</v>
      </c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4"/>
      <c r="R53" s="387"/>
      <c r="S53" s="395"/>
      <c r="T53" s="173">
        <v>4</v>
      </c>
      <c r="U53" s="148" t="s">
        <v>298</v>
      </c>
      <c r="V53" s="363">
        <f t="shared" si="14"/>
        <v>108</v>
      </c>
      <c r="W53" s="364"/>
      <c r="X53" s="384">
        <f t="shared" si="15"/>
        <v>64</v>
      </c>
      <c r="Y53" s="385"/>
      <c r="Z53" s="311">
        <v>32</v>
      </c>
      <c r="AA53" s="329"/>
      <c r="AB53" s="330">
        <v>32</v>
      </c>
      <c r="AC53" s="329"/>
      <c r="AD53" s="330"/>
      <c r="AE53" s="329"/>
      <c r="AF53" s="330"/>
      <c r="AG53" s="312"/>
      <c r="AH53" s="45">
        <f t="shared" si="17"/>
        <v>0</v>
      </c>
      <c r="AI53" s="162"/>
      <c r="AJ53" s="43"/>
      <c r="AK53" s="49">
        <f t="shared" si="22"/>
        <v>0</v>
      </c>
      <c r="AL53" s="162"/>
      <c r="AM53" s="43"/>
      <c r="AN53" s="47">
        <f t="shared" si="23"/>
        <v>0</v>
      </c>
      <c r="AO53" s="162"/>
      <c r="AP53" s="46"/>
      <c r="AQ53" s="40">
        <f t="shared" si="18"/>
        <v>108</v>
      </c>
      <c r="AR53" s="39">
        <f>X53</f>
        <v>64</v>
      </c>
      <c r="AS53" s="38">
        <v>3</v>
      </c>
      <c r="AT53" s="40">
        <f t="shared" si="19"/>
        <v>0</v>
      </c>
      <c r="AU53" s="39"/>
      <c r="AV53" s="48"/>
      <c r="AW53" s="49">
        <f t="shared" si="20"/>
        <v>0</v>
      </c>
      <c r="AX53" s="39"/>
      <c r="AY53" s="48"/>
      <c r="AZ53" s="47">
        <f t="shared" si="21"/>
        <v>0</v>
      </c>
      <c r="BA53" s="39"/>
      <c r="BB53" s="41"/>
      <c r="BC53" s="40"/>
      <c r="BD53" s="39"/>
      <c r="BE53" s="38"/>
      <c r="BF53" s="331">
        <f t="shared" si="16"/>
        <v>3</v>
      </c>
      <c r="BG53" s="308"/>
      <c r="BH53" s="298" t="s">
        <v>187</v>
      </c>
      <c r="BI53" s="299"/>
    </row>
    <row r="54" spans="1:61" ht="30" customHeight="1" x14ac:dyDescent="0.2">
      <c r="A54" s="339" t="s">
        <v>223</v>
      </c>
      <c r="B54" s="340"/>
      <c r="C54" s="302" t="s">
        <v>219</v>
      </c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4"/>
      <c r="R54" s="331">
        <v>5</v>
      </c>
      <c r="S54" s="378"/>
      <c r="T54" s="386"/>
      <c r="U54" s="373"/>
      <c r="V54" s="363">
        <f t="shared" si="14"/>
        <v>108</v>
      </c>
      <c r="W54" s="364"/>
      <c r="X54" s="384">
        <f t="shared" si="15"/>
        <v>72</v>
      </c>
      <c r="Y54" s="385"/>
      <c r="Z54" s="311">
        <v>36</v>
      </c>
      <c r="AA54" s="329"/>
      <c r="AB54" s="330">
        <v>36</v>
      </c>
      <c r="AC54" s="329"/>
      <c r="AD54" s="330"/>
      <c r="AE54" s="329"/>
      <c r="AF54" s="330"/>
      <c r="AG54" s="312"/>
      <c r="AH54" s="45">
        <f t="shared" si="17"/>
        <v>0</v>
      </c>
      <c r="AI54" s="162"/>
      <c r="AJ54" s="43"/>
      <c r="AK54" s="49">
        <f t="shared" si="22"/>
        <v>0</v>
      </c>
      <c r="AL54" s="162"/>
      <c r="AM54" s="43"/>
      <c r="AN54" s="47">
        <f t="shared" si="23"/>
        <v>0</v>
      </c>
      <c r="AO54" s="162"/>
      <c r="AP54" s="46"/>
      <c r="AQ54" s="40">
        <f t="shared" si="18"/>
        <v>0</v>
      </c>
      <c r="AR54" s="39"/>
      <c r="AS54" s="38"/>
      <c r="AT54" s="40">
        <f t="shared" si="19"/>
        <v>108</v>
      </c>
      <c r="AU54" s="39">
        <f>X54</f>
        <v>72</v>
      </c>
      <c r="AV54" s="48">
        <v>3</v>
      </c>
      <c r="AW54" s="49">
        <f t="shared" si="20"/>
        <v>0</v>
      </c>
      <c r="AX54" s="39"/>
      <c r="AY54" s="48"/>
      <c r="AZ54" s="47">
        <f t="shared" si="21"/>
        <v>0</v>
      </c>
      <c r="BA54" s="39"/>
      <c r="BB54" s="41"/>
      <c r="BC54" s="40"/>
      <c r="BD54" s="39"/>
      <c r="BE54" s="38"/>
      <c r="BF54" s="331">
        <f t="shared" si="16"/>
        <v>3</v>
      </c>
      <c r="BG54" s="308"/>
      <c r="BH54" s="298" t="s">
        <v>188</v>
      </c>
      <c r="BI54" s="299"/>
    </row>
    <row r="55" spans="1:61" s="72" customFormat="1" ht="48" customHeight="1" x14ac:dyDescent="0.25">
      <c r="A55" s="317" t="s">
        <v>162</v>
      </c>
      <c r="B55" s="318"/>
      <c r="C55" s="319" t="s">
        <v>224</v>
      </c>
      <c r="D55" s="320"/>
      <c r="E55" s="320"/>
      <c r="F55" s="320"/>
      <c r="G55" s="320"/>
      <c r="H55" s="320"/>
      <c r="I55" s="320"/>
      <c r="J55" s="320"/>
      <c r="K55" s="320"/>
      <c r="L55" s="320"/>
      <c r="M55" s="320"/>
      <c r="N55" s="320"/>
      <c r="O55" s="320"/>
      <c r="P55" s="320"/>
      <c r="Q55" s="321"/>
      <c r="R55" s="296"/>
      <c r="S55" s="352"/>
      <c r="T55" s="353"/>
      <c r="U55" s="354"/>
      <c r="V55" s="348">
        <f t="shared" si="14"/>
        <v>0</v>
      </c>
      <c r="W55" s="349"/>
      <c r="X55" s="384">
        <f t="shared" si="15"/>
        <v>0</v>
      </c>
      <c r="Y55" s="385"/>
      <c r="Z55" s="328"/>
      <c r="AA55" s="294"/>
      <c r="AB55" s="293"/>
      <c r="AC55" s="294"/>
      <c r="AD55" s="293"/>
      <c r="AE55" s="294"/>
      <c r="AF55" s="293"/>
      <c r="AG55" s="295"/>
      <c r="AH55" s="45">
        <f t="shared" si="17"/>
        <v>0</v>
      </c>
      <c r="AI55" s="74"/>
      <c r="AJ55" s="77"/>
      <c r="AK55" s="49">
        <f t="shared" si="22"/>
        <v>0</v>
      </c>
      <c r="AL55" s="74"/>
      <c r="AM55" s="77"/>
      <c r="AN55" s="47">
        <f t="shared" si="23"/>
        <v>0</v>
      </c>
      <c r="AO55" s="74"/>
      <c r="AP55" s="76"/>
      <c r="AQ55" s="40">
        <f t="shared" si="18"/>
        <v>0</v>
      </c>
      <c r="AR55" s="74"/>
      <c r="AS55" s="73"/>
      <c r="AT55" s="40">
        <f t="shared" si="19"/>
        <v>0</v>
      </c>
      <c r="AU55" s="74"/>
      <c r="AV55" s="77"/>
      <c r="AW55" s="49">
        <f t="shared" si="20"/>
        <v>0</v>
      </c>
      <c r="AX55" s="74"/>
      <c r="AY55" s="77"/>
      <c r="AZ55" s="47">
        <f t="shared" si="21"/>
        <v>0</v>
      </c>
      <c r="BA55" s="74"/>
      <c r="BB55" s="76"/>
      <c r="BC55" s="75"/>
      <c r="BD55" s="74"/>
      <c r="BE55" s="73"/>
      <c r="BF55" s="296">
        <f t="shared" si="16"/>
        <v>0</v>
      </c>
      <c r="BG55" s="297"/>
      <c r="BH55" s="396"/>
      <c r="BI55" s="368"/>
    </row>
    <row r="56" spans="1:61" ht="48" customHeight="1" x14ac:dyDescent="0.2">
      <c r="A56" s="300" t="s">
        <v>163</v>
      </c>
      <c r="B56" s="301"/>
      <c r="C56" s="302" t="s">
        <v>225</v>
      </c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4"/>
      <c r="R56" s="331" t="s">
        <v>282</v>
      </c>
      <c r="S56" s="378"/>
      <c r="T56" s="372"/>
      <c r="U56" s="373"/>
      <c r="V56" s="363">
        <f t="shared" si="14"/>
        <v>324</v>
      </c>
      <c r="W56" s="364"/>
      <c r="X56" s="311">
        <f t="shared" si="15"/>
        <v>172</v>
      </c>
      <c r="Y56" s="312"/>
      <c r="Z56" s="311">
        <v>86</v>
      </c>
      <c r="AA56" s="329"/>
      <c r="AB56" s="330">
        <v>86</v>
      </c>
      <c r="AC56" s="329"/>
      <c r="AD56" s="330"/>
      <c r="AE56" s="329"/>
      <c r="AF56" s="330"/>
      <c r="AG56" s="312"/>
      <c r="AH56" s="45">
        <f t="shared" si="17"/>
        <v>216</v>
      </c>
      <c r="AI56" s="39">
        <v>108</v>
      </c>
      <c r="AJ56" s="48">
        <v>6</v>
      </c>
      <c r="AK56" s="49">
        <f t="shared" si="22"/>
        <v>108</v>
      </c>
      <c r="AL56" s="39">
        <v>64</v>
      </c>
      <c r="AM56" s="48">
        <v>3</v>
      </c>
      <c r="AN56" s="47">
        <f t="shared" si="23"/>
        <v>0</v>
      </c>
      <c r="AO56" s="39"/>
      <c r="AP56" s="41"/>
      <c r="AQ56" s="40">
        <f t="shared" si="18"/>
        <v>0</v>
      </c>
      <c r="AR56" s="39"/>
      <c r="AS56" s="38"/>
      <c r="AT56" s="40">
        <f t="shared" si="19"/>
        <v>0</v>
      </c>
      <c r="AU56" s="39"/>
      <c r="AV56" s="48"/>
      <c r="AW56" s="49">
        <f t="shared" si="20"/>
        <v>0</v>
      </c>
      <c r="AX56" s="39"/>
      <c r="AY56" s="48"/>
      <c r="AZ56" s="47">
        <f t="shared" si="21"/>
        <v>0</v>
      </c>
      <c r="BA56" s="39"/>
      <c r="BB56" s="41"/>
      <c r="BC56" s="40"/>
      <c r="BD56" s="39"/>
      <c r="BE56" s="38"/>
      <c r="BF56" s="331">
        <f t="shared" si="16"/>
        <v>9</v>
      </c>
      <c r="BG56" s="308"/>
      <c r="BH56" s="350" t="s">
        <v>189</v>
      </c>
      <c r="BI56" s="351"/>
    </row>
    <row r="57" spans="1:61" ht="48" customHeight="1" x14ac:dyDescent="0.2">
      <c r="A57" s="339" t="s">
        <v>164</v>
      </c>
      <c r="B57" s="340"/>
      <c r="C57" s="302" t="s">
        <v>226</v>
      </c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4"/>
      <c r="R57" s="331" t="s">
        <v>281</v>
      </c>
      <c r="S57" s="378"/>
      <c r="T57" s="372"/>
      <c r="U57" s="373"/>
      <c r="V57" s="363">
        <f t="shared" si="14"/>
        <v>216</v>
      </c>
      <c r="W57" s="364"/>
      <c r="X57" s="311">
        <f t="shared" si="15"/>
        <v>136</v>
      </c>
      <c r="Y57" s="312"/>
      <c r="Z57" s="311">
        <v>68</v>
      </c>
      <c r="AA57" s="329"/>
      <c r="AB57" s="330">
        <v>68</v>
      </c>
      <c r="AC57" s="329"/>
      <c r="AD57" s="330"/>
      <c r="AE57" s="329"/>
      <c r="AF57" s="330"/>
      <c r="AG57" s="312"/>
      <c r="AH57" s="45">
        <f t="shared" si="17"/>
        <v>0</v>
      </c>
      <c r="AI57" s="39"/>
      <c r="AJ57" s="48"/>
      <c r="AK57" s="49">
        <f t="shared" si="22"/>
        <v>0</v>
      </c>
      <c r="AL57" s="39"/>
      <c r="AM57" s="48"/>
      <c r="AN57" s="47">
        <f t="shared" si="23"/>
        <v>108</v>
      </c>
      <c r="AO57" s="39">
        <v>72</v>
      </c>
      <c r="AP57" s="41">
        <v>3</v>
      </c>
      <c r="AQ57" s="40">
        <f t="shared" si="18"/>
        <v>108</v>
      </c>
      <c r="AR57" s="39">
        <v>64</v>
      </c>
      <c r="AS57" s="38">
        <v>3</v>
      </c>
      <c r="AT57" s="40">
        <f t="shared" si="19"/>
        <v>0</v>
      </c>
      <c r="AU57" s="39"/>
      <c r="AV57" s="48"/>
      <c r="AW57" s="49">
        <f t="shared" si="20"/>
        <v>0</v>
      </c>
      <c r="AX57" s="39"/>
      <c r="AY57" s="48"/>
      <c r="AZ57" s="47">
        <f t="shared" si="21"/>
        <v>0</v>
      </c>
      <c r="BA57" s="39"/>
      <c r="BB57" s="41"/>
      <c r="BC57" s="40"/>
      <c r="BD57" s="39"/>
      <c r="BE57" s="38"/>
      <c r="BF57" s="331">
        <f t="shared" si="16"/>
        <v>6</v>
      </c>
      <c r="BG57" s="308"/>
      <c r="BH57" s="334" t="s">
        <v>190</v>
      </c>
      <c r="BI57" s="335"/>
    </row>
    <row r="58" spans="1:61" ht="72" customHeight="1" x14ac:dyDescent="0.2">
      <c r="A58" s="399"/>
      <c r="B58" s="400"/>
      <c r="C58" s="302" t="s">
        <v>278</v>
      </c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4"/>
      <c r="R58" s="331"/>
      <c r="S58" s="378"/>
      <c r="T58" s="372"/>
      <c r="U58" s="373"/>
      <c r="V58" s="363">
        <f t="shared" si="14"/>
        <v>40</v>
      </c>
      <c r="W58" s="364"/>
      <c r="X58" s="311">
        <f t="shared" si="15"/>
        <v>0</v>
      </c>
      <c r="Y58" s="312"/>
      <c r="Z58" s="311"/>
      <c r="AA58" s="329"/>
      <c r="AB58" s="330"/>
      <c r="AC58" s="329"/>
      <c r="AD58" s="330"/>
      <c r="AE58" s="329"/>
      <c r="AF58" s="330"/>
      <c r="AG58" s="312"/>
      <c r="AH58" s="45">
        <f t="shared" si="17"/>
        <v>0</v>
      </c>
      <c r="AI58" s="39"/>
      <c r="AJ58" s="48"/>
      <c r="AK58" s="49">
        <f t="shared" si="22"/>
        <v>0</v>
      </c>
      <c r="AL58" s="39"/>
      <c r="AM58" s="48"/>
      <c r="AN58" s="47">
        <f t="shared" si="23"/>
        <v>0</v>
      </c>
      <c r="AO58" s="39"/>
      <c r="AP58" s="41"/>
      <c r="AQ58" s="40">
        <f t="shared" si="18"/>
        <v>0</v>
      </c>
      <c r="AR58" s="39"/>
      <c r="AS58" s="38"/>
      <c r="AT58" s="40">
        <v>40</v>
      </c>
      <c r="AU58" s="39"/>
      <c r="AV58" s="48">
        <v>1</v>
      </c>
      <c r="AW58" s="49">
        <f t="shared" si="20"/>
        <v>0</v>
      </c>
      <c r="AX58" s="39"/>
      <c r="AY58" s="48"/>
      <c r="AZ58" s="47">
        <f t="shared" si="21"/>
        <v>0</v>
      </c>
      <c r="BA58" s="39"/>
      <c r="BB58" s="41"/>
      <c r="BC58" s="40"/>
      <c r="BD58" s="39"/>
      <c r="BE58" s="38"/>
      <c r="BF58" s="331">
        <f t="shared" si="16"/>
        <v>1</v>
      </c>
      <c r="BG58" s="308"/>
      <c r="BH58" s="397"/>
      <c r="BI58" s="398"/>
    </row>
    <row r="59" spans="1:61" ht="48" customHeight="1" x14ac:dyDescent="0.2">
      <c r="A59" s="411" t="s">
        <v>165</v>
      </c>
      <c r="B59" s="412"/>
      <c r="C59" s="413" t="s">
        <v>6</v>
      </c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5"/>
      <c r="R59" s="416"/>
      <c r="S59" s="417"/>
      <c r="T59" s="418"/>
      <c r="U59" s="419"/>
      <c r="V59" s="420">
        <f>SUM(V60:W101)</f>
        <v>4154</v>
      </c>
      <c r="W59" s="406"/>
      <c r="X59" s="403">
        <f>SUM(X60:Y101)</f>
        <v>2066</v>
      </c>
      <c r="Y59" s="404"/>
      <c r="Z59" s="405">
        <f>SUM(Z60:AA101)</f>
        <v>958</v>
      </c>
      <c r="AA59" s="406"/>
      <c r="AB59" s="405">
        <f>SUM(AB60:AC101)</f>
        <v>844</v>
      </c>
      <c r="AC59" s="405"/>
      <c r="AD59" s="405">
        <f>SUM(AD60:AE101)</f>
        <v>244</v>
      </c>
      <c r="AE59" s="405"/>
      <c r="AF59" s="407">
        <f>SUM(AF60:AG101)</f>
        <v>20</v>
      </c>
      <c r="AG59" s="408"/>
      <c r="AH59" s="52">
        <f t="shared" ref="AH59:BE59" si="24">SUM(AH60:AH101)</f>
        <v>216</v>
      </c>
      <c r="AI59" s="51">
        <f t="shared" si="24"/>
        <v>126</v>
      </c>
      <c r="AJ59" s="55">
        <f t="shared" si="24"/>
        <v>6</v>
      </c>
      <c r="AK59" s="56">
        <f t="shared" si="24"/>
        <v>256</v>
      </c>
      <c r="AL59" s="51">
        <f t="shared" si="24"/>
        <v>128</v>
      </c>
      <c r="AM59" s="55">
        <f t="shared" si="24"/>
        <v>7</v>
      </c>
      <c r="AN59" s="54">
        <f t="shared" si="24"/>
        <v>544</v>
      </c>
      <c r="AO59" s="51">
        <f t="shared" si="24"/>
        <v>250</v>
      </c>
      <c r="AP59" s="53">
        <f t="shared" si="24"/>
        <v>15</v>
      </c>
      <c r="AQ59" s="52">
        <f t="shared" si="24"/>
        <v>580</v>
      </c>
      <c r="AR59" s="51">
        <f t="shared" si="24"/>
        <v>276</v>
      </c>
      <c r="AS59" s="50">
        <f t="shared" si="24"/>
        <v>16</v>
      </c>
      <c r="AT59" s="52">
        <f t="shared" si="24"/>
        <v>756</v>
      </c>
      <c r="AU59" s="51">
        <f t="shared" si="24"/>
        <v>396</v>
      </c>
      <c r="AV59" s="55">
        <f t="shared" si="24"/>
        <v>21</v>
      </c>
      <c r="AW59" s="56">
        <f t="shared" si="24"/>
        <v>796</v>
      </c>
      <c r="AX59" s="51">
        <f t="shared" si="24"/>
        <v>420</v>
      </c>
      <c r="AY59" s="55">
        <f t="shared" si="24"/>
        <v>22</v>
      </c>
      <c r="AZ59" s="54">
        <f t="shared" si="24"/>
        <v>1006</v>
      </c>
      <c r="BA59" s="51">
        <f t="shared" si="24"/>
        <v>470</v>
      </c>
      <c r="BB59" s="53">
        <f t="shared" si="24"/>
        <v>29</v>
      </c>
      <c r="BC59" s="52">
        <f t="shared" si="24"/>
        <v>0</v>
      </c>
      <c r="BD59" s="51">
        <f t="shared" si="24"/>
        <v>0</v>
      </c>
      <c r="BE59" s="50">
        <f t="shared" si="24"/>
        <v>0</v>
      </c>
      <c r="BF59" s="409">
        <f t="shared" si="16"/>
        <v>116</v>
      </c>
      <c r="BG59" s="410"/>
      <c r="BH59" s="401">
        <f>V59/V110</f>
        <v>0.56841817186644772</v>
      </c>
      <c r="BI59" s="402"/>
    </row>
    <row r="60" spans="1:61" s="72" customFormat="1" ht="30" customHeight="1" x14ac:dyDescent="0.25">
      <c r="A60" s="317" t="s">
        <v>166</v>
      </c>
      <c r="B60" s="318"/>
      <c r="C60" s="319" t="s">
        <v>7</v>
      </c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1"/>
      <c r="R60" s="296"/>
      <c r="S60" s="352"/>
      <c r="T60" s="353"/>
      <c r="U60" s="354"/>
      <c r="V60" s="326">
        <f t="shared" ref="V60:V72" si="25">AH60+AK60+AN60+AQ60+AT60+AW60+AZ60+BC60</f>
        <v>0</v>
      </c>
      <c r="W60" s="327"/>
      <c r="X60" s="328">
        <f t="shared" ref="X60:X72" si="26">SUM(Z60:AG60)</f>
        <v>0</v>
      </c>
      <c r="Y60" s="295"/>
      <c r="Z60" s="328"/>
      <c r="AA60" s="294"/>
      <c r="AB60" s="293"/>
      <c r="AC60" s="294"/>
      <c r="AD60" s="293"/>
      <c r="AE60" s="294"/>
      <c r="AF60" s="293"/>
      <c r="AG60" s="295"/>
      <c r="AH60" s="45">
        <f t="shared" ref="AH60:AH72" si="27">AJ60*36</f>
        <v>0</v>
      </c>
      <c r="AI60" s="82"/>
      <c r="AJ60" s="85"/>
      <c r="AK60" s="49">
        <f t="shared" ref="AK60:AK72" si="28">AM60*36</f>
        <v>0</v>
      </c>
      <c r="AL60" s="82"/>
      <c r="AM60" s="85"/>
      <c r="AN60" s="47">
        <f t="shared" ref="AN60:AN72" si="29">AP60*36</f>
        <v>0</v>
      </c>
      <c r="AO60" s="82"/>
      <c r="AP60" s="84"/>
      <c r="AQ60" s="40">
        <f t="shared" ref="AQ60:AQ70" si="30">AS60*36</f>
        <v>0</v>
      </c>
      <c r="AR60" s="82"/>
      <c r="AS60" s="81"/>
      <c r="AT60" s="40">
        <f t="shared" ref="AT60:AT72" si="31">AV60*36</f>
        <v>0</v>
      </c>
      <c r="AU60" s="82"/>
      <c r="AV60" s="85"/>
      <c r="AW60" s="49">
        <f t="shared" ref="AW60:AW72" si="32">AY60*36</f>
        <v>0</v>
      </c>
      <c r="AX60" s="82"/>
      <c r="AY60" s="85"/>
      <c r="AZ60" s="47">
        <f t="shared" ref="AZ60:AZ66" si="33">BB60*36</f>
        <v>0</v>
      </c>
      <c r="BA60" s="82"/>
      <c r="BB60" s="84"/>
      <c r="BC60" s="83"/>
      <c r="BD60" s="82"/>
      <c r="BE60" s="81"/>
      <c r="BF60" s="424">
        <f t="shared" si="16"/>
        <v>0</v>
      </c>
      <c r="BG60" s="425"/>
      <c r="BH60" s="350"/>
      <c r="BI60" s="351"/>
    </row>
    <row r="61" spans="1:61" ht="48" customHeight="1" x14ac:dyDescent="0.2">
      <c r="A61" s="300" t="s">
        <v>167</v>
      </c>
      <c r="B61" s="301"/>
      <c r="C61" s="421" t="s">
        <v>369</v>
      </c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N61" s="421"/>
      <c r="O61" s="421"/>
      <c r="P61" s="421"/>
      <c r="Q61" s="422"/>
      <c r="R61" s="423"/>
      <c r="S61" s="378"/>
      <c r="T61" s="386">
        <v>3</v>
      </c>
      <c r="U61" s="373"/>
      <c r="V61" s="309">
        <f t="shared" si="25"/>
        <v>72</v>
      </c>
      <c r="W61" s="310"/>
      <c r="X61" s="311">
        <f t="shared" si="26"/>
        <v>34</v>
      </c>
      <c r="Y61" s="312"/>
      <c r="Z61" s="311">
        <v>24</v>
      </c>
      <c r="AA61" s="329"/>
      <c r="AB61" s="330"/>
      <c r="AC61" s="329"/>
      <c r="AD61" s="330"/>
      <c r="AE61" s="329"/>
      <c r="AF61" s="330">
        <v>10</v>
      </c>
      <c r="AG61" s="312"/>
      <c r="AH61" s="45">
        <f t="shared" si="27"/>
        <v>0</v>
      </c>
      <c r="AI61" s="39"/>
      <c r="AJ61" s="48"/>
      <c r="AK61" s="49">
        <f t="shared" si="28"/>
        <v>0</v>
      </c>
      <c r="AL61" s="39"/>
      <c r="AM61" s="48"/>
      <c r="AN61" s="47">
        <f t="shared" si="29"/>
        <v>72</v>
      </c>
      <c r="AO61" s="39">
        <f>X61</f>
        <v>34</v>
      </c>
      <c r="AP61" s="41">
        <v>2</v>
      </c>
      <c r="AQ61" s="40">
        <f t="shared" si="30"/>
        <v>0</v>
      </c>
      <c r="AR61" s="39"/>
      <c r="AS61" s="38"/>
      <c r="AT61" s="40">
        <f t="shared" si="31"/>
        <v>0</v>
      </c>
      <c r="AU61" s="39"/>
      <c r="AV61" s="48"/>
      <c r="AW61" s="49">
        <f t="shared" si="32"/>
        <v>0</v>
      </c>
      <c r="AX61" s="39"/>
      <c r="AY61" s="48"/>
      <c r="AZ61" s="47">
        <f t="shared" si="33"/>
        <v>0</v>
      </c>
      <c r="BA61" s="39"/>
      <c r="BB61" s="41"/>
      <c r="BC61" s="40"/>
      <c r="BD61" s="39"/>
      <c r="BE61" s="38"/>
      <c r="BF61" s="359">
        <f t="shared" si="16"/>
        <v>2</v>
      </c>
      <c r="BG61" s="362"/>
      <c r="BH61" s="350" t="s">
        <v>368</v>
      </c>
      <c r="BI61" s="351"/>
    </row>
    <row r="62" spans="1:61" ht="48" customHeight="1" x14ac:dyDescent="0.2">
      <c r="A62" s="300" t="s">
        <v>168</v>
      </c>
      <c r="B62" s="301"/>
      <c r="C62" s="421" t="s">
        <v>367</v>
      </c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2"/>
      <c r="R62" s="423"/>
      <c r="S62" s="378"/>
      <c r="T62" s="386">
        <v>7</v>
      </c>
      <c r="U62" s="373"/>
      <c r="V62" s="309">
        <f t="shared" si="25"/>
        <v>72</v>
      </c>
      <c r="W62" s="310"/>
      <c r="X62" s="311">
        <f t="shared" si="26"/>
        <v>34</v>
      </c>
      <c r="Y62" s="312"/>
      <c r="Z62" s="311">
        <v>24</v>
      </c>
      <c r="AA62" s="329"/>
      <c r="AB62" s="330"/>
      <c r="AC62" s="329"/>
      <c r="AD62" s="330"/>
      <c r="AE62" s="329"/>
      <c r="AF62" s="330">
        <v>10</v>
      </c>
      <c r="AG62" s="312"/>
      <c r="AH62" s="45">
        <f t="shared" si="27"/>
        <v>0</v>
      </c>
      <c r="AI62" s="39"/>
      <c r="AJ62" s="48"/>
      <c r="AK62" s="49">
        <f t="shared" si="28"/>
        <v>0</v>
      </c>
      <c r="AL62" s="39"/>
      <c r="AM62" s="48"/>
      <c r="AN62" s="47">
        <f t="shared" si="29"/>
        <v>0</v>
      </c>
      <c r="AO62" s="39"/>
      <c r="AP62" s="41"/>
      <c r="AQ62" s="40">
        <f t="shared" si="30"/>
        <v>0</v>
      </c>
      <c r="AR62" s="39"/>
      <c r="AS62" s="38"/>
      <c r="AT62" s="40">
        <f t="shared" si="31"/>
        <v>0</v>
      </c>
      <c r="AU62" s="39"/>
      <c r="AV62" s="48"/>
      <c r="AW62" s="49">
        <f t="shared" si="32"/>
        <v>0</v>
      </c>
      <c r="AX62" s="39"/>
      <c r="AY62" s="48"/>
      <c r="AZ62" s="47">
        <f t="shared" si="33"/>
        <v>72</v>
      </c>
      <c r="BA62" s="39">
        <f>X62</f>
        <v>34</v>
      </c>
      <c r="BB62" s="41">
        <v>2</v>
      </c>
      <c r="BC62" s="40"/>
      <c r="BD62" s="39"/>
      <c r="BE62" s="38"/>
      <c r="BF62" s="359">
        <f t="shared" si="16"/>
        <v>2</v>
      </c>
      <c r="BG62" s="362"/>
      <c r="BH62" s="350" t="s">
        <v>366</v>
      </c>
      <c r="BI62" s="351"/>
    </row>
    <row r="63" spans="1:61" s="72" customFormat="1" ht="48" customHeight="1" x14ac:dyDescent="0.25">
      <c r="A63" s="317" t="s">
        <v>169</v>
      </c>
      <c r="B63" s="318"/>
      <c r="C63" s="319" t="s">
        <v>227</v>
      </c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1"/>
      <c r="R63" s="296"/>
      <c r="S63" s="352"/>
      <c r="T63" s="353"/>
      <c r="U63" s="354"/>
      <c r="V63" s="348">
        <f t="shared" si="25"/>
        <v>0</v>
      </c>
      <c r="W63" s="349"/>
      <c r="X63" s="328">
        <f t="shared" si="26"/>
        <v>0</v>
      </c>
      <c r="Y63" s="295"/>
      <c r="Z63" s="328"/>
      <c r="AA63" s="294"/>
      <c r="AB63" s="293"/>
      <c r="AC63" s="294"/>
      <c r="AD63" s="293"/>
      <c r="AE63" s="294"/>
      <c r="AF63" s="293"/>
      <c r="AG63" s="295"/>
      <c r="AH63" s="45">
        <f t="shared" si="27"/>
        <v>0</v>
      </c>
      <c r="AI63" s="82"/>
      <c r="AJ63" s="85"/>
      <c r="AK63" s="49">
        <f t="shared" si="28"/>
        <v>0</v>
      </c>
      <c r="AL63" s="82"/>
      <c r="AM63" s="85"/>
      <c r="AN63" s="47">
        <f t="shared" si="29"/>
        <v>0</v>
      </c>
      <c r="AO63" s="82"/>
      <c r="AP63" s="84"/>
      <c r="AQ63" s="40">
        <f t="shared" si="30"/>
        <v>0</v>
      </c>
      <c r="AR63" s="82"/>
      <c r="AS63" s="81"/>
      <c r="AT63" s="40">
        <f t="shared" si="31"/>
        <v>0</v>
      </c>
      <c r="AU63" s="82"/>
      <c r="AV63" s="85"/>
      <c r="AW63" s="49">
        <f t="shared" si="32"/>
        <v>0</v>
      </c>
      <c r="AX63" s="82"/>
      <c r="AY63" s="85"/>
      <c r="AZ63" s="47">
        <f t="shared" si="33"/>
        <v>0</v>
      </c>
      <c r="BA63" s="82"/>
      <c r="BB63" s="84"/>
      <c r="BC63" s="83"/>
      <c r="BD63" s="82"/>
      <c r="BE63" s="81"/>
      <c r="BF63" s="424">
        <f t="shared" si="16"/>
        <v>0</v>
      </c>
      <c r="BG63" s="425"/>
      <c r="BH63" s="350"/>
      <c r="BI63" s="351"/>
    </row>
    <row r="64" spans="1:61" ht="30" customHeight="1" x14ac:dyDescent="0.2">
      <c r="A64" s="300" t="s">
        <v>170</v>
      </c>
      <c r="B64" s="301"/>
      <c r="C64" s="369" t="s">
        <v>229</v>
      </c>
      <c r="D64" s="370"/>
      <c r="E64" s="370"/>
      <c r="F64" s="370"/>
      <c r="G64" s="370"/>
      <c r="H64" s="370"/>
      <c r="I64" s="370"/>
      <c r="J64" s="370"/>
      <c r="K64" s="370"/>
      <c r="L64" s="370"/>
      <c r="M64" s="370"/>
      <c r="N64" s="370"/>
      <c r="O64" s="370"/>
      <c r="P64" s="370"/>
      <c r="Q64" s="371"/>
      <c r="R64" s="387"/>
      <c r="S64" s="395"/>
      <c r="T64" s="386">
        <v>3</v>
      </c>
      <c r="U64" s="373"/>
      <c r="V64" s="363">
        <f t="shared" si="25"/>
        <v>108</v>
      </c>
      <c r="W64" s="364"/>
      <c r="X64" s="377">
        <f t="shared" si="26"/>
        <v>36</v>
      </c>
      <c r="Y64" s="367"/>
      <c r="Z64" s="377">
        <v>18</v>
      </c>
      <c r="AA64" s="366"/>
      <c r="AB64" s="365"/>
      <c r="AC64" s="366"/>
      <c r="AD64" s="365">
        <v>18</v>
      </c>
      <c r="AE64" s="366"/>
      <c r="AF64" s="365"/>
      <c r="AG64" s="367"/>
      <c r="AH64" s="45">
        <f t="shared" si="27"/>
        <v>0</v>
      </c>
      <c r="AI64" s="162"/>
      <c r="AJ64" s="43"/>
      <c r="AK64" s="44">
        <f t="shared" si="28"/>
        <v>0</v>
      </c>
      <c r="AL64" s="162"/>
      <c r="AM64" s="43"/>
      <c r="AN64" s="42">
        <f t="shared" si="29"/>
        <v>108</v>
      </c>
      <c r="AO64" s="162">
        <f>X64</f>
        <v>36</v>
      </c>
      <c r="AP64" s="46">
        <v>3</v>
      </c>
      <c r="AQ64" s="45">
        <f t="shared" si="30"/>
        <v>0</v>
      </c>
      <c r="AR64" s="162"/>
      <c r="AS64" s="163"/>
      <c r="AT64" s="45">
        <f t="shared" si="31"/>
        <v>0</v>
      </c>
      <c r="AU64" s="39"/>
      <c r="AV64" s="48"/>
      <c r="AW64" s="49">
        <f t="shared" si="32"/>
        <v>0</v>
      </c>
      <c r="AX64" s="39"/>
      <c r="AY64" s="48"/>
      <c r="AZ64" s="47">
        <f t="shared" si="33"/>
        <v>0</v>
      </c>
      <c r="BA64" s="162"/>
      <c r="BB64" s="41"/>
      <c r="BC64" s="40"/>
      <c r="BD64" s="39"/>
      <c r="BE64" s="38"/>
      <c r="BF64" s="359">
        <f t="shared" si="16"/>
        <v>3</v>
      </c>
      <c r="BG64" s="362"/>
      <c r="BH64" s="350" t="s">
        <v>62</v>
      </c>
      <c r="BI64" s="351"/>
    </row>
    <row r="65" spans="1:61" ht="48" customHeight="1" x14ac:dyDescent="0.2">
      <c r="A65" s="300" t="s">
        <v>201</v>
      </c>
      <c r="B65" s="301"/>
      <c r="C65" s="429" t="s">
        <v>230</v>
      </c>
      <c r="D65" s="430"/>
      <c r="E65" s="430"/>
      <c r="F65" s="430"/>
      <c r="G65" s="430"/>
      <c r="H65" s="430"/>
      <c r="I65" s="430"/>
      <c r="J65" s="430"/>
      <c r="K65" s="430"/>
      <c r="L65" s="430"/>
      <c r="M65" s="430"/>
      <c r="N65" s="430"/>
      <c r="O65" s="430"/>
      <c r="P65" s="430"/>
      <c r="Q65" s="431"/>
      <c r="R65" s="387">
        <v>6</v>
      </c>
      <c r="S65" s="395"/>
      <c r="T65" s="432"/>
      <c r="U65" s="433"/>
      <c r="V65" s="363">
        <f t="shared" si="25"/>
        <v>108</v>
      </c>
      <c r="W65" s="364"/>
      <c r="X65" s="311">
        <f t="shared" si="26"/>
        <v>64</v>
      </c>
      <c r="Y65" s="312"/>
      <c r="Z65" s="311">
        <v>32</v>
      </c>
      <c r="AA65" s="329"/>
      <c r="AB65" s="330">
        <v>32</v>
      </c>
      <c r="AC65" s="329"/>
      <c r="AD65" s="330"/>
      <c r="AE65" s="329"/>
      <c r="AF65" s="330"/>
      <c r="AG65" s="312"/>
      <c r="AH65" s="45">
        <f t="shared" si="27"/>
        <v>0</v>
      </c>
      <c r="AI65" s="39"/>
      <c r="AJ65" s="48"/>
      <c r="AK65" s="49">
        <f t="shared" si="28"/>
        <v>0</v>
      </c>
      <c r="AL65" s="39"/>
      <c r="AM65" s="48"/>
      <c r="AN65" s="47">
        <f t="shared" si="29"/>
        <v>0</v>
      </c>
      <c r="AO65" s="39"/>
      <c r="AP65" s="41"/>
      <c r="AQ65" s="40">
        <f t="shared" si="30"/>
        <v>0</v>
      </c>
      <c r="AR65" s="39"/>
      <c r="AS65" s="38"/>
      <c r="AT65" s="40">
        <f t="shared" si="31"/>
        <v>0</v>
      </c>
      <c r="AU65" s="39"/>
      <c r="AV65" s="48"/>
      <c r="AW65" s="49">
        <f t="shared" si="32"/>
        <v>108</v>
      </c>
      <c r="AX65" s="39">
        <f>X65</f>
        <v>64</v>
      </c>
      <c r="AY65" s="48">
        <v>3</v>
      </c>
      <c r="AZ65" s="47">
        <f t="shared" si="33"/>
        <v>0</v>
      </c>
      <c r="BA65" s="39"/>
      <c r="BB65" s="41"/>
      <c r="BC65" s="40"/>
      <c r="BD65" s="39"/>
      <c r="BE65" s="38"/>
      <c r="BF65" s="359">
        <f t="shared" si="16"/>
        <v>3</v>
      </c>
      <c r="BG65" s="362"/>
      <c r="BH65" s="350" t="s">
        <v>63</v>
      </c>
      <c r="BI65" s="351"/>
    </row>
    <row r="66" spans="1:61" ht="48" customHeight="1" x14ac:dyDescent="0.2">
      <c r="A66" s="339" t="s">
        <v>228</v>
      </c>
      <c r="B66" s="340"/>
      <c r="C66" s="426" t="s">
        <v>231</v>
      </c>
      <c r="D66" s="427"/>
      <c r="E66" s="427"/>
      <c r="F66" s="427"/>
      <c r="G66" s="427"/>
      <c r="H66" s="427"/>
      <c r="I66" s="427"/>
      <c r="J66" s="427"/>
      <c r="K66" s="427"/>
      <c r="L66" s="427"/>
      <c r="M66" s="427"/>
      <c r="N66" s="427"/>
      <c r="O66" s="427"/>
      <c r="P66" s="427"/>
      <c r="Q66" s="428"/>
      <c r="R66" s="331">
        <v>7</v>
      </c>
      <c r="S66" s="378"/>
      <c r="T66" s="386">
        <v>6</v>
      </c>
      <c r="U66" s="373"/>
      <c r="V66" s="363">
        <f t="shared" si="25"/>
        <v>288</v>
      </c>
      <c r="W66" s="364"/>
      <c r="X66" s="311">
        <f t="shared" si="26"/>
        <v>140</v>
      </c>
      <c r="Y66" s="312"/>
      <c r="Z66" s="311">
        <v>70</v>
      </c>
      <c r="AA66" s="329"/>
      <c r="AB66" s="330">
        <v>70</v>
      </c>
      <c r="AC66" s="329"/>
      <c r="AD66" s="330"/>
      <c r="AE66" s="329"/>
      <c r="AF66" s="330"/>
      <c r="AG66" s="312"/>
      <c r="AH66" s="45">
        <f t="shared" si="27"/>
        <v>0</v>
      </c>
      <c r="AI66" s="39"/>
      <c r="AJ66" s="48"/>
      <c r="AK66" s="49">
        <f t="shared" si="28"/>
        <v>0</v>
      </c>
      <c r="AL66" s="39"/>
      <c r="AM66" s="48"/>
      <c r="AN66" s="47">
        <f t="shared" si="29"/>
        <v>0</v>
      </c>
      <c r="AO66" s="39"/>
      <c r="AP66" s="41"/>
      <c r="AQ66" s="40">
        <f t="shared" si="30"/>
        <v>0</v>
      </c>
      <c r="AR66" s="39"/>
      <c r="AS66" s="38"/>
      <c r="AT66" s="40">
        <f t="shared" si="31"/>
        <v>0</v>
      </c>
      <c r="AU66" s="39"/>
      <c r="AV66" s="48"/>
      <c r="AW66" s="49">
        <f t="shared" si="32"/>
        <v>108</v>
      </c>
      <c r="AX66" s="39">
        <v>64</v>
      </c>
      <c r="AY66" s="48">
        <v>3</v>
      </c>
      <c r="AZ66" s="47">
        <f t="shared" si="33"/>
        <v>180</v>
      </c>
      <c r="BA66" s="39">
        <v>76</v>
      </c>
      <c r="BB66" s="46">
        <v>5</v>
      </c>
      <c r="BC66" s="40"/>
      <c r="BD66" s="39"/>
      <c r="BE66" s="38"/>
      <c r="BF66" s="359">
        <f t="shared" si="16"/>
        <v>8</v>
      </c>
      <c r="BG66" s="362"/>
      <c r="BH66" s="334" t="s">
        <v>64</v>
      </c>
      <c r="BI66" s="335"/>
    </row>
    <row r="67" spans="1:61" ht="72" customHeight="1" x14ac:dyDescent="0.2">
      <c r="A67" s="399"/>
      <c r="B67" s="400"/>
      <c r="C67" s="426" t="s">
        <v>236</v>
      </c>
      <c r="D67" s="427"/>
      <c r="E67" s="427"/>
      <c r="F67" s="427"/>
      <c r="G67" s="427"/>
      <c r="H67" s="427"/>
      <c r="I67" s="427"/>
      <c r="J67" s="427"/>
      <c r="K67" s="427"/>
      <c r="L67" s="427"/>
      <c r="M67" s="427"/>
      <c r="N67" s="427"/>
      <c r="O67" s="427"/>
      <c r="P67" s="427"/>
      <c r="Q67" s="428"/>
      <c r="R67" s="331"/>
      <c r="S67" s="378"/>
      <c r="T67" s="386"/>
      <c r="U67" s="373"/>
      <c r="V67" s="363">
        <f t="shared" si="25"/>
        <v>40</v>
      </c>
      <c r="W67" s="364"/>
      <c r="X67" s="311">
        <f t="shared" si="26"/>
        <v>0</v>
      </c>
      <c r="Y67" s="312"/>
      <c r="Z67" s="311"/>
      <c r="AA67" s="329"/>
      <c r="AB67" s="330"/>
      <c r="AC67" s="329"/>
      <c r="AD67" s="330"/>
      <c r="AE67" s="329"/>
      <c r="AF67" s="330"/>
      <c r="AG67" s="312"/>
      <c r="AH67" s="45">
        <f t="shared" si="27"/>
        <v>0</v>
      </c>
      <c r="AI67" s="39"/>
      <c r="AJ67" s="48"/>
      <c r="AK67" s="49">
        <f t="shared" si="28"/>
        <v>0</v>
      </c>
      <c r="AL67" s="39"/>
      <c r="AM67" s="48"/>
      <c r="AN67" s="47">
        <f t="shared" si="29"/>
        <v>0</v>
      </c>
      <c r="AO67" s="39"/>
      <c r="AP67" s="41"/>
      <c r="AQ67" s="40">
        <f t="shared" si="30"/>
        <v>0</v>
      </c>
      <c r="AR67" s="39"/>
      <c r="AS67" s="38"/>
      <c r="AT67" s="40">
        <f t="shared" si="31"/>
        <v>0</v>
      </c>
      <c r="AU67" s="39"/>
      <c r="AV67" s="48"/>
      <c r="AW67" s="49">
        <f t="shared" si="32"/>
        <v>0</v>
      </c>
      <c r="AX67" s="39"/>
      <c r="AY67" s="48"/>
      <c r="AZ67" s="42">
        <v>40</v>
      </c>
      <c r="BA67" s="162"/>
      <c r="BB67" s="46">
        <v>1</v>
      </c>
      <c r="BC67" s="40"/>
      <c r="BD67" s="39"/>
      <c r="BE67" s="38"/>
      <c r="BF67" s="359">
        <f t="shared" si="16"/>
        <v>1</v>
      </c>
      <c r="BG67" s="362"/>
      <c r="BH67" s="397"/>
      <c r="BI67" s="398"/>
    </row>
    <row r="68" spans="1:61" s="72" customFormat="1" ht="30" customHeight="1" x14ac:dyDescent="0.25">
      <c r="A68" s="317" t="s">
        <v>171</v>
      </c>
      <c r="B68" s="318"/>
      <c r="C68" s="319" t="s">
        <v>232</v>
      </c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320"/>
      <c r="P68" s="320"/>
      <c r="Q68" s="321"/>
      <c r="R68" s="296"/>
      <c r="S68" s="352"/>
      <c r="T68" s="434"/>
      <c r="U68" s="354"/>
      <c r="V68" s="348">
        <f t="shared" si="25"/>
        <v>0</v>
      </c>
      <c r="W68" s="349"/>
      <c r="X68" s="311">
        <f t="shared" si="26"/>
        <v>0</v>
      </c>
      <c r="Y68" s="312"/>
      <c r="Z68" s="328"/>
      <c r="AA68" s="294"/>
      <c r="AB68" s="293"/>
      <c r="AC68" s="294"/>
      <c r="AD68" s="293"/>
      <c r="AE68" s="294"/>
      <c r="AF68" s="293"/>
      <c r="AG68" s="295"/>
      <c r="AH68" s="45">
        <f t="shared" si="27"/>
        <v>0</v>
      </c>
      <c r="AI68" s="74"/>
      <c r="AJ68" s="77"/>
      <c r="AK68" s="49">
        <f t="shared" si="28"/>
        <v>0</v>
      </c>
      <c r="AL68" s="74"/>
      <c r="AM68" s="77"/>
      <c r="AN68" s="47">
        <f t="shared" si="29"/>
        <v>0</v>
      </c>
      <c r="AO68" s="74"/>
      <c r="AP68" s="76"/>
      <c r="AQ68" s="40">
        <f t="shared" si="30"/>
        <v>0</v>
      </c>
      <c r="AR68" s="74"/>
      <c r="AS68" s="73"/>
      <c r="AT68" s="40">
        <f t="shared" si="31"/>
        <v>0</v>
      </c>
      <c r="AU68" s="74"/>
      <c r="AV68" s="77"/>
      <c r="AW68" s="49">
        <f t="shared" si="32"/>
        <v>0</v>
      </c>
      <c r="AX68" s="74"/>
      <c r="AY68" s="77"/>
      <c r="AZ68" s="47">
        <f>BB68*36</f>
        <v>0</v>
      </c>
      <c r="BA68" s="74"/>
      <c r="BB68" s="76"/>
      <c r="BC68" s="75"/>
      <c r="BD68" s="74"/>
      <c r="BE68" s="73"/>
      <c r="BF68" s="424">
        <f t="shared" si="16"/>
        <v>0</v>
      </c>
      <c r="BG68" s="425"/>
      <c r="BH68" s="350"/>
      <c r="BI68" s="351"/>
    </row>
    <row r="69" spans="1:61" ht="30" customHeight="1" x14ac:dyDescent="0.2">
      <c r="A69" s="300" t="s">
        <v>172</v>
      </c>
      <c r="B69" s="301"/>
      <c r="C69" s="374" t="s">
        <v>234</v>
      </c>
      <c r="D69" s="375"/>
      <c r="E69" s="375"/>
      <c r="F69" s="375"/>
      <c r="G69" s="375"/>
      <c r="H69" s="375"/>
      <c r="I69" s="375"/>
      <c r="J69" s="375"/>
      <c r="K69" s="375"/>
      <c r="L69" s="375"/>
      <c r="M69" s="375"/>
      <c r="N69" s="375"/>
      <c r="O69" s="375"/>
      <c r="P69" s="375"/>
      <c r="Q69" s="376"/>
      <c r="R69" s="331"/>
      <c r="S69" s="378"/>
      <c r="T69" s="386">
        <v>2</v>
      </c>
      <c r="U69" s="373"/>
      <c r="V69" s="363">
        <f t="shared" si="25"/>
        <v>108</v>
      </c>
      <c r="W69" s="364"/>
      <c r="X69" s="311">
        <f t="shared" si="26"/>
        <v>64</v>
      </c>
      <c r="Y69" s="312"/>
      <c r="Z69" s="384">
        <v>32</v>
      </c>
      <c r="AA69" s="435"/>
      <c r="AB69" s="436">
        <v>32</v>
      </c>
      <c r="AC69" s="435"/>
      <c r="AD69" s="436"/>
      <c r="AE69" s="435"/>
      <c r="AF69" s="436"/>
      <c r="AG69" s="385"/>
      <c r="AH69" s="45">
        <f t="shared" si="27"/>
        <v>0</v>
      </c>
      <c r="AI69" s="80"/>
      <c r="AJ69" s="79"/>
      <c r="AK69" s="49">
        <f t="shared" si="28"/>
        <v>108</v>
      </c>
      <c r="AL69" s="80">
        <f>X69</f>
        <v>64</v>
      </c>
      <c r="AM69" s="79">
        <v>3</v>
      </c>
      <c r="AN69" s="47">
        <f t="shared" si="29"/>
        <v>0</v>
      </c>
      <c r="AO69" s="39"/>
      <c r="AP69" s="41"/>
      <c r="AQ69" s="40">
        <f t="shared" si="30"/>
        <v>0</v>
      </c>
      <c r="AR69" s="39"/>
      <c r="AS69" s="38"/>
      <c r="AT69" s="40">
        <f t="shared" si="31"/>
        <v>0</v>
      </c>
      <c r="AU69" s="39"/>
      <c r="AV69" s="48"/>
      <c r="AW69" s="49">
        <f t="shared" si="32"/>
        <v>0</v>
      </c>
      <c r="AX69" s="39"/>
      <c r="AY69" s="48"/>
      <c r="AZ69" s="47">
        <f>BB69*36</f>
        <v>0</v>
      </c>
      <c r="BA69" s="39"/>
      <c r="BB69" s="41"/>
      <c r="BC69" s="40"/>
      <c r="BD69" s="39"/>
      <c r="BE69" s="38"/>
      <c r="BF69" s="359">
        <f t="shared" si="16"/>
        <v>3</v>
      </c>
      <c r="BG69" s="362"/>
      <c r="BH69" s="350" t="s">
        <v>65</v>
      </c>
      <c r="BI69" s="351"/>
    </row>
    <row r="70" spans="1:61" ht="30" customHeight="1" x14ac:dyDescent="0.2">
      <c r="A70" s="339" t="s">
        <v>173</v>
      </c>
      <c r="B70" s="340"/>
      <c r="C70" s="374" t="s">
        <v>235</v>
      </c>
      <c r="D70" s="375"/>
      <c r="E70" s="375"/>
      <c r="F70" s="375"/>
      <c r="G70" s="375"/>
      <c r="H70" s="375"/>
      <c r="I70" s="375"/>
      <c r="J70" s="375"/>
      <c r="K70" s="375"/>
      <c r="L70" s="375"/>
      <c r="M70" s="375"/>
      <c r="N70" s="375"/>
      <c r="O70" s="375"/>
      <c r="P70" s="375"/>
      <c r="Q70" s="376"/>
      <c r="R70" s="331">
        <v>4</v>
      </c>
      <c r="S70" s="378"/>
      <c r="T70" s="386">
        <v>3</v>
      </c>
      <c r="U70" s="373"/>
      <c r="V70" s="363">
        <f t="shared" si="25"/>
        <v>216</v>
      </c>
      <c r="W70" s="364"/>
      <c r="X70" s="311">
        <f t="shared" si="26"/>
        <v>136</v>
      </c>
      <c r="Y70" s="312"/>
      <c r="Z70" s="311">
        <v>68</v>
      </c>
      <c r="AA70" s="329"/>
      <c r="AB70" s="330">
        <v>68</v>
      </c>
      <c r="AC70" s="329"/>
      <c r="AD70" s="330"/>
      <c r="AE70" s="329"/>
      <c r="AF70" s="330"/>
      <c r="AG70" s="312"/>
      <c r="AH70" s="45">
        <f t="shared" si="27"/>
        <v>0</v>
      </c>
      <c r="AI70" s="39"/>
      <c r="AJ70" s="48"/>
      <c r="AK70" s="49">
        <f t="shared" si="28"/>
        <v>0</v>
      </c>
      <c r="AL70" s="39"/>
      <c r="AM70" s="48"/>
      <c r="AN70" s="47">
        <f t="shared" si="29"/>
        <v>108</v>
      </c>
      <c r="AO70" s="39">
        <v>72</v>
      </c>
      <c r="AP70" s="41">
        <v>3</v>
      </c>
      <c r="AQ70" s="40">
        <f t="shared" si="30"/>
        <v>108</v>
      </c>
      <c r="AR70" s="39">
        <v>64</v>
      </c>
      <c r="AS70" s="38">
        <v>3</v>
      </c>
      <c r="AT70" s="40">
        <f t="shared" si="31"/>
        <v>0</v>
      </c>
      <c r="AU70" s="39"/>
      <c r="AV70" s="48"/>
      <c r="AW70" s="49">
        <f t="shared" si="32"/>
        <v>0</v>
      </c>
      <c r="AX70" s="39"/>
      <c r="AY70" s="48"/>
      <c r="AZ70" s="47">
        <f>BB70*36</f>
        <v>0</v>
      </c>
      <c r="BA70" s="39"/>
      <c r="BB70" s="41"/>
      <c r="BC70" s="40"/>
      <c r="BD70" s="39"/>
      <c r="BE70" s="38"/>
      <c r="BF70" s="359">
        <f t="shared" si="16"/>
        <v>6</v>
      </c>
      <c r="BG70" s="362"/>
      <c r="BH70" s="334" t="s">
        <v>66</v>
      </c>
      <c r="BI70" s="335"/>
    </row>
    <row r="71" spans="1:61" ht="48" customHeight="1" x14ac:dyDescent="0.2">
      <c r="A71" s="399"/>
      <c r="B71" s="400"/>
      <c r="C71" s="429" t="s">
        <v>237</v>
      </c>
      <c r="D71" s="430"/>
      <c r="E71" s="430"/>
      <c r="F71" s="430"/>
      <c r="G71" s="430"/>
      <c r="H71" s="430"/>
      <c r="I71" s="430"/>
      <c r="J71" s="430"/>
      <c r="K71" s="430"/>
      <c r="L71" s="430"/>
      <c r="M71" s="430"/>
      <c r="N71" s="430"/>
      <c r="O71" s="430"/>
      <c r="P71" s="430"/>
      <c r="Q71" s="431"/>
      <c r="R71" s="331"/>
      <c r="S71" s="378"/>
      <c r="T71" s="386"/>
      <c r="U71" s="373"/>
      <c r="V71" s="363">
        <f t="shared" si="25"/>
        <v>40</v>
      </c>
      <c r="W71" s="364"/>
      <c r="X71" s="311">
        <f t="shared" si="26"/>
        <v>0</v>
      </c>
      <c r="Y71" s="312"/>
      <c r="Z71" s="384"/>
      <c r="AA71" s="435"/>
      <c r="AB71" s="436"/>
      <c r="AC71" s="435"/>
      <c r="AD71" s="436"/>
      <c r="AE71" s="435"/>
      <c r="AF71" s="436"/>
      <c r="AG71" s="385"/>
      <c r="AH71" s="45">
        <f t="shared" si="27"/>
        <v>0</v>
      </c>
      <c r="AI71" s="80"/>
      <c r="AJ71" s="79"/>
      <c r="AK71" s="49">
        <f t="shared" si="28"/>
        <v>0</v>
      </c>
      <c r="AL71" s="80"/>
      <c r="AM71" s="79"/>
      <c r="AN71" s="47">
        <f t="shared" si="29"/>
        <v>0</v>
      </c>
      <c r="AO71" s="39"/>
      <c r="AP71" s="41"/>
      <c r="AQ71" s="40">
        <v>40</v>
      </c>
      <c r="AR71" s="39"/>
      <c r="AS71" s="38">
        <v>1</v>
      </c>
      <c r="AT71" s="40">
        <f t="shared" si="31"/>
        <v>0</v>
      </c>
      <c r="AU71" s="39"/>
      <c r="AV71" s="48"/>
      <c r="AW71" s="49">
        <f t="shared" si="32"/>
        <v>0</v>
      </c>
      <c r="AX71" s="39"/>
      <c r="AY71" s="48"/>
      <c r="AZ71" s="47">
        <f>BB71*36</f>
        <v>0</v>
      </c>
      <c r="BA71" s="39"/>
      <c r="BB71" s="41"/>
      <c r="BC71" s="40"/>
      <c r="BD71" s="39"/>
      <c r="BE71" s="38"/>
      <c r="BF71" s="359">
        <f t="shared" si="16"/>
        <v>1</v>
      </c>
      <c r="BG71" s="362"/>
      <c r="BH71" s="397"/>
      <c r="BI71" s="398"/>
    </row>
    <row r="72" spans="1:61" ht="48" customHeight="1" x14ac:dyDescent="0.2">
      <c r="A72" s="300" t="s">
        <v>233</v>
      </c>
      <c r="B72" s="301"/>
      <c r="C72" s="374" t="s">
        <v>280</v>
      </c>
      <c r="D72" s="375"/>
      <c r="E72" s="375"/>
      <c r="F72" s="375"/>
      <c r="G72" s="375"/>
      <c r="H72" s="375"/>
      <c r="I72" s="375"/>
      <c r="J72" s="375"/>
      <c r="K72" s="375"/>
      <c r="L72" s="375"/>
      <c r="M72" s="375"/>
      <c r="N72" s="375"/>
      <c r="O72" s="375"/>
      <c r="P72" s="375"/>
      <c r="Q72" s="376"/>
      <c r="R72" s="331">
        <v>6</v>
      </c>
      <c r="S72" s="378"/>
      <c r="T72" s="386">
        <v>5</v>
      </c>
      <c r="U72" s="373"/>
      <c r="V72" s="363">
        <f t="shared" si="25"/>
        <v>216</v>
      </c>
      <c r="W72" s="364"/>
      <c r="X72" s="311">
        <f t="shared" si="26"/>
        <v>136</v>
      </c>
      <c r="Y72" s="312"/>
      <c r="Z72" s="311">
        <v>68</v>
      </c>
      <c r="AA72" s="329"/>
      <c r="AB72" s="330">
        <v>68</v>
      </c>
      <c r="AC72" s="329"/>
      <c r="AD72" s="330"/>
      <c r="AE72" s="329"/>
      <c r="AF72" s="330"/>
      <c r="AG72" s="312"/>
      <c r="AH72" s="45">
        <f t="shared" si="27"/>
        <v>0</v>
      </c>
      <c r="AI72" s="39"/>
      <c r="AJ72" s="48"/>
      <c r="AK72" s="49">
        <f t="shared" si="28"/>
        <v>0</v>
      </c>
      <c r="AL72" s="39"/>
      <c r="AM72" s="48"/>
      <c r="AN72" s="47">
        <f t="shared" si="29"/>
        <v>0</v>
      </c>
      <c r="AO72" s="39"/>
      <c r="AP72" s="41"/>
      <c r="AQ72" s="40">
        <f>AS72*36</f>
        <v>0</v>
      </c>
      <c r="AR72" s="39"/>
      <c r="AS72" s="38"/>
      <c r="AT72" s="40">
        <f t="shared" si="31"/>
        <v>108</v>
      </c>
      <c r="AU72" s="39">
        <v>72</v>
      </c>
      <c r="AV72" s="48">
        <v>3</v>
      </c>
      <c r="AW72" s="49">
        <f t="shared" si="32"/>
        <v>108</v>
      </c>
      <c r="AX72" s="39">
        <v>64</v>
      </c>
      <c r="AY72" s="48">
        <v>3</v>
      </c>
      <c r="AZ72" s="47">
        <f>BB72*36</f>
        <v>0</v>
      </c>
      <c r="BA72" s="39"/>
      <c r="BB72" s="41"/>
      <c r="BC72" s="40"/>
      <c r="BD72" s="39"/>
      <c r="BE72" s="38"/>
      <c r="BF72" s="359">
        <f t="shared" si="16"/>
        <v>6</v>
      </c>
      <c r="BG72" s="362"/>
      <c r="BH72" s="350" t="s">
        <v>67</v>
      </c>
      <c r="BI72" s="351"/>
    </row>
    <row r="73" spans="1:61" ht="12" customHeight="1" thickBot="1" x14ac:dyDescent="0.25">
      <c r="BH73" s="2"/>
      <c r="BI73" s="2"/>
    </row>
    <row r="74" spans="1:61" ht="21.95" customHeight="1" thickTop="1" x14ac:dyDescent="0.2">
      <c r="A74" s="232" t="s">
        <v>17</v>
      </c>
      <c r="B74" s="233"/>
      <c r="C74" s="238" t="s">
        <v>18</v>
      </c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9"/>
      <c r="R74" s="244" t="s">
        <v>19</v>
      </c>
      <c r="S74" s="245"/>
      <c r="T74" s="248" t="s">
        <v>20</v>
      </c>
      <c r="U74" s="249"/>
      <c r="V74" s="254" t="s">
        <v>21</v>
      </c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55"/>
      <c r="AH74" s="256" t="s">
        <v>22</v>
      </c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57"/>
      <c r="BF74" s="258" t="s">
        <v>23</v>
      </c>
      <c r="BG74" s="259"/>
      <c r="BH74" s="202" t="s">
        <v>24</v>
      </c>
      <c r="BI74" s="203"/>
    </row>
    <row r="75" spans="1:61" ht="21.95" customHeight="1" x14ac:dyDescent="0.2">
      <c r="A75" s="234"/>
      <c r="B75" s="235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1"/>
      <c r="R75" s="208"/>
      <c r="S75" s="246"/>
      <c r="T75" s="250"/>
      <c r="U75" s="251"/>
      <c r="V75" s="208" t="s">
        <v>25</v>
      </c>
      <c r="W75" s="209"/>
      <c r="X75" s="212" t="s">
        <v>26</v>
      </c>
      <c r="Y75" s="213"/>
      <c r="Z75" s="216" t="s">
        <v>27</v>
      </c>
      <c r="AA75" s="217"/>
      <c r="AB75" s="217"/>
      <c r="AC75" s="217"/>
      <c r="AD75" s="217"/>
      <c r="AE75" s="217"/>
      <c r="AF75" s="217"/>
      <c r="AG75" s="218"/>
      <c r="AH75" s="216" t="s">
        <v>28</v>
      </c>
      <c r="AI75" s="217"/>
      <c r="AJ75" s="217"/>
      <c r="AK75" s="217"/>
      <c r="AL75" s="217"/>
      <c r="AM75" s="219"/>
      <c r="AN75" s="220" t="s">
        <v>29</v>
      </c>
      <c r="AO75" s="217"/>
      <c r="AP75" s="217"/>
      <c r="AQ75" s="217"/>
      <c r="AR75" s="217"/>
      <c r="AS75" s="218"/>
      <c r="AT75" s="216" t="s">
        <v>30</v>
      </c>
      <c r="AU75" s="217"/>
      <c r="AV75" s="217"/>
      <c r="AW75" s="217"/>
      <c r="AX75" s="217"/>
      <c r="AY75" s="219"/>
      <c r="AZ75" s="220" t="s">
        <v>31</v>
      </c>
      <c r="BA75" s="217"/>
      <c r="BB75" s="217"/>
      <c r="BC75" s="217"/>
      <c r="BD75" s="217"/>
      <c r="BE75" s="219"/>
      <c r="BF75" s="260"/>
      <c r="BG75" s="261"/>
      <c r="BH75" s="204"/>
      <c r="BI75" s="205"/>
    </row>
    <row r="76" spans="1:61" ht="21.95" customHeight="1" x14ac:dyDescent="0.2">
      <c r="A76" s="234"/>
      <c r="B76" s="235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1"/>
      <c r="R76" s="208"/>
      <c r="S76" s="246"/>
      <c r="T76" s="250"/>
      <c r="U76" s="251"/>
      <c r="V76" s="208"/>
      <c r="W76" s="209"/>
      <c r="X76" s="212"/>
      <c r="Y76" s="213"/>
      <c r="Z76" s="221" t="s">
        <v>32</v>
      </c>
      <c r="AA76" s="222"/>
      <c r="AB76" s="225" t="s">
        <v>33</v>
      </c>
      <c r="AC76" s="225"/>
      <c r="AD76" s="225" t="s">
        <v>34</v>
      </c>
      <c r="AE76" s="225"/>
      <c r="AF76" s="225" t="s">
        <v>35</v>
      </c>
      <c r="AG76" s="290"/>
      <c r="AH76" s="276" t="s">
        <v>36</v>
      </c>
      <c r="AI76" s="277"/>
      <c r="AJ76" s="278"/>
      <c r="AK76" s="279" t="s">
        <v>37</v>
      </c>
      <c r="AL76" s="277"/>
      <c r="AM76" s="278"/>
      <c r="AN76" s="280" t="s">
        <v>38</v>
      </c>
      <c r="AO76" s="277"/>
      <c r="AP76" s="281"/>
      <c r="AQ76" s="276" t="s">
        <v>39</v>
      </c>
      <c r="AR76" s="277"/>
      <c r="AS76" s="292"/>
      <c r="AT76" s="276" t="s">
        <v>40</v>
      </c>
      <c r="AU76" s="277"/>
      <c r="AV76" s="278"/>
      <c r="AW76" s="279" t="s">
        <v>41</v>
      </c>
      <c r="AX76" s="277"/>
      <c r="AY76" s="278"/>
      <c r="AZ76" s="280" t="s">
        <v>42</v>
      </c>
      <c r="BA76" s="277"/>
      <c r="BB76" s="281"/>
      <c r="BC76" s="282" t="s">
        <v>43</v>
      </c>
      <c r="BD76" s="283"/>
      <c r="BE76" s="284"/>
      <c r="BF76" s="260"/>
      <c r="BG76" s="261"/>
      <c r="BH76" s="204"/>
      <c r="BI76" s="205"/>
    </row>
    <row r="77" spans="1:61" ht="21.95" customHeight="1" x14ac:dyDescent="0.2">
      <c r="A77" s="234"/>
      <c r="B77" s="235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1"/>
      <c r="R77" s="208"/>
      <c r="S77" s="246"/>
      <c r="T77" s="250"/>
      <c r="U77" s="251"/>
      <c r="V77" s="208"/>
      <c r="W77" s="209"/>
      <c r="X77" s="212"/>
      <c r="Y77" s="213"/>
      <c r="Z77" s="221"/>
      <c r="AA77" s="222"/>
      <c r="AB77" s="225"/>
      <c r="AC77" s="225"/>
      <c r="AD77" s="225"/>
      <c r="AE77" s="225"/>
      <c r="AF77" s="225"/>
      <c r="AG77" s="290"/>
      <c r="AH77" s="101" t="s">
        <v>385</v>
      </c>
      <c r="AI77" s="264" t="s">
        <v>44</v>
      </c>
      <c r="AJ77" s="288"/>
      <c r="AK77" s="100" t="s">
        <v>386</v>
      </c>
      <c r="AL77" s="264" t="s">
        <v>44</v>
      </c>
      <c r="AM77" s="288"/>
      <c r="AN77" s="99" t="s">
        <v>385</v>
      </c>
      <c r="AO77" s="264" t="s">
        <v>44</v>
      </c>
      <c r="AP77" s="265"/>
      <c r="AQ77" s="101" t="s">
        <v>386</v>
      </c>
      <c r="AR77" s="264" t="s">
        <v>44</v>
      </c>
      <c r="AS77" s="289"/>
      <c r="AT77" s="101" t="s">
        <v>385</v>
      </c>
      <c r="AU77" s="264" t="s">
        <v>44</v>
      </c>
      <c r="AV77" s="288"/>
      <c r="AW77" s="100" t="s">
        <v>386</v>
      </c>
      <c r="AX77" s="264" t="s">
        <v>44</v>
      </c>
      <c r="AY77" s="288"/>
      <c r="AZ77" s="99" t="s">
        <v>385</v>
      </c>
      <c r="BA77" s="264" t="s">
        <v>44</v>
      </c>
      <c r="BB77" s="265"/>
      <c r="BC77" s="285"/>
      <c r="BD77" s="286"/>
      <c r="BE77" s="287"/>
      <c r="BF77" s="260"/>
      <c r="BG77" s="261"/>
      <c r="BH77" s="204"/>
      <c r="BI77" s="205"/>
    </row>
    <row r="78" spans="1:61" ht="78" customHeight="1" thickBot="1" x14ac:dyDescent="0.25">
      <c r="A78" s="236"/>
      <c r="B78" s="237"/>
      <c r="C78" s="242"/>
      <c r="D78" s="242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3"/>
      <c r="R78" s="210"/>
      <c r="S78" s="247"/>
      <c r="T78" s="252"/>
      <c r="U78" s="253"/>
      <c r="V78" s="210"/>
      <c r="W78" s="211"/>
      <c r="X78" s="214"/>
      <c r="Y78" s="215"/>
      <c r="Z78" s="223"/>
      <c r="AA78" s="224"/>
      <c r="AB78" s="226"/>
      <c r="AC78" s="226"/>
      <c r="AD78" s="226"/>
      <c r="AE78" s="226"/>
      <c r="AF78" s="226"/>
      <c r="AG78" s="291"/>
      <c r="AH78" s="192" t="s">
        <v>45</v>
      </c>
      <c r="AI78" s="191" t="s">
        <v>46</v>
      </c>
      <c r="AJ78" s="190" t="s">
        <v>47</v>
      </c>
      <c r="AK78" s="195" t="s">
        <v>45</v>
      </c>
      <c r="AL78" s="191" t="s">
        <v>46</v>
      </c>
      <c r="AM78" s="190" t="s">
        <v>47</v>
      </c>
      <c r="AN78" s="194" t="s">
        <v>45</v>
      </c>
      <c r="AO78" s="191" t="s">
        <v>46</v>
      </c>
      <c r="AP78" s="193" t="s">
        <v>47</v>
      </c>
      <c r="AQ78" s="192" t="s">
        <v>45</v>
      </c>
      <c r="AR78" s="191" t="s">
        <v>46</v>
      </c>
      <c r="AS78" s="196" t="s">
        <v>47</v>
      </c>
      <c r="AT78" s="192" t="s">
        <v>45</v>
      </c>
      <c r="AU78" s="191" t="s">
        <v>46</v>
      </c>
      <c r="AV78" s="190" t="s">
        <v>47</v>
      </c>
      <c r="AW78" s="195" t="s">
        <v>45</v>
      </c>
      <c r="AX78" s="191" t="s">
        <v>46</v>
      </c>
      <c r="AY78" s="190" t="s">
        <v>47</v>
      </c>
      <c r="AZ78" s="194" t="s">
        <v>45</v>
      </c>
      <c r="BA78" s="191" t="s">
        <v>46</v>
      </c>
      <c r="BB78" s="193" t="s">
        <v>47</v>
      </c>
      <c r="BC78" s="192" t="s">
        <v>45</v>
      </c>
      <c r="BD78" s="191" t="s">
        <v>46</v>
      </c>
      <c r="BE78" s="190" t="s">
        <v>47</v>
      </c>
      <c r="BF78" s="262"/>
      <c r="BG78" s="263"/>
      <c r="BH78" s="206"/>
      <c r="BI78" s="207"/>
    </row>
    <row r="79" spans="1:61" s="72" customFormat="1" ht="48" customHeight="1" thickTop="1" x14ac:dyDescent="0.25">
      <c r="A79" s="317" t="s">
        <v>174</v>
      </c>
      <c r="B79" s="318"/>
      <c r="C79" s="319" t="s">
        <v>238</v>
      </c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1"/>
      <c r="R79" s="296"/>
      <c r="S79" s="352"/>
      <c r="T79" s="434"/>
      <c r="U79" s="354"/>
      <c r="V79" s="348">
        <f t="shared" ref="V79:V101" si="34">AH79+AK79+AN79+AQ79+AT79+AW79+AZ79+BC79</f>
        <v>0</v>
      </c>
      <c r="W79" s="349"/>
      <c r="X79" s="311">
        <f t="shared" ref="X79:X101" si="35">SUM(Z79:AG79)</f>
        <v>0</v>
      </c>
      <c r="Y79" s="312"/>
      <c r="Z79" s="328"/>
      <c r="AA79" s="294"/>
      <c r="AB79" s="293"/>
      <c r="AC79" s="294"/>
      <c r="AD79" s="293"/>
      <c r="AE79" s="294"/>
      <c r="AF79" s="293"/>
      <c r="AG79" s="295"/>
      <c r="AH79" s="45">
        <f t="shared" ref="AH79:AH101" si="36">AJ79*36</f>
        <v>0</v>
      </c>
      <c r="AI79" s="74"/>
      <c r="AJ79" s="77"/>
      <c r="AK79" s="49">
        <f t="shared" ref="AK79:AK88" si="37">AM79*36</f>
        <v>0</v>
      </c>
      <c r="AL79" s="74"/>
      <c r="AM79" s="77"/>
      <c r="AN79" s="47">
        <f>AP79*36</f>
        <v>0</v>
      </c>
      <c r="AO79" s="74"/>
      <c r="AP79" s="76"/>
      <c r="AQ79" s="40">
        <f t="shared" ref="AQ79:AQ101" si="38">AS79*36</f>
        <v>0</v>
      </c>
      <c r="AR79" s="74"/>
      <c r="AS79" s="73"/>
      <c r="AT79" s="40">
        <f t="shared" ref="AT79:AT101" si="39">AV79*36</f>
        <v>0</v>
      </c>
      <c r="AU79" s="74"/>
      <c r="AV79" s="77"/>
      <c r="AW79" s="49">
        <f t="shared" ref="AW79:AW84" si="40">AY79*36</f>
        <v>0</v>
      </c>
      <c r="AX79" s="74"/>
      <c r="AY79" s="77"/>
      <c r="AZ79" s="47">
        <f t="shared" ref="AZ79:AZ85" si="41">BB79*36</f>
        <v>0</v>
      </c>
      <c r="BA79" s="74"/>
      <c r="BB79" s="76"/>
      <c r="BC79" s="75"/>
      <c r="BD79" s="74"/>
      <c r="BE79" s="73"/>
      <c r="BF79" s="424">
        <f t="shared" ref="BF79:BF101" si="42">AJ79+AM79+AP79+AS79+AV79+AY79+BB79+BE79</f>
        <v>0</v>
      </c>
      <c r="BG79" s="425"/>
      <c r="BH79" s="350"/>
      <c r="BI79" s="351"/>
    </row>
    <row r="80" spans="1:61" s="114" customFormat="1" ht="32.1" customHeight="1" x14ac:dyDescent="0.2">
      <c r="A80" s="339" t="s">
        <v>175</v>
      </c>
      <c r="B80" s="340"/>
      <c r="C80" s="392" t="s">
        <v>239</v>
      </c>
      <c r="D80" s="393"/>
      <c r="E80" s="393"/>
      <c r="F80" s="393"/>
      <c r="G80" s="393"/>
      <c r="H80" s="393"/>
      <c r="I80" s="393"/>
      <c r="J80" s="393"/>
      <c r="K80" s="393"/>
      <c r="L80" s="393"/>
      <c r="M80" s="393"/>
      <c r="N80" s="393"/>
      <c r="O80" s="393"/>
      <c r="P80" s="393"/>
      <c r="Q80" s="394"/>
      <c r="R80" s="387">
        <v>2</v>
      </c>
      <c r="S80" s="395"/>
      <c r="T80" s="372">
        <v>1</v>
      </c>
      <c r="U80" s="373"/>
      <c r="V80" s="363">
        <f t="shared" si="34"/>
        <v>216</v>
      </c>
      <c r="W80" s="364"/>
      <c r="X80" s="377">
        <f t="shared" si="35"/>
        <v>118</v>
      </c>
      <c r="Y80" s="367"/>
      <c r="Z80" s="377">
        <v>50</v>
      </c>
      <c r="AA80" s="366"/>
      <c r="AB80" s="365">
        <v>68</v>
      </c>
      <c r="AC80" s="366"/>
      <c r="AD80" s="365"/>
      <c r="AE80" s="366"/>
      <c r="AF80" s="365"/>
      <c r="AG80" s="367"/>
      <c r="AH80" s="45">
        <f t="shared" si="36"/>
        <v>108</v>
      </c>
      <c r="AI80" s="162">
        <v>54</v>
      </c>
      <c r="AJ80" s="43">
        <v>3</v>
      </c>
      <c r="AK80" s="44">
        <f t="shared" si="37"/>
        <v>108</v>
      </c>
      <c r="AL80" s="162">
        <v>64</v>
      </c>
      <c r="AM80" s="43">
        <v>3</v>
      </c>
      <c r="AN80" s="42">
        <f>AP80*36</f>
        <v>0</v>
      </c>
      <c r="AO80" s="162"/>
      <c r="AP80" s="46"/>
      <c r="AQ80" s="45">
        <f t="shared" si="38"/>
        <v>0</v>
      </c>
      <c r="AR80" s="162"/>
      <c r="AS80" s="163"/>
      <c r="AT80" s="45">
        <f t="shared" si="39"/>
        <v>0</v>
      </c>
      <c r="AU80" s="162"/>
      <c r="AV80" s="43"/>
      <c r="AW80" s="44">
        <f t="shared" si="40"/>
        <v>0</v>
      </c>
      <c r="AX80" s="162"/>
      <c r="AY80" s="43"/>
      <c r="AZ80" s="42">
        <f t="shared" si="41"/>
        <v>0</v>
      </c>
      <c r="BA80" s="162"/>
      <c r="BB80" s="46"/>
      <c r="BC80" s="45"/>
      <c r="BD80" s="162"/>
      <c r="BE80" s="163"/>
      <c r="BF80" s="305">
        <f t="shared" si="42"/>
        <v>6</v>
      </c>
      <c r="BG80" s="437"/>
      <c r="BH80" s="334" t="s">
        <v>68</v>
      </c>
      <c r="BI80" s="335"/>
    </row>
    <row r="81" spans="1:61" ht="48" customHeight="1" x14ac:dyDescent="0.2">
      <c r="A81" s="399"/>
      <c r="B81" s="400"/>
      <c r="C81" s="429" t="s">
        <v>240</v>
      </c>
      <c r="D81" s="430"/>
      <c r="E81" s="430"/>
      <c r="F81" s="430"/>
      <c r="G81" s="430"/>
      <c r="H81" s="430"/>
      <c r="I81" s="430"/>
      <c r="J81" s="430"/>
      <c r="K81" s="430"/>
      <c r="L81" s="430"/>
      <c r="M81" s="430"/>
      <c r="N81" s="430"/>
      <c r="O81" s="430"/>
      <c r="P81" s="430"/>
      <c r="Q81" s="431"/>
      <c r="R81" s="331"/>
      <c r="S81" s="378"/>
      <c r="T81" s="386"/>
      <c r="U81" s="373"/>
      <c r="V81" s="363">
        <f t="shared" si="34"/>
        <v>40</v>
      </c>
      <c r="W81" s="364"/>
      <c r="X81" s="311">
        <f t="shared" si="35"/>
        <v>0</v>
      </c>
      <c r="Y81" s="312"/>
      <c r="Z81" s="311"/>
      <c r="AA81" s="329"/>
      <c r="AB81" s="330"/>
      <c r="AC81" s="329"/>
      <c r="AD81" s="330"/>
      <c r="AE81" s="329"/>
      <c r="AF81" s="330"/>
      <c r="AG81" s="312"/>
      <c r="AH81" s="45">
        <f t="shared" si="36"/>
        <v>0</v>
      </c>
      <c r="AI81" s="39"/>
      <c r="AJ81" s="48"/>
      <c r="AK81" s="49">
        <f t="shared" si="37"/>
        <v>0</v>
      </c>
      <c r="AL81" s="39"/>
      <c r="AM81" s="48"/>
      <c r="AN81" s="47">
        <v>40</v>
      </c>
      <c r="AO81" s="39"/>
      <c r="AP81" s="41">
        <v>1</v>
      </c>
      <c r="AQ81" s="40">
        <f t="shared" si="38"/>
        <v>0</v>
      </c>
      <c r="AR81" s="39"/>
      <c r="AS81" s="38"/>
      <c r="AT81" s="40">
        <f t="shared" si="39"/>
        <v>0</v>
      </c>
      <c r="AU81" s="39"/>
      <c r="AV81" s="48"/>
      <c r="AW81" s="49">
        <f t="shared" si="40"/>
        <v>0</v>
      </c>
      <c r="AX81" s="39"/>
      <c r="AY81" s="48"/>
      <c r="AZ81" s="47">
        <f t="shared" si="41"/>
        <v>0</v>
      </c>
      <c r="BA81" s="39"/>
      <c r="BB81" s="41"/>
      <c r="BC81" s="40"/>
      <c r="BD81" s="39"/>
      <c r="BE81" s="38"/>
      <c r="BF81" s="359">
        <f t="shared" si="42"/>
        <v>1</v>
      </c>
      <c r="BG81" s="362"/>
      <c r="BH81" s="397"/>
      <c r="BI81" s="398"/>
    </row>
    <row r="82" spans="1:61" ht="32.1" customHeight="1" x14ac:dyDescent="0.2">
      <c r="A82" s="339" t="s">
        <v>193</v>
      </c>
      <c r="B82" s="340"/>
      <c r="C82" s="302" t="s">
        <v>365</v>
      </c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4"/>
      <c r="R82" s="331"/>
      <c r="S82" s="378"/>
      <c r="T82" s="386">
        <v>4</v>
      </c>
      <c r="U82" s="373"/>
      <c r="V82" s="363">
        <f t="shared" si="34"/>
        <v>108</v>
      </c>
      <c r="W82" s="364"/>
      <c r="X82" s="311">
        <f t="shared" si="35"/>
        <v>64</v>
      </c>
      <c r="Y82" s="312"/>
      <c r="Z82" s="311">
        <v>32</v>
      </c>
      <c r="AA82" s="329"/>
      <c r="AB82" s="330">
        <v>32</v>
      </c>
      <c r="AC82" s="329"/>
      <c r="AD82" s="330"/>
      <c r="AE82" s="329"/>
      <c r="AF82" s="330"/>
      <c r="AG82" s="312"/>
      <c r="AH82" s="45">
        <f t="shared" si="36"/>
        <v>0</v>
      </c>
      <c r="AI82" s="39"/>
      <c r="AJ82" s="48"/>
      <c r="AK82" s="49">
        <f t="shared" si="37"/>
        <v>0</v>
      </c>
      <c r="AL82" s="39"/>
      <c r="AM82" s="48"/>
      <c r="AN82" s="47">
        <f t="shared" ref="AN82:AN101" si="43">AP82*36</f>
        <v>0</v>
      </c>
      <c r="AO82" s="39"/>
      <c r="AP82" s="41"/>
      <c r="AQ82" s="40">
        <f t="shared" si="38"/>
        <v>108</v>
      </c>
      <c r="AR82" s="39">
        <f>X82</f>
        <v>64</v>
      </c>
      <c r="AS82" s="38">
        <v>3</v>
      </c>
      <c r="AT82" s="40">
        <f t="shared" si="39"/>
        <v>0</v>
      </c>
      <c r="AU82" s="39"/>
      <c r="AV82" s="48"/>
      <c r="AW82" s="49">
        <f t="shared" si="40"/>
        <v>0</v>
      </c>
      <c r="AX82" s="39"/>
      <c r="AY82" s="48"/>
      <c r="AZ82" s="47">
        <f t="shared" si="41"/>
        <v>0</v>
      </c>
      <c r="BA82" s="39"/>
      <c r="BB82" s="41"/>
      <c r="BC82" s="40"/>
      <c r="BD82" s="39"/>
      <c r="BE82" s="38"/>
      <c r="BF82" s="359">
        <f t="shared" si="42"/>
        <v>3</v>
      </c>
      <c r="BG82" s="362"/>
      <c r="BH82" s="350" t="s">
        <v>132</v>
      </c>
      <c r="BI82" s="351"/>
    </row>
    <row r="83" spans="1:61" ht="48" customHeight="1" x14ac:dyDescent="0.2">
      <c r="A83" s="300" t="s">
        <v>194</v>
      </c>
      <c r="B83" s="301"/>
      <c r="C83" s="302" t="s">
        <v>241</v>
      </c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4"/>
      <c r="R83" s="331"/>
      <c r="S83" s="378"/>
      <c r="T83" s="386">
        <v>5</v>
      </c>
      <c r="U83" s="373"/>
      <c r="V83" s="363">
        <f t="shared" si="34"/>
        <v>108</v>
      </c>
      <c r="W83" s="364"/>
      <c r="X83" s="311">
        <f t="shared" si="35"/>
        <v>36</v>
      </c>
      <c r="Y83" s="312"/>
      <c r="Z83" s="311">
        <v>18</v>
      </c>
      <c r="AA83" s="329"/>
      <c r="AB83" s="330">
        <v>18</v>
      </c>
      <c r="AC83" s="329"/>
      <c r="AD83" s="330"/>
      <c r="AE83" s="329"/>
      <c r="AF83" s="330"/>
      <c r="AG83" s="312"/>
      <c r="AH83" s="45">
        <f t="shared" si="36"/>
        <v>0</v>
      </c>
      <c r="AI83" s="39"/>
      <c r="AJ83" s="48"/>
      <c r="AK83" s="49">
        <f t="shared" si="37"/>
        <v>0</v>
      </c>
      <c r="AL83" s="39"/>
      <c r="AM83" s="48"/>
      <c r="AN83" s="47">
        <f t="shared" si="43"/>
        <v>0</v>
      </c>
      <c r="AO83" s="39"/>
      <c r="AP83" s="41"/>
      <c r="AQ83" s="40">
        <f t="shared" si="38"/>
        <v>0</v>
      </c>
      <c r="AR83" s="39"/>
      <c r="AS83" s="38"/>
      <c r="AT83" s="40">
        <f t="shared" si="39"/>
        <v>108</v>
      </c>
      <c r="AU83" s="39">
        <f>X83</f>
        <v>36</v>
      </c>
      <c r="AV83" s="43">
        <v>3</v>
      </c>
      <c r="AW83" s="49">
        <f t="shared" si="40"/>
        <v>0</v>
      </c>
      <c r="AX83" s="39"/>
      <c r="AY83" s="48"/>
      <c r="AZ83" s="47">
        <f t="shared" si="41"/>
        <v>0</v>
      </c>
      <c r="BA83" s="39"/>
      <c r="BB83" s="41"/>
      <c r="BC83" s="40"/>
      <c r="BD83" s="39"/>
      <c r="BE83" s="38"/>
      <c r="BF83" s="359">
        <f t="shared" si="42"/>
        <v>3</v>
      </c>
      <c r="BG83" s="362"/>
      <c r="BH83" s="350" t="s">
        <v>133</v>
      </c>
      <c r="BI83" s="351"/>
    </row>
    <row r="84" spans="1:61" ht="32.1" customHeight="1" x14ac:dyDescent="0.2">
      <c r="A84" s="339" t="s">
        <v>195</v>
      </c>
      <c r="B84" s="340"/>
      <c r="C84" s="392" t="s">
        <v>242</v>
      </c>
      <c r="D84" s="393"/>
      <c r="E84" s="393"/>
      <c r="F84" s="393"/>
      <c r="G84" s="393"/>
      <c r="H84" s="393"/>
      <c r="I84" s="393"/>
      <c r="J84" s="393"/>
      <c r="K84" s="393"/>
      <c r="L84" s="393"/>
      <c r="M84" s="393"/>
      <c r="N84" s="393"/>
      <c r="O84" s="393"/>
      <c r="P84" s="393"/>
      <c r="Q84" s="394"/>
      <c r="R84" s="331" t="s">
        <v>279</v>
      </c>
      <c r="S84" s="378"/>
      <c r="T84" s="386"/>
      <c r="U84" s="373"/>
      <c r="V84" s="363">
        <f t="shared" si="34"/>
        <v>216</v>
      </c>
      <c r="W84" s="364"/>
      <c r="X84" s="311">
        <f t="shared" si="35"/>
        <v>136</v>
      </c>
      <c r="Y84" s="312"/>
      <c r="Z84" s="377">
        <v>68</v>
      </c>
      <c r="AA84" s="366"/>
      <c r="AB84" s="365">
        <v>68</v>
      </c>
      <c r="AC84" s="366"/>
      <c r="AD84" s="365"/>
      <c r="AE84" s="366"/>
      <c r="AF84" s="330"/>
      <c r="AG84" s="312"/>
      <c r="AH84" s="45">
        <f t="shared" si="36"/>
        <v>0</v>
      </c>
      <c r="AI84" s="39"/>
      <c r="AJ84" s="48"/>
      <c r="AK84" s="49">
        <f t="shared" si="37"/>
        <v>0</v>
      </c>
      <c r="AL84" s="39"/>
      <c r="AM84" s="48"/>
      <c r="AN84" s="47">
        <f t="shared" si="43"/>
        <v>0</v>
      </c>
      <c r="AO84" s="39"/>
      <c r="AP84" s="41"/>
      <c r="AQ84" s="40">
        <f t="shared" si="38"/>
        <v>0</v>
      </c>
      <c r="AR84" s="39"/>
      <c r="AS84" s="38"/>
      <c r="AT84" s="40">
        <f t="shared" si="39"/>
        <v>108</v>
      </c>
      <c r="AU84" s="39">
        <v>72</v>
      </c>
      <c r="AV84" s="43">
        <v>3</v>
      </c>
      <c r="AW84" s="49">
        <f t="shared" si="40"/>
        <v>108</v>
      </c>
      <c r="AX84" s="39">
        <v>64</v>
      </c>
      <c r="AY84" s="48">
        <v>3</v>
      </c>
      <c r="AZ84" s="47">
        <f t="shared" si="41"/>
        <v>0</v>
      </c>
      <c r="BA84" s="39"/>
      <c r="BB84" s="41"/>
      <c r="BC84" s="40"/>
      <c r="BD84" s="39"/>
      <c r="BE84" s="38"/>
      <c r="BF84" s="359">
        <f t="shared" si="42"/>
        <v>6</v>
      </c>
      <c r="BG84" s="362"/>
      <c r="BH84" s="334" t="s">
        <v>69</v>
      </c>
      <c r="BI84" s="335"/>
    </row>
    <row r="85" spans="1:61" ht="48" customHeight="1" x14ac:dyDescent="0.2">
      <c r="A85" s="399"/>
      <c r="B85" s="400"/>
      <c r="C85" s="429" t="s">
        <v>243</v>
      </c>
      <c r="D85" s="430"/>
      <c r="E85" s="430"/>
      <c r="F85" s="430"/>
      <c r="G85" s="430"/>
      <c r="H85" s="430"/>
      <c r="I85" s="430"/>
      <c r="J85" s="430"/>
      <c r="K85" s="430"/>
      <c r="L85" s="430"/>
      <c r="M85" s="430"/>
      <c r="N85" s="430"/>
      <c r="O85" s="430"/>
      <c r="P85" s="430"/>
      <c r="Q85" s="431"/>
      <c r="R85" s="331"/>
      <c r="S85" s="378"/>
      <c r="T85" s="386"/>
      <c r="U85" s="373"/>
      <c r="V85" s="363">
        <f t="shared" si="34"/>
        <v>40</v>
      </c>
      <c r="W85" s="364"/>
      <c r="X85" s="311">
        <f t="shared" si="35"/>
        <v>0</v>
      </c>
      <c r="Y85" s="312"/>
      <c r="Z85" s="377"/>
      <c r="AA85" s="366"/>
      <c r="AB85" s="365"/>
      <c r="AC85" s="366"/>
      <c r="AD85" s="365"/>
      <c r="AE85" s="366"/>
      <c r="AF85" s="330"/>
      <c r="AG85" s="312"/>
      <c r="AH85" s="45">
        <f t="shared" si="36"/>
        <v>0</v>
      </c>
      <c r="AI85" s="39"/>
      <c r="AJ85" s="48"/>
      <c r="AK85" s="49">
        <f t="shared" si="37"/>
        <v>0</v>
      </c>
      <c r="AL85" s="39"/>
      <c r="AM85" s="48"/>
      <c r="AN85" s="47">
        <f t="shared" si="43"/>
        <v>0</v>
      </c>
      <c r="AO85" s="39"/>
      <c r="AP85" s="41"/>
      <c r="AQ85" s="40">
        <f t="shared" si="38"/>
        <v>0</v>
      </c>
      <c r="AR85" s="39"/>
      <c r="AS85" s="38"/>
      <c r="AT85" s="40">
        <f t="shared" si="39"/>
        <v>0</v>
      </c>
      <c r="AU85" s="39"/>
      <c r="AV85" s="43"/>
      <c r="AW85" s="49">
        <v>40</v>
      </c>
      <c r="AX85" s="39"/>
      <c r="AY85" s="48">
        <v>1</v>
      </c>
      <c r="AZ85" s="47">
        <f t="shared" si="41"/>
        <v>0</v>
      </c>
      <c r="BA85" s="39"/>
      <c r="BB85" s="41"/>
      <c r="BC85" s="40"/>
      <c r="BD85" s="39"/>
      <c r="BE85" s="38"/>
      <c r="BF85" s="359">
        <f t="shared" si="42"/>
        <v>1</v>
      </c>
      <c r="BG85" s="362"/>
      <c r="BH85" s="397"/>
      <c r="BI85" s="398"/>
    </row>
    <row r="86" spans="1:61" ht="32.1" customHeight="1" x14ac:dyDescent="0.2">
      <c r="A86" s="300" t="s">
        <v>196</v>
      </c>
      <c r="B86" s="301"/>
      <c r="C86" s="374" t="s">
        <v>244</v>
      </c>
      <c r="D86" s="375"/>
      <c r="E86" s="375"/>
      <c r="F86" s="375"/>
      <c r="G86" s="375"/>
      <c r="H86" s="375"/>
      <c r="I86" s="375"/>
      <c r="J86" s="375"/>
      <c r="K86" s="375"/>
      <c r="L86" s="375"/>
      <c r="M86" s="375"/>
      <c r="N86" s="375"/>
      <c r="O86" s="375"/>
      <c r="P86" s="375"/>
      <c r="Q86" s="376"/>
      <c r="R86" s="331">
        <v>7</v>
      </c>
      <c r="S86" s="378"/>
      <c r="T86" s="386"/>
      <c r="U86" s="373"/>
      <c r="V86" s="363">
        <f t="shared" si="34"/>
        <v>204</v>
      </c>
      <c r="W86" s="364"/>
      <c r="X86" s="311">
        <f t="shared" si="35"/>
        <v>84</v>
      </c>
      <c r="Y86" s="312"/>
      <c r="Z86" s="311">
        <v>42</v>
      </c>
      <c r="AA86" s="329"/>
      <c r="AB86" s="330">
        <v>42</v>
      </c>
      <c r="AC86" s="329"/>
      <c r="AD86" s="330"/>
      <c r="AE86" s="329"/>
      <c r="AF86" s="330"/>
      <c r="AG86" s="312"/>
      <c r="AH86" s="45">
        <f t="shared" si="36"/>
        <v>0</v>
      </c>
      <c r="AI86" s="39"/>
      <c r="AJ86" s="48"/>
      <c r="AK86" s="49">
        <f t="shared" si="37"/>
        <v>0</v>
      </c>
      <c r="AL86" s="39"/>
      <c r="AM86" s="48"/>
      <c r="AN86" s="47">
        <f t="shared" si="43"/>
        <v>0</v>
      </c>
      <c r="AO86" s="39"/>
      <c r="AP86" s="41"/>
      <c r="AQ86" s="40">
        <f t="shared" si="38"/>
        <v>0</v>
      </c>
      <c r="AR86" s="39"/>
      <c r="AS86" s="38"/>
      <c r="AT86" s="40">
        <f t="shared" si="39"/>
        <v>0</v>
      </c>
      <c r="AU86" s="39"/>
      <c r="AV86" s="43"/>
      <c r="AW86" s="49">
        <f t="shared" ref="AW86:AW101" si="44">AY86*36</f>
        <v>0</v>
      </c>
      <c r="AX86" s="39"/>
      <c r="AY86" s="48"/>
      <c r="AZ86" s="47">
        <f>BB86*34</f>
        <v>204</v>
      </c>
      <c r="BA86" s="39">
        <v>84</v>
      </c>
      <c r="BB86" s="41">
        <v>6</v>
      </c>
      <c r="BC86" s="40"/>
      <c r="BD86" s="39"/>
      <c r="BE86" s="38"/>
      <c r="BF86" s="359">
        <f t="shared" si="42"/>
        <v>6</v>
      </c>
      <c r="BG86" s="362"/>
      <c r="BH86" s="350" t="s">
        <v>70</v>
      </c>
      <c r="BI86" s="351"/>
    </row>
    <row r="87" spans="1:61" s="72" customFormat="1" ht="32.1" customHeight="1" x14ac:dyDescent="0.25">
      <c r="A87" s="317" t="s">
        <v>197</v>
      </c>
      <c r="B87" s="318"/>
      <c r="C87" s="319" t="s">
        <v>245</v>
      </c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1"/>
      <c r="R87" s="296"/>
      <c r="S87" s="352"/>
      <c r="T87" s="434"/>
      <c r="U87" s="354"/>
      <c r="V87" s="348">
        <f t="shared" si="34"/>
        <v>0</v>
      </c>
      <c r="W87" s="349"/>
      <c r="X87" s="311">
        <f t="shared" si="35"/>
        <v>0</v>
      </c>
      <c r="Y87" s="312"/>
      <c r="Z87" s="328"/>
      <c r="AA87" s="294"/>
      <c r="AB87" s="293"/>
      <c r="AC87" s="294"/>
      <c r="AD87" s="293"/>
      <c r="AE87" s="294"/>
      <c r="AF87" s="293"/>
      <c r="AG87" s="295"/>
      <c r="AH87" s="45">
        <f t="shared" si="36"/>
        <v>0</v>
      </c>
      <c r="AI87" s="74"/>
      <c r="AJ87" s="77"/>
      <c r="AK87" s="49">
        <f t="shared" si="37"/>
        <v>0</v>
      </c>
      <c r="AL87" s="74"/>
      <c r="AM87" s="77"/>
      <c r="AN87" s="47">
        <f t="shared" si="43"/>
        <v>0</v>
      </c>
      <c r="AO87" s="74"/>
      <c r="AP87" s="76"/>
      <c r="AQ87" s="40">
        <f t="shared" si="38"/>
        <v>0</v>
      </c>
      <c r="AR87" s="74"/>
      <c r="AS87" s="73"/>
      <c r="AT87" s="40">
        <f t="shared" si="39"/>
        <v>0</v>
      </c>
      <c r="AU87" s="74"/>
      <c r="AV87" s="78"/>
      <c r="AW87" s="49">
        <f t="shared" si="44"/>
        <v>0</v>
      </c>
      <c r="AX87" s="74"/>
      <c r="AY87" s="77"/>
      <c r="AZ87" s="47">
        <f>BB87*36</f>
        <v>0</v>
      </c>
      <c r="BA87" s="74"/>
      <c r="BB87" s="76"/>
      <c r="BC87" s="75"/>
      <c r="BD87" s="74"/>
      <c r="BE87" s="73"/>
      <c r="BF87" s="424">
        <f t="shared" si="42"/>
        <v>0</v>
      </c>
      <c r="BG87" s="425"/>
      <c r="BH87" s="350"/>
      <c r="BI87" s="351"/>
    </row>
    <row r="88" spans="1:61" ht="32.1" customHeight="1" x14ac:dyDescent="0.2">
      <c r="A88" s="339" t="s">
        <v>198</v>
      </c>
      <c r="B88" s="340"/>
      <c r="C88" s="302" t="s">
        <v>246</v>
      </c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4"/>
      <c r="R88" s="331"/>
      <c r="S88" s="378"/>
      <c r="T88" s="386">
        <v>1</v>
      </c>
      <c r="U88" s="373"/>
      <c r="V88" s="363">
        <f t="shared" si="34"/>
        <v>108</v>
      </c>
      <c r="W88" s="364"/>
      <c r="X88" s="311">
        <f t="shared" si="35"/>
        <v>72</v>
      </c>
      <c r="Y88" s="312"/>
      <c r="Z88" s="311">
        <v>36</v>
      </c>
      <c r="AA88" s="329"/>
      <c r="AB88" s="330">
        <v>36</v>
      </c>
      <c r="AC88" s="329"/>
      <c r="AD88" s="330"/>
      <c r="AE88" s="329"/>
      <c r="AF88" s="330"/>
      <c r="AG88" s="312"/>
      <c r="AH88" s="45">
        <f t="shared" si="36"/>
        <v>108</v>
      </c>
      <c r="AI88" s="39">
        <f>X88</f>
        <v>72</v>
      </c>
      <c r="AJ88" s="48">
        <v>3</v>
      </c>
      <c r="AK88" s="49">
        <f t="shared" si="37"/>
        <v>0</v>
      </c>
      <c r="AL88" s="39"/>
      <c r="AM88" s="48"/>
      <c r="AN88" s="47">
        <f t="shared" si="43"/>
        <v>0</v>
      </c>
      <c r="AO88" s="39"/>
      <c r="AP88" s="41"/>
      <c r="AQ88" s="40">
        <f t="shared" si="38"/>
        <v>0</v>
      </c>
      <c r="AR88" s="39"/>
      <c r="AS88" s="38"/>
      <c r="AT88" s="40">
        <f t="shared" si="39"/>
        <v>0</v>
      </c>
      <c r="AU88" s="39"/>
      <c r="AV88" s="43"/>
      <c r="AW88" s="49">
        <f t="shared" si="44"/>
        <v>0</v>
      </c>
      <c r="AX88" s="39"/>
      <c r="AY88" s="48"/>
      <c r="AZ88" s="47">
        <f>BB88*36</f>
        <v>0</v>
      </c>
      <c r="BA88" s="39"/>
      <c r="BB88" s="41"/>
      <c r="BC88" s="40"/>
      <c r="BD88" s="39"/>
      <c r="BE88" s="38"/>
      <c r="BF88" s="359">
        <f t="shared" si="42"/>
        <v>3</v>
      </c>
      <c r="BG88" s="362"/>
      <c r="BH88" s="334" t="s">
        <v>322</v>
      </c>
      <c r="BI88" s="335"/>
    </row>
    <row r="89" spans="1:61" ht="48" customHeight="1" x14ac:dyDescent="0.2">
      <c r="A89" s="399"/>
      <c r="B89" s="400"/>
      <c r="C89" s="429" t="s">
        <v>247</v>
      </c>
      <c r="D89" s="430"/>
      <c r="E89" s="430"/>
      <c r="F89" s="430"/>
      <c r="G89" s="430"/>
      <c r="H89" s="430"/>
      <c r="I89" s="430"/>
      <c r="J89" s="430"/>
      <c r="K89" s="430"/>
      <c r="L89" s="430"/>
      <c r="M89" s="430"/>
      <c r="N89" s="430"/>
      <c r="O89" s="430"/>
      <c r="P89" s="430"/>
      <c r="Q89" s="431"/>
      <c r="R89" s="331"/>
      <c r="S89" s="378"/>
      <c r="T89" s="386"/>
      <c r="U89" s="373"/>
      <c r="V89" s="363">
        <f t="shared" si="34"/>
        <v>40</v>
      </c>
      <c r="W89" s="364"/>
      <c r="X89" s="311">
        <f t="shared" si="35"/>
        <v>0</v>
      </c>
      <c r="Y89" s="312"/>
      <c r="Z89" s="311"/>
      <c r="AA89" s="329"/>
      <c r="AB89" s="330"/>
      <c r="AC89" s="329"/>
      <c r="AD89" s="330"/>
      <c r="AE89" s="329"/>
      <c r="AF89" s="330"/>
      <c r="AG89" s="312"/>
      <c r="AH89" s="45">
        <f t="shared" si="36"/>
        <v>0</v>
      </c>
      <c r="AI89" s="39"/>
      <c r="AJ89" s="48"/>
      <c r="AK89" s="49">
        <v>40</v>
      </c>
      <c r="AL89" s="39"/>
      <c r="AM89" s="48">
        <v>1</v>
      </c>
      <c r="AN89" s="47">
        <f t="shared" si="43"/>
        <v>0</v>
      </c>
      <c r="AO89" s="39"/>
      <c r="AP89" s="41"/>
      <c r="AQ89" s="40">
        <f t="shared" si="38"/>
        <v>0</v>
      </c>
      <c r="AR89" s="39"/>
      <c r="AS89" s="38"/>
      <c r="AT89" s="40">
        <f t="shared" si="39"/>
        <v>0</v>
      </c>
      <c r="AU89" s="39"/>
      <c r="AV89" s="43"/>
      <c r="AW89" s="49">
        <f t="shared" si="44"/>
        <v>0</v>
      </c>
      <c r="AX89" s="39"/>
      <c r="AY89" s="48"/>
      <c r="AZ89" s="47">
        <f>BB89*36</f>
        <v>0</v>
      </c>
      <c r="BA89" s="39"/>
      <c r="BB89" s="41"/>
      <c r="BC89" s="40"/>
      <c r="BD89" s="39"/>
      <c r="BE89" s="38"/>
      <c r="BF89" s="359">
        <f t="shared" si="42"/>
        <v>1</v>
      </c>
      <c r="BG89" s="362"/>
      <c r="BH89" s="397"/>
      <c r="BI89" s="398"/>
    </row>
    <row r="90" spans="1:61" ht="32.1" customHeight="1" x14ac:dyDescent="0.2">
      <c r="A90" s="300" t="s">
        <v>202</v>
      </c>
      <c r="B90" s="301"/>
      <c r="C90" s="302" t="s">
        <v>248</v>
      </c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4"/>
      <c r="R90" s="331">
        <v>4</v>
      </c>
      <c r="S90" s="378"/>
      <c r="T90" s="386"/>
      <c r="U90" s="373"/>
      <c r="V90" s="363">
        <f t="shared" si="34"/>
        <v>108</v>
      </c>
      <c r="W90" s="364"/>
      <c r="X90" s="311">
        <f t="shared" si="35"/>
        <v>64</v>
      </c>
      <c r="Y90" s="312"/>
      <c r="Z90" s="311">
        <v>32</v>
      </c>
      <c r="AA90" s="329"/>
      <c r="AB90" s="330">
        <v>32</v>
      </c>
      <c r="AC90" s="329"/>
      <c r="AD90" s="330"/>
      <c r="AE90" s="329"/>
      <c r="AF90" s="330"/>
      <c r="AG90" s="312"/>
      <c r="AH90" s="45">
        <f t="shared" si="36"/>
        <v>0</v>
      </c>
      <c r="AI90" s="39"/>
      <c r="AJ90" s="48"/>
      <c r="AK90" s="49">
        <f t="shared" ref="AK90:AK101" si="45">AM90*36</f>
        <v>0</v>
      </c>
      <c r="AL90" s="39"/>
      <c r="AM90" s="48"/>
      <c r="AN90" s="47">
        <f t="shared" si="43"/>
        <v>0</v>
      </c>
      <c r="AO90" s="39"/>
      <c r="AP90" s="41"/>
      <c r="AQ90" s="40">
        <f t="shared" si="38"/>
        <v>108</v>
      </c>
      <c r="AR90" s="39">
        <f>X90</f>
        <v>64</v>
      </c>
      <c r="AS90" s="38">
        <v>3</v>
      </c>
      <c r="AT90" s="40">
        <f t="shared" si="39"/>
        <v>0</v>
      </c>
      <c r="AU90" s="39"/>
      <c r="AV90" s="43"/>
      <c r="AW90" s="49">
        <f t="shared" si="44"/>
        <v>0</v>
      </c>
      <c r="AX90" s="39"/>
      <c r="AY90" s="48"/>
      <c r="AZ90" s="47">
        <f>BB90*36</f>
        <v>0</v>
      </c>
      <c r="BA90" s="39"/>
      <c r="BB90" s="41"/>
      <c r="BC90" s="40"/>
      <c r="BD90" s="39"/>
      <c r="BE90" s="38"/>
      <c r="BF90" s="331">
        <f t="shared" si="42"/>
        <v>3</v>
      </c>
      <c r="BG90" s="308"/>
      <c r="BH90" s="438" t="s">
        <v>320</v>
      </c>
      <c r="BI90" s="351"/>
    </row>
    <row r="91" spans="1:61" ht="32.1" customHeight="1" x14ac:dyDescent="0.2">
      <c r="A91" s="300" t="s">
        <v>251</v>
      </c>
      <c r="B91" s="301"/>
      <c r="C91" s="392" t="s">
        <v>249</v>
      </c>
      <c r="D91" s="393"/>
      <c r="E91" s="393"/>
      <c r="F91" s="393"/>
      <c r="G91" s="393"/>
      <c r="H91" s="393"/>
      <c r="I91" s="393"/>
      <c r="J91" s="393"/>
      <c r="K91" s="393"/>
      <c r="L91" s="393"/>
      <c r="M91" s="393"/>
      <c r="N91" s="393"/>
      <c r="O91" s="393"/>
      <c r="P91" s="393"/>
      <c r="Q91" s="394"/>
      <c r="R91" s="331">
        <v>7</v>
      </c>
      <c r="S91" s="378"/>
      <c r="T91" s="307" t="s">
        <v>279</v>
      </c>
      <c r="U91" s="308"/>
      <c r="V91" s="363">
        <f t="shared" si="34"/>
        <v>318</v>
      </c>
      <c r="W91" s="364"/>
      <c r="X91" s="311">
        <f t="shared" si="35"/>
        <v>200</v>
      </c>
      <c r="Y91" s="312"/>
      <c r="Z91" s="311">
        <v>100</v>
      </c>
      <c r="AA91" s="329"/>
      <c r="AB91" s="330">
        <v>100</v>
      </c>
      <c r="AC91" s="329"/>
      <c r="AD91" s="330"/>
      <c r="AE91" s="329"/>
      <c r="AF91" s="330"/>
      <c r="AG91" s="312"/>
      <c r="AH91" s="45">
        <f t="shared" si="36"/>
        <v>0</v>
      </c>
      <c r="AI91" s="39"/>
      <c r="AJ91" s="48"/>
      <c r="AK91" s="49">
        <f t="shared" si="45"/>
        <v>0</v>
      </c>
      <c r="AL91" s="39"/>
      <c r="AM91" s="48"/>
      <c r="AN91" s="47">
        <f t="shared" si="43"/>
        <v>0</v>
      </c>
      <c r="AO91" s="39"/>
      <c r="AP91" s="41"/>
      <c r="AQ91" s="40">
        <f t="shared" si="38"/>
        <v>0</v>
      </c>
      <c r="AR91" s="39"/>
      <c r="AS91" s="38"/>
      <c r="AT91" s="40">
        <f t="shared" si="39"/>
        <v>108</v>
      </c>
      <c r="AU91" s="39">
        <v>72</v>
      </c>
      <c r="AV91" s="43">
        <v>3</v>
      </c>
      <c r="AW91" s="49">
        <f t="shared" si="44"/>
        <v>108</v>
      </c>
      <c r="AX91" s="39">
        <v>64</v>
      </c>
      <c r="AY91" s="48">
        <v>3</v>
      </c>
      <c r="AZ91" s="47">
        <f>BB91*34</f>
        <v>102</v>
      </c>
      <c r="BA91" s="39">
        <v>64</v>
      </c>
      <c r="BB91" s="46">
        <v>3</v>
      </c>
      <c r="BC91" s="40"/>
      <c r="BD91" s="39"/>
      <c r="BE91" s="38"/>
      <c r="BF91" s="331">
        <f t="shared" si="42"/>
        <v>9</v>
      </c>
      <c r="BG91" s="308"/>
      <c r="BH91" s="438" t="s">
        <v>318</v>
      </c>
      <c r="BI91" s="351"/>
    </row>
    <row r="92" spans="1:61" ht="32.1" customHeight="1" x14ac:dyDescent="0.2">
      <c r="A92" s="300" t="s">
        <v>252</v>
      </c>
      <c r="B92" s="301"/>
      <c r="C92" s="392" t="s">
        <v>250</v>
      </c>
      <c r="D92" s="393"/>
      <c r="E92" s="393"/>
      <c r="F92" s="393"/>
      <c r="G92" s="393"/>
      <c r="H92" s="393"/>
      <c r="I92" s="393"/>
      <c r="J92" s="393"/>
      <c r="K92" s="393"/>
      <c r="L92" s="393"/>
      <c r="M92" s="393"/>
      <c r="N92" s="393"/>
      <c r="O92" s="393"/>
      <c r="P92" s="393"/>
      <c r="Q92" s="394"/>
      <c r="R92" s="331">
        <v>7</v>
      </c>
      <c r="S92" s="378"/>
      <c r="T92" s="386"/>
      <c r="U92" s="373"/>
      <c r="V92" s="363">
        <f t="shared" si="34"/>
        <v>204</v>
      </c>
      <c r="W92" s="364"/>
      <c r="X92" s="311">
        <f t="shared" si="35"/>
        <v>84</v>
      </c>
      <c r="Y92" s="312"/>
      <c r="Z92" s="311">
        <v>42</v>
      </c>
      <c r="AA92" s="329"/>
      <c r="AB92" s="330">
        <v>42</v>
      </c>
      <c r="AC92" s="329"/>
      <c r="AD92" s="330"/>
      <c r="AE92" s="329"/>
      <c r="AF92" s="330"/>
      <c r="AG92" s="312"/>
      <c r="AH92" s="45">
        <f t="shared" si="36"/>
        <v>0</v>
      </c>
      <c r="AI92" s="39"/>
      <c r="AJ92" s="48"/>
      <c r="AK92" s="49">
        <f t="shared" si="45"/>
        <v>0</v>
      </c>
      <c r="AL92" s="39"/>
      <c r="AM92" s="48"/>
      <c r="AN92" s="47">
        <f t="shared" si="43"/>
        <v>0</v>
      </c>
      <c r="AO92" s="39"/>
      <c r="AP92" s="41"/>
      <c r="AQ92" s="40">
        <f t="shared" si="38"/>
        <v>0</v>
      </c>
      <c r="AR92" s="39"/>
      <c r="AS92" s="38"/>
      <c r="AT92" s="40">
        <f t="shared" si="39"/>
        <v>0</v>
      </c>
      <c r="AU92" s="39"/>
      <c r="AV92" s="43"/>
      <c r="AW92" s="49">
        <f t="shared" si="44"/>
        <v>0</v>
      </c>
      <c r="AX92" s="39"/>
      <c r="AY92" s="48"/>
      <c r="AZ92" s="47">
        <f>BB92*34</f>
        <v>204</v>
      </c>
      <c r="BA92" s="39">
        <v>84</v>
      </c>
      <c r="BB92" s="46">
        <v>6</v>
      </c>
      <c r="BC92" s="40"/>
      <c r="BD92" s="39"/>
      <c r="BE92" s="38"/>
      <c r="BF92" s="331">
        <f t="shared" si="42"/>
        <v>6</v>
      </c>
      <c r="BG92" s="308"/>
      <c r="BH92" s="438" t="s">
        <v>316</v>
      </c>
      <c r="BI92" s="351"/>
    </row>
    <row r="93" spans="1:61" s="72" customFormat="1" ht="48" customHeight="1" x14ac:dyDescent="0.25">
      <c r="A93" s="317" t="s">
        <v>254</v>
      </c>
      <c r="B93" s="318"/>
      <c r="C93" s="319" t="s">
        <v>253</v>
      </c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1"/>
      <c r="R93" s="296"/>
      <c r="S93" s="352"/>
      <c r="T93" s="434"/>
      <c r="U93" s="354"/>
      <c r="V93" s="348">
        <f t="shared" si="34"/>
        <v>0</v>
      </c>
      <c r="W93" s="349"/>
      <c r="X93" s="311">
        <f t="shared" si="35"/>
        <v>0</v>
      </c>
      <c r="Y93" s="312"/>
      <c r="Z93" s="328"/>
      <c r="AA93" s="294"/>
      <c r="AB93" s="293"/>
      <c r="AC93" s="294"/>
      <c r="AD93" s="293"/>
      <c r="AE93" s="294"/>
      <c r="AF93" s="293"/>
      <c r="AG93" s="295"/>
      <c r="AH93" s="45">
        <f t="shared" si="36"/>
        <v>0</v>
      </c>
      <c r="AI93" s="74"/>
      <c r="AJ93" s="77"/>
      <c r="AK93" s="49">
        <f t="shared" si="45"/>
        <v>0</v>
      </c>
      <c r="AL93" s="74"/>
      <c r="AM93" s="77"/>
      <c r="AN93" s="47">
        <f t="shared" si="43"/>
        <v>0</v>
      </c>
      <c r="AO93" s="74"/>
      <c r="AP93" s="76"/>
      <c r="AQ93" s="40">
        <f t="shared" si="38"/>
        <v>0</v>
      </c>
      <c r="AR93" s="74"/>
      <c r="AS93" s="73"/>
      <c r="AT93" s="40">
        <f t="shared" si="39"/>
        <v>0</v>
      </c>
      <c r="AU93" s="74"/>
      <c r="AV93" s="78"/>
      <c r="AW93" s="49">
        <f t="shared" si="44"/>
        <v>0</v>
      </c>
      <c r="AX93" s="74"/>
      <c r="AY93" s="77"/>
      <c r="AZ93" s="47">
        <f t="shared" ref="AZ93:AZ98" si="46">BB93*36</f>
        <v>0</v>
      </c>
      <c r="BA93" s="74"/>
      <c r="BB93" s="76"/>
      <c r="BC93" s="75"/>
      <c r="BD93" s="74"/>
      <c r="BE93" s="73"/>
      <c r="BF93" s="424">
        <f t="shared" si="42"/>
        <v>0</v>
      </c>
      <c r="BG93" s="425"/>
      <c r="BH93" s="350"/>
      <c r="BI93" s="351"/>
    </row>
    <row r="94" spans="1:61" ht="32.1" customHeight="1" x14ac:dyDescent="0.2">
      <c r="A94" s="300" t="s">
        <v>255</v>
      </c>
      <c r="B94" s="301"/>
      <c r="C94" s="302" t="s">
        <v>262</v>
      </c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4"/>
      <c r="R94" s="331"/>
      <c r="S94" s="378"/>
      <c r="T94" s="386">
        <v>3</v>
      </c>
      <c r="U94" s="373"/>
      <c r="V94" s="363">
        <f t="shared" si="34"/>
        <v>108</v>
      </c>
      <c r="W94" s="364"/>
      <c r="X94" s="311">
        <f t="shared" si="35"/>
        <v>72</v>
      </c>
      <c r="Y94" s="312"/>
      <c r="Z94" s="311">
        <v>36</v>
      </c>
      <c r="AA94" s="329"/>
      <c r="AB94" s="330">
        <v>36</v>
      </c>
      <c r="AC94" s="329"/>
      <c r="AD94" s="330"/>
      <c r="AE94" s="329"/>
      <c r="AF94" s="330"/>
      <c r="AG94" s="312"/>
      <c r="AH94" s="45">
        <f t="shared" si="36"/>
        <v>0</v>
      </c>
      <c r="AI94" s="39"/>
      <c r="AJ94" s="48"/>
      <c r="AK94" s="49">
        <f t="shared" si="45"/>
        <v>0</v>
      </c>
      <c r="AL94" s="39"/>
      <c r="AM94" s="48"/>
      <c r="AN94" s="47">
        <f t="shared" si="43"/>
        <v>108</v>
      </c>
      <c r="AO94" s="39">
        <f>X94</f>
        <v>72</v>
      </c>
      <c r="AP94" s="41">
        <v>3</v>
      </c>
      <c r="AQ94" s="40">
        <f t="shared" si="38"/>
        <v>0</v>
      </c>
      <c r="AR94" s="39"/>
      <c r="AS94" s="38"/>
      <c r="AT94" s="40">
        <f t="shared" si="39"/>
        <v>0</v>
      </c>
      <c r="AU94" s="39"/>
      <c r="AV94" s="43"/>
      <c r="AW94" s="49">
        <f t="shared" si="44"/>
        <v>0</v>
      </c>
      <c r="AX94" s="39"/>
      <c r="AY94" s="48"/>
      <c r="AZ94" s="47">
        <f t="shared" si="46"/>
        <v>0</v>
      </c>
      <c r="BA94" s="39"/>
      <c r="BB94" s="41"/>
      <c r="BC94" s="40"/>
      <c r="BD94" s="39"/>
      <c r="BE94" s="38"/>
      <c r="BF94" s="331">
        <f t="shared" si="42"/>
        <v>3</v>
      </c>
      <c r="BG94" s="308"/>
      <c r="BH94" s="438" t="s">
        <v>314</v>
      </c>
      <c r="BI94" s="351"/>
    </row>
    <row r="95" spans="1:61" ht="32.1" customHeight="1" x14ac:dyDescent="0.2">
      <c r="A95" s="300" t="s">
        <v>256</v>
      </c>
      <c r="B95" s="301"/>
      <c r="C95" s="302" t="s">
        <v>263</v>
      </c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4"/>
      <c r="R95" s="331"/>
      <c r="S95" s="378"/>
      <c r="T95" s="386">
        <v>4</v>
      </c>
      <c r="U95" s="373"/>
      <c r="V95" s="363">
        <f t="shared" si="34"/>
        <v>108</v>
      </c>
      <c r="W95" s="364"/>
      <c r="X95" s="311">
        <f t="shared" si="35"/>
        <v>48</v>
      </c>
      <c r="Y95" s="312"/>
      <c r="Z95" s="311">
        <v>16</v>
      </c>
      <c r="AA95" s="329"/>
      <c r="AB95" s="330">
        <v>32</v>
      </c>
      <c r="AC95" s="329"/>
      <c r="AD95" s="330"/>
      <c r="AE95" s="329"/>
      <c r="AF95" s="330"/>
      <c r="AG95" s="312"/>
      <c r="AH95" s="45">
        <f t="shared" si="36"/>
        <v>0</v>
      </c>
      <c r="AI95" s="39"/>
      <c r="AJ95" s="48"/>
      <c r="AK95" s="49">
        <f t="shared" si="45"/>
        <v>0</v>
      </c>
      <c r="AL95" s="39"/>
      <c r="AM95" s="48"/>
      <c r="AN95" s="47">
        <f t="shared" si="43"/>
        <v>0</v>
      </c>
      <c r="AO95" s="39"/>
      <c r="AP95" s="41"/>
      <c r="AQ95" s="40">
        <f t="shared" si="38"/>
        <v>108</v>
      </c>
      <c r="AR95" s="39">
        <f>X95</f>
        <v>48</v>
      </c>
      <c r="AS95" s="38">
        <v>3</v>
      </c>
      <c r="AT95" s="40">
        <f t="shared" si="39"/>
        <v>0</v>
      </c>
      <c r="AU95" s="39"/>
      <c r="AV95" s="43"/>
      <c r="AW95" s="49">
        <f t="shared" si="44"/>
        <v>0</v>
      </c>
      <c r="AX95" s="39"/>
      <c r="AY95" s="48"/>
      <c r="AZ95" s="47">
        <f t="shared" si="46"/>
        <v>0</v>
      </c>
      <c r="BA95" s="39"/>
      <c r="BB95" s="41"/>
      <c r="BC95" s="40"/>
      <c r="BD95" s="39"/>
      <c r="BE95" s="38"/>
      <c r="BF95" s="331">
        <f t="shared" si="42"/>
        <v>3</v>
      </c>
      <c r="BG95" s="308"/>
      <c r="BH95" s="438" t="s">
        <v>312</v>
      </c>
      <c r="BI95" s="351"/>
    </row>
    <row r="96" spans="1:61" ht="48" customHeight="1" x14ac:dyDescent="0.2">
      <c r="A96" s="300" t="s">
        <v>257</v>
      </c>
      <c r="B96" s="301"/>
      <c r="C96" s="302" t="s">
        <v>264</v>
      </c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4"/>
      <c r="R96" s="331"/>
      <c r="S96" s="378"/>
      <c r="T96" s="386">
        <v>5</v>
      </c>
      <c r="U96" s="373"/>
      <c r="V96" s="363">
        <f t="shared" si="34"/>
        <v>108</v>
      </c>
      <c r="W96" s="364"/>
      <c r="X96" s="311">
        <f t="shared" si="35"/>
        <v>36</v>
      </c>
      <c r="Y96" s="312"/>
      <c r="Z96" s="311">
        <v>18</v>
      </c>
      <c r="AA96" s="329"/>
      <c r="AB96" s="330"/>
      <c r="AC96" s="329"/>
      <c r="AD96" s="330">
        <v>18</v>
      </c>
      <c r="AE96" s="329"/>
      <c r="AF96" s="330"/>
      <c r="AG96" s="312"/>
      <c r="AH96" s="45">
        <f t="shared" si="36"/>
        <v>0</v>
      </c>
      <c r="AI96" s="39"/>
      <c r="AJ96" s="48"/>
      <c r="AK96" s="49">
        <f t="shared" si="45"/>
        <v>0</v>
      </c>
      <c r="AL96" s="39"/>
      <c r="AM96" s="48"/>
      <c r="AN96" s="47">
        <f t="shared" si="43"/>
        <v>0</v>
      </c>
      <c r="AO96" s="39"/>
      <c r="AP96" s="41"/>
      <c r="AQ96" s="40">
        <f t="shared" si="38"/>
        <v>0</v>
      </c>
      <c r="AR96" s="39"/>
      <c r="AS96" s="38"/>
      <c r="AT96" s="40">
        <f t="shared" si="39"/>
        <v>108</v>
      </c>
      <c r="AU96" s="39">
        <f>X96</f>
        <v>36</v>
      </c>
      <c r="AV96" s="43">
        <v>3</v>
      </c>
      <c r="AW96" s="49">
        <f t="shared" si="44"/>
        <v>0</v>
      </c>
      <c r="AX96" s="39"/>
      <c r="AY96" s="48"/>
      <c r="AZ96" s="47">
        <f t="shared" si="46"/>
        <v>0</v>
      </c>
      <c r="BA96" s="39"/>
      <c r="BB96" s="41"/>
      <c r="BC96" s="40"/>
      <c r="BD96" s="39"/>
      <c r="BE96" s="38"/>
      <c r="BF96" s="331">
        <f t="shared" si="42"/>
        <v>3</v>
      </c>
      <c r="BG96" s="308"/>
      <c r="BH96" s="438" t="s">
        <v>380</v>
      </c>
      <c r="BI96" s="351"/>
    </row>
    <row r="97" spans="1:61" ht="48" customHeight="1" x14ac:dyDescent="0.2">
      <c r="A97" s="300" t="s">
        <v>258</v>
      </c>
      <c r="B97" s="301"/>
      <c r="C97" s="302" t="s">
        <v>265</v>
      </c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4"/>
      <c r="R97" s="331">
        <v>5</v>
      </c>
      <c r="S97" s="378"/>
      <c r="T97" s="386"/>
      <c r="U97" s="373"/>
      <c r="V97" s="363">
        <f t="shared" si="34"/>
        <v>108</v>
      </c>
      <c r="W97" s="364"/>
      <c r="X97" s="311">
        <f t="shared" si="35"/>
        <v>72</v>
      </c>
      <c r="Y97" s="312"/>
      <c r="Z97" s="311">
        <v>36</v>
      </c>
      <c r="AA97" s="329"/>
      <c r="AB97" s="330">
        <v>36</v>
      </c>
      <c r="AC97" s="329"/>
      <c r="AD97" s="330"/>
      <c r="AE97" s="329"/>
      <c r="AF97" s="330"/>
      <c r="AG97" s="312"/>
      <c r="AH97" s="45">
        <f t="shared" si="36"/>
        <v>0</v>
      </c>
      <c r="AI97" s="39"/>
      <c r="AJ97" s="48"/>
      <c r="AK97" s="49">
        <f t="shared" si="45"/>
        <v>0</v>
      </c>
      <c r="AL97" s="39"/>
      <c r="AM97" s="48"/>
      <c r="AN97" s="47">
        <f t="shared" si="43"/>
        <v>0</v>
      </c>
      <c r="AO97" s="39"/>
      <c r="AP97" s="41"/>
      <c r="AQ97" s="40">
        <f t="shared" si="38"/>
        <v>0</v>
      </c>
      <c r="AR97" s="39"/>
      <c r="AS97" s="38"/>
      <c r="AT97" s="40">
        <f t="shared" si="39"/>
        <v>108</v>
      </c>
      <c r="AU97" s="39">
        <f>X97</f>
        <v>72</v>
      </c>
      <c r="AV97" s="43">
        <v>3</v>
      </c>
      <c r="AW97" s="49">
        <f t="shared" si="44"/>
        <v>0</v>
      </c>
      <c r="AX97" s="39"/>
      <c r="AY97" s="48"/>
      <c r="AZ97" s="47">
        <f t="shared" si="46"/>
        <v>0</v>
      </c>
      <c r="BA97" s="39"/>
      <c r="BB97" s="41"/>
      <c r="BC97" s="40"/>
      <c r="BD97" s="39"/>
      <c r="BE97" s="38"/>
      <c r="BF97" s="331">
        <f t="shared" si="42"/>
        <v>3</v>
      </c>
      <c r="BG97" s="308"/>
      <c r="BH97" s="438" t="s">
        <v>308</v>
      </c>
      <c r="BI97" s="351"/>
    </row>
    <row r="98" spans="1:61" ht="32.1" customHeight="1" x14ac:dyDescent="0.2">
      <c r="A98" s="300" t="s">
        <v>259</v>
      </c>
      <c r="B98" s="301"/>
      <c r="C98" s="302" t="s">
        <v>364</v>
      </c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4"/>
      <c r="R98" s="331">
        <v>6</v>
      </c>
      <c r="S98" s="378"/>
      <c r="T98" s="386"/>
      <c r="U98" s="373"/>
      <c r="V98" s="363">
        <f t="shared" si="34"/>
        <v>108</v>
      </c>
      <c r="W98" s="364"/>
      <c r="X98" s="311">
        <f t="shared" si="35"/>
        <v>64</v>
      </c>
      <c r="Y98" s="312"/>
      <c r="Z98" s="311">
        <v>32</v>
      </c>
      <c r="AA98" s="329"/>
      <c r="AB98" s="330">
        <v>32</v>
      </c>
      <c r="AC98" s="329"/>
      <c r="AD98" s="330"/>
      <c r="AE98" s="329"/>
      <c r="AF98" s="330"/>
      <c r="AG98" s="312"/>
      <c r="AH98" s="45">
        <f t="shared" si="36"/>
        <v>0</v>
      </c>
      <c r="AI98" s="39"/>
      <c r="AJ98" s="48"/>
      <c r="AK98" s="49">
        <f t="shared" si="45"/>
        <v>0</v>
      </c>
      <c r="AL98" s="39"/>
      <c r="AM98" s="48"/>
      <c r="AN98" s="47">
        <f t="shared" si="43"/>
        <v>0</v>
      </c>
      <c r="AO98" s="39"/>
      <c r="AP98" s="41"/>
      <c r="AQ98" s="40">
        <f t="shared" si="38"/>
        <v>0</v>
      </c>
      <c r="AR98" s="39"/>
      <c r="AS98" s="38"/>
      <c r="AT98" s="40">
        <f t="shared" si="39"/>
        <v>0</v>
      </c>
      <c r="AU98" s="39"/>
      <c r="AV98" s="43"/>
      <c r="AW98" s="49">
        <f t="shared" si="44"/>
        <v>108</v>
      </c>
      <c r="AX98" s="39">
        <f>X98</f>
        <v>64</v>
      </c>
      <c r="AY98" s="48">
        <v>3</v>
      </c>
      <c r="AZ98" s="47">
        <f t="shared" si="46"/>
        <v>0</v>
      </c>
      <c r="BA98" s="39"/>
      <c r="BB98" s="41"/>
      <c r="BC98" s="40"/>
      <c r="BD98" s="39"/>
      <c r="BE98" s="38"/>
      <c r="BF98" s="331">
        <f t="shared" si="42"/>
        <v>3</v>
      </c>
      <c r="BG98" s="308"/>
      <c r="BH98" s="438" t="s">
        <v>306</v>
      </c>
      <c r="BI98" s="351"/>
    </row>
    <row r="99" spans="1:61" ht="32.1" customHeight="1" x14ac:dyDescent="0.2">
      <c r="A99" s="300" t="s">
        <v>260</v>
      </c>
      <c r="B99" s="301"/>
      <c r="C99" s="302" t="s">
        <v>266</v>
      </c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4"/>
      <c r="R99" s="331"/>
      <c r="S99" s="378"/>
      <c r="T99" s="386">
        <v>7</v>
      </c>
      <c r="U99" s="373"/>
      <c r="V99" s="363">
        <f t="shared" si="34"/>
        <v>102</v>
      </c>
      <c r="W99" s="364"/>
      <c r="X99" s="311">
        <f t="shared" si="35"/>
        <v>64</v>
      </c>
      <c r="Y99" s="312"/>
      <c r="Z99" s="311">
        <v>32</v>
      </c>
      <c r="AA99" s="329"/>
      <c r="AB99" s="330"/>
      <c r="AC99" s="329"/>
      <c r="AD99" s="330">
        <v>32</v>
      </c>
      <c r="AE99" s="329"/>
      <c r="AF99" s="330"/>
      <c r="AG99" s="312"/>
      <c r="AH99" s="45">
        <f t="shared" si="36"/>
        <v>0</v>
      </c>
      <c r="AI99" s="39"/>
      <c r="AJ99" s="48"/>
      <c r="AK99" s="49">
        <f t="shared" si="45"/>
        <v>0</v>
      </c>
      <c r="AL99" s="39"/>
      <c r="AM99" s="48"/>
      <c r="AN99" s="47">
        <f t="shared" si="43"/>
        <v>0</v>
      </c>
      <c r="AO99" s="39"/>
      <c r="AP99" s="41"/>
      <c r="AQ99" s="40">
        <f t="shared" si="38"/>
        <v>0</v>
      </c>
      <c r="AR99" s="39"/>
      <c r="AS99" s="38"/>
      <c r="AT99" s="40">
        <f t="shared" si="39"/>
        <v>0</v>
      </c>
      <c r="AU99" s="39"/>
      <c r="AV99" s="43"/>
      <c r="AW99" s="49">
        <f t="shared" si="44"/>
        <v>0</v>
      </c>
      <c r="AX99" s="39"/>
      <c r="AY99" s="48"/>
      <c r="AZ99" s="47">
        <f>BB99*34</f>
        <v>102</v>
      </c>
      <c r="BA99" s="39">
        <v>64</v>
      </c>
      <c r="BB99" s="41">
        <v>3</v>
      </c>
      <c r="BC99" s="40"/>
      <c r="BD99" s="39"/>
      <c r="BE99" s="38"/>
      <c r="BF99" s="331">
        <f t="shared" si="42"/>
        <v>3</v>
      </c>
      <c r="BG99" s="308"/>
      <c r="BH99" s="438" t="s">
        <v>304</v>
      </c>
      <c r="BI99" s="351"/>
    </row>
    <row r="100" spans="1:61" ht="32.1" customHeight="1" x14ac:dyDescent="0.2">
      <c r="A100" s="300" t="s">
        <v>261</v>
      </c>
      <c r="B100" s="301"/>
      <c r="C100" s="302" t="s">
        <v>267</v>
      </c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4"/>
      <c r="R100" s="331"/>
      <c r="S100" s="378"/>
      <c r="T100" s="149">
        <v>7</v>
      </c>
      <c r="U100" s="150" t="s">
        <v>298</v>
      </c>
      <c r="V100" s="363">
        <f t="shared" si="34"/>
        <v>102</v>
      </c>
      <c r="W100" s="364"/>
      <c r="X100" s="311">
        <f t="shared" si="35"/>
        <v>64</v>
      </c>
      <c r="Y100" s="312"/>
      <c r="Z100" s="311">
        <v>32</v>
      </c>
      <c r="AA100" s="329"/>
      <c r="AB100" s="330"/>
      <c r="AC100" s="329"/>
      <c r="AD100" s="330">
        <v>32</v>
      </c>
      <c r="AE100" s="329"/>
      <c r="AF100" s="330"/>
      <c r="AG100" s="312"/>
      <c r="AH100" s="45">
        <f t="shared" si="36"/>
        <v>0</v>
      </c>
      <c r="AI100" s="39"/>
      <c r="AJ100" s="48"/>
      <c r="AK100" s="49">
        <f t="shared" si="45"/>
        <v>0</v>
      </c>
      <c r="AL100" s="39"/>
      <c r="AM100" s="48"/>
      <c r="AN100" s="47">
        <f t="shared" si="43"/>
        <v>0</v>
      </c>
      <c r="AO100" s="39"/>
      <c r="AP100" s="41"/>
      <c r="AQ100" s="40">
        <f t="shared" si="38"/>
        <v>0</v>
      </c>
      <c r="AR100" s="39"/>
      <c r="AS100" s="38"/>
      <c r="AT100" s="40">
        <f t="shared" si="39"/>
        <v>0</v>
      </c>
      <c r="AU100" s="39"/>
      <c r="AV100" s="43"/>
      <c r="AW100" s="49">
        <f t="shared" si="44"/>
        <v>0</v>
      </c>
      <c r="AX100" s="39"/>
      <c r="AY100" s="48"/>
      <c r="AZ100" s="47">
        <f>BB100*34</f>
        <v>102</v>
      </c>
      <c r="BA100" s="39">
        <v>64</v>
      </c>
      <c r="BB100" s="41">
        <v>3</v>
      </c>
      <c r="BC100" s="40"/>
      <c r="BD100" s="39"/>
      <c r="BE100" s="38"/>
      <c r="BF100" s="331">
        <f t="shared" si="42"/>
        <v>3</v>
      </c>
      <c r="BG100" s="308"/>
      <c r="BH100" s="438" t="s">
        <v>302</v>
      </c>
      <c r="BI100" s="351"/>
    </row>
    <row r="101" spans="1:61" ht="48" customHeight="1" x14ac:dyDescent="0.2">
      <c r="A101" s="448" t="s">
        <v>277</v>
      </c>
      <c r="B101" s="449"/>
      <c r="C101" s="450" t="s">
        <v>12</v>
      </c>
      <c r="D101" s="451"/>
      <c r="E101" s="451"/>
      <c r="F101" s="451"/>
      <c r="G101" s="451"/>
      <c r="H101" s="451"/>
      <c r="I101" s="451"/>
      <c r="J101" s="451"/>
      <c r="K101" s="451"/>
      <c r="L101" s="451"/>
      <c r="M101" s="451"/>
      <c r="N101" s="451"/>
      <c r="O101" s="451"/>
      <c r="P101" s="451"/>
      <c r="Q101" s="452"/>
      <c r="R101" s="453"/>
      <c r="S101" s="454"/>
      <c r="T101" s="631" t="s">
        <v>395</v>
      </c>
      <c r="U101" s="312"/>
      <c r="V101" s="345">
        <f t="shared" si="34"/>
        <v>432</v>
      </c>
      <c r="W101" s="346"/>
      <c r="X101" s="347">
        <f t="shared" si="35"/>
        <v>144</v>
      </c>
      <c r="Y101" s="338"/>
      <c r="Z101" s="347"/>
      <c r="AA101" s="337"/>
      <c r="AB101" s="336"/>
      <c r="AC101" s="337"/>
      <c r="AD101" s="336">
        <f>AO101+AR101+AU101+AX101</f>
        <v>144</v>
      </c>
      <c r="AE101" s="337"/>
      <c r="AF101" s="336"/>
      <c r="AG101" s="338"/>
      <c r="AH101" s="180">
        <f t="shared" si="36"/>
        <v>0</v>
      </c>
      <c r="AI101" s="176"/>
      <c r="AJ101" s="174"/>
      <c r="AK101" s="175">
        <f t="shared" si="45"/>
        <v>0</v>
      </c>
      <c r="AL101" s="176"/>
      <c r="AM101" s="177"/>
      <c r="AN101" s="178">
        <f t="shared" si="43"/>
        <v>108</v>
      </c>
      <c r="AO101" s="176">
        <v>36</v>
      </c>
      <c r="AP101" s="179">
        <v>3</v>
      </c>
      <c r="AQ101" s="175">
        <f t="shared" si="38"/>
        <v>108</v>
      </c>
      <c r="AR101" s="176">
        <v>36</v>
      </c>
      <c r="AS101" s="177">
        <v>3</v>
      </c>
      <c r="AT101" s="178">
        <f t="shared" si="39"/>
        <v>108</v>
      </c>
      <c r="AU101" s="176">
        <v>36</v>
      </c>
      <c r="AV101" s="179">
        <v>3</v>
      </c>
      <c r="AW101" s="175">
        <f t="shared" si="44"/>
        <v>108</v>
      </c>
      <c r="AX101" s="176">
        <v>36</v>
      </c>
      <c r="AY101" s="177">
        <v>3</v>
      </c>
      <c r="AZ101" s="178">
        <f>BB101*36</f>
        <v>0</v>
      </c>
      <c r="BA101" s="176"/>
      <c r="BB101" s="179"/>
      <c r="BC101" s="175"/>
      <c r="BD101" s="176"/>
      <c r="BE101" s="177"/>
      <c r="BF101" s="332">
        <f t="shared" si="42"/>
        <v>12</v>
      </c>
      <c r="BG101" s="333"/>
      <c r="BH101" s="334" t="s">
        <v>300</v>
      </c>
      <c r="BI101" s="335"/>
    </row>
    <row r="102" spans="1:61" ht="32.1" customHeight="1" x14ac:dyDescent="0.2">
      <c r="A102" s="439" t="s">
        <v>176</v>
      </c>
      <c r="B102" s="440"/>
      <c r="C102" s="441" t="s">
        <v>8</v>
      </c>
      <c r="D102" s="442"/>
      <c r="E102" s="442"/>
      <c r="F102" s="442"/>
      <c r="G102" s="442"/>
      <c r="H102" s="442"/>
      <c r="I102" s="442"/>
      <c r="J102" s="442"/>
      <c r="K102" s="442"/>
      <c r="L102" s="442"/>
      <c r="M102" s="442"/>
      <c r="N102" s="442"/>
      <c r="O102" s="442"/>
      <c r="P102" s="442"/>
      <c r="Q102" s="443"/>
      <c r="R102" s="70"/>
      <c r="S102" s="71"/>
      <c r="T102" s="70"/>
      <c r="U102" s="69"/>
      <c r="V102" s="68"/>
      <c r="W102" s="65"/>
      <c r="X102" s="68"/>
      <c r="Y102" s="65"/>
      <c r="Z102" s="68"/>
      <c r="AA102" s="67"/>
      <c r="AB102" s="66"/>
      <c r="AC102" s="67"/>
      <c r="AD102" s="66"/>
      <c r="AE102" s="67"/>
      <c r="AF102" s="66"/>
      <c r="AG102" s="65"/>
      <c r="AH102" s="60"/>
      <c r="AI102" s="59"/>
      <c r="AJ102" s="63"/>
      <c r="AK102" s="64"/>
      <c r="AL102" s="59"/>
      <c r="AM102" s="63"/>
      <c r="AN102" s="62"/>
      <c r="AO102" s="59"/>
      <c r="AP102" s="61"/>
      <c r="AQ102" s="60"/>
      <c r="AR102" s="59"/>
      <c r="AS102" s="58"/>
      <c r="AT102" s="60"/>
      <c r="AU102" s="59"/>
      <c r="AV102" s="63"/>
      <c r="AW102" s="64"/>
      <c r="AX102" s="59"/>
      <c r="AY102" s="63"/>
      <c r="AZ102" s="62"/>
      <c r="BA102" s="59"/>
      <c r="BB102" s="61"/>
      <c r="BC102" s="60"/>
      <c r="BD102" s="59"/>
      <c r="BE102" s="58"/>
      <c r="BF102" s="444"/>
      <c r="BG102" s="445"/>
      <c r="BH102" s="446"/>
      <c r="BI102" s="447"/>
    </row>
    <row r="103" spans="1:61" ht="72" customHeight="1" x14ac:dyDescent="0.2">
      <c r="A103" s="300" t="s">
        <v>177</v>
      </c>
      <c r="B103" s="301"/>
      <c r="C103" s="302" t="s">
        <v>182</v>
      </c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4"/>
      <c r="R103" s="331"/>
      <c r="S103" s="378"/>
      <c r="T103" s="457"/>
      <c r="U103" s="308"/>
      <c r="V103" s="311" t="s">
        <v>10</v>
      </c>
      <c r="W103" s="312"/>
      <c r="X103" s="311" t="s">
        <v>10</v>
      </c>
      <c r="Y103" s="312"/>
      <c r="Z103" s="311" t="s">
        <v>10</v>
      </c>
      <c r="AA103" s="329"/>
      <c r="AB103" s="330"/>
      <c r="AC103" s="329"/>
      <c r="AD103" s="330"/>
      <c r="AE103" s="329"/>
      <c r="AF103" s="330"/>
      <c r="AG103" s="312"/>
      <c r="AH103" s="40" t="s">
        <v>10</v>
      </c>
      <c r="AI103" s="39" t="s">
        <v>10</v>
      </c>
      <c r="AJ103" s="48"/>
      <c r="AK103" s="49"/>
      <c r="AL103" s="39"/>
      <c r="AM103" s="48"/>
      <c r="AN103" s="47"/>
      <c r="AO103" s="39"/>
      <c r="AP103" s="41"/>
      <c r="AQ103" s="40"/>
      <c r="AR103" s="39"/>
      <c r="AS103" s="38"/>
      <c r="AT103" s="40"/>
      <c r="AU103" s="39"/>
      <c r="AV103" s="48"/>
      <c r="AW103" s="49"/>
      <c r="AX103" s="39"/>
      <c r="AY103" s="48"/>
      <c r="AZ103" s="47"/>
      <c r="BA103" s="39"/>
      <c r="BB103" s="41"/>
      <c r="BC103" s="40"/>
      <c r="BD103" s="39"/>
      <c r="BE103" s="38"/>
      <c r="BF103" s="455"/>
      <c r="BG103" s="456"/>
      <c r="BH103" s="438"/>
      <c r="BI103" s="351"/>
    </row>
    <row r="104" spans="1:61" ht="32.1" customHeight="1" x14ac:dyDescent="0.2">
      <c r="A104" s="300" t="s">
        <v>178</v>
      </c>
      <c r="B104" s="301"/>
      <c r="C104" s="302" t="s">
        <v>9</v>
      </c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4"/>
      <c r="R104" s="331"/>
      <c r="S104" s="378"/>
      <c r="T104" s="457"/>
      <c r="U104" s="308"/>
      <c r="V104" s="311" t="s">
        <v>10</v>
      </c>
      <c r="W104" s="312"/>
      <c r="X104" s="311" t="s">
        <v>10</v>
      </c>
      <c r="Y104" s="312"/>
      <c r="Z104" s="311" t="s">
        <v>10</v>
      </c>
      <c r="AA104" s="329"/>
      <c r="AB104" s="330"/>
      <c r="AC104" s="329"/>
      <c r="AD104" s="330"/>
      <c r="AE104" s="329"/>
      <c r="AF104" s="330"/>
      <c r="AG104" s="312"/>
      <c r="AH104" s="40"/>
      <c r="AI104" s="39"/>
      <c r="AJ104" s="48"/>
      <c r="AK104" s="49"/>
      <c r="AL104" s="39"/>
      <c r="AM104" s="48"/>
      <c r="AN104" s="47" t="s">
        <v>10</v>
      </c>
      <c r="AO104" s="39" t="s">
        <v>10</v>
      </c>
      <c r="AP104" s="41"/>
      <c r="AQ104" s="40"/>
      <c r="AR104" s="39"/>
      <c r="AS104" s="38"/>
      <c r="AT104" s="40"/>
      <c r="AU104" s="39"/>
      <c r="AV104" s="48"/>
      <c r="AW104" s="49"/>
      <c r="AX104" s="39"/>
      <c r="AY104" s="48"/>
      <c r="AZ104" s="47"/>
      <c r="BA104" s="39"/>
      <c r="BB104" s="41"/>
      <c r="BC104" s="40"/>
      <c r="BD104" s="39"/>
      <c r="BE104" s="38"/>
      <c r="BF104" s="455"/>
      <c r="BG104" s="456"/>
      <c r="BH104" s="438"/>
      <c r="BI104" s="351"/>
    </row>
    <row r="105" spans="1:61" ht="32.1" customHeight="1" x14ac:dyDescent="0.2">
      <c r="A105" s="300" t="s">
        <v>179</v>
      </c>
      <c r="B105" s="301"/>
      <c r="C105" s="302" t="s">
        <v>11</v>
      </c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4"/>
      <c r="R105" s="359"/>
      <c r="S105" s="360"/>
      <c r="T105" s="361"/>
      <c r="U105" s="362"/>
      <c r="V105" s="464" t="s">
        <v>13</v>
      </c>
      <c r="W105" s="330"/>
      <c r="X105" s="311" t="s">
        <v>13</v>
      </c>
      <c r="Y105" s="312"/>
      <c r="Z105" s="329"/>
      <c r="AA105" s="357"/>
      <c r="AB105" s="330"/>
      <c r="AC105" s="329"/>
      <c r="AD105" s="330" t="s">
        <v>13</v>
      </c>
      <c r="AE105" s="329"/>
      <c r="AF105" s="357"/>
      <c r="AG105" s="358"/>
      <c r="AH105" s="40"/>
      <c r="AI105" s="39"/>
      <c r="AJ105" s="48"/>
      <c r="AK105" s="49"/>
      <c r="AL105" s="39"/>
      <c r="AM105" s="48"/>
      <c r="AN105" s="47"/>
      <c r="AO105" s="39"/>
      <c r="AP105" s="41"/>
      <c r="AQ105" s="40"/>
      <c r="AR105" s="39"/>
      <c r="AS105" s="38"/>
      <c r="AT105" s="40" t="s">
        <v>16</v>
      </c>
      <c r="AU105" s="39" t="s">
        <v>16</v>
      </c>
      <c r="AV105" s="48"/>
      <c r="AW105" s="49" t="s">
        <v>273</v>
      </c>
      <c r="AX105" s="39" t="s">
        <v>273</v>
      </c>
      <c r="AY105" s="48"/>
      <c r="AZ105" s="47"/>
      <c r="BA105" s="39"/>
      <c r="BB105" s="41"/>
      <c r="BC105" s="40"/>
      <c r="BD105" s="39"/>
      <c r="BE105" s="38"/>
      <c r="BF105" s="458"/>
      <c r="BG105" s="459"/>
      <c r="BH105" s="298"/>
      <c r="BI105" s="299"/>
    </row>
    <row r="106" spans="1:61" ht="32.1" customHeight="1" x14ac:dyDescent="0.2">
      <c r="A106" s="411" t="s">
        <v>180</v>
      </c>
      <c r="B106" s="412"/>
      <c r="C106" s="413" t="s">
        <v>14</v>
      </c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5"/>
      <c r="R106" s="57"/>
      <c r="S106" s="167"/>
      <c r="T106" s="57"/>
      <c r="U106" s="168"/>
      <c r="V106" s="170"/>
      <c r="W106" s="171"/>
      <c r="X106" s="170"/>
      <c r="Y106" s="171"/>
      <c r="Z106" s="170"/>
      <c r="AA106" s="172"/>
      <c r="AB106" s="169"/>
      <c r="AC106" s="172"/>
      <c r="AD106" s="169"/>
      <c r="AE106" s="172"/>
      <c r="AF106" s="169"/>
      <c r="AG106" s="171"/>
      <c r="AH106" s="52"/>
      <c r="AI106" s="51"/>
      <c r="AJ106" s="55"/>
      <c r="AK106" s="56"/>
      <c r="AL106" s="51"/>
      <c r="AM106" s="55"/>
      <c r="AN106" s="54"/>
      <c r="AO106" s="51"/>
      <c r="AP106" s="53"/>
      <c r="AQ106" s="52"/>
      <c r="AR106" s="51"/>
      <c r="AS106" s="50"/>
      <c r="AT106" s="52"/>
      <c r="AU106" s="51"/>
      <c r="AV106" s="55"/>
      <c r="AW106" s="56"/>
      <c r="AX106" s="51"/>
      <c r="AY106" s="55"/>
      <c r="AZ106" s="54"/>
      <c r="BA106" s="51"/>
      <c r="BB106" s="53"/>
      <c r="BC106" s="52"/>
      <c r="BD106" s="51"/>
      <c r="BE106" s="50"/>
      <c r="BF106" s="460"/>
      <c r="BG106" s="461"/>
      <c r="BH106" s="462"/>
      <c r="BI106" s="463"/>
    </row>
    <row r="107" spans="1:61" ht="32.1" customHeight="1" x14ac:dyDescent="0.2">
      <c r="A107" s="300" t="s">
        <v>181</v>
      </c>
      <c r="B107" s="301"/>
      <c r="C107" s="302" t="s">
        <v>11</v>
      </c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4"/>
      <c r="R107" s="359"/>
      <c r="S107" s="360"/>
      <c r="T107" s="361" t="s">
        <v>183</v>
      </c>
      <c r="U107" s="362"/>
      <c r="V107" s="464" t="s">
        <v>276</v>
      </c>
      <c r="W107" s="330"/>
      <c r="X107" s="311" t="s">
        <v>276</v>
      </c>
      <c r="Y107" s="312"/>
      <c r="Z107" s="329"/>
      <c r="AA107" s="357"/>
      <c r="AB107" s="330"/>
      <c r="AC107" s="329"/>
      <c r="AD107" s="330" t="s">
        <v>276</v>
      </c>
      <c r="AE107" s="329"/>
      <c r="AF107" s="357"/>
      <c r="AG107" s="358"/>
      <c r="AH107" s="40" t="s">
        <v>75</v>
      </c>
      <c r="AI107" s="39" t="s">
        <v>75</v>
      </c>
      <c r="AJ107" s="48"/>
      <c r="AK107" s="49" t="s">
        <v>272</v>
      </c>
      <c r="AL107" s="39" t="s">
        <v>272</v>
      </c>
      <c r="AM107" s="48"/>
      <c r="AN107" s="47" t="s">
        <v>75</v>
      </c>
      <c r="AO107" s="39" t="s">
        <v>75</v>
      </c>
      <c r="AP107" s="48"/>
      <c r="AQ107" s="49" t="s">
        <v>272</v>
      </c>
      <c r="AR107" s="39" t="s">
        <v>272</v>
      </c>
      <c r="AS107" s="38"/>
      <c r="AT107" s="40" t="s">
        <v>16</v>
      </c>
      <c r="AU107" s="39" t="s">
        <v>16</v>
      </c>
      <c r="AV107" s="48"/>
      <c r="AW107" s="49" t="s">
        <v>273</v>
      </c>
      <c r="AX107" s="39" t="s">
        <v>273</v>
      </c>
      <c r="AY107" s="48"/>
      <c r="AZ107" s="47"/>
      <c r="BA107" s="39"/>
      <c r="BB107" s="41"/>
      <c r="BC107" s="40"/>
      <c r="BD107" s="39"/>
      <c r="BE107" s="38"/>
      <c r="BF107" s="458"/>
      <c r="BG107" s="459"/>
      <c r="BH107" s="298" t="s">
        <v>345</v>
      </c>
      <c r="BI107" s="299"/>
    </row>
    <row r="108" spans="1:61" ht="48" customHeight="1" x14ac:dyDescent="0.2">
      <c r="A108" s="300" t="s">
        <v>286</v>
      </c>
      <c r="B108" s="301"/>
      <c r="C108" s="302" t="s">
        <v>363</v>
      </c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4"/>
      <c r="R108" s="359"/>
      <c r="S108" s="360"/>
      <c r="T108" s="467" t="s">
        <v>381</v>
      </c>
      <c r="U108" s="437"/>
      <c r="V108" s="468" t="s">
        <v>275</v>
      </c>
      <c r="W108" s="365"/>
      <c r="X108" s="377" t="s">
        <v>272</v>
      </c>
      <c r="Y108" s="367"/>
      <c r="Z108" s="366" t="s">
        <v>273</v>
      </c>
      <c r="AA108" s="465"/>
      <c r="AB108" s="365" t="s">
        <v>184</v>
      </c>
      <c r="AC108" s="366"/>
      <c r="AD108" s="365" t="s">
        <v>184</v>
      </c>
      <c r="AE108" s="366"/>
      <c r="AF108" s="465"/>
      <c r="AG108" s="466"/>
      <c r="AH108" s="45"/>
      <c r="AI108" s="162"/>
      <c r="AJ108" s="43"/>
      <c r="AK108" s="44"/>
      <c r="AL108" s="162"/>
      <c r="AM108" s="43"/>
      <c r="AN108" s="42"/>
      <c r="AO108" s="162"/>
      <c r="AP108" s="46"/>
      <c r="AQ108" s="44"/>
      <c r="AR108" s="162"/>
      <c r="AS108" s="163"/>
      <c r="AT108" s="45" t="str">
        <f>V108</f>
        <v>/108</v>
      </c>
      <c r="AU108" s="162" t="str">
        <f>X108</f>
        <v>/64</v>
      </c>
      <c r="AV108" s="43"/>
      <c r="AW108" s="44"/>
      <c r="AX108" s="162"/>
      <c r="AY108" s="43"/>
      <c r="AZ108" s="42"/>
      <c r="BA108" s="162"/>
      <c r="BB108" s="41"/>
      <c r="BC108" s="40"/>
      <c r="BD108" s="39"/>
      <c r="BE108" s="38"/>
      <c r="BF108" s="458"/>
      <c r="BG108" s="459"/>
      <c r="BH108" s="298" t="s">
        <v>191</v>
      </c>
      <c r="BI108" s="299"/>
    </row>
    <row r="109" spans="1:61" ht="48" customHeight="1" thickBot="1" x14ac:dyDescent="0.25">
      <c r="A109" s="300" t="s">
        <v>200</v>
      </c>
      <c r="B109" s="301"/>
      <c r="C109" s="302" t="s">
        <v>362</v>
      </c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4"/>
      <c r="R109" s="359"/>
      <c r="S109" s="360"/>
      <c r="T109" s="467" t="s">
        <v>285</v>
      </c>
      <c r="U109" s="437"/>
      <c r="V109" s="468" t="s">
        <v>287</v>
      </c>
      <c r="W109" s="365"/>
      <c r="X109" s="377" t="s">
        <v>288</v>
      </c>
      <c r="Y109" s="367"/>
      <c r="Z109" s="366" t="s">
        <v>289</v>
      </c>
      <c r="AA109" s="465"/>
      <c r="AB109" s="365"/>
      <c r="AC109" s="366"/>
      <c r="AD109" s="365" t="s">
        <v>290</v>
      </c>
      <c r="AE109" s="366"/>
      <c r="AF109" s="465"/>
      <c r="AG109" s="466"/>
      <c r="AH109" s="45"/>
      <c r="AI109" s="162"/>
      <c r="AJ109" s="43"/>
      <c r="AK109" s="44"/>
      <c r="AL109" s="162"/>
      <c r="AM109" s="43"/>
      <c r="AN109" s="42"/>
      <c r="AO109" s="162"/>
      <c r="AP109" s="46"/>
      <c r="AQ109" s="45"/>
      <c r="AR109" s="162"/>
      <c r="AS109" s="163"/>
      <c r="AT109" s="45"/>
      <c r="AU109" s="162"/>
      <c r="AV109" s="43"/>
      <c r="AW109" s="44"/>
      <c r="AX109" s="162"/>
      <c r="AY109" s="43"/>
      <c r="AZ109" s="42" t="s">
        <v>287</v>
      </c>
      <c r="BA109" s="162" t="s">
        <v>288</v>
      </c>
      <c r="BB109" s="41"/>
      <c r="BC109" s="40"/>
      <c r="BD109" s="39"/>
      <c r="BE109" s="38"/>
      <c r="BF109" s="458"/>
      <c r="BG109" s="459"/>
      <c r="BH109" s="298" t="s">
        <v>192</v>
      </c>
      <c r="BI109" s="299"/>
    </row>
    <row r="110" spans="1:61" ht="30" customHeight="1" thickTop="1" x14ac:dyDescent="0.2">
      <c r="A110" s="490" t="s">
        <v>185</v>
      </c>
      <c r="B110" s="491"/>
      <c r="C110" s="491"/>
      <c r="D110" s="491"/>
      <c r="E110" s="491"/>
      <c r="F110" s="491"/>
      <c r="G110" s="491"/>
      <c r="H110" s="491"/>
      <c r="I110" s="491"/>
      <c r="J110" s="491"/>
      <c r="K110" s="491"/>
      <c r="L110" s="491"/>
      <c r="M110" s="491"/>
      <c r="N110" s="491"/>
      <c r="O110" s="491"/>
      <c r="P110" s="491"/>
      <c r="Q110" s="491"/>
      <c r="R110" s="491"/>
      <c r="S110" s="491"/>
      <c r="T110" s="491"/>
      <c r="U110" s="492"/>
      <c r="V110" s="483">
        <f>V33+V59</f>
        <v>7308</v>
      </c>
      <c r="W110" s="493"/>
      <c r="X110" s="483">
        <f>X33+X59</f>
        <v>3732</v>
      </c>
      <c r="Y110" s="482"/>
      <c r="Z110" s="494">
        <f>Z33+Z59</f>
        <v>1670</v>
      </c>
      <c r="AA110" s="481"/>
      <c r="AB110" s="481">
        <f>AB33+AB59</f>
        <v>1198</v>
      </c>
      <c r="AC110" s="481"/>
      <c r="AD110" s="481">
        <f>AD33+AD59</f>
        <v>748</v>
      </c>
      <c r="AE110" s="481"/>
      <c r="AF110" s="481">
        <f>AF33+AF59</f>
        <v>116</v>
      </c>
      <c r="AG110" s="482"/>
      <c r="AH110" s="184">
        <f t="shared" ref="AH110:BF110" si="47">AH33+AH59</f>
        <v>1062</v>
      </c>
      <c r="AI110" s="185">
        <f t="shared" si="47"/>
        <v>570</v>
      </c>
      <c r="AJ110" s="182">
        <f t="shared" si="47"/>
        <v>30</v>
      </c>
      <c r="AK110" s="37">
        <f t="shared" si="47"/>
        <v>1048</v>
      </c>
      <c r="AL110" s="185">
        <f t="shared" si="47"/>
        <v>518</v>
      </c>
      <c r="AM110" s="182">
        <f t="shared" si="47"/>
        <v>29</v>
      </c>
      <c r="AN110" s="181">
        <f t="shared" si="47"/>
        <v>1084</v>
      </c>
      <c r="AO110" s="185">
        <f t="shared" si="47"/>
        <v>574</v>
      </c>
      <c r="AP110" s="36">
        <f t="shared" si="47"/>
        <v>30</v>
      </c>
      <c r="AQ110" s="184">
        <f t="shared" si="47"/>
        <v>1012</v>
      </c>
      <c r="AR110" s="185">
        <f t="shared" si="47"/>
        <v>504</v>
      </c>
      <c r="AS110" s="183">
        <f t="shared" si="47"/>
        <v>28</v>
      </c>
      <c r="AT110" s="184">
        <f t="shared" si="47"/>
        <v>1012</v>
      </c>
      <c r="AU110" s="185">
        <f t="shared" si="47"/>
        <v>540</v>
      </c>
      <c r="AV110" s="182">
        <f t="shared" si="47"/>
        <v>28</v>
      </c>
      <c r="AW110" s="37">
        <f t="shared" si="47"/>
        <v>940</v>
      </c>
      <c r="AX110" s="185">
        <f t="shared" si="47"/>
        <v>480</v>
      </c>
      <c r="AY110" s="182">
        <f t="shared" si="47"/>
        <v>26</v>
      </c>
      <c r="AZ110" s="181">
        <f t="shared" si="47"/>
        <v>1150</v>
      </c>
      <c r="BA110" s="185">
        <f t="shared" si="47"/>
        <v>546</v>
      </c>
      <c r="BB110" s="36">
        <f t="shared" si="47"/>
        <v>33</v>
      </c>
      <c r="BC110" s="184">
        <f t="shared" si="47"/>
        <v>0</v>
      </c>
      <c r="BD110" s="185">
        <f t="shared" si="47"/>
        <v>0</v>
      </c>
      <c r="BE110" s="183">
        <f t="shared" si="47"/>
        <v>0</v>
      </c>
      <c r="BF110" s="483">
        <f t="shared" si="47"/>
        <v>204</v>
      </c>
      <c r="BG110" s="482"/>
      <c r="BH110" s="484"/>
      <c r="BI110" s="485"/>
    </row>
    <row r="111" spans="1:61" ht="30" customHeight="1" x14ac:dyDescent="0.2">
      <c r="A111" s="473" t="s">
        <v>71</v>
      </c>
      <c r="B111" s="474"/>
      <c r="C111" s="474"/>
      <c r="D111" s="474"/>
      <c r="E111" s="474"/>
      <c r="F111" s="474"/>
      <c r="G111" s="474"/>
      <c r="H111" s="474"/>
      <c r="I111" s="474"/>
      <c r="J111" s="474"/>
      <c r="K111" s="474"/>
      <c r="L111" s="474"/>
      <c r="M111" s="474"/>
      <c r="N111" s="474"/>
      <c r="O111" s="474"/>
      <c r="P111" s="474"/>
      <c r="Q111" s="474"/>
      <c r="R111" s="474"/>
      <c r="S111" s="474"/>
      <c r="T111" s="474"/>
      <c r="U111" s="475"/>
      <c r="V111" s="469">
        <f>AH110+AK110+AN110+AQ110+AT110+AW110+AZ110</f>
        <v>7308</v>
      </c>
      <c r="W111" s="486"/>
      <c r="X111" s="469">
        <f>AI110+AL110+AO110+AR110+AU110+AX110+BA110</f>
        <v>3732</v>
      </c>
      <c r="Y111" s="470"/>
      <c r="Z111" s="487"/>
      <c r="AA111" s="488"/>
      <c r="AB111" s="488"/>
      <c r="AC111" s="488"/>
      <c r="AD111" s="488"/>
      <c r="AE111" s="488"/>
      <c r="AF111" s="488"/>
      <c r="AG111" s="489"/>
      <c r="AH111" s="189">
        <f>AH110/(AH31+3)</f>
        <v>50.571428571428569</v>
      </c>
      <c r="AI111" s="32">
        <f>AI110/AH31</f>
        <v>31.666666666666668</v>
      </c>
      <c r="AJ111" s="34"/>
      <c r="AK111" s="188">
        <f>AK110/(AK31+4)</f>
        <v>52.4</v>
      </c>
      <c r="AL111" s="32">
        <f>AL110/AK31</f>
        <v>32.375</v>
      </c>
      <c r="AM111" s="34">
        <f>AJ110+AM110+P118</f>
        <v>60</v>
      </c>
      <c r="AN111" s="187">
        <f>AN110/(AN31+3)</f>
        <v>51.61904761904762</v>
      </c>
      <c r="AO111" s="32">
        <f>AO110/AN31</f>
        <v>31.888888888888889</v>
      </c>
      <c r="AP111" s="35"/>
      <c r="AQ111" s="189">
        <f>AQ110/(AQ31+4)</f>
        <v>50.6</v>
      </c>
      <c r="AR111" s="32">
        <f>AR110/AQ31</f>
        <v>31.5</v>
      </c>
      <c r="AS111" s="186">
        <f>AP110+AS110+P119</f>
        <v>60</v>
      </c>
      <c r="AT111" s="189">
        <f>AT110/(AT31+3)</f>
        <v>48.19047619047619</v>
      </c>
      <c r="AU111" s="32">
        <f>AU110/AT31</f>
        <v>30</v>
      </c>
      <c r="AV111" s="34"/>
      <c r="AW111" s="188">
        <f>AW110/(AW31+3)</f>
        <v>49.473684210526315</v>
      </c>
      <c r="AX111" s="32">
        <f>AX110/AW31</f>
        <v>30</v>
      </c>
      <c r="AY111" s="34">
        <f>AV110+AY110+AH118</f>
        <v>60</v>
      </c>
      <c r="AZ111" s="187">
        <f>AZ110/(AZ31+3)</f>
        <v>54.761904761904759</v>
      </c>
      <c r="BA111" s="32">
        <f>BA110/AZ31</f>
        <v>30.333333333333332</v>
      </c>
      <c r="BB111" s="33"/>
      <c r="BC111" s="32"/>
      <c r="BD111" s="32"/>
      <c r="BE111" s="186">
        <f>BB110+AH119+AS118</f>
        <v>60</v>
      </c>
      <c r="BF111" s="469">
        <f>BF110+P118+P119+AH118+AH119+AS118</f>
        <v>240</v>
      </c>
      <c r="BG111" s="470"/>
      <c r="BH111" s="471"/>
      <c r="BI111" s="472"/>
    </row>
    <row r="112" spans="1:61" ht="30" customHeight="1" x14ac:dyDescent="0.2">
      <c r="A112" s="473" t="s">
        <v>72</v>
      </c>
      <c r="B112" s="474"/>
      <c r="C112" s="474"/>
      <c r="D112" s="474"/>
      <c r="E112" s="474"/>
      <c r="F112" s="474"/>
      <c r="G112" s="474"/>
      <c r="H112" s="474"/>
      <c r="I112" s="474"/>
      <c r="J112" s="474"/>
      <c r="K112" s="474"/>
      <c r="L112" s="474"/>
      <c r="M112" s="474"/>
      <c r="N112" s="474"/>
      <c r="O112" s="474"/>
      <c r="P112" s="474"/>
      <c r="Q112" s="474"/>
      <c r="R112" s="474"/>
      <c r="S112" s="474"/>
      <c r="T112" s="474"/>
      <c r="U112" s="475"/>
      <c r="V112" s="476">
        <f>SUM(AH112:BE112)</f>
        <v>6</v>
      </c>
      <c r="W112" s="477"/>
      <c r="X112" s="476"/>
      <c r="Y112" s="478"/>
      <c r="Z112" s="479"/>
      <c r="AA112" s="480"/>
      <c r="AB112" s="480"/>
      <c r="AC112" s="480"/>
      <c r="AD112" s="480"/>
      <c r="AE112" s="480"/>
      <c r="AF112" s="480"/>
      <c r="AG112" s="478"/>
      <c r="AH112" s="479"/>
      <c r="AI112" s="480"/>
      <c r="AJ112" s="477"/>
      <c r="AK112" s="508">
        <v>1</v>
      </c>
      <c r="AL112" s="480"/>
      <c r="AM112" s="477"/>
      <c r="AN112" s="476">
        <v>1</v>
      </c>
      <c r="AO112" s="480"/>
      <c r="AP112" s="509"/>
      <c r="AQ112" s="479">
        <v>1</v>
      </c>
      <c r="AR112" s="480"/>
      <c r="AS112" s="478"/>
      <c r="AT112" s="479">
        <v>1</v>
      </c>
      <c r="AU112" s="480"/>
      <c r="AV112" s="477"/>
      <c r="AW112" s="508">
        <v>1</v>
      </c>
      <c r="AX112" s="480"/>
      <c r="AY112" s="477"/>
      <c r="AZ112" s="476">
        <v>1</v>
      </c>
      <c r="BA112" s="480"/>
      <c r="BB112" s="509"/>
      <c r="BC112" s="479"/>
      <c r="BD112" s="480"/>
      <c r="BE112" s="478"/>
      <c r="BF112" s="476"/>
      <c r="BG112" s="478"/>
      <c r="BH112" s="498"/>
      <c r="BI112" s="499"/>
    </row>
    <row r="113" spans="1:61" ht="30" customHeight="1" x14ac:dyDescent="0.2">
      <c r="A113" s="473" t="s">
        <v>73</v>
      </c>
      <c r="B113" s="474"/>
      <c r="C113" s="474"/>
      <c r="D113" s="474"/>
      <c r="E113" s="474"/>
      <c r="F113" s="474"/>
      <c r="G113" s="474"/>
      <c r="H113" s="474"/>
      <c r="I113" s="474"/>
      <c r="J113" s="474"/>
      <c r="K113" s="474"/>
      <c r="L113" s="474"/>
      <c r="M113" s="474"/>
      <c r="N113" s="474"/>
      <c r="O113" s="474"/>
      <c r="P113" s="474"/>
      <c r="Q113" s="474"/>
      <c r="R113" s="474"/>
      <c r="S113" s="474"/>
      <c r="T113" s="474"/>
      <c r="U113" s="475"/>
      <c r="V113" s="476">
        <f>SUM(AH113:BE113)</f>
        <v>32</v>
      </c>
      <c r="W113" s="477"/>
      <c r="X113" s="476"/>
      <c r="Y113" s="478"/>
      <c r="Z113" s="479"/>
      <c r="AA113" s="480"/>
      <c r="AB113" s="480"/>
      <c r="AC113" s="480"/>
      <c r="AD113" s="480"/>
      <c r="AE113" s="480"/>
      <c r="AF113" s="480"/>
      <c r="AG113" s="478"/>
      <c r="AH113" s="479">
        <v>4</v>
      </c>
      <c r="AI113" s="480"/>
      <c r="AJ113" s="477"/>
      <c r="AK113" s="508">
        <v>5</v>
      </c>
      <c r="AL113" s="480"/>
      <c r="AM113" s="477"/>
      <c r="AN113" s="476">
        <v>4</v>
      </c>
      <c r="AO113" s="480"/>
      <c r="AP113" s="509"/>
      <c r="AQ113" s="510">
        <v>5</v>
      </c>
      <c r="AR113" s="496"/>
      <c r="AS113" s="511"/>
      <c r="AT113" s="510">
        <v>4</v>
      </c>
      <c r="AU113" s="496"/>
      <c r="AV113" s="512"/>
      <c r="AW113" s="513">
        <v>5</v>
      </c>
      <c r="AX113" s="496"/>
      <c r="AY113" s="512"/>
      <c r="AZ113" s="495">
        <v>5</v>
      </c>
      <c r="BA113" s="496"/>
      <c r="BB113" s="497"/>
      <c r="BC113" s="479">
        <f>COUNTIF(R33:S101,8)</f>
        <v>0</v>
      </c>
      <c r="BD113" s="480"/>
      <c r="BE113" s="478"/>
      <c r="BF113" s="476"/>
      <c r="BG113" s="478"/>
      <c r="BH113" s="498"/>
      <c r="BI113" s="499"/>
    </row>
    <row r="114" spans="1:61" ht="30" customHeight="1" thickBot="1" x14ac:dyDescent="0.25">
      <c r="A114" s="500" t="s">
        <v>74</v>
      </c>
      <c r="B114" s="501"/>
      <c r="C114" s="501"/>
      <c r="D114" s="501"/>
      <c r="E114" s="501"/>
      <c r="F114" s="501"/>
      <c r="G114" s="501"/>
      <c r="H114" s="501"/>
      <c r="I114" s="501"/>
      <c r="J114" s="501"/>
      <c r="K114" s="501"/>
      <c r="L114" s="501"/>
      <c r="M114" s="501"/>
      <c r="N114" s="501"/>
      <c r="O114" s="501"/>
      <c r="P114" s="501"/>
      <c r="Q114" s="501"/>
      <c r="R114" s="501"/>
      <c r="S114" s="501"/>
      <c r="T114" s="501"/>
      <c r="U114" s="502"/>
      <c r="V114" s="503">
        <f>SUM(AH114:BE114)</f>
        <v>29</v>
      </c>
      <c r="W114" s="504"/>
      <c r="X114" s="503"/>
      <c r="Y114" s="505"/>
      <c r="Z114" s="506"/>
      <c r="AA114" s="507"/>
      <c r="AB114" s="507"/>
      <c r="AC114" s="507"/>
      <c r="AD114" s="507"/>
      <c r="AE114" s="507"/>
      <c r="AF114" s="507"/>
      <c r="AG114" s="505"/>
      <c r="AH114" s="506">
        <v>4</v>
      </c>
      <c r="AI114" s="507"/>
      <c r="AJ114" s="504"/>
      <c r="AK114" s="563">
        <v>4</v>
      </c>
      <c r="AL114" s="507"/>
      <c r="AM114" s="504"/>
      <c r="AN114" s="503">
        <v>6</v>
      </c>
      <c r="AO114" s="507"/>
      <c r="AP114" s="564"/>
      <c r="AQ114" s="565">
        <v>4</v>
      </c>
      <c r="AR114" s="549"/>
      <c r="AS114" s="566"/>
      <c r="AT114" s="565">
        <v>5</v>
      </c>
      <c r="AU114" s="549"/>
      <c r="AV114" s="550"/>
      <c r="AW114" s="548">
        <v>3</v>
      </c>
      <c r="AX114" s="549"/>
      <c r="AY114" s="550"/>
      <c r="AZ114" s="551">
        <v>3</v>
      </c>
      <c r="BA114" s="549"/>
      <c r="BB114" s="552"/>
      <c r="BC114" s="506">
        <f>COUNTIF(T33:U101,8)</f>
        <v>0</v>
      </c>
      <c r="BD114" s="507"/>
      <c r="BE114" s="505"/>
      <c r="BF114" s="553"/>
      <c r="BG114" s="554"/>
      <c r="BH114" s="555"/>
      <c r="BI114" s="556"/>
    </row>
    <row r="115" spans="1:61" s="31" customFormat="1" ht="60" customHeight="1" thickTop="1" thickBot="1" x14ac:dyDescent="0.3"/>
    <row r="116" spans="1:61" s="23" customFormat="1" ht="30.75" customHeight="1" thickTop="1" thickBot="1" x14ac:dyDescent="0.3">
      <c r="A116" s="557" t="s">
        <v>141</v>
      </c>
      <c r="B116" s="558"/>
      <c r="C116" s="558"/>
      <c r="D116" s="558"/>
      <c r="E116" s="558"/>
      <c r="F116" s="558"/>
      <c r="G116" s="558"/>
      <c r="H116" s="558"/>
      <c r="I116" s="558"/>
      <c r="J116" s="558"/>
      <c r="K116" s="558"/>
      <c r="L116" s="558"/>
      <c r="M116" s="558"/>
      <c r="N116" s="558"/>
      <c r="O116" s="558"/>
      <c r="P116" s="558"/>
      <c r="Q116" s="558"/>
      <c r="R116" s="559"/>
      <c r="S116" s="557" t="s">
        <v>142</v>
      </c>
      <c r="T116" s="558"/>
      <c r="U116" s="558"/>
      <c r="V116" s="558"/>
      <c r="W116" s="558"/>
      <c r="X116" s="558"/>
      <c r="Y116" s="558"/>
      <c r="Z116" s="558"/>
      <c r="AA116" s="558"/>
      <c r="AB116" s="558"/>
      <c r="AC116" s="558"/>
      <c r="AD116" s="558"/>
      <c r="AE116" s="558"/>
      <c r="AF116" s="558"/>
      <c r="AG116" s="558"/>
      <c r="AH116" s="558"/>
      <c r="AI116" s="558"/>
      <c r="AJ116" s="559"/>
      <c r="AK116" s="557" t="s">
        <v>143</v>
      </c>
      <c r="AL116" s="558"/>
      <c r="AM116" s="558"/>
      <c r="AN116" s="558"/>
      <c r="AO116" s="558"/>
      <c r="AP116" s="558"/>
      <c r="AQ116" s="558"/>
      <c r="AR116" s="558"/>
      <c r="AS116" s="558"/>
      <c r="AT116" s="558"/>
      <c r="AU116" s="558"/>
      <c r="AV116" s="559"/>
      <c r="AW116" s="560" t="s">
        <v>144</v>
      </c>
      <c r="AX116" s="561"/>
      <c r="AY116" s="561"/>
      <c r="AZ116" s="561"/>
      <c r="BA116" s="561"/>
      <c r="BB116" s="561"/>
      <c r="BC116" s="561"/>
      <c r="BD116" s="561"/>
      <c r="BE116" s="561"/>
      <c r="BF116" s="561"/>
      <c r="BG116" s="561"/>
      <c r="BH116" s="561"/>
      <c r="BI116" s="562"/>
    </row>
    <row r="117" spans="1:61" s="23" customFormat="1" ht="39" customHeight="1" thickTop="1" thickBot="1" x14ac:dyDescent="0.3">
      <c r="A117" s="520" t="s">
        <v>145</v>
      </c>
      <c r="B117" s="521"/>
      <c r="C117" s="521"/>
      <c r="D117" s="521"/>
      <c r="E117" s="521"/>
      <c r="F117" s="521"/>
      <c r="G117" s="521"/>
      <c r="H117" s="521"/>
      <c r="I117" s="522"/>
      <c r="J117" s="514" t="s">
        <v>146</v>
      </c>
      <c r="K117" s="515"/>
      <c r="L117" s="516"/>
      <c r="M117" s="514" t="s">
        <v>147</v>
      </c>
      <c r="N117" s="515"/>
      <c r="O117" s="516"/>
      <c r="P117" s="517" t="s">
        <v>148</v>
      </c>
      <c r="Q117" s="518"/>
      <c r="R117" s="519"/>
      <c r="S117" s="520" t="s">
        <v>145</v>
      </c>
      <c r="T117" s="521"/>
      <c r="U117" s="521"/>
      <c r="V117" s="521"/>
      <c r="W117" s="521"/>
      <c r="X117" s="521"/>
      <c r="Y117" s="521"/>
      <c r="Z117" s="521"/>
      <c r="AA117" s="522"/>
      <c r="AB117" s="514" t="s">
        <v>146</v>
      </c>
      <c r="AC117" s="515"/>
      <c r="AD117" s="516"/>
      <c r="AE117" s="514" t="s">
        <v>147</v>
      </c>
      <c r="AF117" s="515"/>
      <c r="AG117" s="516"/>
      <c r="AH117" s="517" t="s">
        <v>148</v>
      </c>
      <c r="AI117" s="518"/>
      <c r="AJ117" s="519"/>
      <c r="AK117" s="520" t="s">
        <v>146</v>
      </c>
      <c r="AL117" s="521"/>
      <c r="AM117" s="521"/>
      <c r="AN117" s="522"/>
      <c r="AO117" s="523" t="s">
        <v>147</v>
      </c>
      <c r="AP117" s="521"/>
      <c r="AQ117" s="521"/>
      <c r="AR117" s="522"/>
      <c r="AS117" s="514" t="s">
        <v>148</v>
      </c>
      <c r="AT117" s="515"/>
      <c r="AU117" s="515"/>
      <c r="AV117" s="524"/>
      <c r="AW117" s="525" t="s">
        <v>393</v>
      </c>
      <c r="AX117" s="526"/>
      <c r="AY117" s="526"/>
      <c r="AZ117" s="526"/>
      <c r="BA117" s="526"/>
      <c r="BB117" s="526"/>
      <c r="BC117" s="526"/>
      <c r="BD117" s="526"/>
      <c r="BE117" s="526"/>
      <c r="BF117" s="526"/>
      <c r="BG117" s="526"/>
      <c r="BH117" s="526"/>
      <c r="BI117" s="527"/>
    </row>
    <row r="118" spans="1:61" s="23" customFormat="1" ht="36" customHeight="1" thickTop="1" x14ac:dyDescent="0.25">
      <c r="A118" s="593" t="s">
        <v>361</v>
      </c>
      <c r="B118" s="594"/>
      <c r="C118" s="594"/>
      <c r="D118" s="594"/>
      <c r="E118" s="594"/>
      <c r="F118" s="594"/>
      <c r="G118" s="594"/>
      <c r="H118" s="594"/>
      <c r="I118" s="595"/>
      <c r="J118" s="534">
        <v>2</v>
      </c>
      <c r="K118" s="535"/>
      <c r="L118" s="536"/>
      <c r="M118" s="534">
        <v>1</v>
      </c>
      <c r="N118" s="535"/>
      <c r="O118" s="536"/>
      <c r="P118" s="537">
        <v>1</v>
      </c>
      <c r="Q118" s="538"/>
      <c r="R118" s="539"/>
      <c r="S118" s="593" t="s">
        <v>270</v>
      </c>
      <c r="T118" s="594"/>
      <c r="U118" s="594"/>
      <c r="V118" s="594"/>
      <c r="W118" s="594"/>
      <c r="X118" s="594"/>
      <c r="Y118" s="594"/>
      <c r="Z118" s="594"/>
      <c r="AA118" s="595"/>
      <c r="AB118" s="534">
        <v>6</v>
      </c>
      <c r="AC118" s="535"/>
      <c r="AD118" s="536"/>
      <c r="AE118" s="534">
        <v>4</v>
      </c>
      <c r="AF118" s="535"/>
      <c r="AG118" s="536"/>
      <c r="AH118" s="537">
        <f>AE118*1.5</f>
        <v>6</v>
      </c>
      <c r="AI118" s="538"/>
      <c r="AJ118" s="539"/>
      <c r="AK118" s="540" t="s">
        <v>268</v>
      </c>
      <c r="AL118" s="541"/>
      <c r="AM118" s="541"/>
      <c r="AN118" s="542"/>
      <c r="AO118" s="546" t="s">
        <v>269</v>
      </c>
      <c r="AP118" s="541"/>
      <c r="AQ118" s="541"/>
      <c r="AR118" s="542"/>
      <c r="AS118" s="582">
        <f>AO118*1.5</f>
        <v>18</v>
      </c>
      <c r="AT118" s="526"/>
      <c r="AU118" s="526"/>
      <c r="AV118" s="527"/>
      <c r="AW118" s="528"/>
      <c r="AX118" s="529"/>
      <c r="AY118" s="529"/>
      <c r="AZ118" s="529"/>
      <c r="BA118" s="529"/>
      <c r="BB118" s="529"/>
      <c r="BC118" s="529"/>
      <c r="BD118" s="529"/>
      <c r="BE118" s="529"/>
      <c r="BF118" s="529"/>
      <c r="BG118" s="529"/>
      <c r="BH118" s="529"/>
      <c r="BI118" s="530"/>
    </row>
    <row r="119" spans="1:61" s="23" customFormat="1" ht="36" customHeight="1" thickBot="1" x14ac:dyDescent="0.3">
      <c r="A119" s="584" t="s">
        <v>360</v>
      </c>
      <c r="B119" s="585"/>
      <c r="C119" s="585"/>
      <c r="D119" s="585"/>
      <c r="E119" s="585"/>
      <c r="F119" s="585"/>
      <c r="G119" s="585"/>
      <c r="H119" s="585"/>
      <c r="I119" s="586"/>
      <c r="J119" s="587">
        <v>4</v>
      </c>
      <c r="K119" s="588"/>
      <c r="L119" s="589"/>
      <c r="M119" s="587">
        <v>1</v>
      </c>
      <c r="N119" s="588"/>
      <c r="O119" s="589"/>
      <c r="P119" s="590">
        <v>2</v>
      </c>
      <c r="Q119" s="591"/>
      <c r="R119" s="592"/>
      <c r="S119" s="584" t="s">
        <v>271</v>
      </c>
      <c r="T119" s="585"/>
      <c r="U119" s="585"/>
      <c r="V119" s="585"/>
      <c r="W119" s="585"/>
      <c r="X119" s="585"/>
      <c r="Y119" s="585"/>
      <c r="Z119" s="585"/>
      <c r="AA119" s="586"/>
      <c r="AB119" s="587">
        <v>8</v>
      </c>
      <c r="AC119" s="588"/>
      <c r="AD119" s="589"/>
      <c r="AE119" s="587">
        <v>6</v>
      </c>
      <c r="AF119" s="588"/>
      <c r="AG119" s="589"/>
      <c r="AH119" s="590">
        <f>AE119*1.5</f>
        <v>9</v>
      </c>
      <c r="AI119" s="591"/>
      <c r="AJ119" s="592"/>
      <c r="AK119" s="543"/>
      <c r="AL119" s="544"/>
      <c r="AM119" s="544"/>
      <c r="AN119" s="545"/>
      <c r="AO119" s="547"/>
      <c r="AP119" s="544"/>
      <c r="AQ119" s="544"/>
      <c r="AR119" s="545"/>
      <c r="AS119" s="583"/>
      <c r="AT119" s="532"/>
      <c r="AU119" s="532"/>
      <c r="AV119" s="533"/>
      <c r="AW119" s="531"/>
      <c r="AX119" s="532"/>
      <c r="AY119" s="532"/>
      <c r="AZ119" s="532"/>
      <c r="BA119" s="532"/>
      <c r="BB119" s="532"/>
      <c r="BC119" s="532"/>
      <c r="BD119" s="532"/>
      <c r="BE119" s="532"/>
      <c r="BF119" s="532"/>
      <c r="BG119" s="532"/>
      <c r="BH119" s="532"/>
      <c r="BI119" s="533"/>
    </row>
    <row r="120" spans="1:61" s="23" customFormat="1" ht="60" customHeight="1" thickTop="1" x14ac:dyDescent="0.25">
      <c r="A120" s="30"/>
      <c r="B120" s="30"/>
      <c r="C120" s="30"/>
      <c r="D120" s="30"/>
      <c r="E120" s="30"/>
      <c r="F120" s="30"/>
      <c r="G120" s="30"/>
      <c r="H120" s="29"/>
      <c r="I120" s="29"/>
      <c r="J120" s="29"/>
      <c r="K120" s="29"/>
      <c r="L120" s="29"/>
      <c r="M120" s="29"/>
      <c r="N120" s="29"/>
      <c r="O120" s="28"/>
      <c r="P120" s="28"/>
      <c r="Q120" s="28"/>
      <c r="R120" s="28"/>
      <c r="S120" s="30"/>
      <c r="T120" s="30"/>
      <c r="U120" s="30"/>
      <c r="V120" s="30"/>
      <c r="W120" s="30"/>
      <c r="X120" s="30"/>
      <c r="Y120" s="30"/>
      <c r="Z120" s="29"/>
      <c r="AA120" s="29"/>
      <c r="AB120" s="29"/>
      <c r="AC120" s="29"/>
      <c r="AD120" s="29"/>
      <c r="AE120" s="29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</row>
    <row r="121" spans="1:61" s="23" customFormat="1" ht="30" customHeight="1" thickBot="1" x14ac:dyDescent="0.3">
      <c r="A121" s="231" t="s">
        <v>125</v>
      </c>
      <c r="B121" s="231"/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1"/>
      <c r="T121" s="231"/>
      <c r="U121" s="231"/>
      <c r="V121" s="231"/>
      <c r="W121" s="231"/>
      <c r="X121" s="231"/>
      <c r="Y121" s="231"/>
      <c r="Z121" s="231"/>
      <c r="AA121" s="231"/>
      <c r="AB121" s="231"/>
      <c r="AC121" s="231"/>
      <c r="AD121" s="231"/>
      <c r="AE121" s="231"/>
      <c r="AF121" s="231"/>
      <c r="AG121" s="231"/>
      <c r="AH121" s="231"/>
      <c r="AI121" s="231"/>
      <c r="AJ121" s="231"/>
      <c r="AK121" s="231"/>
      <c r="AL121" s="231"/>
      <c r="AM121" s="231"/>
      <c r="AN121" s="231"/>
      <c r="AO121" s="231"/>
      <c r="AP121" s="231"/>
      <c r="AQ121" s="231"/>
      <c r="AR121" s="231"/>
      <c r="AS121" s="231"/>
      <c r="AT121" s="231"/>
      <c r="AU121" s="231"/>
      <c r="AV121" s="231"/>
      <c r="AW121" s="231"/>
      <c r="AX121" s="231"/>
      <c r="AY121" s="231"/>
      <c r="AZ121" s="231"/>
      <c r="BA121" s="231"/>
      <c r="BB121" s="231"/>
      <c r="BC121" s="231"/>
      <c r="BD121" s="231"/>
      <c r="BE121" s="231"/>
      <c r="BF121" s="231"/>
      <c r="BG121" s="231"/>
      <c r="BH121" s="231"/>
      <c r="BI121" s="231"/>
    </row>
    <row r="122" spans="1:61" s="23" customFormat="1" ht="60.75" customHeight="1" thickTop="1" thickBot="1" x14ac:dyDescent="0.3">
      <c r="A122" s="567" t="s">
        <v>24</v>
      </c>
      <c r="B122" s="568"/>
      <c r="C122" s="568"/>
      <c r="D122" s="569"/>
      <c r="E122" s="570" t="s">
        <v>126</v>
      </c>
      <c r="F122" s="571"/>
      <c r="G122" s="571"/>
      <c r="H122" s="571"/>
      <c r="I122" s="571"/>
      <c r="J122" s="571"/>
      <c r="K122" s="571"/>
      <c r="L122" s="571"/>
      <c r="M122" s="571"/>
      <c r="N122" s="571"/>
      <c r="O122" s="571"/>
      <c r="P122" s="571"/>
      <c r="Q122" s="571"/>
      <c r="R122" s="571"/>
      <c r="S122" s="571"/>
      <c r="T122" s="571"/>
      <c r="U122" s="571"/>
      <c r="V122" s="571"/>
      <c r="W122" s="571"/>
      <c r="X122" s="571"/>
      <c r="Y122" s="571"/>
      <c r="Z122" s="571"/>
      <c r="AA122" s="571"/>
      <c r="AB122" s="571"/>
      <c r="AC122" s="571"/>
      <c r="AD122" s="571"/>
      <c r="AE122" s="571"/>
      <c r="AF122" s="571"/>
      <c r="AG122" s="571"/>
      <c r="AH122" s="571"/>
      <c r="AI122" s="571"/>
      <c r="AJ122" s="571"/>
      <c r="AK122" s="571"/>
      <c r="AL122" s="571"/>
      <c r="AM122" s="571"/>
      <c r="AN122" s="571"/>
      <c r="AO122" s="571"/>
      <c r="AP122" s="571"/>
      <c r="AQ122" s="571"/>
      <c r="AR122" s="571"/>
      <c r="AS122" s="571"/>
      <c r="AT122" s="571"/>
      <c r="AU122" s="571"/>
      <c r="AV122" s="571"/>
      <c r="AW122" s="571"/>
      <c r="AX122" s="571"/>
      <c r="AY122" s="571"/>
      <c r="AZ122" s="571"/>
      <c r="BA122" s="571"/>
      <c r="BB122" s="571"/>
      <c r="BC122" s="571"/>
      <c r="BD122" s="571"/>
      <c r="BE122" s="572"/>
      <c r="BF122" s="573" t="s">
        <v>127</v>
      </c>
      <c r="BG122" s="568"/>
      <c r="BH122" s="568"/>
      <c r="BI122" s="574"/>
    </row>
    <row r="123" spans="1:61" s="23" customFormat="1" ht="33.950000000000003" customHeight="1" thickTop="1" x14ac:dyDescent="0.25">
      <c r="A123" s="575" t="s">
        <v>48</v>
      </c>
      <c r="B123" s="576"/>
      <c r="C123" s="576"/>
      <c r="D123" s="577"/>
      <c r="E123" s="578" t="s">
        <v>359</v>
      </c>
      <c r="F123" s="578"/>
      <c r="G123" s="578"/>
      <c r="H123" s="578"/>
      <c r="I123" s="578"/>
      <c r="J123" s="578"/>
      <c r="K123" s="578"/>
      <c r="L123" s="578"/>
      <c r="M123" s="578"/>
      <c r="N123" s="578"/>
      <c r="O123" s="578"/>
      <c r="P123" s="578"/>
      <c r="Q123" s="578"/>
      <c r="R123" s="578"/>
      <c r="S123" s="578"/>
      <c r="T123" s="578"/>
      <c r="U123" s="578"/>
      <c r="V123" s="578"/>
      <c r="W123" s="578"/>
      <c r="X123" s="578"/>
      <c r="Y123" s="578"/>
      <c r="Z123" s="578"/>
      <c r="AA123" s="578"/>
      <c r="AB123" s="578"/>
      <c r="AC123" s="578"/>
      <c r="AD123" s="578"/>
      <c r="AE123" s="578"/>
      <c r="AF123" s="578"/>
      <c r="AG123" s="578"/>
      <c r="AH123" s="578"/>
      <c r="AI123" s="578"/>
      <c r="AJ123" s="578"/>
      <c r="AK123" s="578"/>
      <c r="AL123" s="578"/>
      <c r="AM123" s="578"/>
      <c r="AN123" s="578"/>
      <c r="AO123" s="578"/>
      <c r="AP123" s="578"/>
      <c r="AQ123" s="578"/>
      <c r="AR123" s="578"/>
      <c r="AS123" s="578"/>
      <c r="AT123" s="578"/>
      <c r="AU123" s="578"/>
      <c r="AV123" s="578"/>
      <c r="AW123" s="578"/>
      <c r="AX123" s="578"/>
      <c r="AY123" s="578"/>
      <c r="AZ123" s="578"/>
      <c r="BA123" s="578"/>
      <c r="BB123" s="578"/>
      <c r="BC123" s="578"/>
      <c r="BD123" s="578"/>
      <c r="BE123" s="578"/>
      <c r="BF123" s="579" t="s">
        <v>358</v>
      </c>
      <c r="BG123" s="580"/>
      <c r="BH123" s="580"/>
      <c r="BI123" s="581"/>
    </row>
    <row r="124" spans="1:61" s="23" customFormat="1" ht="33.950000000000003" customHeight="1" x14ac:dyDescent="0.25">
      <c r="A124" s="575" t="s">
        <v>49</v>
      </c>
      <c r="B124" s="576"/>
      <c r="C124" s="576"/>
      <c r="D124" s="577"/>
      <c r="E124" s="600" t="s">
        <v>357</v>
      </c>
      <c r="F124" s="600"/>
      <c r="G124" s="600"/>
      <c r="H124" s="600"/>
      <c r="I124" s="600"/>
      <c r="J124" s="600"/>
      <c r="K124" s="600"/>
      <c r="L124" s="600"/>
      <c r="M124" s="600"/>
      <c r="N124" s="600"/>
      <c r="O124" s="600"/>
      <c r="P124" s="600"/>
      <c r="Q124" s="600"/>
      <c r="R124" s="600"/>
      <c r="S124" s="600"/>
      <c r="T124" s="600"/>
      <c r="U124" s="600"/>
      <c r="V124" s="600"/>
      <c r="W124" s="600"/>
      <c r="X124" s="600"/>
      <c r="Y124" s="600"/>
      <c r="Z124" s="600"/>
      <c r="AA124" s="600"/>
      <c r="AB124" s="600"/>
      <c r="AC124" s="600"/>
      <c r="AD124" s="600"/>
      <c r="AE124" s="600"/>
      <c r="AF124" s="600"/>
      <c r="AG124" s="600"/>
      <c r="AH124" s="600"/>
      <c r="AI124" s="600"/>
      <c r="AJ124" s="600"/>
      <c r="AK124" s="600"/>
      <c r="AL124" s="600"/>
      <c r="AM124" s="600"/>
      <c r="AN124" s="600"/>
      <c r="AO124" s="600"/>
      <c r="AP124" s="600"/>
      <c r="AQ124" s="600"/>
      <c r="AR124" s="600"/>
      <c r="AS124" s="600"/>
      <c r="AT124" s="600"/>
      <c r="AU124" s="600"/>
      <c r="AV124" s="600"/>
      <c r="AW124" s="600"/>
      <c r="AX124" s="600"/>
      <c r="AY124" s="600"/>
      <c r="AZ124" s="600"/>
      <c r="BA124" s="600"/>
      <c r="BB124" s="600"/>
      <c r="BC124" s="600"/>
      <c r="BD124" s="600"/>
      <c r="BE124" s="600"/>
      <c r="BF124" s="601" t="s">
        <v>376</v>
      </c>
      <c r="BG124" s="602"/>
      <c r="BH124" s="602"/>
      <c r="BI124" s="603"/>
    </row>
    <row r="125" spans="1:61" s="23" customFormat="1" ht="33.950000000000003" customHeight="1" x14ac:dyDescent="0.25">
      <c r="A125" s="575" t="s">
        <v>50</v>
      </c>
      <c r="B125" s="576"/>
      <c r="C125" s="576"/>
      <c r="D125" s="577"/>
      <c r="E125" s="600" t="s">
        <v>356</v>
      </c>
      <c r="F125" s="600"/>
      <c r="G125" s="600"/>
      <c r="H125" s="600"/>
      <c r="I125" s="600"/>
      <c r="J125" s="600"/>
      <c r="K125" s="600"/>
      <c r="L125" s="600"/>
      <c r="M125" s="600"/>
      <c r="N125" s="600"/>
      <c r="O125" s="600"/>
      <c r="P125" s="600"/>
      <c r="Q125" s="600"/>
      <c r="R125" s="600"/>
      <c r="S125" s="600"/>
      <c r="T125" s="600"/>
      <c r="U125" s="600"/>
      <c r="V125" s="600"/>
      <c r="W125" s="600"/>
      <c r="X125" s="600"/>
      <c r="Y125" s="600"/>
      <c r="Z125" s="600"/>
      <c r="AA125" s="600"/>
      <c r="AB125" s="600"/>
      <c r="AC125" s="600"/>
      <c r="AD125" s="600"/>
      <c r="AE125" s="600"/>
      <c r="AF125" s="600"/>
      <c r="AG125" s="600"/>
      <c r="AH125" s="600"/>
      <c r="AI125" s="600"/>
      <c r="AJ125" s="600"/>
      <c r="AK125" s="600"/>
      <c r="AL125" s="600"/>
      <c r="AM125" s="600"/>
      <c r="AN125" s="600"/>
      <c r="AO125" s="600"/>
      <c r="AP125" s="600"/>
      <c r="AQ125" s="600"/>
      <c r="AR125" s="600"/>
      <c r="AS125" s="600"/>
      <c r="AT125" s="600"/>
      <c r="AU125" s="600"/>
      <c r="AV125" s="600"/>
      <c r="AW125" s="600"/>
      <c r="AX125" s="600"/>
      <c r="AY125" s="600"/>
      <c r="AZ125" s="600"/>
      <c r="BA125" s="600"/>
      <c r="BB125" s="600"/>
      <c r="BC125" s="600"/>
      <c r="BD125" s="600"/>
      <c r="BE125" s="600"/>
      <c r="BF125" s="597" t="s">
        <v>155</v>
      </c>
      <c r="BG125" s="598"/>
      <c r="BH125" s="598"/>
      <c r="BI125" s="599"/>
    </row>
    <row r="126" spans="1:61" s="23" customFormat="1" ht="33.950000000000003" customHeight="1" x14ac:dyDescent="0.25">
      <c r="A126" s="575" t="s">
        <v>51</v>
      </c>
      <c r="B126" s="576"/>
      <c r="C126" s="576"/>
      <c r="D126" s="577"/>
      <c r="E126" s="600" t="s">
        <v>355</v>
      </c>
      <c r="F126" s="600"/>
      <c r="G126" s="600"/>
      <c r="H126" s="600"/>
      <c r="I126" s="600"/>
      <c r="J126" s="600"/>
      <c r="K126" s="600"/>
      <c r="L126" s="600"/>
      <c r="M126" s="600"/>
      <c r="N126" s="600"/>
      <c r="O126" s="600"/>
      <c r="P126" s="600"/>
      <c r="Q126" s="600"/>
      <c r="R126" s="600"/>
      <c r="S126" s="600"/>
      <c r="T126" s="600"/>
      <c r="U126" s="600"/>
      <c r="V126" s="600"/>
      <c r="W126" s="600"/>
      <c r="X126" s="600"/>
      <c r="Y126" s="600"/>
      <c r="Z126" s="600"/>
      <c r="AA126" s="600"/>
      <c r="AB126" s="600"/>
      <c r="AC126" s="600"/>
      <c r="AD126" s="600"/>
      <c r="AE126" s="600"/>
      <c r="AF126" s="600"/>
      <c r="AG126" s="600"/>
      <c r="AH126" s="600"/>
      <c r="AI126" s="600"/>
      <c r="AJ126" s="600"/>
      <c r="AK126" s="600"/>
      <c r="AL126" s="600"/>
      <c r="AM126" s="600"/>
      <c r="AN126" s="600"/>
      <c r="AO126" s="600"/>
      <c r="AP126" s="600"/>
      <c r="AQ126" s="600"/>
      <c r="AR126" s="600"/>
      <c r="AS126" s="600"/>
      <c r="AT126" s="600"/>
      <c r="AU126" s="600"/>
      <c r="AV126" s="600"/>
      <c r="AW126" s="600"/>
      <c r="AX126" s="600"/>
      <c r="AY126" s="600"/>
      <c r="AZ126" s="600"/>
      <c r="BA126" s="600"/>
      <c r="BB126" s="600"/>
      <c r="BC126" s="600"/>
      <c r="BD126" s="600"/>
      <c r="BE126" s="600"/>
      <c r="BF126" s="597" t="s">
        <v>354</v>
      </c>
      <c r="BG126" s="598"/>
      <c r="BH126" s="598"/>
      <c r="BI126" s="599"/>
    </row>
    <row r="127" spans="1:61" s="23" customFormat="1" ht="33.950000000000003" customHeight="1" x14ac:dyDescent="0.25">
      <c r="A127" s="575" t="s">
        <v>58</v>
      </c>
      <c r="B127" s="576"/>
      <c r="C127" s="576"/>
      <c r="D127" s="577"/>
      <c r="E127" s="600" t="s">
        <v>353</v>
      </c>
      <c r="F127" s="600"/>
      <c r="G127" s="600"/>
      <c r="H127" s="600"/>
      <c r="I127" s="600"/>
      <c r="J127" s="600"/>
      <c r="K127" s="600"/>
      <c r="L127" s="600"/>
      <c r="M127" s="600"/>
      <c r="N127" s="600"/>
      <c r="O127" s="600"/>
      <c r="P127" s="600"/>
      <c r="Q127" s="600"/>
      <c r="R127" s="600"/>
      <c r="S127" s="600"/>
      <c r="T127" s="600"/>
      <c r="U127" s="600"/>
      <c r="V127" s="600"/>
      <c r="W127" s="600"/>
      <c r="X127" s="600"/>
      <c r="Y127" s="600"/>
      <c r="Z127" s="600"/>
      <c r="AA127" s="600"/>
      <c r="AB127" s="600"/>
      <c r="AC127" s="600"/>
      <c r="AD127" s="600"/>
      <c r="AE127" s="600"/>
      <c r="AF127" s="600"/>
      <c r="AG127" s="600"/>
      <c r="AH127" s="600"/>
      <c r="AI127" s="600"/>
      <c r="AJ127" s="600"/>
      <c r="AK127" s="600"/>
      <c r="AL127" s="600"/>
      <c r="AM127" s="600"/>
      <c r="AN127" s="600"/>
      <c r="AO127" s="600"/>
      <c r="AP127" s="600"/>
      <c r="AQ127" s="600"/>
      <c r="AR127" s="600"/>
      <c r="AS127" s="600"/>
      <c r="AT127" s="600"/>
      <c r="AU127" s="600"/>
      <c r="AV127" s="600"/>
      <c r="AW127" s="600"/>
      <c r="AX127" s="600"/>
      <c r="AY127" s="600"/>
      <c r="AZ127" s="600"/>
      <c r="BA127" s="600"/>
      <c r="BB127" s="600"/>
      <c r="BC127" s="600"/>
      <c r="BD127" s="600"/>
      <c r="BE127" s="600"/>
      <c r="BF127" s="597" t="s">
        <v>153</v>
      </c>
      <c r="BG127" s="598"/>
      <c r="BH127" s="598"/>
      <c r="BI127" s="599"/>
    </row>
    <row r="128" spans="1:61" s="23" customFormat="1" ht="33.950000000000003" customHeight="1" x14ac:dyDescent="0.25">
      <c r="A128" s="575" t="s">
        <v>128</v>
      </c>
      <c r="B128" s="576"/>
      <c r="C128" s="576"/>
      <c r="D128" s="577"/>
      <c r="E128" s="596" t="s">
        <v>352</v>
      </c>
      <c r="F128" s="596"/>
      <c r="G128" s="596"/>
      <c r="H128" s="596"/>
      <c r="I128" s="596"/>
      <c r="J128" s="596"/>
      <c r="K128" s="596"/>
      <c r="L128" s="596"/>
      <c r="M128" s="596"/>
      <c r="N128" s="596"/>
      <c r="O128" s="596"/>
      <c r="P128" s="596"/>
      <c r="Q128" s="596"/>
      <c r="R128" s="596"/>
      <c r="S128" s="596"/>
      <c r="T128" s="596"/>
      <c r="U128" s="596"/>
      <c r="V128" s="596"/>
      <c r="W128" s="596"/>
      <c r="X128" s="596"/>
      <c r="Y128" s="596"/>
      <c r="Z128" s="596"/>
      <c r="AA128" s="596"/>
      <c r="AB128" s="596"/>
      <c r="AC128" s="596"/>
      <c r="AD128" s="596"/>
      <c r="AE128" s="596"/>
      <c r="AF128" s="596"/>
      <c r="AG128" s="596"/>
      <c r="AH128" s="596"/>
      <c r="AI128" s="596"/>
      <c r="AJ128" s="596"/>
      <c r="AK128" s="596"/>
      <c r="AL128" s="596"/>
      <c r="AM128" s="596"/>
      <c r="AN128" s="596"/>
      <c r="AO128" s="596"/>
      <c r="AP128" s="596"/>
      <c r="AQ128" s="596"/>
      <c r="AR128" s="596"/>
      <c r="AS128" s="596"/>
      <c r="AT128" s="596"/>
      <c r="AU128" s="596"/>
      <c r="AV128" s="596"/>
      <c r="AW128" s="596"/>
      <c r="AX128" s="596"/>
      <c r="AY128" s="596"/>
      <c r="AZ128" s="596"/>
      <c r="BA128" s="596"/>
      <c r="BB128" s="596"/>
      <c r="BC128" s="596"/>
      <c r="BD128" s="596"/>
      <c r="BE128" s="596"/>
      <c r="BF128" s="597" t="s">
        <v>152</v>
      </c>
      <c r="BG128" s="598"/>
      <c r="BH128" s="598"/>
      <c r="BI128" s="599"/>
    </row>
    <row r="129" spans="1:61" s="23" customFormat="1" ht="33.950000000000003" customHeight="1" x14ac:dyDescent="0.25">
      <c r="A129" s="575" t="s">
        <v>129</v>
      </c>
      <c r="B129" s="576"/>
      <c r="C129" s="576"/>
      <c r="D129" s="577"/>
      <c r="E129" s="596" t="s">
        <v>351</v>
      </c>
      <c r="F129" s="596"/>
      <c r="G129" s="596"/>
      <c r="H129" s="596"/>
      <c r="I129" s="596"/>
      <c r="J129" s="596"/>
      <c r="K129" s="596"/>
      <c r="L129" s="596"/>
      <c r="M129" s="596"/>
      <c r="N129" s="596"/>
      <c r="O129" s="596"/>
      <c r="P129" s="596"/>
      <c r="Q129" s="596"/>
      <c r="R129" s="596"/>
      <c r="S129" s="596"/>
      <c r="T129" s="596"/>
      <c r="U129" s="596"/>
      <c r="V129" s="596"/>
      <c r="W129" s="596"/>
      <c r="X129" s="596"/>
      <c r="Y129" s="596"/>
      <c r="Z129" s="596"/>
      <c r="AA129" s="596"/>
      <c r="AB129" s="596"/>
      <c r="AC129" s="596"/>
      <c r="AD129" s="596"/>
      <c r="AE129" s="596"/>
      <c r="AF129" s="596"/>
      <c r="AG129" s="596"/>
      <c r="AH129" s="596"/>
      <c r="AI129" s="596"/>
      <c r="AJ129" s="596"/>
      <c r="AK129" s="596"/>
      <c r="AL129" s="596"/>
      <c r="AM129" s="596"/>
      <c r="AN129" s="596"/>
      <c r="AO129" s="596"/>
      <c r="AP129" s="596"/>
      <c r="AQ129" s="596"/>
      <c r="AR129" s="596"/>
      <c r="AS129" s="596"/>
      <c r="AT129" s="596"/>
      <c r="AU129" s="596"/>
      <c r="AV129" s="596"/>
      <c r="AW129" s="596"/>
      <c r="AX129" s="596"/>
      <c r="AY129" s="596"/>
      <c r="AZ129" s="596"/>
      <c r="BA129" s="596"/>
      <c r="BB129" s="596"/>
      <c r="BC129" s="596"/>
      <c r="BD129" s="596"/>
      <c r="BE129" s="596"/>
      <c r="BF129" s="597" t="s">
        <v>350</v>
      </c>
      <c r="BG129" s="598"/>
      <c r="BH129" s="598"/>
      <c r="BI129" s="599"/>
    </row>
    <row r="130" spans="1:61" s="23" customFormat="1" ht="33.950000000000003" customHeight="1" x14ac:dyDescent="0.25">
      <c r="A130" s="575" t="s">
        <v>130</v>
      </c>
      <c r="B130" s="576"/>
      <c r="C130" s="576"/>
      <c r="D130" s="577"/>
      <c r="E130" s="596" t="s">
        <v>349</v>
      </c>
      <c r="F130" s="596"/>
      <c r="G130" s="596"/>
      <c r="H130" s="596"/>
      <c r="I130" s="596"/>
      <c r="J130" s="596"/>
      <c r="K130" s="596"/>
      <c r="L130" s="596"/>
      <c r="M130" s="596"/>
      <c r="N130" s="596"/>
      <c r="O130" s="596"/>
      <c r="P130" s="596"/>
      <c r="Q130" s="596"/>
      <c r="R130" s="596"/>
      <c r="S130" s="596"/>
      <c r="T130" s="596"/>
      <c r="U130" s="596"/>
      <c r="V130" s="596"/>
      <c r="W130" s="596"/>
      <c r="X130" s="596"/>
      <c r="Y130" s="596"/>
      <c r="Z130" s="596"/>
      <c r="AA130" s="596"/>
      <c r="AB130" s="596"/>
      <c r="AC130" s="596"/>
      <c r="AD130" s="596"/>
      <c r="AE130" s="596"/>
      <c r="AF130" s="596"/>
      <c r="AG130" s="596"/>
      <c r="AH130" s="596"/>
      <c r="AI130" s="596"/>
      <c r="AJ130" s="596"/>
      <c r="AK130" s="596"/>
      <c r="AL130" s="596"/>
      <c r="AM130" s="596"/>
      <c r="AN130" s="596"/>
      <c r="AO130" s="596"/>
      <c r="AP130" s="596"/>
      <c r="AQ130" s="596"/>
      <c r="AR130" s="596"/>
      <c r="AS130" s="596"/>
      <c r="AT130" s="596"/>
      <c r="AU130" s="596"/>
      <c r="AV130" s="596"/>
      <c r="AW130" s="596"/>
      <c r="AX130" s="596"/>
      <c r="AY130" s="596"/>
      <c r="AZ130" s="596"/>
      <c r="BA130" s="596"/>
      <c r="BB130" s="596"/>
      <c r="BC130" s="596"/>
      <c r="BD130" s="596"/>
      <c r="BE130" s="596"/>
      <c r="BF130" s="597" t="s">
        <v>153</v>
      </c>
      <c r="BG130" s="598"/>
      <c r="BH130" s="598"/>
      <c r="BI130" s="599"/>
    </row>
    <row r="131" spans="1:61" s="23" customFormat="1" ht="33.950000000000003" customHeight="1" x14ac:dyDescent="0.25">
      <c r="A131" s="575" t="s">
        <v>131</v>
      </c>
      <c r="B131" s="576"/>
      <c r="C131" s="576"/>
      <c r="D131" s="577"/>
      <c r="E131" s="596" t="s">
        <v>348</v>
      </c>
      <c r="F131" s="596"/>
      <c r="G131" s="596"/>
      <c r="H131" s="596"/>
      <c r="I131" s="596"/>
      <c r="J131" s="596"/>
      <c r="K131" s="596"/>
      <c r="L131" s="596"/>
      <c r="M131" s="596"/>
      <c r="N131" s="596"/>
      <c r="O131" s="596"/>
      <c r="P131" s="596"/>
      <c r="Q131" s="596"/>
      <c r="R131" s="596"/>
      <c r="S131" s="596"/>
      <c r="T131" s="596"/>
      <c r="U131" s="596"/>
      <c r="V131" s="596"/>
      <c r="W131" s="596"/>
      <c r="X131" s="596"/>
      <c r="Y131" s="596"/>
      <c r="Z131" s="596"/>
      <c r="AA131" s="596"/>
      <c r="AB131" s="596"/>
      <c r="AC131" s="596"/>
      <c r="AD131" s="596"/>
      <c r="AE131" s="596"/>
      <c r="AF131" s="596"/>
      <c r="AG131" s="596"/>
      <c r="AH131" s="596"/>
      <c r="AI131" s="596"/>
      <c r="AJ131" s="596"/>
      <c r="AK131" s="596"/>
      <c r="AL131" s="596"/>
      <c r="AM131" s="596"/>
      <c r="AN131" s="596"/>
      <c r="AO131" s="596"/>
      <c r="AP131" s="596"/>
      <c r="AQ131" s="596"/>
      <c r="AR131" s="596"/>
      <c r="AS131" s="596"/>
      <c r="AT131" s="596"/>
      <c r="AU131" s="596"/>
      <c r="AV131" s="596"/>
      <c r="AW131" s="596"/>
      <c r="AX131" s="596"/>
      <c r="AY131" s="596"/>
      <c r="AZ131" s="596"/>
      <c r="BA131" s="596"/>
      <c r="BB131" s="596"/>
      <c r="BC131" s="596"/>
      <c r="BD131" s="596"/>
      <c r="BE131" s="596"/>
      <c r="BF131" s="597" t="s">
        <v>347</v>
      </c>
      <c r="BG131" s="598"/>
      <c r="BH131" s="598"/>
      <c r="BI131" s="599"/>
    </row>
    <row r="132" spans="1:61" s="23" customFormat="1" ht="33.950000000000003" customHeight="1" x14ac:dyDescent="0.25">
      <c r="A132" s="612" t="s">
        <v>283</v>
      </c>
      <c r="B132" s="613"/>
      <c r="C132" s="613"/>
      <c r="D132" s="614"/>
      <c r="E132" s="615" t="s">
        <v>346</v>
      </c>
      <c r="F132" s="615"/>
      <c r="G132" s="615"/>
      <c r="H132" s="615"/>
      <c r="I132" s="615"/>
      <c r="J132" s="615"/>
      <c r="K132" s="615"/>
      <c r="L132" s="615"/>
      <c r="M132" s="615"/>
      <c r="N132" s="615"/>
      <c r="O132" s="615"/>
      <c r="P132" s="615"/>
      <c r="Q132" s="615"/>
      <c r="R132" s="615"/>
      <c r="S132" s="615"/>
      <c r="T132" s="615"/>
      <c r="U132" s="615"/>
      <c r="V132" s="615"/>
      <c r="W132" s="615"/>
      <c r="X132" s="615"/>
      <c r="Y132" s="615"/>
      <c r="Z132" s="615"/>
      <c r="AA132" s="615"/>
      <c r="AB132" s="615"/>
      <c r="AC132" s="615"/>
      <c r="AD132" s="615"/>
      <c r="AE132" s="615"/>
      <c r="AF132" s="615"/>
      <c r="AG132" s="615"/>
      <c r="AH132" s="615"/>
      <c r="AI132" s="615"/>
      <c r="AJ132" s="615"/>
      <c r="AK132" s="615"/>
      <c r="AL132" s="615"/>
      <c r="AM132" s="615"/>
      <c r="AN132" s="615"/>
      <c r="AO132" s="615"/>
      <c r="AP132" s="615"/>
      <c r="AQ132" s="615"/>
      <c r="AR132" s="615"/>
      <c r="AS132" s="615"/>
      <c r="AT132" s="615"/>
      <c r="AU132" s="615"/>
      <c r="AV132" s="615"/>
      <c r="AW132" s="615"/>
      <c r="AX132" s="615"/>
      <c r="AY132" s="615"/>
      <c r="AZ132" s="615"/>
      <c r="BA132" s="615"/>
      <c r="BB132" s="615"/>
      <c r="BC132" s="615"/>
      <c r="BD132" s="615"/>
      <c r="BE132" s="615"/>
      <c r="BF132" s="616" t="s">
        <v>156</v>
      </c>
      <c r="BG132" s="617"/>
      <c r="BH132" s="617"/>
      <c r="BI132" s="618"/>
    </row>
    <row r="133" spans="1:61" s="23" customFormat="1" ht="33.950000000000003" customHeight="1" x14ac:dyDescent="0.25">
      <c r="A133" s="606" t="s">
        <v>345</v>
      </c>
      <c r="B133" s="607"/>
      <c r="C133" s="607"/>
      <c r="D133" s="608"/>
      <c r="E133" s="619" t="s">
        <v>284</v>
      </c>
      <c r="F133" s="619"/>
      <c r="G133" s="619"/>
      <c r="H133" s="619"/>
      <c r="I133" s="619"/>
      <c r="J133" s="619"/>
      <c r="K133" s="619"/>
      <c r="L133" s="619"/>
      <c r="M133" s="619"/>
      <c r="N133" s="619"/>
      <c r="O133" s="619"/>
      <c r="P133" s="619"/>
      <c r="Q133" s="619"/>
      <c r="R133" s="619"/>
      <c r="S133" s="619"/>
      <c r="T133" s="619"/>
      <c r="U133" s="619"/>
      <c r="V133" s="619"/>
      <c r="W133" s="619"/>
      <c r="X133" s="619"/>
      <c r="Y133" s="619"/>
      <c r="Z133" s="619"/>
      <c r="AA133" s="619"/>
      <c r="AB133" s="619"/>
      <c r="AC133" s="619"/>
      <c r="AD133" s="619"/>
      <c r="AE133" s="619"/>
      <c r="AF133" s="619"/>
      <c r="AG133" s="619"/>
      <c r="AH133" s="619"/>
      <c r="AI133" s="619"/>
      <c r="AJ133" s="619"/>
      <c r="AK133" s="619"/>
      <c r="AL133" s="619"/>
      <c r="AM133" s="619"/>
      <c r="AN133" s="619"/>
      <c r="AO133" s="619"/>
      <c r="AP133" s="619"/>
      <c r="AQ133" s="619"/>
      <c r="AR133" s="619"/>
      <c r="AS133" s="619"/>
      <c r="AT133" s="619"/>
      <c r="AU133" s="619"/>
      <c r="AV133" s="619"/>
      <c r="AW133" s="619"/>
      <c r="AX133" s="619"/>
      <c r="AY133" s="619"/>
      <c r="AZ133" s="619"/>
      <c r="BA133" s="619"/>
      <c r="BB133" s="619"/>
      <c r="BC133" s="619"/>
      <c r="BD133" s="619"/>
      <c r="BE133" s="619"/>
      <c r="BF133" s="597" t="s">
        <v>181</v>
      </c>
      <c r="BG133" s="598"/>
      <c r="BH133" s="598"/>
      <c r="BI133" s="599"/>
    </row>
    <row r="134" spans="1:61" s="23" customFormat="1" ht="60" customHeight="1" x14ac:dyDescent="0.25">
      <c r="A134" s="30"/>
      <c r="B134" s="30"/>
      <c r="C134" s="30"/>
      <c r="D134" s="30"/>
      <c r="E134" s="30"/>
      <c r="F134" s="30"/>
      <c r="G134" s="30"/>
      <c r="H134" s="29"/>
      <c r="I134" s="29"/>
      <c r="J134" s="29"/>
      <c r="K134" s="29"/>
      <c r="L134" s="29"/>
      <c r="M134" s="29"/>
      <c r="N134" s="29"/>
      <c r="O134" s="28"/>
      <c r="P134" s="28"/>
      <c r="Q134" s="28"/>
      <c r="R134" s="28"/>
      <c r="S134" s="30"/>
      <c r="T134" s="30"/>
      <c r="U134" s="30"/>
      <c r="V134" s="30"/>
      <c r="W134" s="30"/>
      <c r="X134" s="30"/>
      <c r="Y134" s="30"/>
      <c r="Z134" s="29"/>
      <c r="AA134" s="29"/>
      <c r="AB134" s="29"/>
      <c r="AC134" s="29"/>
      <c r="AD134" s="29"/>
      <c r="AE134" s="29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</row>
    <row r="135" spans="1:61" s="23" customFormat="1" ht="24" customHeight="1" x14ac:dyDescent="0.35">
      <c r="A135" s="20" t="s">
        <v>134</v>
      </c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9" t="s">
        <v>134</v>
      </c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5"/>
      <c r="BC135" s="5"/>
      <c r="BD135" s="5"/>
      <c r="BE135" s="5"/>
      <c r="BF135" s="154"/>
      <c r="BG135" s="154"/>
      <c r="BH135" s="154"/>
      <c r="BI135" s="154"/>
    </row>
    <row r="136" spans="1:61" s="23" customFormat="1" ht="24" customHeight="1" x14ac:dyDescent="0.35">
      <c r="A136" s="6" t="s">
        <v>135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6" t="s">
        <v>138</v>
      </c>
      <c r="AJ136" s="18"/>
      <c r="AK136" s="18"/>
      <c r="AL136" s="18"/>
      <c r="AM136" s="18"/>
      <c r="AN136" s="18"/>
      <c r="AO136" s="18"/>
      <c r="AP136" s="18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5"/>
      <c r="BC136" s="5"/>
      <c r="BD136" s="5"/>
      <c r="BE136" s="5"/>
      <c r="BF136" s="154"/>
      <c r="BG136" s="154"/>
      <c r="BH136" s="154"/>
      <c r="BI136" s="154"/>
    </row>
    <row r="137" spans="1:61" s="23" customFormat="1" ht="24" customHeight="1" x14ac:dyDescent="0.35">
      <c r="A137" s="6" t="s">
        <v>136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6" t="s">
        <v>382</v>
      </c>
      <c r="AJ137" s="18"/>
      <c r="AK137" s="18"/>
      <c r="AL137" s="18"/>
      <c r="AM137" s="18"/>
      <c r="AN137" s="18"/>
      <c r="AO137" s="18"/>
      <c r="AP137" s="18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5"/>
      <c r="BC137" s="5"/>
      <c r="BD137" s="5"/>
      <c r="BE137" s="5"/>
      <c r="BF137" s="154"/>
      <c r="BG137" s="154"/>
      <c r="BH137" s="154"/>
      <c r="BI137" s="154"/>
    </row>
    <row r="138" spans="1:61" s="23" customFormat="1" ht="48" customHeight="1" x14ac:dyDescent="0.35">
      <c r="A138" s="16"/>
      <c r="B138" s="16"/>
      <c r="C138" s="16"/>
      <c r="D138" s="16"/>
      <c r="E138" s="16"/>
      <c r="F138" s="16"/>
      <c r="G138" s="16"/>
      <c r="H138" s="16"/>
      <c r="I138" s="16"/>
      <c r="J138" s="153" t="s">
        <v>137</v>
      </c>
      <c r="K138" s="7"/>
      <c r="L138" s="11"/>
      <c r="M138" s="11"/>
      <c r="N138" s="11"/>
      <c r="O138" s="11"/>
      <c r="P138" s="6"/>
      <c r="Q138" s="6"/>
      <c r="R138" s="6"/>
      <c r="S138" s="6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6"/>
      <c r="AJ138" s="16"/>
      <c r="AK138" s="16"/>
      <c r="AL138" s="16"/>
      <c r="AM138" s="16"/>
      <c r="AN138" s="16"/>
      <c r="AO138" s="155"/>
      <c r="AP138" s="155"/>
      <c r="AQ138" s="153" t="s">
        <v>139</v>
      </c>
      <c r="AS138" s="7"/>
      <c r="AT138" s="11"/>
      <c r="AU138" s="11"/>
      <c r="AV138" s="11"/>
      <c r="AW138" s="11"/>
      <c r="AX138" s="6"/>
      <c r="AY138" s="6"/>
      <c r="AZ138" s="6"/>
      <c r="BA138" s="6"/>
      <c r="BB138" s="5"/>
      <c r="BC138" s="5"/>
      <c r="BD138" s="5"/>
      <c r="BE138" s="5"/>
      <c r="BF138" s="154"/>
      <c r="BG138" s="154"/>
      <c r="BH138" s="154"/>
      <c r="BI138" s="154"/>
    </row>
    <row r="139" spans="1:61" s="23" customFormat="1" ht="24" customHeight="1" x14ac:dyDescent="0.3">
      <c r="A139" s="156"/>
      <c r="B139" s="156"/>
      <c r="C139" s="156"/>
      <c r="D139" s="156"/>
      <c r="E139" s="156"/>
      <c r="F139" s="156"/>
      <c r="G139" s="156"/>
      <c r="H139" s="156"/>
      <c r="I139" s="156"/>
      <c r="J139" s="15" t="s">
        <v>397</v>
      </c>
      <c r="K139" s="157"/>
      <c r="L139" s="157"/>
      <c r="M139" s="157"/>
      <c r="N139" s="157"/>
      <c r="O139" s="157"/>
      <c r="P139" s="158"/>
      <c r="Q139" s="157"/>
      <c r="R139" s="158"/>
      <c r="S139" s="158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6"/>
      <c r="AJ139" s="156"/>
      <c r="AK139" s="156"/>
      <c r="AL139" s="156"/>
      <c r="AM139" s="156"/>
      <c r="AN139" s="156"/>
      <c r="AO139" s="156"/>
      <c r="AP139" s="156"/>
      <c r="AQ139" s="15" t="s">
        <v>397</v>
      </c>
      <c r="AS139" s="157"/>
      <c r="AT139" s="157"/>
      <c r="AU139" s="157"/>
      <c r="AV139" s="157"/>
      <c r="AW139" s="157"/>
      <c r="AX139" s="158"/>
      <c r="AY139" s="160"/>
      <c r="AZ139" s="158"/>
      <c r="BA139" s="158"/>
      <c r="BB139" s="159"/>
      <c r="BC139" s="159"/>
      <c r="BD139" s="159"/>
      <c r="BE139" s="4"/>
      <c r="BF139" s="161"/>
      <c r="BG139" s="161"/>
      <c r="BH139" s="161"/>
      <c r="BI139" s="161"/>
    </row>
    <row r="140" spans="1:61" s="23" customFormat="1" ht="32.1" customHeight="1" x14ac:dyDescent="0.25"/>
    <row r="141" spans="1:61" s="23" customFormat="1" ht="32.1" customHeight="1" x14ac:dyDescent="0.35">
      <c r="A141" s="604" t="s">
        <v>400</v>
      </c>
      <c r="B141" s="605"/>
      <c r="C141" s="605"/>
      <c r="D141" s="605"/>
      <c r="E141" s="605"/>
      <c r="F141" s="605"/>
      <c r="G141" s="605"/>
      <c r="H141" s="605"/>
      <c r="I141" s="605"/>
      <c r="J141" s="605"/>
      <c r="K141" s="605"/>
      <c r="L141" s="605"/>
      <c r="M141" s="605"/>
      <c r="N141" s="605"/>
      <c r="O141" s="605"/>
      <c r="P141" s="605"/>
      <c r="Q141" s="605"/>
      <c r="R141" s="605"/>
      <c r="S141" s="605"/>
      <c r="T141" s="605"/>
      <c r="U141" s="605"/>
      <c r="V141" s="605"/>
      <c r="W141" s="605"/>
      <c r="X141" s="605"/>
      <c r="Y141" s="605"/>
      <c r="Z141" s="605"/>
      <c r="AA141" s="605"/>
      <c r="AB141" s="605"/>
      <c r="AC141" s="605"/>
      <c r="AD141" s="605"/>
      <c r="AE141" s="605"/>
      <c r="AF141" s="605"/>
      <c r="AG141" s="605"/>
      <c r="AH141" s="605"/>
      <c r="AI141" s="605"/>
      <c r="AJ141" s="605"/>
      <c r="AK141" s="605"/>
      <c r="AL141" s="605"/>
      <c r="AM141" s="605"/>
      <c r="AN141" s="605"/>
      <c r="AO141" s="605"/>
      <c r="AP141" s="605"/>
      <c r="AQ141" s="605"/>
      <c r="AR141" s="605"/>
      <c r="AS141" s="605"/>
      <c r="AT141" s="605"/>
      <c r="AU141" s="605"/>
      <c r="AV141" s="605"/>
      <c r="AW141" s="605"/>
      <c r="AX141" s="605"/>
      <c r="AY141" s="605"/>
      <c r="AZ141" s="605"/>
      <c r="BA141" s="605"/>
      <c r="BB141" s="605"/>
      <c r="BC141" s="605"/>
      <c r="BD141" s="605"/>
      <c r="BE141" s="605"/>
      <c r="BF141" s="605"/>
      <c r="BG141" s="605"/>
      <c r="BH141" s="605"/>
      <c r="BI141" s="605"/>
    </row>
    <row r="142" spans="1:61" s="23" customFormat="1" ht="32.1" customHeight="1" thickBot="1" x14ac:dyDescent="0.3"/>
    <row r="143" spans="1:61" s="23" customFormat="1" ht="60.75" customHeight="1" thickTop="1" thickBot="1" x14ac:dyDescent="0.3">
      <c r="A143" s="567" t="s">
        <v>24</v>
      </c>
      <c r="B143" s="568"/>
      <c r="C143" s="568"/>
      <c r="D143" s="569"/>
      <c r="E143" s="570" t="s">
        <v>126</v>
      </c>
      <c r="F143" s="571"/>
      <c r="G143" s="571"/>
      <c r="H143" s="571"/>
      <c r="I143" s="571"/>
      <c r="J143" s="571"/>
      <c r="K143" s="571"/>
      <c r="L143" s="571"/>
      <c r="M143" s="571"/>
      <c r="N143" s="571"/>
      <c r="O143" s="571"/>
      <c r="P143" s="571"/>
      <c r="Q143" s="571"/>
      <c r="R143" s="571"/>
      <c r="S143" s="571"/>
      <c r="T143" s="571"/>
      <c r="U143" s="571"/>
      <c r="V143" s="571"/>
      <c r="W143" s="571"/>
      <c r="X143" s="571"/>
      <c r="Y143" s="571"/>
      <c r="Z143" s="571"/>
      <c r="AA143" s="571"/>
      <c r="AB143" s="571"/>
      <c r="AC143" s="571"/>
      <c r="AD143" s="571"/>
      <c r="AE143" s="571"/>
      <c r="AF143" s="571"/>
      <c r="AG143" s="571"/>
      <c r="AH143" s="571"/>
      <c r="AI143" s="571"/>
      <c r="AJ143" s="571"/>
      <c r="AK143" s="571"/>
      <c r="AL143" s="571"/>
      <c r="AM143" s="571"/>
      <c r="AN143" s="571"/>
      <c r="AO143" s="571"/>
      <c r="AP143" s="571"/>
      <c r="AQ143" s="571"/>
      <c r="AR143" s="571"/>
      <c r="AS143" s="571"/>
      <c r="AT143" s="571"/>
      <c r="AU143" s="571"/>
      <c r="AV143" s="571"/>
      <c r="AW143" s="571"/>
      <c r="AX143" s="571"/>
      <c r="AY143" s="571"/>
      <c r="AZ143" s="571"/>
      <c r="BA143" s="571"/>
      <c r="BB143" s="571"/>
      <c r="BC143" s="571"/>
      <c r="BD143" s="571"/>
      <c r="BE143" s="572"/>
      <c r="BF143" s="573" t="s">
        <v>127</v>
      </c>
      <c r="BG143" s="568"/>
      <c r="BH143" s="568"/>
      <c r="BI143" s="574"/>
    </row>
    <row r="144" spans="1:61" s="23" customFormat="1" ht="32.1" customHeight="1" thickTop="1" x14ac:dyDescent="0.25">
      <c r="A144" s="606" t="s">
        <v>52</v>
      </c>
      <c r="B144" s="607"/>
      <c r="C144" s="607"/>
      <c r="D144" s="608"/>
      <c r="E144" s="609" t="s">
        <v>375</v>
      </c>
      <c r="F144" s="610"/>
      <c r="G144" s="610"/>
      <c r="H144" s="610"/>
      <c r="I144" s="610"/>
      <c r="J144" s="610"/>
      <c r="K144" s="610"/>
      <c r="L144" s="610"/>
      <c r="M144" s="610"/>
      <c r="N144" s="610"/>
      <c r="O144" s="610"/>
      <c r="P144" s="610"/>
      <c r="Q144" s="610"/>
      <c r="R144" s="610"/>
      <c r="S144" s="610"/>
      <c r="T144" s="610"/>
      <c r="U144" s="610"/>
      <c r="V144" s="610"/>
      <c r="W144" s="610"/>
      <c r="X144" s="610"/>
      <c r="Y144" s="610"/>
      <c r="Z144" s="610"/>
      <c r="AA144" s="610"/>
      <c r="AB144" s="610"/>
      <c r="AC144" s="610"/>
      <c r="AD144" s="610"/>
      <c r="AE144" s="610"/>
      <c r="AF144" s="610"/>
      <c r="AG144" s="610"/>
      <c r="AH144" s="610"/>
      <c r="AI144" s="610"/>
      <c r="AJ144" s="610"/>
      <c r="AK144" s="610"/>
      <c r="AL144" s="610"/>
      <c r="AM144" s="610"/>
      <c r="AN144" s="610"/>
      <c r="AO144" s="610"/>
      <c r="AP144" s="610"/>
      <c r="AQ144" s="610"/>
      <c r="AR144" s="610"/>
      <c r="AS144" s="610"/>
      <c r="AT144" s="610"/>
      <c r="AU144" s="610"/>
      <c r="AV144" s="610"/>
      <c r="AW144" s="610"/>
      <c r="AX144" s="610"/>
      <c r="AY144" s="610"/>
      <c r="AZ144" s="610"/>
      <c r="BA144" s="610"/>
      <c r="BB144" s="610"/>
      <c r="BC144" s="610"/>
      <c r="BD144" s="610"/>
      <c r="BE144" s="611"/>
      <c r="BF144" s="597" t="s">
        <v>158</v>
      </c>
      <c r="BG144" s="598"/>
      <c r="BH144" s="598"/>
      <c r="BI144" s="599"/>
    </row>
    <row r="145" spans="1:61" s="23" customFormat="1" ht="32.1" customHeight="1" x14ac:dyDescent="0.25">
      <c r="A145" s="606" t="s">
        <v>53</v>
      </c>
      <c r="B145" s="607"/>
      <c r="C145" s="607"/>
      <c r="D145" s="608"/>
      <c r="E145" s="609" t="s">
        <v>344</v>
      </c>
      <c r="F145" s="623"/>
      <c r="G145" s="623"/>
      <c r="H145" s="623"/>
      <c r="I145" s="623"/>
      <c r="J145" s="623"/>
      <c r="K145" s="623"/>
      <c r="L145" s="623"/>
      <c r="M145" s="623"/>
      <c r="N145" s="623"/>
      <c r="O145" s="623"/>
      <c r="P145" s="623"/>
      <c r="Q145" s="623"/>
      <c r="R145" s="623"/>
      <c r="S145" s="623"/>
      <c r="T145" s="623"/>
      <c r="U145" s="623"/>
      <c r="V145" s="623"/>
      <c r="W145" s="623"/>
      <c r="X145" s="623"/>
      <c r="Y145" s="623"/>
      <c r="Z145" s="623"/>
      <c r="AA145" s="623"/>
      <c r="AB145" s="623"/>
      <c r="AC145" s="623"/>
      <c r="AD145" s="623"/>
      <c r="AE145" s="623"/>
      <c r="AF145" s="623"/>
      <c r="AG145" s="623"/>
      <c r="AH145" s="623"/>
      <c r="AI145" s="623"/>
      <c r="AJ145" s="623"/>
      <c r="AK145" s="623"/>
      <c r="AL145" s="623"/>
      <c r="AM145" s="623"/>
      <c r="AN145" s="623"/>
      <c r="AO145" s="623"/>
      <c r="AP145" s="623"/>
      <c r="AQ145" s="623"/>
      <c r="AR145" s="623"/>
      <c r="AS145" s="623"/>
      <c r="AT145" s="623"/>
      <c r="AU145" s="623"/>
      <c r="AV145" s="623"/>
      <c r="AW145" s="623"/>
      <c r="AX145" s="623"/>
      <c r="AY145" s="623"/>
      <c r="AZ145" s="623"/>
      <c r="BA145" s="623"/>
      <c r="BB145" s="623"/>
      <c r="BC145" s="623"/>
      <c r="BD145" s="623"/>
      <c r="BE145" s="624"/>
      <c r="BF145" s="597" t="s">
        <v>159</v>
      </c>
      <c r="BG145" s="598"/>
      <c r="BH145" s="598"/>
      <c r="BI145" s="599"/>
    </row>
    <row r="146" spans="1:61" s="23" customFormat="1" ht="32.1" customHeight="1" x14ac:dyDescent="0.25">
      <c r="A146" s="606" t="s">
        <v>54</v>
      </c>
      <c r="B146" s="607"/>
      <c r="C146" s="607"/>
      <c r="D146" s="608"/>
      <c r="E146" s="609" t="s">
        <v>343</v>
      </c>
      <c r="F146" s="623"/>
      <c r="G146" s="623"/>
      <c r="H146" s="623"/>
      <c r="I146" s="623"/>
      <c r="J146" s="623"/>
      <c r="K146" s="623"/>
      <c r="L146" s="623"/>
      <c r="M146" s="623"/>
      <c r="N146" s="623"/>
      <c r="O146" s="623"/>
      <c r="P146" s="623"/>
      <c r="Q146" s="623"/>
      <c r="R146" s="623"/>
      <c r="S146" s="623"/>
      <c r="T146" s="623"/>
      <c r="U146" s="623"/>
      <c r="V146" s="623"/>
      <c r="W146" s="623"/>
      <c r="X146" s="623"/>
      <c r="Y146" s="623"/>
      <c r="Z146" s="623"/>
      <c r="AA146" s="623"/>
      <c r="AB146" s="623"/>
      <c r="AC146" s="623"/>
      <c r="AD146" s="623"/>
      <c r="AE146" s="623"/>
      <c r="AF146" s="623"/>
      <c r="AG146" s="623"/>
      <c r="AH146" s="623"/>
      <c r="AI146" s="623"/>
      <c r="AJ146" s="623"/>
      <c r="AK146" s="623"/>
      <c r="AL146" s="623"/>
      <c r="AM146" s="623"/>
      <c r="AN146" s="623"/>
      <c r="AO146" s="623"/>
      <c r="AP146" s="623"/>
      <c r="AQ146" s="623"/>
      <c r="AR146" s="623"/>
      <c r="AS146" s="623"/>
      <c r="AT146" s="623"/>
      <c r="AU146" s="623"/>
      <c r="AV146" s="623"/>
      <c r="AW146" s="623"/>
      <c r="AX146" s="623"/>
      <c r="AY146" s="623"/>
      <c r="AZ146" s="623"/>
      <c r="BA146" s="623"/>
      <c r="BB146" s="623"/>
      <c r="BC146" s="623"/>
      <c r="BD146" s="623"/>
      <c r="BE146" s="624"/>
      <c r="BF146" s="597" t="s">
        <v>211</v>
      </c>
      <c r="BG146" s="598"/>
      <c r="BH146" s="598"/>
      <c r="BI146" s="599"/>
    </row>
    <row r="147" spans="1:61" s="23" customFormat="1" ht="32.1" customHeight="1" x14ac:dyDescent="0.25">
      <c r="A147" s="606" t="s">
        <v>55</v>
      </c>
      <c r="B147" s="607"/>
      <c r="C147" s="607"/>
      <c r="D147" s="608"/>
      <c r="E147" s="609" t="s">
        <v>342</v>
      </c>
      <c r="F147" s="623"/>
      <c r="G147" s="623"/>
      <c r="H147" s="623"/>
      <c r="I147" s="623"/>
      <c r="J147" s="623"/>
      <c r="K147" s="623"/>
      <c r="L147" s="623"/>
      <c r="M147" s="623"/>
      <c r="N147" s="623"/>
      <c r="O147" s="623"/>
      <c r="P147" s="623"/>
      <c r="Q147" s="623"/>
      <c r="R147" s="623"/>
      <c r="S147" s="623"/>
      <c r="T147" s="623"/>
      <c r="U147" s="623"/>
      <c r="V147" s="623"/>
      <c r="W147" s="623"/>
      <c r="X147" s="623"/>
      <c r="Y147" s="623"/>
      <c r="Z147" s="623"/>
      <c r="AA147" s="623"/>
      <c r="AB147" s="623"/>
      <c r="AC147" s="623"/>
      <c r="AD147" s="623"/>
      <c r="AE147" s="623"/>
      <c r="AF147" s="623"/>
      <c r="AG147" s="623"/>
      <c r="AH147" s="623"/>
      <c r="AI147" s="623"/>
      <c r="AJ147" s="623"/>
      <c r="AK147" s="623"/>
      <c r="AL147" s="623"/>
      <c r="AM147" s="623"/>
      <c r="AN147" s="623"/>
      <c r="AO147" s="623"/>
      <c r="AP147" s="623"/>
      <c r="AQ147" s="623"/>
      <c r="AR147" s="623"/>
      <c r="AS147" s="623"/>
      <c r="AT147" s="623"/>
      <c r="AU147" s="623"/>
      <c r="AV147" s="623"/>
      <c r="AW147" s="623"/>
      <c r="AX147" s="623"/>
      <c r="AY147" s="623"/>
      <c r="AZ147" s="623"/>
      <c r="BA147" s="623"/>
      <c r="BB147" s="623"/>
      <c r="BC147" s="623"/>
      <c r="BD147" s="623"/>
      <c r="BE147" s="624"/>
      <c r="BF147" s="597" t="s">
        <v>212</v>
      </c>
      <c r="BG147" s="598"/>
      <c r="BH147" s="598"/>
      <c r="BI147" s="599"/>
    </row>
    <row r="148" spans="1:61" s="23" customFormat="1" ht="32.1" customHeight="1" x14ac:dyDescent="0.25">
      <c r="A148" s="606" t="s">
        <v>56</v>
      </c>
      <c r="B148" s="607"/>
      <c r="C148" s="607"/>
      <c r="D148" s="608"/>
      <c r="E148" s="620" t="s">
        <v>341</v>
      </c>
      <c r="F148" s="625"/>
      <c r="G148" s="625"/>
      <c r="H148" s="625"/>
      <c r="I148" s="625"/>
      <c r="J148" s="625"/>
      <c r="K148" s="625"/>
      <c r="L148" s="625"/>
      <c r="M148" s="625"/>
      <c r="N148" s="625"/>
      <c r="O148" s="625"/>
      <c r="P148" s="625"/>
      <c r="Q148" s="625"/>
      <c r="R148" s="625"/>
      <c r="S148" s="625"/>
      <c r="T148" s="625"/>
      <c r="U148" s="625"/>
      <c r="V148" s="625"/>
      <c r="W148" s="625"/>
      <c r="X148" s="625"/>
      <c r="Y148" s="625"/>
      <c r="Z148" s="625"/>
      <c r="AA148" s="625"/>
      <c r="AB148" s="625"/>
      <c r="AC148" s="625"/>
      <c r="AD148" s="625"/>
      <c r="AE148" s="625"/>
      <c r="AF148" s="625"/>
      <c r="AG148" s="625"/>
      <c r="AH148" s="625"/>
      <c r="AI148" s="625"/>
      <c r="AJ148" s="625"/>
      <c r="AK148" s="625"/>
      <c r="AL148" s="625"/>
      <c r="AM148" s="625"/>
      <c r="AN148" s="625"/>
      <c r="AO148" s="625"/>
      <c r="AP148" s="625"/>
      <c r="AQ148" s="625"/>
      <c r="AR148" s="625"/>
      <c r="AS148" s="625"/>
      <c r="AT148" s="625"/>
      <c r="AU148" s="625"/>
      <c r="AV148" s="625"/>
      <c r="AW148" s="625"/>
      <c r="AX148" s="625"/>
      <c r="AY148" s="625"/>
      <c r="AZ148" s="625"/>
      <c r="BA148" s="625"/>
      <c r="BB148" s="625"/>
      <c r="BC148" s="625"/>
      <c r="BD148" s="625"/>
      <c r="BE148" s="626"/>
      <c r="BF148" s="597" t="s">
        <v>213</v>
      </c>
      <c r="BG148" s="598"/>
      <c r="BH148" s="598"/>
      <c r="BI148" s="599"/>
    </row>
    <row r="149" spans="1:61" s="23" customFormat="1" ht="32.1" customHeight="1" x14ac:dyDescent="0.25">
      <c r="A149" s="606" t="s">
        <v>57</v>
      </c>
      <c r="B149" s="607"/>
      <c r="C149" s="607"/>
      <c r="D149" s="608"/>
      <c r="E149" s="620" t="s">
        <v>340</v>
      </c>
      <c r="F149" s="621"/>
      <c r="G149" s="621"/>
      <c r="H149" s="621"/>
      <c r="I149" s="621"/>
      <c r="J149" s="621"/>
      <c r="K149" s="621"/>
      <c r="L149" s="621"/>
      <c r="M149" s="621"/>
      <c r="N149" s="621"/>
      <c r="O149" s="621"/>
      <c r="P149" s="621"/>
      <c r="Q149" s="621"/>
      <c r="R149" s="621"/>
      <c r="S149" s="621"/>
      <c r="T149" s="621"/>
      <c r="U149" s="621"/>
      <c r="V149" s="621"/>
      <c r="W149" s="621"/>
      <c r="X149" s="621"/>
      <c r="Y149" s="621"/>
      <c r="Z149" s="621"/>
      <c r="AA149" s="621"/>
      <c r="AB149" s="621"/>
      <c r="AC149" s="621"/>
      <c r="AD149" s="621"/>
      <c r="AE149" s="621"/>
      <c r="AF149" s="621"/>
      <c r="AG149" s="621"/>
      <c r="AH149" s="621"/>
      <c r="AI149" s="621"/>
      <c r="AJ149" s="621"/>
      <c r="AK149" s="621"/>
      <c r="AL149" s="621"/>
      <c r="AM149" s="621"/>
      <c r="AN149" s="621"/>
      <c r="AO149" s="621"/>
      <c r="AP149" s="621"/>
      <c r="AQ149" s="621"/>
      <c r="AR149" s="621"/>
      <c r="AS149" s="621"/>
      <c r="AT149" s="621"/>
      <c r="AU149" s="621"/>
      <c r="AV149" s="621"/>
      <c r="AW149" s="621"/>
      <c r="AX149" s="621"/>
      <c r="AY149" s="621"/>
      <c r="AZ149" s="621"/>
      <c r="BA149" s="621"/>
      <c r="BB149" s="621"/>
      <c r="BC149" s="621"/>
      <c r="BD149" s="621"/>
      <c r="BE149" s="622"/>
      <c r="BF149" s="597" t="s">
        <v>214</v>
      </c>
      <c r="BG149" s="598"/>
      <c r="BH149" s="598"/>
      <c r="BI149" s="599"/>
    </row>
    <row r="150" spans="1:61" s="23" customFormat="1" ht="32.1" customHeight="1" x14ac:dyDescent="0.25">
      <c r="A150" s="606" t="s">
        <v>59</v>
      </c>
      <c r="B150" s="607"/>
      <c r="C150" s="607"/>
      <c r="D150" s="608"/>
      <c r="E150" s="609" t="s">
        <v>339</v>
      </c>
      <c r="F150" s="610"/>
      <c r="G150" s="610"/>
      <c r="H150" s="610"/>
      <c r="I150" s="610"/>
      <c r="J150" s="610"/>
      <c r="K150" s="610"/>
      <c r="L150" s="610"/>
      <c r="M150" s="610"/>
      <c r="N150" s="610"/>
      <c r="O150" s="610"/>
      <c r="P150" s="610"/>
      <c r="Q150" s="610"/>
      <c r="R150" s="610"/>
      <c r="S150" s="610"/>
      <c r="T150" s="610"/>
      <c r="U150" s="610"/>
      <c r="V150" s="610"/>
      <c r="W150" s="610"/>
      <c r="X150" s="610"/>
      <c r="Y150" s="610"/>
      <c r="Z150" s="610"/>
      <c r="AA150" s="610"/>
      <c r="AB150" s="610"/>
      <c r="AC150" s="610"/>
      <c r="AD150" s="610"/>
      <c r="AE150" s="610"/>
      <c r="AF150" s="610"/>
      <c r="AG150" s="610"/>
      <c r="AH150" s="610"/>
      <c r="AI150" s="610"/>
      <c r="AJ150" s="610"/>
      <c r="AK150" s="610"/>
      <c r="AL150" s="610"/>
      <c r="AM150" s="610"/>
      <c r="AN150" s="610"/>
      <c r="AO150" s="610"/>
      <c r="AP150" s="610"/>
      <c r="AQ150" s="610"/>
      <c r="AR150" s="610"/>
      <c r="AS150" s="610"/>
      <c r="AT150" s="610"/>
      <c r="AU150" s="610"/>
      <c r="AV150" s="610"/>
      <c r="AW150" s="610"/>
      <c r="AX150" s="610"/>
      <c r="AY150" s="610"/>
      <c r="AZ150" s="610"/>
      <c r="BA150" s="610"/>
      <c r="BB150" s="610"/>
      <c r="BC150" s="610"/>
      <c r="BD150" s="610"/>
      <c r="BE150" s="611"/>
      <c r="BF150" s="597" t="s">
        <v>161</v>
      </c>
      <c r="BG150" s="598"/>
      <c r="BH150" s="598"/>
      <c r="BI150" s="599"/>
    </row>
    <row r="151" spans="1:61" s="23" customFormat="1" ht="32.1" customHeight="1" x14ac:dyDescent="0.25">
      <c r="A151" s="606" t="s">
        <v>60</v>
      </c>
      <c r="B151" s="607"/>
      <c r="C151" s="607"/>
      <c r="D151" s="608"/>
      <c r="E151" s="620" t="s">
        <v>374</v>
      </c>
      <c r="F151" s="621"/>
      <c r="G151" s="621"/>
      <c r="H151" s="621"/>
      <c r="I151" s="621"/>
      <c r="J151" s="621"/>
      <c r="K151" s="621"/>
      <c r="L151" s="621"/>
      <c r="M151" s="621"/>
      <c r="N151" s="621"/>
      <c r="O151" s="621"/>
      <c r="P151" s="621"/>
      <c r="Q151" s="621"/>
      <c r="R151" s="621"/>
      <c r="S151" s="621"/>
      <c r="T151" s="621"/>
      <c r="U151" s="621"/>
      <c r="V151" s="621"/>
      <c r="W151" s="621"/>
      <c r="X151" s="621"/>
      <c r="Y151" s="621"/>
      <c r="Z151" s="621"/>
      <c r="AA151" s="621"/>
      <c r="AB151" s="621"/>
      <c r="AC151" s="621"/>
      <c r="AD151" s="621"/>
      <c r="AE151" s="621"/>
      <c r="AF151" s="621"/>
      <c r="AG151" s="621"/>
      <c r="AH151" s="621"/>
      <c r="AI151" s="621"/>
      <c r="AJ151" s="621"/>
      <c r="AK151" s="621"/>
      <c r="AL151" s="621"/>
      <c r="AM151" s="621"/>
      <c r="AN151" s="621"/>
      <c r="AO151" s="621"/>
      <c r="AP151" s="621"/>
      <c r="AQ151" s="621"/>
      <c r="AR151" s="621"/>
      <c r="AS151" s="621"/>
      <c r="AT151" s="621"/>
      <c r="AU151" s="621"/>
      <c r="AV151" s="621"/>
      <c r="AW151" s="621"/>
      <c r="AX151" s="621"/>
      <c r="AY151" s="621"/>
      <c r="AZ151" s="621"/>
      <c r="BA151" s="621"/>
      <c r="BB151" s="621"/>
      <c r="BC151" s="621"/>
      <c r="BD151" s="621"/>
      <c r="BE151" s="622"/>
      <c r="BF151" s="597" t="s">
        <v>220</v>
      </c>
      <c r="BG151" s="598"/>
      <c r="BH151" s="598"/>
      <c r="BI151" s="599"/>
    </row>
    <row r="152" spans="1:61" s="23" customFormat="1" ht="32.1" customHeight="1" x14ac:dyDescent="0.25">
      <c r="A152" s="606" t="s">
        <v>61</v>
      </c>
      <c r="B152" s="607"/>
      <c r="C152" s="607"/>
      <c r="D152" s="608"/>
      <c r="E152" s="609" t="s">
        <v>338</v>
      </c>
      <c r="F152" s="610"/>
      <c r="G152" s="610"/>
      <c r="H152" s="610"/>
      <c r="I152" s="610"/>
      <c r="J152" s="610"/>
      <c r="K152" s="610"/>
      <c r="L152" s="610"/>
      <c r="M152" s="610"/>
      <c r="N152" s="610"/>
      <c r="O152" s="610"/>
      <c r="P152" s="610"/>
      <c r="Q152" s="610"/>
      <c r="R152" s="610"/>
      <c r="S152" s="610"/>
      <c r="T152" s="610"/>
      <c r="U152" s="610"/>
      <c r="V152" s="610"/>
      <c r="W152" s="610"/>
      <c r="X152" s="610"/>
      <c r="Y152" s="610"/>
      <c r="Z152" s="610"/>
      <c r="AA152" s="610"/>
      <c r="AB152" s="610"/>
      <c r="AC152" s="610"/>
      <c r="AD152" s="610"/>
      <c r="AE152" s="610"/>
      <c r="AF152" s="610"/>
      <c r="AG152" s="610"/>
      <c r="AH152" s="610"/>
      <c r="AI152" s="610"/>
      <c r="AJ152" s="610"/>
      <c r="AK152" s="610"/>
      <c r="AL152" s="610"/>
      <c r="AM152" s="610"/>
      <c r="AN152" s="610"/>
      <c r="AO152" s="610"/>
      <c r="AP152" s="610"/>
      <c r="AQ152" s="610"/>
      <c r="AR152" s="610"/>
      <c r="AS152" s="610"/>
      <c r="AT152" s="610"/>
      <c r="AU152" s="610"/>
      <c r="AV152" s="610"/>
      <c r="AW152" s="610"/>
      <c r="AX152" s="610"/>
      <c r="AY152" s="610"/>
      <c r="AZ152" s="610"/>
      <c r="BA152" s="610"/>
      <c r="BB152" s="610"/>
      <c r="BC152" s="610"/>
      <c r="BD152" s="610"/>
      <c r="BE152" s="611"/>
      <c r="BF152" s="597" t="s">
        <v>221</v>
      </c>
      <c r="BG152" s="598"/>
      <c r="BH152" s="598"/>
      <c r="BI152" s="599"/>
    </row>
    <row r="153" spans="1:61" s="23" customFormat="1" ht="32.1" customHeight="1" x14ac:dyDescent="0.25">
      <c r="A153" s="606" t="s">
        <v>187</v>
      </c>
      <c r="B153" s="607"/>
      <c r="C153" s="607"/>
      <c r="D153" s="608"/>
      <c r="E153" s="620" t="s">
        <v>337</v>
      </c>
      <c r="F153" s="621"/>
      <c r="G153" s="621"/>
      <c r="H153" s="621"/>
      <c r="I153" s="621"/>
      <c r="J153" s="621"/>
      <c r="K153" s="621"/>
      <c r="L153" s="621"/>
      <c r="M153" s="621"/>
      <c r="N153" s="621"/>
      <c r="O153" s="621"/>
      <c r="P153" s="621"/>
      <c r="Q153" s="621"/>
      <c r="R153" s="621"/>
      <c r="S153" s="621"/>
      <c r="T153" s="621"/>
      <c r="U153" s="621"/>
      <c r="V153" s="621"/>
      <c r="W153" s="621"/>
      <c r="X153" s="621"/>
      <c r="Y153" s="621"/>
      <c r="Z153" s="621"/>
      <c r="AA153" s="621"/>
      <c r="AB153" s="621"/>
      <c r="AC153" s="621"/>
      <c r="AD153" s="621"/>
      <c r="AE153" s="621"/>
      <c r="AF153" s="621"/>
      <c r="AG153" s="621"/>
      <c r="AH153" s="621"/>
      <c r="AI153" s="621"/>
      <c r="AJ153" s="621"/>
      <c r="AK153" s="621"/>
      <c r="AL153" s="621"/>
      <c r="AM153" s="621"/>
      <c r="AN153" s="621"/>
      <c r="AO153" s="621"/>
      <c r="AP153" s="621"/>
      <c r="AQ153" s="621"/>
      <c r="AR153" s="621"/>
      <c r="AS153" s="621"/>
      <c r="AT153" s="621"/>
      <c r="AU153" s="621"/>
      <c r="AV153" s="621"/>
      <c r="AW153" s="621"/>
      <c r="AX153" s="621"/>
      <c r="AY153" s="621"/>
      <c r="AZ153" s="621"/>
      <c r="BA153" s="621"/>
      <c r="BB153" s="621"/>
      <c r="BC153" s="621"/>
      <c r="BD153" s="621"/>
      <c r="BE153" s="622"/>
      <c r="BF153" s="597" t="s">
        <v>222</v>
      </c>
      <c r="BG153" s="598"/>
      <c r="BH153" s="598"/>
      <c r="BI153" s="599"/>
    </row>
    <row r="154" spans="1:61" s="23" customFormat="1" ht="32.1" customHeight="1" x14ac:dyDescent="0.25">
      <c r="A154" s="606" t="s">
        <v>188</v>
      </c>
      <c r="B154" s="607"/>
      <c r="C154" s="607"/>
      <c r="D154" s="608"/>
      <c r="E154" s="609" t="s">
        <v>336</v>
      </c>
      <c r="F154" s="623"/>
      <c r="G154" s="623"/>
      <c r="H154" s="623"/>
      <c r="I154" s="623"/>
      <c r="J154" s="623"/>
      <c r="K154" s="623"/>
      <c r="L154" s="623"/>
      <c r="M154" s="623"/>
      <c r="N154" s="623"/>
      <c r="O154" s="623"/>
      <c r="P154" s="623"/>
      <c r="Q154" s="623"/>
      <c r="R154" s="623"/>
      <c r="S154" s="623"/>
      <c r="T154" s="623"/>
      <c r="U154" s="623"/>
      <c r="V154" s="623"/>
      <c r="W154" s="623"/>
      <c r="X154" s="623"/>
      <c r="Y154" s="623"/>
      <c r="Z154" s="623"/>
      <c r="AA154" s="623"/>
      <c r="AB154" s="623"/>
      <c r="AC154" s="623"/>
      <c r="AD154" s="623"/>
      <c r="AE154" s="623"/>
      <c r="AF154" s="623"/>
      <c r="AG154" s="623"/>
      <c r="AH154" s="623"/>
      <c r="AI154" s="623"/>
      <c r="AJ154" s="623"/>
      <c r="AK154" s="623"/>
      <c r="AL154" s="623"/>
      <c r="AM154" s="623"/>
      <c r="AN154" s="623"/>
      <c r="AO154" s="623"/>
      <c r="AP154" s="623"/>
      <c r="AQ154" s="623"/>
      <c r="AR154" s="623"/>
      <c r="AS154" s="623"/>
      <c r="AT154" s="623"/>
      <c r="AU154" s="623"/>
      <c r="AV154" s="623"/>
      <c r="AW154" s="623"/>
      <c r="AX154" s="623"/>
      <c r="AY154" s="623"/>
      <c r="AZ154" s="623"/>
      <c r="BA154" s="623"/>
      <c r="BB154" s="623"/>
      <c r="BC154" s="623"/>
      <c r="BD154" s="623"/>
      <c r="BE154" s="624"/>
      <c r="BF154" s="597" t="s">
        <v>223</v>
      </c>
      <c r="BG154" s="598"/>
      <c r="BH154" s="598"/>
      <c r="BI154" s="599"/>
    </row>
    <row r="155" spans="1:61" s="23" customFormat="1" ht="32.1" customHeight="1" x14ac:dyDescent="0.25">
      <c r="A155" s="606" t="s">
        <v>189</v>
      </c>
      <c r="B155" s="607"/>
      <c r="C155" s="607"/>
      <c r="D155" s="608"/>
      <c r="E155" s="609" t="s">
        <v>373</v>
      </c>
      <c r="F155" s="610"/>
      <c r="G155" s="610"/>
      <c r="H155" s="610"/>
      <c r="I155" s="610"/>
      <c r="J155" s="610"/>
      <c r="K155" s="610"/>
      <c r="L155" s="610"/>
      <c r="M155" s="610"/>
      <c r="N155" s="610"/>
      <c r="O155" s="610"/>
      <c r="P155" s="610"/>
      <c r="Q155" s="610"/>
      <c r="R155" s="610"/>
      <c r="S155" s="610"/>
      <c r="T155" s="610"/>
      <c r="U155" s="610"/>
      <c r="V155" s="610"/>
      <c r="W155" s="610"/>
      <c r="X155" s="610"/>
      <c r="Y155" s="610"/>
      <c r="Z155" s="610"/>
      <c r="AA155" s="610"/>
      <c r="AB155" s="610"/>
      <c r="AC155" s="610"/>
      <c r="AD155" s="610"/>
      <c r="AE155" s="610"/>
      <c r="AF155" s="610"/>
      <c r="AG155" s="610"/>
      <c r="AH155" s="610"/>
      <c r="AI155" s="610"/>
      <c r="AJ155" s="610"/>
      <c r="AK155" s="610"/>
      <c r="AL155" s="610"/>
      <c r="AM155" s="610"/>
      <c r="AN155" s="610"/>
      <c r="AO155" s="610"/>
      <c r="AP155" s="610"/>
      <c r="AQ155" s="610"/>
      <c r="AR155" s="610"/>
      <c r="AS155" s="610"/>
      <c r="AT155" s="610"/>
      <c r="AU155" s="610"/>
      <c r="AV155" s="610"/>
      <c r="AW155" s="610"/>
      <c r="AX155" s="610"/>
      <c r="AY155" s="610"/>
      <c r="AZ155" s="610"/>
      <c r="BA155" s="610"/>
      <c r="BB155" s="610"/>
      <c r="BC155" s="610"/>
      <c r="BD155" s="610"/>
      <c r="BE155" s="611"/>
      <c r="BF155" s="597" t="s">
        <v>163</v>
      </c>
      <c r="BG155" s="598"/>
      <c r="BH155" s="598"/>
      <c r="BI155" s="599"/>
    </row>
    <row r="156" spans="1:61" s="23" customFormat="1" ht="32.1" customHeight="1" x14ac:dyDescent="0.25">
      <c r="A156" s="606" t="s">
        <v>190</v>
      </c>
      <c r="B156" s="607"/>
      <c r="C156" s="607"/>
      <c r="D156" s="608"/>
      <c r="E156" s="609" t="s">
        <v>335</v>
      </c>
      <c r="F156" s="610"/>
      <c r="G156" s="610"/>
      <c r="H156" s="610"/>
      <c r="I156" s="610"/>
      <c r="J156" s="610"/>
      <c r="K156" s="610"/>
      <c r="L156" s="610"/>
      <c r="M156" s="610"/>
      <c r="N156" s="610"/>
      <c r="O156" s="610"/>
      <c r="P156" s="610"/>
      <c r="Q156" s="610"/>
      <c r="R156" s="610"/>
      <c r="S156" s="610"/>
      <c r="T156" s="610"/>
      <c r="U156" s="610"/>
      <c r="V156" s="610"/>
      <c r="W156" s="610"/>
      <c r="X156" s="610"/>
      <c r="Y156" s="610"/>
      <c r="Z156" s="610"/>
      <c r="AA156" s="610"/>
      <c r="AB156" s="610"/>
      <c r="AC156" s="610"/>
      <c r="AD156" s="610"/>
      <c r="AE156" s="610"/>
      <c r="AF156" s="610"/>
      <c r="AG156" s="610"/>
      <c r="AH156" s="610"/>
      <c r="AI156" s="610"/>
      <c r="AJ156" s="610"/>
      <c r="AK156" s="610"/>
      <c r="AL156" s="610"/>
      <c r="AM156" s="610"/>
      <c r="AN156" s="610"/>
      <c r="AO156" s="610"/>
      <c r="AP156" s="610"/>
      <c r="AQ156" s="610"/>
      <c r="AR156" s="610"/>
      <c r="AS156" s="610"/>
      <c r="AT156" s="610"/>
      <c r="AU156" s="610"/>
      <c r="AV156" s="610"/>
      <c r="AW156" s="610"/>
      <c r="AX156" s="610"/>
      <c r="AY156" s="610"/>
      <c r="AZ156" s="610"/>
      <c r="BA156" s="610"/>
      <c r="BB156" s="610"/>
      <c r="BC156" s="610"/>
      <c r="BD156" s="610"/>
      <c r="BE156" s="611"/>
      <c r="BF156" s="597" t="s">
        <v>164</v>
      </c>
      <c r="BG156" s="598"/>
      <c r="BH156" s="598"/>
      <c r="BI156" s="599"/>
    </row>
    <row r="157" spans="1:61" s="23" customFormat="1" ht="48" customHeight="1" x14ac:dyDescent="0.25">
      <c r="A157" s="606" t="s">
        <v>191</v>
      </c>
      <c r="B157" s="607"/>
      <c r="C157" s="607"/>
      <c r="D157" s="608"/>
      <c r="E157" s="609" t="s">
        <v>334</v>
      </c>
      <c r="F157" s="623"/>
      <c r="G157" s="623"/>
      <c r="H157" s="623"/>
      <c r="I157" s="623"/>
      <c r="J157" s="623"/>
      <c r="K157" s="623"/>
      <c r="L157" s="623"/>
      <c r="M157" s="623"/>
      <c r="N157" s="623"/>
      <c r="O157" s="623"/>
      <c r="P157" s="623"/>
      <c r="Q157" s="623"/>
      <c r="R157" s="623"/>
      <c r="S157" s="623"/>
      <c r="T157" s="623"/>
      <c r="U157" s="623"/>
      <c r="V157" s="623"/>
      <c r="W157" s="623"/>
      <c r="X157" s="623"/>
      <c r="Y157" s="623"/>
      <c r="Z157" s="623"/>
      <c r="AA157" s="623"/>
      <c r="AB157" s="623"/>
      <c r="AC157" s="623"/>
      <c r="AD157" s="623"/>
      <c r="AE157" s="623"/>
      <c r="AF157" s="623"/>
      <c r="AG157" s="623"/>
      <c r="AH157" s="623"/>
      <c r="AI157" s="623"/>
      <c r="AJ157" s="623"/>
      <c r="AK157" s="623"/>
      <c r="AL157" s="623"/>
      <c r="AM157" s="623"/>
      <c r="AN157" s="623"/>
      <c r="AO157" s="623"/>
      <c r="AP157" s="623"/>
      <c r="AQ157" s="623"/>
      <c r="AR157" s="623"/>
      <c r="AS157" s="623"/>
      <c r="AT157" s="623"/>
      <c r="AU157" s="623"/>
      <c r="AV157" s="623"/>
      <c r="AW157" s="623"/>
      <c r="AX157" s="623"/>
      <c r="AY157" s="623"/>
      <c r="AZ157" s="623"/>
      <c r="BA157" s="623"/>
      <c r="BB157" s="623"/>
      <c r="BC157" s="623"/>
      <c r="BD157" s="623"/>
      <c r="BE157" s="624"/>
      <c r="BF157" s="597" t="s">
        <v>286</v>
      </c>
      <c r="BG157" s="598"/>
      <c r="BH157" s="598"/>
      <c r="BI157" s="599"/>
    </row>
    <row r="158" spans="1:61" s="23" customFormat="1" ht="32.1" customHeight="1" x14ac:dyDescent="0.25">
      <c r="A158" s="606" t="s">
        <v>192</v>
      </c>
      <c r="B158" s="607"/>
      <c r="C158" s="607"/>
      <c r="D158" s="608"/>
      <c r="E158" s="609" t="s">
        <v>333</v>
      </c>
      <c r="F158" s="610"/>
      <c r="G158" s="610"/>
      <c r="H158" s="610"/>
      <c r="I158" s="610"/>
      <c r="J158" s="610"/>
      <c r="K158" s="610"/>
      <c r="L158" s="610"/>
      <c r="M158" s="610"/>
      <c r="N158" s="610"/>
      <c r="O158" s="610"/>
      <c r="P158" s="610"/>
      <c r="Q158" s="610"/>
      <c r="R158" s="610"/>
      <c r="S158" s="610"/>
      <c r="T158" s="610"/>
      <c r="U158" s="610"/>
      <c r="V158" s="610"/>
      <c r="W158" s="610"/>
      <c r="X158" s="610"/>
      <c r="Y158" s="610"/>
      <c r="Z158" s="610"/>
      <c r="AA158" s="610"/>
      <c r="AB158" s="610"/>
      <c r="AC158" s="610"/>
      <c r="AD158" s="610"/>
      <c r="AE158" s="610"/>
      <c r="AF158" s="610"/>
      <c r="AG158" s="610"/>
      <c r="AH158" s="610"/>
      <c r="AI158" s="610"/>
      <c r="AJ158" s="610"/>
      <c r="AK158" s="610"/>
      <c r="AL158" s="610"/>
      <c r="AM158" s="610"/>
      <c r="AN158" s="610"/>
      <c r="AO158" s="610"/>
      <c r="AP158" s="610"/>
      <c r="AQ158" s="610"/>
      <c r="AR158" s="610"/>
      <c r="AS158" s="610"/>
      <c r="AT158" s="610"/>
      <c r="AU158" s="610"/>
      <c r="AV158" s="610"/>
      <c r="AW158" s="610"/>
      <c r="AX158" s="610"/>
      <c r="AY158" s="610"/>
      <c r="AZ158" s="610"/>
      <c r="BA158" s="610"/>
      <c r="BB158" s="610"/>
      <c r="BC158" s="610"/>
      <c r="BD158" s="610"/>
      <c r="BE158" s="611"/>
      <c r="BF158" s="597" t="s">
        <v>200</v>
      </c>
      <c r="BG158" s="598"/>
      <c r="BH158" s="598"/>
      <c r="BI158" s="599"/>
    </row>
    <row r="159" spans="1:61" s="23" customFormat="1" ht="32.1" customHeight="1" x14ac:dyDescent="0.25">
      <c r="A159" s="606" t="s">
        <v>62</v>
      </c>
      <c r="B159" s="607"/>
      <c r="C159" s="607"/>
      <c r="D159" s="608"/>
      <c r="E159" s="609" t="s">
        <v>332</v>
      </c>
      <c r="F159" s="623"/>
      <c r="G159" s="623"/>
      <c r="H159" s="623"/>
      <c r="I159" s="623"/>
      <c r="J159" s="623"/>
      <c r="K159" s="623"/>
      <c r="L159" s="623"/>
      <c r="M159" s="623"/>
      <c r="N159" s="623"/>
      <c r="O159" s="623"/>
      <c r="P159" s="623"/>
      <c r="Q159" s="623"/>
      <c r="R159" s="623"/>
      <c r="S159" s="623"/>
      <c r="T159" s="623"/>
      <c r="U159" s="623"/>
      <c r="V159" s="623"/>
      <c r="W159" s="623"/>
      <c r="X159" s="623"/>
      <c r="Y159" s="623"/>
      <c r="Z159" s="623"/>
      <c r="AA159" s="623"/>
      <c r="AB159" s="623"/>
      <c r="AC159" s="623"/>
      <c r="AD159" s="623"/>
      <c r="AE159" s="623"/>
      <c r="AF159" s="623"/>
      <c r="AG159" s="623"/>
      <c r="AH159" s="623"/>
      <c r="AI159" s="623"/>
      <c r="AJ159" s="623"/>
      <c r="AK159" s="623"/>
      <c r="AL159" s="623"/>
      <c r="AM159" s="623"/>
      <c r="AN159" s="623"/>
      <c r="AO159" s="623"/>
      <c r="AP159" s="623"/>
      <c r="AQ159" s="623"/>
      <c r="AR159" s="623"/>
      <c r="AS159" s="623"/>
      <c r="AT159" s="623"/>
      <c r="AU159" s="623"/>
      <c r="AV159" s="623"/>
      <c r="AW159" s="623"/>
      <c r="AX159" s="623"/>
      <c r="AY159" s="623"/>
      <c r="AZ159" s="623"/>
      <c r="BA159" s="623"/>
      <c r="BB159" s="623"/>
      <c r="BC159" s="623"/>
      <c r="BD159" s="623"/>
      <c r="BE159" s="624"/>
      <c r="BF159" s="597" t="s">
        <v>170</v>
      </c>
      <c r="BG159" s="598"/>
      <c r="BH159" s="598"/>
      <c r="BI159" s="599"/>
    </row>
    <row r="160" spans="1:61" s="23" customFormat="1" ht="32.1" customHeight="1" x14ac:dyDescent="0.25">
      <c r="A160" s="606" t="s">
        <v>63</v>
      </c>
      <c r="B160" s="607"/>
      <c r="C160" s="607"/>
      <c r="D160" s="608"/>
      <c r="E160" s="609" t="s">
        <v>331</v>
      </c>
      <c r="F160" s="623"/>
      <c r="G160" s="623"/>
      <c r="H160" s="623"/>
      <c r="I160" s="623"/>
      <c r="J160" s="623"/>
      <c r="K160" s="623"/>
      <c r="L160" s="623"/>
      <c r="M160" s="623"/>
      <c r="N160" s="623"/>
      <c r="O160" s="623"/>
      <c r="P160" s="623"/>
      <c r="Q160" s="623"/>
      <c r="R160" s="623"/>
      <c r="S160" s="623"/>
      <c r="T160" s="623"/>
      <c r="U160" s="623"/>
      <c r="V160" s="623"/>
      <c r="W160" s="623"/>
      <c r="X160" s="623"/>
      <c r="Y160" s="623"/>
      <c r="Z160" s="623"/>
      <c r="AA160" s="623"/>
      <c r="AB160" s="623"/>
      <c r="AC160" s="623"/>
      <c r="AD160" s="623"/>
      <c r="AE160" s="623"/>
      <c r="AF160" s="623"/>
      <c r="AG160" s="623"/>
      <c r="AH160" s="623"/>
      <c r="AI160" s="623"/>
      <c r="AJ160" s="623"/>
      <c r="AK160" s="623"/>
      <c r="AL160" s="623"/>
      <c r="AM160" s="623"/>
      <c r="AN160" s="623"/>
      <c r="AO160" s="623"/>
      <c r="AP160" s="623"/>
      <c r="AQ160" s="623"/>
      <c r="AR160" s="623"/>
      <c r="AS160" s="623"/>
      <c r="AT160" s="623"/>
      <c r="AU160" s="623"/>
      <c r="AV160" s="623"/>
      <c r="AW160" s="623"/>
      <c r="AX160" s="623"/>
      <c r="AY160" s="623"/>
      <c r="AZ160" s="623"/>
      <c r="BA160" s="623"/>
      <c r="BB160" s="623"/>
      <c r="BC160" s="623"/>
      <c r="BD160" s="623"/>
      <c r="BE160" s="624"/>
      <c r="BF160" s="597" t="s">
        <v>201</v>
      </c>
      <c r="BG160" s="598"/>
      <c r="BH160" s="598"/>
      <c r="BI160" s="599"/>
    </row>
    <row r="161" spans="1:61" s="23" customFormat="1" ht="32.1" customHeight="1" x14ac:dyDescent="0.25">
      <c r="A161" s="606" t="s">
        <v>64</v>
      </c>
      <c r="B161" s="607"/>
      <c r="C161" s="607"/>
      <c r="D161" s="608"/>
      <c r="E161" s="609" t="s">
        <v>372</v>
      </c>
      <c r="F161" s="623"/>
      <c r="G161" s="623"/>
      <c r="H161" s="623"/>
      <c r="I161" s="623"/>
      <c r="J161" s="623"/>
      <c r="K161" s="623"/>
      <c r="L161" s="623"/>
      <c r="M161" s="623"/>
      <c r="N161" s="623"/>
      <c r="O161" s="623"/>
      <c r="P161" s="623"/>
      <c r="Q161" s="623"/>
      <c r="R161" s="623"/>
      <c r="S161" s="623"/>
      <c r="T161" s="623"/>
      <c r="U161" s="623"/>
      <c r="V161" s="623"/>
      <c r="W161" s="623"/>
      <c r="X161" s="623"/>
      <c r="Y161" s="623"/>
      <c r="Z161" s="623"/>
      <c r="AA161" s="623"/>
      <c r="AB161" s="623"/>
      <c r="AC161" s="623"/>
      <c r="AD161" s="623"/>
      <c r="AE161" s="623"/>
      <c r="AF161" s="623"/>
      <c r="AG161" s="623"/>
      <c r="AH161" s="623"/>
      <c r="AI161" s="623"/>
      <c r="AJ161" s="623"/>
      <c r="AK161" s="623"/>
      <c r="AL161" s="623"/>
      <c r="AM161" s="623"/>
      <c r="AN161" s="623"/>
      <c r="AO161" s="623"/>
      <c r="AP161" s="623"/>
      <c r="AQ161" s="623"/>
      <c r="AR161" s="623"/>
      <c r="AS161" s="623"/>
      <c r="AT161" s="623"/>
      <c r="AU161" s="623"/>
      <c r="AV161" s="623"/>
      <c r="AW161" s="623"/>
      <c r="AX161" s="623"/>
      <c r="AY161" s="623"/>
      <c r="AZ161" s="623"/>
      <c r="BA161" s="623"/>
      <c r="BB161" s="623"/>
      <c r="BC161" s="623"/>
      <c r="BD161" s="623"/>
      <c r="BE161" s="624"/>
      <c r="BF161" s="597" t="s">
        <v>228</v>
      </c>
      <c r="BG161" s="598"/>
      <c r="BH161" s="598"/>
      <c r="BI161" s="599"/>
    </row>
    <row r="162" spans="1:61" s="23" customFormat="1" ht="32.1" customHeight="1" x14ac:dyDescent="0.25">
      <c r="A162" s="606" t="s">
        <v>65</v>
      </c>
      <c r="B162" s="607"/>
      <c r="C162" s="607"/>
      <c r="D162" s="608"/>
      <c r="E162" s="609" t="s">
        <v>330</v>
      </c>
      <c r="F162" s="623"/>
      <c r="G162" s="623"/>
      <c r="H162" s="623"/>
      <c r="I162" s="623"/>
      <c r="J162" s="623"/>
      <c r="K162" s="623"/>
      <c r="L162" s="623"/>
      <c r="M162" s="623"/>
      <c r="N162" s="623"/>
      <c r="O162" s="623"/>
      <c r="P162" s="623"/>
      <c r="Q162" s="623"/>
      <c r="R162" s="623"/>
      <c r="S162" s="623"/>
      <c r="T162" s="623"/>
      <c r="U162" s="623"/>
      <c r="V162" s="623"/>
      <c r="W162" s="623"/>
      <c r="X162" s="623"/>
      <c r="Y162" s="623"/>
      <c r="Z162" s="623"/>
      <c r="AA162" s="623"/>
      <c r="AB162" s="623"/>
      <c r="AC162" s="623"/>
      <c r="AD162" s="623"/>
      <c r="AE162" s="623"/>
      <c r="AF162" s="623"/>
      <c r="AG162" s="623"/>
      <c r="AH162" s="623"/>
      <c r="AI162" s="623"/>
      <c r="AJ162" s="623"/>
      <c r="AK162" s="623"/>
      <c r="AL162" s="623"/>
      <c r="AM162" s="623"/>
      <c r="AN162" s="623"/>
      <c r="AO162" s="623"/>
      <c r="AP162" s="623"/>
      <c r="AQ162" s="623"/>
      <c r="AR162" s="623"/>
      <c r="AS162" s="623"/>
      <c r="AT162" s="623"/>
      <c r="AU162" s="623"/>
      <c r="AV162" s="623"/>
      <c r="AW162" s="623"/>
      <c r="AX162" s="623"/>
      <c r="AY162" s="623"/>
      <c r="AZ162" s="623"/>
      <c r="BA162" s="623"/>
      <c r="BB162" s="623"/>
      <c r="BC162" s="623"/>
      <c r="BD162" s="623"/>
      <c r="BE162" s="624"/>
      <c r="BF162" s="597" t="s">
        <v>172</v>
      </c>
      <c r="BG162" s="598"/>
      <c r="BH162" s="598"/>
      <c r="BI162" s="599"/>
    </row>
    <row r="163" spans="1:61" s="23" customFormat="1" ht="32.1" customHeight="1" x14ac:dyDescent="0.25">
      <c r="A163" s="606" t="s">
        <v>66</v>
      </c>
      <c r="B163" s="607"/>
      <c r="C163" s="607"/>
      <c r="D163" s="608"/>
      <c r="E163" s="609" t="s">
        <v>329</v>
      </c>
      <c r="F163" s="623"/>
      <c r="G163" s="623"/>
      <c r="H163" s="623"/>
      <c r="I163" s="623"/>
      <c r="J163" s="623"/>
      <c r="K163" s="623"/>
      <c r="L163" s="623"/>
      <c r="M163" s="623"/>
      <c r="N163" s="623"/>
      <c r="O163" s="623"/>
      <c r="P163" s="623"/>
      <c r="Q163" s="623"/>
      <c r="R163" s="623"/>
      <c r="S163" s="623"/>
      <c r="T163" s="623"/>
      <c r="U163" s="623"/>
      <c r="V163" s="623"/>
      <c r="W163" s="623"/>
      <c r="X163" s="623"/>
      <c r="Y163" s="623"/>
      <c r="Z163" s="623"/>
      <c r="AA163" s="623"/>
      <c r="AB163" s="623"/>
      <c r="AC163" s="623"/>
      <c r="AD163" s="623"/>
      <c r="AE163" s="623"/>
      <c r="AF163" s="623"/>
      <c r="AG163" s="623"/>
      <c r="AH163" s="623"/>
      <c r="AI163" s="623"/>
      <c r="AJ163" s="623"/>
      <c r="AK163" s="623"/>
      <c r="AL163" s="623"/>
      <c r="AM163" s="623"/>
      <c r="AN163" s="623"/>
      <c r="AO163" s="623"/>
      <c r="AP163" s="623"/>
      <c r="AQ163" s="623"/>
      <c r="AR163" s="623"/>
      <c r="AS163" s="623"/>
      <c r="AT163" s="623"/>
      <c r="AU163" s="623"/>
      <c r="AV163" s="623"/>
      <c r="AW163" s="623"/>
      <c r="AX163" s="623"/>
      <c r="AY163" s="623"/>
      <c r="AZ163" s="623"/>
      <c r="BA163" s="623"/>
      <c r="BB163" s="623"/>
      <c r="BC163" s="623"/>
      <c r="BD163" s="623"/>
      <c r="BE163" s="624"/>
      <c r="BF163" s="597" t="s">
        <v>173</v>
      </c>
      <c r="BG163" s="598"/>
      <c r="BH163" s="598"/>
      <c r="BI163" s="599"/>
    </row>
    <row r="164" spans="1:61" s="23" customFormat="1" ht="32.1" customHeight="1" x14ac:dyDescent="0.25">
      <c r="A164" s="606" t="s">
        <v>67</v>
      </c>
      <c r="B164" s="607"/>
      <c r="C164" s="607"/>
      <c r="D164" s="608"/>
      <c r="E164" s="609" t="s">
        <v>328</v>
      </c>
      <c r="F164" s="623"/>
      <c r="G164" s="623"/>
      <c r="H164" s="623"/>
      <c r="I164" s="623"/>
      <c r="J164" s="623"/>
      <c r="K164" s="623"/>
      <c r="L164" s="623"/>
      <c r="M164" s="623"/>
      <c r="N164" s="623"/>
      <c r="O164" s="623"/>
      <c r="P164" s="623"/>
      <c r="Q164" s="623"/>
      <c r="R164" s="623"/>
      <c r="S164" s="623"/>
      <c r="T164" s="623"/>
      <c r="U164" s="623"/>
      <c r="V164" s="623"/>
      <c r="W164" s="623"/>
      <c r="X164" s="623"/>
      <c r="Y164" s="623"/>
      <c r="Z164" s="623"/>
      <c r="AA164" s="623"/>
      <c r="AB164" s="623"/>
      <c r="AC164" s="623"/>
      <c r="AD164" s="623"/>
      <c r="AE164" s="623"/>
      <c r="AF164" s="623"/>
      <c r="AG164" s="623"/>
      <c r="AH164" s="623"/>
      <c r="AI164" s="623"/>
      <c r="AJ164" s="623"/>
      <c r="AK164" s="623"/>
      <c r="AL164" s="623"/>
      <c r="AM164" s="623"/>
      <c r="AN164" s="623"/>
      <c r="AO164" s="623"/>
      <c r="AP164" s="623"/>
      <c r="AQ164" s="623"/>
      <c r="AR164" s="623"/>
      <c r="AS164" s="623"/>
      <c r="AT164" s="623"/>
      <c r="AU164" s="623"/>
      <c r="AV164" s="623"/>
      <c r="AW164" s="623"/>
      <c r="AX164" s="623"/>
      <c r="AY164" s="623"/>
      <c r="AZ164" s="623"/>
      <c r="BA164" s="623"/>
      <c r="BB164" s="623"/>
      <c r="BC164" s="623"/>
      <c r="BD164" s="623"/>
      <c r="BE164" s="624"/>
      <c r="BF164" s="597" t="s">
        <v>233</v>
      </c>
      <c r="BG164" s="598"/>
      <c r="BH164" s="598"/>
      <c r="BI164" s="599"/>
    </row>
    <row r="165" spans="1:61" s="23" customFormat="1" ht="32.1" customHeight="1" x14ac:dyDescent="0.25">
      <c r="A165" s="606" t="s">
        <v>68</v>
      </c>
      <c r="B165" s="607"/>
      <c r="C165" s="607"/>
      <c r="D165" s="608"/>
      <c r="E165" s="609" t="s">
        <v>327</v>
      </c>
      <c r="F165" s="623"/>
      <c r="G165" s="623"/>
      <c r="H165" s="623"/>
      <c r="I165" s="623"/>
      <c r="J165" s="623"/>
      <c r="K165" s="623"/>
      <c r="L165" s="623"/>
      <c r="M165" s="623"/>
      <c r="N165" s="623"/>
      <c r="O165" s="623"/>
      <c r="P165" s="623"/>
      <c r="Q165" s="623"/>
      <c r="R165" s="623"/>
      <c r="S165" s="623"/>
      <c r="T165" s="623"/>
      <c r="U165" s="623"/>
      <c r="V165" s="623"/>
      <c r="W165" s="623"/>
      <c r="X165" s="623"/>
      <c r="Y165" s="623"/>
      <c r="Z165" s="623"/>
      <c r="AA165" s="623"/>
      <c r="AB165" s="623"/>
      <c r="AC165" s="623"/>
      <c r="AD165" s="623"/>
      <c r="AE165" s="623"/>
      <c r="AF165" s="623"/>
      <c r="AG165" s="623"/>
      <c r="AH165" s="623"/>
      <c r="AI165" s="623"/>
      <c r="AJ165" s="623"/>
      <c r="AK165" s="623"/>
      <c r="AL165" s="623"/>
      <c r="AM165" s="623"/>
      <c r="AN165" s="623"/>
      <c r="AO165" s="623"/>
      <c r="AP165" s="623"/>
      <c r="AQ165" s="623"/>
      <c r="AR165" s="623"/>
      <c r="AS165" s="623"/>
      <c r="AT165" s="623"/>
      <c r="AU165" s="623"/>
      <c r="AV165" s="623"/>
      <c r="AW165" s="623"/>
      <c r="AX165" s="623"/>
      <c r="AY165" s="623"/>
      <c r="AZ165" s="623"/>
      <c r="BA165" s="623"/>
      <c r="BB165" s="623"/>
      <c r="BC165" s="623"/>
      <c r="BD165" s="623"/>
      <c r="BE165" s="624"/>
      <c r="BF165" s="597" t="s">
        <v>175</v>
      </c>
      <c r="BG165" s="598"/>
      <c r="BH165" s="598"/>
      <c r="BI165" s="599"/>
    </row>
    <row r="166" spans="1:61" s="23" customFormat="1" ht="32.1" customHeight="1" x14ac:dyDescent="0.25">
      <c r="A166" s="606" t="s">
        <v>132</v>
      </c>
      <c r="B166" s="607"/>
      <c r="C166" s="607"/>
      <c r="D166" s="608"/>
      <c r="E166" s="609" t="s">
        <v>326</v>
      </c>
      <c r="F166" s="623"/>
      <c r="G166" s="623"/>
      <c r="H166" s="623"/>
      <c r="I166" s="623"/>
      <c r="J166" s="623"/>
      <c r="K166" s="623"/>
      <c r="L166" s="623"/>
      <c r="M166" s="623"/>
      <c r="N166" s="623"/>
      <c r="O166" s="623"/>
      <c r="P166" s="623"/>
      <c r="Q166" s="623"/>
      <c r="R166" s="623"/>
      <c r="S166" s="623"/>
      <c r="T166" s="623"/>
      <c r="U166" s="623"/>
      <c r="V166" s="623"/>
      <c r="W166" s="623"/>
      <c r="X166" s="623"/>
      <c r="Y166" s="623"/>
      <c r="Z166" s="623"/>
      <c r="AA166" s="623"/>
      <c r="AB166" s="623"/>
      <c r="AC166" s="623"/>
      <c r="AD166" s="623"/>
      <c r="AE166" s="623"/>
      <c r="AF166" s="623"/>
      <c r="AG166" s="623"/>
      <c r="AH166" s="623"/>
      <c r="AI166" s="623"/>
      <c r="AJ166" s="623"/>
      <c r="AK166" s="623"/>
      <c r="AL166" s="623"/>
      <c r="AM166" s="623"/>
      <c r="AN166" s="623"/>
      <c r="AO166" s="623"/>
      <c r="AP166" s="623"/>
      <c r="AQ166" s="623"/>
      <c r="AR166" s="623"/>
      <c r="AS166" s="623"/>
      <c r="AT166" s="623"/>
      <c r="AU166" s="623"/>
      <c r="AV166" s="623"/>
      <c r="AW166" s="623"/>
      <c r="AX166" s="623"/>
      <c r="AY166" s="623"/>
      <c r="AZ166" s="623"/>
      <c r="BA166" s="623"/>
      <c r="BB166" s="623"/>
      <c r="BC166" s="623"/>
      <c r="BD166" s="623"/>
      <c r="BE166" s="624"/>
      <c r="BF166" s="597" t="s">
        <v>193</v>
      </c>
      <c r="BG166" s="598"/>
      <c r="BH166" s="598"/>
      <c r="BI166" s="599"/>
    </row>
    <row r="167" spans="1:61" s="23" customFormat="1" ht="32.1" customHeight="1" x14ac:dyDescent="0.25">
      <c r="A167" s="606" t="s">
        <v>133</v>
      </c>
      <c r="B167" s="607"/>
      <c r="C167" s="607"/>
      <c r="D167" s="608"/>
      <c r="E167" s="609" t="s">
        <v>325</v>
      </c>
      <c r="F167" s="623"/>
      <c r="G167" s="623"/>
      <c r="H167" s="623"/>
      <c r="I167" s="623"/>
      <c r="J167" s="623"/>
      <c r="K167" s="623"/>
      <c r="L167" s="623"/>
      <c r="M167" s="623"/>
      <c r="N167" s="623"/>
      <c r="O167" s="623"/>
      <c r="P167" s="623"/>
      <c r="Q167" s="623"/>
      <c r="R167" s="623"/>
      <c r="S167" s="623"/>
      <c r="T167" s="623"/>
      <c r="U167" s="623"/>
      <c r="V167" s="623"/>
      <c r="W167" s="623"/>
      <c r="X167" s="623"/>
      <c r="Y167" s="623"/>
      <c r="Z167" s="623"/>
      <c r="AA167" s="623"/>
      <c r="AB167" s="623"/>
      <c r="AC167" s="623"/>
      <c r="AD167" s="623"/>
      <c r="AE167" s="623"/>
      <c r="AF167" s="623"/>
      <c r="AG167" s="623"/>
      <c r="AH167" s="623"/>
      <c r="AI167" s="623"/>
      <c r="AJ167" s="623"/>
      <c r="AK167" s="623"/>
      <c r="AL167" s="623"/>
      <c r="AM167" s="623"/>
      <c r="AN167" s="623"/>
      <c r="AO167" s="623"/>
      <c r="AP167" s="623"/>
      <c r="AQ167" s="623"/>
      <c r="AR167" s="623"/>
      <c r="AS167" s="623"/>
      <c r="AT167" s="623"/>
      <c r="AU167" s="623"/>
      <c r="AV167" s="623"/>
      <c r="AW167" s="623"/>
      <c r="AX167" s="623"/>
      <c r="AY167" s="623"/>
      <c r="AZ167" s="623"/>
      <c r="BA167" s="623"/>
      <c r="BB167" s="623"/>
      <c r="BC167" s="623"/>
      <c r="BD167" s="623"/>
      <c r="BE167" s="624"/>
      <c r="BF167" s="597" t="s">
        <v>194</v>
      </c>
      <c r="BG167" s="598"/>
      <c r="BH167" s="598"/>
      <c r="BI167" s="599"/>
    </row>
    <row r="168" spans="1:61" s="23" customFormat="1" ht="32.1" customHeight="1" x14ac:dyDescent="0.25">
      <c r="A168" s="606" t="s">
        <v>69</v>
      </c>
      <c r="B168" s="607"/>
      <c r="C168" s="607"/>
      <c r="D168" s="608"/>
      <c r="E168" s="609" t="s">
        <v>324</v>
      </c>
      <c r="F168" s="623"/>
      <c r="G168" s="623"/>
      <c r="H168" s="623"/>
      <c r="I168" s="623"/>
      <c r="J168" s="623"/>
      <c r="K168" s="623"/>
      <c r="L168" s="623"/>
      <c r="M168" s="623"/>
      <c r="N168" s="623"/>
      <c r="O168" s="623"/>
      <c r="P168" s="623"/>
      <c r="Q168" s="623"/>
      <c r="R168" s="623"/>
      <c r="S168" s="623"/>
      <c r="T168" s="623"/>
      <c r="U168" s="623"/>
      <c r="V168" s="623"/>
      <c r="W168" s="623"/>
      <c r="X168" s="623"/>
      <c r="Y168" s="623"/>
      <c r="Z168" s="623"/>
      <c r="AA168" s="623"/>
      <c r="AB168" s="623"/>
      <c r="AC168" s="623"/>
      <c r="AD168" s="623"/>
      <c r="AE168" s="623"/>
      <c r="AF168" s="623"/>
      <c r="AG168" s="623"/>
      <c r="AH168" s="623"/>
      <c r="AI168" s="623"/>
      <c r="AJ168" s="623"/>
      <c r="AK168" s="623"/>
      <c r="AL168" s="623"/>
      <c r="AM168" s="623"/>
      <c r="AN168" s="623"/>
      <c r="AO168" s="623"/>
      <c r="AP168" s="623"/>
      <c r="AQ168" s="623"/>
      <c r="AR168" s="623"/>
      <c r="AS168" s="623"/>
      <c r="AT168" s="623"/>
      <c r="AU168" s="623"/>
      <c r="AV168" s="623"/>
      <c r="AW168" s="623"/>
      <c r="AX168" s="623"/>
      <c r="AY168" s="623"/>
      <c r="AZ168" s="623"/>
      <c r="BA168" s="623"/>
      <c r="BB168" s="623"/>
      <c r="BC168" s="623"/>
      <c r="BD168" s="623"/>
      <c r="BE168" s="624"/>
      <c r="BF168" s="597" t="s">
        <v>195</v>
      </c>
      <c r="BG168" s="598"/>
      <c r="BH168" s="598"/>
      <c r="BI168" s="599"/>
    </row>
    <row r="169" spans="1:61" s="23" customFormat="1" ht="32.1" customHeight="1" x14ac:dyDescent="0.25">
      <c r="A169" s="606" t="s">
        <v>70</v>
      </c>
      <c r="B169" s="607"/>
      <c r="C169" s="607"/>
      <c r="D169" s="608"/>
      <c r="E169" s="609" t="s">
        <v>323</v>
      </c>
      <c r="F169" s="623"/>
      <c r="G169" s="623"/>
      <c r="H169" s="623"/>
      <c r="I169" s="623"/>
      <c r="J169" s="623"/>
      <c r="K169" s="623"/>
      <c r="L169" s="623"/>
      <c r="M169" s="623"/>
      <c r="N169" s="623"/>
      <c r="O169" s="623"/>
      <c r="P169" s="623"/>
      <c r="Q169" s="623"/>
      <c r="R169" s="623"/>
      <c r="S169" s="623"/>
      <c r="T169" s="623"/>
      <c r="U169" s="623"/>
      <c r="V169" s="623"/>
      <c r="W169" s="623"/>
      <c r="X169" s="623"/>
      <c r="Y169" s="623"/>
      <c r="Z169" s="623"/>
      <c r="AA169" s="623"/>
      <c r="AB169" s="623"/>
      <c r="AC169" s="623"/>
      <c r="AD169" s="623"/>
      <c r="AE169" s="623"/>
      <c r="AF169" s="623"/>
      <c r="AG169" s="623"/>
      <c r="AH169" s="623"/>
      <c r="AI169" s="623"/>
      <c r="AJ169" s="623"/>
      <c r="AK169" s="623"/>
      <c r="AL169" s="623"/>
      <c r="AM169" s="623"/>
      <c r="AN169" s="623"/>
      <c r="AO169" s="623"/>
      <c r="AP169" s="623"/>
      <c r="AQ169" s="623"/>
      <c r="AR169" s="623"/>
      <c r="AS169" s="623"/>
      <c r="AT169" s="623"/>
      <c r="AU169" s="623"/>
      <c r="AV169" s="623"/>
      <c r="AW169" s="623"/>
      <c r="AX169" s="623"/>
      <c r="AY169" s="623"/>
      <c r="AZ169" s="623"/>
      <c r="BA169" s="623"/>
      <c r="BB169" s="623"/>
      <c r="BC169" s="623"/>
      <c r="BD169" s="623"/>
      <c r="BE169" s="624"/>
      <c r="BF169" s="597" t="s">
        <v>196</v>
      </c>
      <c r="BG169" s="598"/>
      <c r="BH169" s="598"/>
      <c r="BI169" s="599"/>
    </row>
    <row r="170" spans="1:61" s="23" customFormat="1" ht="32.1" customHeight="1" x14ac:dyDescent="0.25">
      <c r="A170" s="606" t="s">
        <v>322</v>
      </c>
      <c r="B170" s="607"/>
      <c r="C170" s="607"/>
      <c r="D170" s="608"/>
      <c r="E170" s="627" t="s">
        <v>321</v>
      </c>
      <c r="F170" s="628"/>
      <c r="G170" s="628"/>
      <c r="H170" s="628"/>
      <c r="I170" s="628"/>
      <c r="J170" s="628"/>
      <c r="K170" s="628"/>
      <c r="L170" s="628"/>
      <c r="M170" s="628"/>
      <c r="N170" s="628"/>
      <c r="O170" s="628"/>
      <c r="P170" s="628"/>
      <c r="Q170" s="628"/>
      <c r="R170" s="628"/>
      <c r="S170" s="628"/>
      <c r="T170" s="628"/>
      <c r="U170" s="628"/>
      <c r="V170" s="628"/>
      <c r="W170" s="628"/>
      <c r="X170" s="628"/>
      <c r="Y170" s="628"/>
      <c r="Z170" s="628"/>
      <c r="AA170" s="628"/>
      <c r="AB170" s="628"/>
      <c r="AC170" s="628"/>
      <c r="AD170" s="628"/>
      <c r="AE170" s="628"/>
      <c r="AF170" s="628"/>
      <c r="AG170" s="628"/>
      <c r="AH170" s="628"/>
      <c r="AI170" s="628"/>
      <c r="AJ170" s="628"/>
      <c r="AK170" s="628"/>
      <c r="AL170" s="628"/>
      <c r="AM170" s="628"/>
      <c r="AN170" s="628"/>
      <c r="AO170" s="628"/>
      <c r="AP170" s="628"/>
      <c r="AQ170" s="628"/>
      <c r="AR170" s="628"/>
      <c r="AS170" s="628"/>
      <c r="AT170" s="628"/>
      <c r="AU170" s="628"/>
      <c r="AV170" s="628"/>
      <c r="AW170" s="628"/>
      <c r="AX170" s="628"/>
      <c r="AY170" s="628"/>
      <c r="AZ170" s="628"/>
      <c r="BA170" s="628"/>
      <c r="BB170" s="628"/>
      <c r="BC170" s="628"/>
      <c r="BD170" s="628"/>
      <c r="BE170" s="629"/>
      <c r="BF170" s="597" t="s">
        <v>198</v>
      </c>
      <c r="BG170" s="598"/>
      <c r="BH170" s="598"/>
      <c r="BI170" s="599"/>
    </row>
    <row r="171" spans="1:61" s="23" customFormat="1" ht="32.1" customHeight="1" x14ac:dyDescent="0.25">
      <c r="A171" s="606" t="s">
        <v>320</v>
      </c>
      <c r="B171" s="607"/>
      <c r="C171" s="607"/>
      <c r="D171" s="608"/>
      <c r="E171" s="627" t="s">
        <v>319</v>
      </c>
      <c r="F171" s="628"/>
      <c r="G171" s="628"/>
      <c r="H171" s="628"/>
      <c r="I171" s="628"/>
      <c r="J171" s="628"/>
      <c r="K171" s="628"/>
      <c r="L171" s="628"/>
      <c r="M171" s="628"/>
      <c r="N171" s="628"/>
      <c r="O171" s="628"/>
      <c r="P171" s="628"/>
      <c r="Q171" s="628"/>
      <c r="R171" s="628"/>
      <c r="S171" s="628"/>
      <c r="T171" s="628"/>
      <c r="U171" s="628"/>
      <c r="V171" s="628"/>
      <c r="W171" s="628"/>
      <c r="X171" s="628"/>
      <c r="Y171" s="628"/>
      <c r="Z171" s="628"/>
      <c r="AA171" s="628"/>
      <c r="AB171" s="628"/>
      <c r="AC171" s="628"/>
      <c r="AD171" s="628"/>
      <c r="AE171" s="628"/>
      <c r="AF171" s="628"/>
      <c r="AG171" s="628"/>
      <c r="AH171" s="628"/>
      <c r="AI171" s="628"/>
      <c r="AJ171" s="628"/>
      <c r="AK171" s="628"/>
      <c r="AL171" s="628"/>
      <c r="AM171" s="628"/>
      <c r="AN171" s="628"/>
      <c r="AO171" s="628"/>
      <c r="AP171" s="628"/>
      <c r="AQ171" s="628"/>
      <c r="AR171" s="628"/>
      <c r="AS171" s="628"/>
      <c r="AT171" s="628"/>
      <c r="AU171" s="628"/>
      <c r="AV171" s="628"/>
      <c r="AW171" s="628"/>
      <c r="AX171" s="628"/>
      <c r="AY171" s="628"/>
      <c r="AZ171" s="628"/>
      <c r="BA171" s="628"/>
      <c r="BB171" s="628"/>
      <c r="BC171" s="628"/>
      <c r="BD171" s="628"/>
      <c r="BE171" s="629"/>
      <c r="BF171" s="597" t="s">
        <v>202</v>
      </c>
      <c r="BG171" s="598"/>
      <c r="BH171" s="598"/>
      <c r="BI171" s="599"/>
    </row>
    <row r="172" spans="1:61" s="23" customFormat="1" ht="32.1" customHeight="1" x14ac:dyDescent="0.25">
      <c r="A172" s="606" t="s">
        <v>318</v>
      </c>
      <c r="B172" s="607"/>
      <c r="C172" s="607"/>
      <c r="D172" s="608"/>
      <c r="E172" s="627" t="s">
        <v>317</v>
      </c>
      <c r="F172" s="628"/>
      <c r="G172" s="628"/>
      <c r="H172" s="628"/>
      <c r="I172" s="628"/>
      <c r="J172" s="628"/>
      <c r="K172" s="628"/>
      <c r="L172" s="628"/>
      <c r="M172" s="628"/>
      <c r="N172" s="628"/>
      <c r="O172" s="628"/>
      <c r="P172" s="628"/>
      <c r="Q172" s="628"/>
      <c r="R172" s="628"/>
      <c r="S172" s="628"/>
      <c r="T172" s="628"/>
      <c r="U172" s="628"/>
      <c r="V172" s="628"/>
      <c r="W172" s="628"/>
      <c r="X172" s="628"/>
      <c r="Y172" s="628"/>
      <c r="Z172" s="628"/>
      <c r="AA172" s="628"/>
      <c r="AB172" s="628"/>
      <c r="AC172" s="628"/>
      <c r="AD172" s="628"/>
      <c r="AE172" s="628"/>
      <c r="AF172" s="628"/>
      <c r="AG172" s="628"/>
      <c r="AH172" s="628"/>
      <c r="AI172" s="628"/>
      <c r="AJ172" s="628"/>
      <c r="AK172" s="628"/>
      <c r="AL172" s="628"/>
      <c r="AM172" s="628"/>
      <c r="AN172" s="628"/>
      <c r="AO172" s="628"/>
      <c r="AP172" s="628"/>
      <c r="AQ172" s="628"/>
      <c r="AR172" s="628"/>
      <c r="AS172" s="628"/>
      <c r="AT172" s="628"/>
      <c r="AU172" s="628"/>
      <c r="AV172" s="628"/>
      <c r="AW172" s="628"/>
      <c r="AX172" s="628"/>
      <c r="AY172" s="628"/>
      <c r="AZ172" s="628"/>
      <c r="BA172" s="628"/>
      <c r="BB172" s="628"/>
      <c r="BC172" s="628"/>
      <c r="BD172" s="628"/>
      <c r="BE172" s="629"/>
      <c r="BF172" s="597" t="s">
        <v>251</v>
      </c>
      <c r="BG172" s="598"/>
      <c r="BH172" s="598"/>
      <c r="BI172" s="599"/>
    </row>
    <row r="173" spans="1:61" s="23" customFormat="1" ht="32.1" customHeight="1" x14ac:dyDescent="0.25">
      <c r="A173" s="606" t="s">
        <v>316</v>
      </c>
      <c r="B173" s="607"/>
      <c r="C173" s="607"/>
      <c r="D173" s="608"/>
      <c r="E173" s="609" t="s">
        <v>315</v>
      </c>
      <c r="F173" s="623"/>
      <c r="G173" s="623"/>
      <c r="H173" s="623"/>
      <c r="I173" s="623"/>
      <c r="J173" s="623"/>
      <c r="K173" s="623"/>
      <c r="L173" s="623"/>
      <c r="M173" s="623"/>
      <c r="N173" s="623"/>
      <c r="O173" s="623"/>
      <c r="P173" s="623"/>
      <c r="Q173" s="623"/>
      <c r="R173" s="623"/>
      <c r="S173" s="623"/>
      <c r="T173" s="623"/>
      <c r="U173" s="623"/>
      <c r="V173" s="623"/>
      <c r="W173" s="623"/>
      <c r="X173" s="623"/>
      <c r="Y173" s="623"/>
      <c r="Z173" s="623"/>
      <c r="AA173" s="623"/>
      <c r="AB173" s="623"/>
      <c r="AC173" s="623"/>
      <c r="AD173" s="623"/>
      <c r="AE173" s="623"/>
      <c r="AF173" s="623"/>
      <c r="AG173" s="623"/>
      <c r="AH173" s="623"/>
      <c r="AI173" s="623"/>
      <c r="AJ173" s="623"/>
      <c r="AK173" s="623"/>
      <c r="AL173" s="623"/>
      <c r="AM173" s="623"/>
      <c r="AN173" s="623"/>
      <c r="AO173" s="623"/>
      <c r="AP173" s="623"/>
      <c r="AQ173" s="623"/>
      <c r="AR173" s="623"/>
      <c r="AS173" s="623"/>
      <c r="AT173" s="623"/>
      <c r="AU173" s="623"/>
      <c r="AV173" s="623"/>
      <c r="AW173" s="623"/>
      <c r="AX173" s="623"/>
      <c r="AY173" s="623"/>
      <c r="AZ173" s="623"/>
      <c r="BA173" s="623"/>
      <c r="BB173" s="623"/>
      <c r="BC173" s="623"/>
      <c r="BD173" s="623"/>
      <c r="BE173" s="624"/>
      <c r="BF173" s="597" t="s">
        <v>252</v>
      </c>
      <c r="BG173" s="598"/>
      <c r="BH173" s="598"/>
      <c r="BI173" s="599"/>
    </row>
    <row r="174" spans="1:61" s="23" customFormat="1" ht="32.1" customHeight="1" x14ac:dyDescent="0.25">
      <c r="A174" s="606" t="s">
        <v>314</v>
      </c>
      <c r="B174" s="607"/>
      <c r="C174" s="607"/>
      <c r="D174" s="608"/>
      <c r="E174" s="609" t="s">
        <v>313</v>
      </c>
      <c r="F174" s="623"/>
      <c r="G174" s="623"/>
      <c r="H174" s="623"/>
      <c r="I174" s="623"/>
      <c r="J174" s="623"/>
      <c r="K174" s="623"/>
      <c r="L174" s="623"/>
      <c r="M174" s="623"/>
      <c r="N174" s="623"/>
      <c r="O174" s="623"/>
      <c r="P174" s="623"/>
      <c r="Q174" s="623"/>
      <c r="R174" s="623"/>
      <c r="S174" s="623"/>
      <c r="T174" s="623"/>
      <c r="U174" s="623"/>
      <c r="V174" s="623"/>
      <c r="W174" s="623"/>
      <c r="X174" s="623"/>
      <c r="Y174" s="623"/>
      <c r="Z174" s="623"/>
      <c r="AA174" s="623"/>
      <c r="AB174" s="623"/>
      <c r="AC174" s="623"/>
      <c r="AD174" s="623"/>
      <c r="AE174" s="623"/>
      <c r="AF174" s="623"/>
      <c r="AG174" s="623"/>
      <c r="AH174" s="623"/>
      <c r="AI174" s="623"/>
      <c r="AJ174" s="623"/>
      <c r="AK174" s="623"/>
      <c r="AL174" s="623"/>
      <c r="AM174" s="623"/>
      <c r="AN174" s="623"/>
      <c r="AO174" s="623"/>
      <c r="AP174" s="623"/>
      <c r="AQ174" s="623"/>
      <c r="AR174" s="623"/>
      <c r="AS174" s="623"/>
      <c r="AT174" s="623"/>
      <c r="AU174" s="623"/>
      <c r="AV174" s="623"/>
      <c r="AW174" s="623"/>
      <c r="AX174" s="623"/>
      <c r="AY174" s="623"/>
      <c r="AZ174" s="623"/>
      <c r="BA174" s="623"/>
      <c r="BB174" s="623"/>
      <c r="BC174" s="623"/>
      <c r="BD174" s="623"/>
      <c r="BE174" s="624"/>
      <c r="BF174" s="597" t="s">
        <v>255</v>
      </c>
      <c r="BG174" s="598"/>
      <c r="BH174" s="598"/>
      <c r="BI174" s="599"/>
    </row>
    <row r="175" spans="1:61" s="23" customFormat="1" ht="32.1" customHeight="1" x14ac:dyDescent="0.25">
      <c r="A175" s="606" t="s">
        <v>312</v>
      </c>
      <c r="B175" s="607"/>
      <c r="C175" s="607"/>
      <c r="D175" s="608"/>
      <c r="E175" s="609" t="s">
        <v>311</v>
      </c>
      <c r="F175" s="623"/>
      <c r="G175" s="623"/>
      <c r="H175" s="623"/>
      <c r="I175" s="623"/>
      <c r="J175" s="623"/>
      <c r="K175" s="623"/>
      <c r="L175" s="623"/>
      <c r="M175" s="623"/>
      <c r="N175" s="623"/>
      <c r="O175" s="623"/>
      <c r="P175" s="623"/>
      <c r="Q175" s="623"/>
      <c r="R175" s="623"/>
      <c r="S175" s="623"/>
      <c r="T175" s="623"/>
      <c r="U175" s="623"/>
      <c r="V175" s="623"/>
      <c r="W175" s="623"/>
      <c r="X175" s="623"/>
      <c r="Y175" s="623"/>
      <c r="Z175" s="623"/>
      <c r="AA175" s="623"/>
      <c r="AB175" s="623"/>
      <c r="AC175" s="623"/>
      <c r="AD175" s="623"/>
      <c r="AE175" s="623"/>
      <c r="AF175" s="623"/>
      <c r="AG175" s="623"/>
      <c r="AH175" s="623"/>
      <c r="AI175" s="623"/>
      <c r="AJ175" s="623"/>
      <c r="AK175" s="623"/>
      <c r="AL175" s="623"/>
      <c r="AM175" s="623"/>
      <c r="AN175" s="623"/>
      <c r="AO175" s="623"/>
      <c r="AP175" s="623"/>
      <c r="AQ175" s="623"/>
      <c r="AR175" s="623"/>
      <c r="AS175" s="623"/>
      <c r="AT175" s="623"/>
      <c r="AU175" s="623"/>
      <c r="AV175" s="623"/>
      <c r="AW175" s="623"/>
      <c r="AX175" s="623"/>
      <c r="AY175" s="623"/>
      <c r="AZ175" s="623"/>
      <c r="BA175" s="623"/>
      <c r="BB175" s="623"/>
      <c r="BC175" s="623"/>
      <c r="BD175" s="623"/>
      <c r="BE175" s="624"/>
      <c r="BF175" s="597" t="s">
        <v>256</v>
      </c>
      <c r="BG175" s="598"/>
      <c r="BH175" s="598"/>
      <c r="BI175" s="599"/>
    </row>
    <row r="176" spans="1:61" s="23" customFormat="1" ht="32.1" customHeight="1" x14ac:dyDescent="0.25">
      <c r="A176" s="606" t="s">
        <v>310</v>
      </c>
      <c r="B176" s="607"/>
      <c r="C176" s="607"/>
      <c r="D176" s="608"/>
      <c r="E176" s="609" t="s">
        <v>309</v>
      </c>
      <c r="F176" s="623"/>
      <c r="G176" s="623"/>
      <c r="H176" s="623"/>
      <c r="I176" s="623"/>
      <c r="J176" s="623"/>
      <c r="K176" s="623"/>
      <c r="L176" s="623"/>
      <c r="M176" s="623"/>
      <c r="N176" s="623"/>
      <c r="O176" s="623"/>
      <c r="P176" s="623"/>
      <c r="Q176" s="623"/>
      <c r="R176" s="623"/>
      <c r="S176" s="623"/>
      <c r="T176" s="623"/>
      <c r="U176" s="623"/>
      <c r="V176" s="623"/>
      <c r="W176" s="623"/>
      <c r="X176" s="623"/>
      <c r="Y176" s="623"/>
      <c r="Z176" s="623"/>
      <c r="AA176" s="623"/>
      <c r="AB176" s="623"/>
      <c r="AC176" s="623"/>
      <c r="AD176" s="623"/>
      <c r="AE176" s="623"/>
      <c r="AF176" s="623"/>
      <c r="AG176" s="623"/>
      <c r="AH176" s="623"/>
      <c r="AI176" s="623"/>
      <c r="AJ176" s="623"/>
      <c r="AK176" s="623"/>
      <c r="AL176" s="623"/>
      <c r="AM176" s="623"/>
      <c r="AN176" s="623"/>
      <c r="AO176" s="623"/>
      <c r="AP176" s="623"/>
      <c r="AQ176" s="623"/>
      <c r="AR176" s="623"/>
      <c r="AS176" s="623"/>
      <c r="AT176" s="623"/>
      <c r="AU176" s="623"/>
      <c r="AV176" s="623"/>
      <c r="AW176" s="623"/>
      <c r="AX176" s="623"/>
      <c r="AY176" s="623"/>
      <c r="AZ176" s="623"/>
      <c r="BA176" s="623"/>
      <c r="BB176" s="623"/>
      <c r="BC176" s="623"/>
      <c r="BD176" s="623"/>
      <c r="BE176" s="624"/>
      <c r="BF176" s="597" t="s">
        <v>257</v>
      </c>
      <c r="BG176" s="598"/>
      <c r="BH176" s="598"/>
      <c r="BI176" s="599"/>
    </row>
    <row r="177" spans="1:61" s="23" customFormat="1" ht="32.1" customHeight="1" x14ac:dyDescent="0.25">
      <c r="A177" s="606" t="s">
        <v>308</v>
      </c>
      <c r="B177" s="607"/>
      <c r="C177" s="607"/>
      <c r="D177" s="608"/>
      <c r="E177" s="609" t="s">
        <v>307</v>
      </c>
      <c r="F177" s="623"/>
      <c r="G177" s="623"/>
      <c r="H177" s="623"/>
      <c r="I177" s="623"/>
      <c r="J177" s="623"/>
      <c r="K177" s="623"/>
      <c r="L177" s="623"/>
      <c r="M177" s="623"/>
      <c r="N177" s="623"/>
      <c r="O177" s="623"/>
      <c r="P177" s="623"/>
      <c r="Q177" s="623"/>
      <c r="R177" s="623"/>
      <c r="S177" s="623"/>
      <c r="T177" s="623"/>
      <c r="U177" s="623"/>
      <c r="V177" s="623"/>
      <c r="W177" s="623"/>
      <c r="X177" s="623"/>
      <c r="Y177" s="623"/>
      <c r="Z177" s="623"/>
      <c r="AA177" s="623"/>
      <c r="AB177" s="623"/>
      <c r="AC177" s="623"/>
      <c r="AD177" s="623"/>
      <c r="AE177" s="623"/>
      <c r="AF177" s="623"/>
      <c r="AG177" s="623"/>
      <c r="AH177" s="623"/>
      <c r="AI177" s="623"/>
      <c r="AJ177" s="623"/>
      <c r="AK177" s="623"/>
      <c r="AL177" s="623"/>
      <c r="AM177" s="623"/>
      <c r="AN177" s="623"/>
      <c r="AO177" s="623"/>
      <c r="AP177" s="623"/>
      <c r="AQ177" s="623"/>
      <c r="AR177" s="623"/>
      <c r="AS177" s="623"/>
      <c r="AT177" s="623"/>
      <c r="AU177" s="623"/>
      <c r="AV177" s="623"/>
      <c r="AW177" s="623"/>
      <c r="AX177" s="623"/>
      <c r="AY177" s="623"/>
      <c r="AZ177" s="623"/>
      <c r="BA177" s="623"/>
      <c r="BB177" s="623"/>
      <c r="BC177" s="623"/>
      <c r="BD177" s="623"/>
      <c r="BE177" s="624"/>
      <c r="BF177" s="597" t="s">
        <v>258</v>
      </c>
      <c r="BG177" s="598"/>
      <c r="BH177" s="598"/>
      <c r="BI177" s="599"/>
    </row>
    <row r="178" spans="1:61" s="23" customFormat="1" ht="32.1" customHeight="1" x14ac:dyDescent="0.25">
      <c r="A178" s="606" t="s">
        <v>306</v>
      </c>
      <c r="B178" s="607"/>
      <c r="C178" s="607"/>
      <c r="D178" s="608"/>
      <c r="E178" s="609" t="s">
        <v>305</v>
      </c>
      <c r="F178" s="623"/>
      <c r="G178" s="623"/>
      <c r="H178" s="623"/>
      <c r="I178" s="623"/>
      <c r="J178" s="623"/>
      <c r="K178" s="623"/>
      <c r="L178" s="623"/>
      <c r="M178" s="623"/>
      <c r="N178" s="623"/>
      <c r="O178" s="623"/>
      <c r="P178" s="623"/>
      <c r="Q178" s="623"/>
      <c r="R178" s="623"/>
      <c r="S178" s="623"/>
      <c r="T178" s="623"/>
      <c r="U178" s="623"/>
      <c r="V178" s="623"/>
      <c r="W178" s="623"/>
      <c r="X178" s="623"/>
      <c r="Y178" s="623"/>
      <c r="Z178" s="623"/>
      <c r="AA178" s="623"/>
      <c r="AB178" s="623"/>
      <c r="AC178" s="623"/>
      <c r="AD178" s="623"/>
      <c r="AE178" s="623"/>
      <c r="AF178" s="623"/>
      <c r="AG178" s="623"/>
      <c r="AH178" s="623"/>
      <c r="AI178" s="623"/>
      <c r="AJ178" s="623"/>
      <c r="AK178" s="623"/>
      <c r="AL178" s="623"/>
      <c r="AM178" s="623"/>
      <c r="AN178" s="623"/>
      <c r="AO178" s="623"/>
      <c r="AP178" s="623"/>
      <c r="AQ178" s="623"/>
      <c r="AR178" s="623"/>
      <c r="AS178" s="623"/>
      <c r="AT178" s="623"/>
      <c r="AU178" s="623"/>
      <c r="AV178" s="623"/>
      <c r="AW178" s="623"/>
      <c r="AX178" s="623"/>
      <c r="AY178" s="623"/>
      <c r="AZ178" s="623"/>
      <c r="BA178" s="623"/>
      <c r="BB178" s="623"/>
      <c r="BC178" s="623"/>
      <c r="BD178" s="623"/>
      <c r="BE178" s="624"/>
      <c r="BF178" s="597" t="s">
        <v>259</v>
      </c>
      <c r="BG178" s="598"/>
      <c r="BH178" s="598"/>
      <c r="BI178" s="599"/>
    </row>
    <row r="179" spans="1:61" s="23" customFormat="1" ht="32.1" customHeight="1" x14ac:dyDescent="0.25">
      <c r="A179" s="606" t="s">
        <v>304</v>
      </c>
      <c r="B179" s="607"/>
      <c r="C179" s="607"/>
      <c r="D179" s="608"/>
      <c r="E179" s="609" t="s">
        <v>303</v>
      </c>
      <c r="F179" s="623"/>
      <c r="G179" s="623"/>
      <c r="H179" s="623"/>
      <c r="I179" s="623"/>
      <c r="J179" s="623"/>
      <c r="K179" s="623"/>
      <c r="L179" s="623"/>
      <c r="M179" s="623"/>
      <c r="N179" s="623"/>
      <c r="O179" s="623"/>
      <c r="P179" s="623"/>
      <c r="Q179" s="623"/>
      <c r="R179" s="623"/>
      <c r="S179" s="623"/>
      <c r="T179" s="623"/>
      <c r="U179" s="623"/>
      <c r="V179" s="623"/>
      <c r="W179" s="623"/>
      <c r="X179" s="623"/>
      <c r="Y179" s="623"/>
      <c r="Z179" s="623"/>
      <c r="AA179" s="623"/>
      <c r="AB179" s="623"/>
      <c r="AC179" s="623"/>
      <c r="AD179" s="623"/>
      <c r="AE179" s="623"/>
      <c r="AF179" s="623"/>
      <c r="AG179" s="623"/>
      <c r="AH179" s="623"/>
      <c r="AI179" s="623"/>
      <c r="AJ179" s="623"/>
      <c r="AK179" s="623"/>
      <c r="AL179" s="623"/>
      <c r="AM179" s="623"/>
      <c r="AN179" s="623"/>
      <c r="AO179" s="623"/>
      <c r="AP179" s="623"/>
      <c r="AQ179" s="623"/>
      <c r="AR179" s="623"/>
      <c r="AS179" s="623"/>
      <c r="AT179" s="623"/>
      <c r="AU179" s="623"/>
      <c r="AV179" s="623"/>
      <c r="AW179" s="623"/>
      <c r="AX179" s="623"/>
      <c r="AY179" s="623"/>
      <c r="AZ179" s="623"/>
      <c r="BA179" s="623"/>
      <c r="BB179" s="623"/>
      <c r="BC179" s="623"/>
      <c r="BD179" s="623"/>
      <c r="BE179" s="624"/>
      <c r="BF179" s="597" t="s">
        <v>260</v>
      </c>
      <c r="BG179" s="598"/>
      <c r="BH179" s="598"/>
      <c r="BI179" s="599"/>
    </row>
    <row r="180" spans="1:61" s="23" customFormat="1" ht="32.1" customHeight="1" x14ac:dyDescent="0.25">
      <c r="A180" s="606" t="s">
        <v>302</v>
      </c>
      <c r="B180" s="607"/>
      <c r="C180" s="607"/>
      <c r="D180" s="608"/>
      <c r="E180" s="609" t="s">
        <v>301</v>
      </c>
      <c r="F180" s="623"/>
      <c r="G180" s="623"/>
      <c r="H180" s="623"/>
      <c r="I180" s="623"/>
      <c r="J180" s="623"/>
      <c r="K180" s="623"/>
      <c r="L180" s="623"/>
      <c r="M180" s="623"/>
      <c r="N180" s="623"/>
      <c r="O180" s="623"/>
      <c r="P180" s="623"/>
      <c r="Q180" s="623"/>
      <c r="R180" s="623"/>
      <c r="S180" s="623"/>
      <c r="T180" s="623"/>
      <c r="U180" s="623"/>
      <c r="V180" s="623"/>
      <c r="W180" s="623"/>
      <c r="X180" s="623"/>
      <c r="Y180" s="623"/>
      <c r="Z180" s="623"/>
      <c r="AA180" s="623"/>
      <c r="AB180" s="623"/>
      <c r="AC180" s="623"/>
      <c r="AD180" s="623"/>
      <c r="AE180" s="623"/>
      <c r="AF180" s="623"/>
      <c r="AG180" s="623"/>
      <c r="AH180" s="623"/>
      <c r="AI180" s="623"/>
      <c r="AJ180" s="623"/>
      <c r="AK180" s="623"/>
      <c r="AL180" s="623"/>
      <c r="AM180" s="623"/>
      <c r="AN180" s="623"/>
      <c r="AO180" s="623"/>
      <c r="AP180" s="623"/>
      <c r="AQ180" s="623"/>
      <c r="AR180" s="623"/>
      <c r="AS180" s="623"/>
      <c r="AT180" s="623"/>
      <c r="AU180" s="623"/>
      <c r="AV180" s="623"/>
      <c r="AW180" s="623"/>
      <c r="AX180" s="623"/>
      <c r="AY180" s="623"/>
      <c r="AZ180" s="623"/>
      <c r="BA180" s="623"/>
      <c r="BB180" s="623"/>
      <c r="BC180" s="623"/>
      <c r="BD180" s="623"/>
      <c r="BE180" s="624"/>
      <c r="BF180" s="597" t="s">
        <v>261</v>
      </c>
      <c r="BG180" s="598"/>
      <c r="BH180" s="598"/>
      <c r="BI180" s="599"/>
    </row>
    <row r="181" spans="1:61" s="23" customFormat="1" ht="32.1" customHeight="1" thickBot="1" x14ac:dyDescent="0.3">
      <c r="A181" s="632" t="s">
        <v>300</v>
      </c>
      <c r="B181" s="633"/>
      <c r="C181" s="633"/>
      <c r="D181" s="634"/>
      <c r="E181" s="635" t="s">
        <v>371</v>
      </c>
      <c r="F181" s="636"/>
      <c r="G181" s="636"/>
      <c r="H181" s="636"/>
      <c r="I181" s="636"/>
      <c r="J181" s="636"/>
      <c r="K181" s="636"/>
      <c r="L181" s="636"/>
      <c r="M181" s="636"/>
      <c r="N181" s="636"/>
      <c r="O181" s="636"/>
      <c r="P181" s="636"/>
      <c r="Q181" s="636"/>
      <c r="R181" s="636"/>
      <c r="S181" s="636"/>
      <c r="T181" s="636"/>
      <c r="U181" s="636"/>
      <c r="V181" s="636"/>
      <c r="W181" s="636"/>
      <c r="X181" s="636"/>
      <c r="Y181" s="636"/>
      <c r="Z181" s="636"/>
      <c r="AA181" s="636"/>
      <c r="AB181" s="636"/>
      <c r="AC181" s="636"/>
      <c r="AD181" s="636"/>
      <c r="AE181" s="636"/>
      <c r="AF181" s="636"/>
      <c r="AG181" s="636"/>
      <c r="AH181" s="636"/>
      <c r="AI181" s="636"/>
      <c r="AJ181" s="636"/>
      <c r="AK181" s="636"/>
      <c r="AL181" s="636"/>
      <c r="AM181" s="636"/>
      <c r="AN181" s="636"/>
      <c r="AO181" s="636"/>
      <c r="AP181" s="636"/>
      <c r="AQ181" s="636"/>
      <c r="AR181" s="636"/>
      <c r="AS181" s="636"/>
      <c r="AT181" s="636"/>
      <c r="AU181" s="636"/>
      <c r="AV181" s="636"/>
      <c r="AW181" s="636"/>
      <c r="AX181" s="636"/>
      <c r="AY181" s="636"/>
      <c r="AZ181" s="636"/>
      <c r="BA181" s="636"/>
      <c r="BB181" s="636"/>
      <c r="BC181" s="636"/>
      <c r="BD181" s="636"/>
      <c r="BE181" s="637"/>
      <c r="BF181" s="638" t="s">
        <v>277</v>
      </c>
      <c r="BG181" s="639"/>
      <c r="BH181" s="639"/>
      <c r="BI181" s="640"/>
    </row>
    <row r="182" spans="1:61" s="21" customFormat="1" ht="30" customHeight="1" thickTop="1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</row>
    <row r="183" spans="1:61" s="23" customFormat="1" ht="30" customHeight="1" x14ac:dyDescent="0.3">
      <c r="A183" s="26"/>
      <c r="B183" s="641" t="s">
        <v>299</v>
      </c>
      <c r="C183" s="641"/>
      <c r="D183" s="641"/>
      <c r="E183" s="641"/>
      <c r="F183" s="641"/>
      <c r="G183" s="641"/>
      <c r="H183" s="641"/>
      <c r="I183" s="641"/>
      <c r="J183" s="641"/>
      <c r="K183" s="641"/>
      <c r="L183" s="641"/>
      <c r="M183" s="641"/>
      <c r="N183" s="641"/>
      <c r="O183" s="641"/>
      <c r="P183" s="641"/>
      <c r="Q183" s="641"/>
      <c r="R183" s="641"/>
      <c r="S183" s="641"/>
      <c r="T183" s="641"/>
      <c r="U183" s="641"/>
      <c r="V183" s="641"/>
      <c r="W183" s="641"/>
      <c r="X183" s="641"/>
      <c r="Y183" s="641"/>
      <c r="Z183" s="641"/>
      <c r="AA183" s="641"/>
      <c r="AB183" s="641"/>
      <c r="AC183" s="641"/>
      <c r="AD183" s="641"/>
      <c r="AE183" s="641"/>
      <c r="AF183" s="641"/>
      <c r="AG183" s="641"/>
      <c r="AH183" s="641"/>
      <c r="AI183" s="641"/>
      <c r="AJ183" s="641"/>
      <c r="AK183" s="641"/>
      <c r="AL183" s="641"/>
      <c r="AM183" s="641"/>
      <c r="AN183" s="641"/>
      <c r="AO183" s="641"/>
      <c r="AP183" s="641"/>
      <c r="AQ183" s="641"/>
      <c r="AR183" s="641"/>
      <c r="AS183" s="641"/>
      <c r="AT183" s="641"/>
      <c r="AU183" s="641"/>
      <c r="AV183" s="641"/>
      <c r="AW183" s="641"/>
      <c r="AX183" s="641"/>
      <c r="AY183" s="641"/>
      <c r="AZ183" s="641"/>
      <c r="BA183" s="641"/>
      <c r="BB183" s="641"/>
      <c r="BC183" s="641"/>
      <c r="BD183" s="641"/>
      <c r="BE183" s="641"/>
      <c r="BF183" s="641"/>
      <c r="BG183" s="641"/>
      <c r="BH183" s="641"/>
      <c r="BI183" s="641"/>
    </row>
    <row r="184" spans="1:61" s="23" customFormat="1" ht="30" customHeight="1" x14ac:dyDescent="0.25">
      <c r="A184" s="25" t="s">
        <v>298</v>
      </c>
      <c r="B184" s="641" t="s">
        <v>297</v>
      </c>
      <c r="C184" s="641"/>
      <c r="D184" s="641"/>
      <c r="E184" s="641"/>
      <c r="F184" s="641"/>
      <c r="G184" s="641"/>
      <c r="H184" s="641"/>
      <c r="I184" s="641"/>
      <c r="J184" s="641"/>
      <c r="K184" s="641"/>
      <c r="L184" s="641"/>
      <c r="M184" s="641"/>
      <c r="N184" s="641"/>
      <c r="O184" s="641"/>
      <c r="P184" s="641"/>
      <c r="Q184" s="641"/>
      <c r="R184" s="641"/>
      <c r="S184" s="641"/>
      <c r="T184" s="641"/>
      <c r="U184" s="641"/>
      <c r="V184" s="641"/>
      <c r="W184" s="641"/>
      <c r="X184" s="641"/>
      <c r="Y184" s="641"/>
      <c r="Z184" s="641"/>
      <c r="AA184" s="641"/>
      <c r="AB184" s="641"/>
      <c r="AC184" s="641"/>
      <c r="AD184" s="641"/>
      <c r="AE184" s="641"/>
      <c r="AF184" s="641"/>
      <c r="AG184" s="641"/>
      <c r="AH184" s="641"/>
      <c r="AI184" s="641"/>
      <c r="AJ184" s="641"/>
      <c r="AK184" s="641"/>
      <c r="AL184" s="641"/>
      <c r="AM184" s="641"/>
      <c r="AN184" s="641"/>
      <c r="AO184" s="641"/>
      <c r="AP184" s="641"/>
      <c r="AQ184" s="641"/>
      <c r="AR184" s="641"/>
      <c r="AS184" s="641"/>
      <c r="AT184" s="641"/>
      <c r="AU184" s="641"/>
      <c r="AV184" s="641"/>
      <c r="AW184" s="641"/>
      <c r="AX184" s="641"/>
      <c r="AY184" s="641"/>
      <c r="AZ184" s="641"/>
      <c r="BA184" s="641"/>
      <c r="BB184" s="641"/>
      <c r="BC184" s="641"/>
      <c r="BD184" s="641"/>
      <c r="BE184" s="641"/>
      <c r="BF184" s="641"/>
      <c r="BG184" s="641"/>
      <c r="BH184" s="641"/>
      <c r="BI184" s="641"/>
    </row>
    <row r="185" spans="1:61" s="23" customFormat="1" ht="48" customHeight="1" x14ac:dyDescent="0.25">
      <c r="A185" s="24">
        <v>1</v>
      </c>
      <c r="B185" s="630" t="s">
        <v>394</v>
      </c>
      <c r="C185" s="630"/>
      <c r="D185" s="630"/>
      <c r="E185" s="630"/>
      <c r="F185" s="630"/>
      <c r="G185" s="630"/>
      <c r="H185" s="630"/>
      <c r="I185" s="630"/>
      <c r="J185" s="630"/>
      <c r="K185" s="630"/>
      <c r="L185" s="630"/>
      <c r="M185" s="630"/>
      <c r="N185" s="630"/>
      <c r="O185" s="630"/>
      <c r="P185" s="630"/>
      <c r="Q185" s="630"/>
      <c r="R185" s="630"/>
      <c r="S185" s="630"/>
      <c r="T185" s="630"/>
      <c r="U185" s="630"/>
      <c r="V185" s="630"/>
      <c r="W185" s="630"/>
      <c r="X185" s="630"/>
      <c r="Y185" s="630"/>
      <c r="Z185" s="630"/>
      <c r="AA185" s="630"/>
      <c r="AB185" s="630"/>
      <c r="AC185" s="630"/>
      <c r="AD185" s="630"/>
      <c r="AE185" s="630"/>
      <c r="AF185" s="630"/>
      <c r="AG185" s="630"/>
      <c r="AH185" s="630"/>
      <c r="AI185" s="630"/>
      <c r="AJ185" s="630"/>
      <c r="AK185" s="630"/>
      <c r="AL185" s="630"/>
      <c r="AM185" s="630"/>
      <c r="AN185" s="630"/>
      <c r="AO185" s="630"/>
      <c r="AP185" s="630"/>
      <c r="AQ185" s="630"/>
      <c r="AR185" s="630"/>
      <c r="AS185" s="630"/>
      <c r="AT185" s="630"/>
      <c r="AU185" s="630"/>
      <c r="AV185" s="630"/>
      <c r="AW185" s="630"/>
      <c r="AX185" s="630"/>
      <c r="AY185" s="630"/>
      <c r="AZ185" s="630"/>
      <c r="BA185" s="630"/>
      <c r="BB185" s="630"/>
      <c r="BC185" s="630"/>
      <c r="BD185" s="630"/>
      <c r="BE185" s="630"/>
      <c r="BF185" s="630"/>
      <c r="BG185" s="630"/>
      <c r="BH185" s="630"/>
      <c r="BI185" s="630"/>
    </row>
    <row r="186" spans="1:61" s="23" customFormat="1" ht="48" customHeight="1" x14ac:dyDescent="0.25">
      <c r="A186" s="24">
        <v>2</v>
      </c>
      <c r="B186" s="630" t="s">
        <v>383</v>
      </c>
      <c r="C186" s="630"/>
      <c r="D186" s="630"/>
      <c r="E186" s="630"/>
      <c r="F186" s="630"/>
      <c r="G186" s="630"/>
      <c r="H186" s="630"/>
      <c r="I186" s="630"/>
      <c r="J186" s="630"/>
      <c r="K186" s="630"/>
      <c r="L186" s="630"/>
      <c r="M186" s="630"/>
      <c r="N186" s="630"/>
      <c r="O186" s="630"/>
      <c r="P186" s="630"/>
      <c r="Q186" s="630"/>
      <c r="R186" s="630"/>
      <c r="S186" s="630"/>
      <c r="T186" s="630"/>
      <c r="U186" s="630"/>
      <c r="V186" s="630"/>
      <c r="W186" s="630"/>
      <c r="X186" s="630"/>
      <c r="Y186" s="630"/>
      <c r="Z186" s="630"/>
      <c r="AA186" s="630"/>
      <c r="AB186" s="630"/>
      <c r="AC186" s="630"/>
      <c r="AD186" s="630"/>
      <c r="AE186" s="630"/>
      <c r="AF186" s="630"/>
      <c r="AG186" s="630"/>
      <c r="AH186" s="630"/>
      <c r="AI186" s="630"/>
      <c r="AJ186" s="630"/>
      <c r="AK186" s="630"/>
      <c r="AL186" s="630"/>
      <c r="AM186" s="630"/>
      <c r="AN186" s="630"/>
      <c r="AO186" s="630"/>
      <c r="AP186" s="630"/>
      <c r="AQ186" s="630"/>
      <c r="AR186" s="630"/>
      <c r="AS186" s="630"/>
      <c r="AT186" s="630"/>
      <c r="AU186" s="630"/>
      <c r="AV186" s="630"/>
      <c r="AW186" s="630"/>
      <c r="AX186" s="630"/>
      <c r="AY186" s="630"/>
      <c r="AZ186" s="630"/>
      <c r="BA186" s="630"/>
      <c r="BB186" s="630"/>
      <c r="BC186" s="630"/>
      <c r="BD186" s="630"/>
      <c r="BE186" s="630"/>
      <c r="BF186" s="630"/>
      <c r="BG186" s="630"/>
      <c r="BH186" s="630"/>
      <c r="BI186" s="630"/>
    </row>
    <row r="187" spans="1:61" s="21" customFormat="1" ht="42" customHeight="1" x14ac:dyDescent="0.35">
      <c r="A187" s="22"/>
      <c r="B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</row>
    <row r="188" spans="1:61" s="1" customFormat="1" ht="23.25" x14ac:dyDescent="0.35">
      <c r="A188" s="20" t="s">
        <v>134</v>
      </c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19" t="s">
        <v>134</v>
      </c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5"/>
      <c r="BC188" s="5"/>
      <c r="BD188" s="5"/>
      <c r="BE188" s="5"/>
      <c r="BF188" s="5"/>
      <c r="BG188" s="5"/>
      <c r="BH188" s="5"/>
      <c r="BI188" s="5"/>
    </row>
    <row r="189" spans="1:61" s="1" customFormat="1" ht="23.25" x14ac:dyDescent="0.35">
      <c r="A189" s="5" t="s">
        <v>296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6" t="s">
        <v>135</v>
      </c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5"/>
      <c r="BC189" s="5"/>
      <c r="BD189" s="5"/>
      <c r="BE189" s="5"/>
      <c r="BF189" s="5"/>
      <c r="BG189" s="5"/>
      <c r="BH189" s="5"/>
      <c r="BI189" s="5"/>
    </row>
    <row r="190" spans="1:61" s="1" customFormat="1" ht="23.25" x14ac:dyDescent="0.35">
      <c r="I190" s="7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6" t="s">
        <v>136</v>
      </c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5"/>
      <c r="BC190" s="5"/>
      <c r="BD190" s="5"/>
      <c r="BE190" s="5"/>
      <c r="BF190" s="5"/>
      <c r="BG190" s="5"/>
      <c r="BH190" s="5"/>
      <c r="BI190" s="5"/>
    </row>
    <row r="191" spans="1:61" s="1" customFormat="1" ht="48" customHeight="1" x14ac:dyDescent="0.35">
      <c r="A191" s="16"/>
      <c r="B191" s="16"/>
      <c r="C191" s="16"/>
      <c r="D191" s="16"/>
      <c r="E191" s="16"/>
      <c r="F191" s="16"/>
      <c r="G191" s="17"/>
      <c r="H191" s="17"/>
      <c r="I191" s="17"/>
      <c r="J191" s="153" t="s">
        <v>295</v>
      </c>
      <c r="K191" s="7"/>
      <c r="L191" s="11"/>
      <c r="M191" s="11"/>
      <c r="N191" s="11"/>
      <c r="O191" s="11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16"/>
      <c r="AJ191" s="16"/>
      <c r="AK191" s="16"/>
      <c r="AL191" s="16"/>
      <c r="AM191" s="16"/>
      <c r="AN191" s="16"/>
      <c r="AO191" s="17"/>
      <c r="AP191" s="153" t="s">
        <v>137</v>
      </c>
      <c r="AS191" s="7"/>
      <c r="AT191" s="11"/>
      <c r="AU191" s="11"/>
      <c r="AV191" s="11"/>
      <c r="AW191" s="11"/>
      <c r="AX191" s="6"/>
      <c r="AY191" s="6"/>
      <c r="AZ191" s="6"/>
      <c r="BA191" s="6"/>
      <c r="BB191" s="5"/>
      <c r="BC191" s="5"/>
      <c r="BD191" s="5"/>
      <c r="BE191" s="5"/>
      <c r="BF191" s="5"/>
      <c r="BG191" s="5"/>
      <c r="BH191" s="5"/>
      <c r="BI191" s="5"/>
    </row>
    <row r="192" spans="1:61" s="1" customFormat="1" ht="27.75" x14ac:dyDescent="0.35">
      <c r="A192" s="16"/>
      <c r="B192" s="16"/>
      <c r="C192" s="16"/>
      <c r="D192" s="16"/>
      <c r="E192" s="16"/>
      <c r="F192" s="16"/>
      <c r="G192" s="16"/>
      <c r="H192" s="16"/>
      <c r="I192" s="642" t="s">
        <v>186</v>
      </c>
      <c r="J192" s="15" t="s">
        <v>397</v>
      </c>
      <c r="K192" s="12"/>
      <c r="L192" s="12"/>
      <c r="M192" s="12"/>
      <c r="N192" s="12"/>
      <c r="O192" s="12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6"/>
      <c r="AJ192" s="16"/>
      <c r="AK192" s="16"/>
      <c r="AL192" s="16"/>
      <c r="AM192" s="16"/>
      <c r="AN192" s="16"/>
      <c r="AO192" s="16"/>
      <c r="AP192" s="15" t="s">
        <v>397</v>
      </c>
      <c r="AR192" s="12"/>
      <c r="AS192" s="12"/>
      <c r="AT192" s="12"/>
      <c r="AU192" s="12"/>
      <c r="AV192" s="12"/>
      <c r="AW192" s="12"/>
      <c r="AX192" s="6"/>
      <c r="AY192" s="6"/>
      <c r="AZ192" s="6"/>
      <c r="BA192" s="6"/>
      <c r="BB192" s="5"/>
      <c r="BC192" s="5"/>
      <c r="BD192" s="5"/>
      <c r="BE192" s="5"/>
      <c r="BF192" s="5"/>
      <c r="BG192" s="5"/>
      <c r="BH192" s="5"/>
      <c r="BI192" s="5"/>
    </row>
    <row r="193" spans="1:61" s="1" customFormat="1" ht="42" customHeight="1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151"/>
      <c r="K193" s="151"/>
      <c r="L193" s="151"/>
      <c r="M193" s="151"/>
      <c r="N193" s="151"/>
      <c r="O193" s="151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X193" s="6"/>
      <c r="AY193" s="12"/>
      <c r="AZ193" s="6"/>
      <c r="BA193" s="6"/>
      <c r="BB193" s="5"/>
      <c r="BC193" s="5"/>
      <c r="BD193" s="5"/>
      <c r="BE193" s="5"/>
      <c r="BF193" s="5"/>
      <c r="BG193" s="5"/>
      <c r="BH193" s="5"/>
      <c r="BI193" s="5"/>
    </row>
    <row r="194" spans="1:61" s="1" customFormat="1" ht="23.25" x14ac:dyDescent="0.35">
      <c r="A194" s="5" t="s">
        <v>388</v>
      </c>
      <c r="B194" s="5"/>
      <c r="C194" s="5"/>
      <c r="D194" s="5"/>
      <c r="E194" s="5"/>
      <c r="F194" s="5"/>
      <c r="G194" s="5"/>
      <c r="H194" s="5"/>
      <c r="I194" s="5"/>
      <c r="J194" s="151"/>
      <c r="K194" s="151"/>
      <c r="L194" s="151"/>
      <c r="M194" s="151"/>
      <c r="N194" s="151"/>
      <c r="O194" s="151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6" t="s">
        <v>138</v>
      </c>
      <c r="AJ194" s="18"/>
      <c r="AK194" s="18"/>
      <c r="AL194" s="18"/>
      <c r="AM194" s="18"/>
      <c r="AN194" s="18"/>
      <c r="AO194" s="18"/>
      <c r="AP194" s="18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5"/>
      <c r="BC194" s="5"/>
      <c r="BD194" s="5"/>
      <c r="BE194" s="5"/>
      <c r="BF194" s="5"/>
      <c r="BG194" s="5"/>
      <c r="BH194" s="5"/>
      <c r="BI194" s="5"/>
    </row>
    <row r="195" spans="1:61" s="1" customFormat="1" ht="23.25" x14ac:dyDescent="0.35">
      <c r="A195" s="5" t="s">
        <v>387</v>
      </c>
      <c r="J195" s="152"/>
      <c r="K195" s="152"/>
      <c r="L195" s="152"/>
      <c r="M195" s="152"/>
      <c r="N195" s="152"/>
      <c r="O195" s="152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6" t="s">
        <v>382</v>
      </c>
      <c r="AJ195" s="18"/>
      <c r="AK195" s="18"/>
      <c r="AL195" s="18"/>
      <c r="AM195" s="18"/>
      <c r="AN195" s="18"/>
      <c r="AO195" s="18"/>
      <c r="AP195" s="18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5"/>
      <c r="BC195" s="5"/>
      <c r="BD195" s="5"/>
      <c r="BE195" s="5"/>
      <c r="BF195" s="5"/>
      <c r="BG195" s="5"/>
      <c r="BH195" s="5"/>
      <c r="BI195" s="5"/>
    </row>
    <row r="196" spans="1:61" s="1" customFormat="1" ht="48" customHeight="1" x14ac:dyDescent="0.35">
      <c r="A196" s="16"/>
      <c r="B196" s="16"/>
      <c r="C196" s="16"/>
      <c r="D196" s="16"/>
      <c r="E196" s="16"/>
      <c r="F196" s="16"/>
      <c r="G196" s="17"/>
      <c r="H196" s="17"/>
      <c r="I196" s="17"/>
      <c r="J196" s="153" t="s">
        <v>294</v>
      </c>
      <c r="K196" s="7"/>
      <c r="L196" s="11"/>
      <c r="M196" s="11"/>
      <c r="N196" s="11"/>
      <c r="O196" s="11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16"/>
      <c r="AJ196" s="16"/>
      <c r="AK196" s="16"/>
      <c r="AL196" s="16"/>
      <c r="AM196" s="16"/>
      <c r="AN196" s="16"/>
      <c r="AO196" s="17"/>
      <c r="AP196" s="153" t="s">
        <v>139</v>
      </c>
      <c r="AS196" s="7"/>
      <c r="AT196" s="11"/>
      <c r="AU196" s="11"/>
      <c r="AV196" s="11"/>
      <c r="AW196" s="11"/>
      <c r="AX196" s="6"/>
      <c r="AY196" s="6"/>
      <c r="AZ196" s="6"/>
      <c r="BA196" s="6"/>
      <c r="BB196" s="5"/>
      <c r="BC196" s="5"/>
      <c r="BD196" s="5"/>
      <c r="BE196" s="5"/>
      <c r="BF196" s="5"/>
      <c r="BG196" s="5"/>
      <c r="BH196" s="5"/>
      <c r="BI196" s="5"/>
    </row>
    <row r="197" spans="1:61" s="1" customFormat="1" ht="27.75" x14ac:dyDescent="0.35">
      <c r="A197" s="16"/>
      <c r="B197" s="16"/>
      <c r="C197" s="16"/>
      <c r="D197" s="16"/>
      <c r="E197" s="16"/>
      <c r="F197" s="16"/>
      <c r="G197" s="16"/>
      <c r="H197" s="16"/>
      <c r="I197" s="642" t="s">
        <v>186</v>
      </c>
      <c r="J197" s="15" t="s">
        <v>397</v>
      </c>
      <c r="K197" s="12"/>
      <c r="L197" s="12"/>
      <c r="M197" s="12"/>
      <c r="N197" s="12"/>
      <c r="O197" s="12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16"/>
      <c r="AJ197" s="16"/>
      <c r="AK197" s="16"/>
      <c r="AL197" s="16"/>
      <c r="AM197" s="16"/>
      <c r="AN197" s="16"/>
      <c r="AO197" s="642" t="s">
        <v>186</v>
      </c>
      <c r="AP197" s="15" t="s">
        <v>397</v>
      </c>
      <c r="AS197" s="12"/>
      <c r="AT197" s="12"/>
      <c r="AU197" s="12"/>
      <c r="AV197" s="12"/>
      <c r="AW197" s="12"/>
      <c r="AX197" s="6"/>
      <c r="AY197" s="11"/>
      <c r="AZ197" s="6"/>
      <c r="BA197" s="6"/>
      <c r="BB197" s="5"/>
      <c r="BC197" s="5"/>
      <c r="BD197" s="5"/>
      <c r="BE197" s="5"/>
      <c r="BF197" s="5"/>
      <c r="BG197" s="5"/>
      <c r="BH197" s="5"/>
      <c r="BI197" s="5"/>
    </row>
    <row r="198" spans="1:61" s="1" customFormat="1" ht="42" customHeight="1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7"/>
      <c r="AJ198" s="7"/>
      <c r="AK198" s="7"/>
      <c r="AL198" s="7"/>
      <c r="AM198" s="8"/>
      <c r="AN198" s="14"/>
      <c r="AO198" s="5"/>
      <c r="AP198" s="5"/>
      <c r="AQ198" s="13"/>
      <c r="AR198" s="12"/>
      <c r="AS198" s="12"/>
      <c r="AT198" s="12"/>
      <c r="AU198" s="12"/>
      <c r="AV198" s="12"/>
      <c r="AW198" s="12"/>
      <c r="AX198" s="6"/>
      <c r="AY198" s="11"/>
      <c r="AZ198" s="6"/>
      <c r="BA198" s="6"/>
      <c r="BB198" s="5"/>
      <c r="BC198" s="5"/>
      <c r="BD198" s="5"/>
      <c r="BE198" s="5"/>
      <c r="BF198" s="5"/>
      <c r="BG198" s="5"/>
      <c r="BH198" s="5"/>
      <c r="BI198" s="5"/>
    </row>
    <row r="199" spans="1:61" s="1" customFormat="1" ht="27.75" x14ac:dyDescent="0.35">
      <c r="A199" s="5" t="s">
        <v>390</v>
      </c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7" t="s">
        <v>140</v>
      </c>
      <c r="AJ199" s="5"/>
      <c r="AK199" s="5"/>
      <c r="AL199" s="5"/>
      <c r="AM199" s="5"/>
      <c r="AN199" s="8"/>
      <c r="AO199" s="7"/>
      <c r="AP199" s="7"/>
      <c r="AQ199" s="7"/>
      <c r="AR199" s="12"/>
      <c r="AS199" s="12"/>
      <c r="AT199" s="12"/>
      <c r="AU199" s="12"/>
      <c r="AV199" s="12"/>
      <c r="AW199" s="12"/>
      <c r="AX199" s="6"/>
      <c r="AY199" s="12"/>
      <c r="BD199" s="5"/>
      <c r="BE199" s="5"/>
      <c r="BF199" s="5"/>
      <c r="BG199" s="5"/>
      <c r="BH199" s="5"/>
      <c r="BI199" s="5"/>
    </row>
    <row r="200" spans="1:61" s="1" customFormat="1" ht="48" customHeight="1" x14ac:dyDescent="0.35">
      <c r="A200" s="16"/>
      <c r="B200" s="16"/>
      <c r="C200" s="16"/>
      <c r="D200" s="16"/>
      <c r="E200" s="16"/>
      <c r="F200" s="16"/>
      <c r="G200" s="17"/>
      <c r="H200" s="17"/>
      <c r="I200" s="17"/>
      <c r="J200" s="153" t="s">
        <v>389</v>
      </c>
      <c r="K200" s="7"/>
      <c r="L200" s="11"/>
      <c r="M200" s="11"/>
      <c r="N200" s="11"/>
      <c r="O200" s="11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16"/>
      <c r="AJ200" s="16"/>
      <c r="AK200" s="16"/>
      <c r="AL200" s="16"/>
      <c r="AM200" s="16"/>
      <c r="AN200" s="16"/>
      <c r="AO200" s="17"/>
      <c r="AP200" s="153" t="s">
        <v>293</v>
      </c>
      <c r="AS200" s="7"/>
      <c r="AT200" s="11"/>
      <c r="AU200" s="11"/>
      <c r="AV200" s="11"/>
      <c r="AW200" s="11"/>
      <c r="AX200" s="6"/>
      <c r="AY200" s="6"/>
      <c r="AZ200" s="6"/>
      <c r="BA200" s="6"/>
      <c r="BB200" s="5"/>
      <c r="BC200" s="5"/>
      <c r="BD200" s="5"/>
      <c r="BE200" s="5"/>
      <c r="BF200" s="5"/>
      <c r="BG200" s="5"/>
      <c r="BH200" s="5"/>
      <c r="BI200" s="5"/>
    </row>
    <row r="201" spans="1:61" s="1" customFormat="1" ht="27.75" x14ac:dyDescent="0.35">
      <c r="A201" s="16"/>
      <c r="B201" s="16"/>
      <c r="C201" s="16"/>
      <c r="D201" s="16"/>
      <c r="E201" s="16"/>
      <c r="F201" s="16"/>
      <c r="G201" s="16"/>
      <c r="H201" s="16"/>
      <c r="I201" s="16"/>
      <c r="J201" s="15" t="s">
        <v>397</v>
      </c>
      <c r="K201" s="12"/>
      <c r="L201" s="12"/>
      <c r="M201" s="12"/>
      <c r="N201" s="12"/>
      <c r="O201" s="12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6"/>
      <c r="AJ201" s="16"/>
      <c r="AK201" s="16"/>
      <c r="AL201" s="16"/>
      <c r="AM201" s="16"/>
      <c r="AN201" s="16"/>
      <c r="AO201" s="16"/>
      <c r="AP201" s="15" t="s">
        <v>397</v>
      </c>
      <c r="AR201" s="12"/>
      <c r="AS201" s="12"/>
      <c r="AT201" s="12"/>
      <c r="AU201" s="12"/>
      <c r="AV201" s="12"/>
      <c r="AW201" s="12"/>
      <c r="AX201" s="6"/>
      <c r="AY201" s="11"/>
      <c r="AZ201" s="6"/>
      <c r="BA201" s="6"/>
      <c r="BB201" s="5"/>
      <c r="BC201" s="5"/>
      <c r="BD201" s="5"/>
      <c r="BE201" s="5"/>
      <c r="BF201" s="5"/>
      <c r="BG201" s="5"/>
      <c r="BH201" s="5"/>
      <c r="BI201" s="5"/>
    </row>
    <row r="202" spans="1:61" s="1" customFormat="1" ht="42" customHeight="1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7"/>
      <c r="AJ202" s="7"/>
      <c r="AK202" s="7"/>
      <c r="AL202" s="7"/>
      <c r="AM202" s="8"/>
      <c r="AN202" s="14"/>
      <c r="AO202" s="5"/>
      <c r="AP202" s="5"/>
      <c r="AQ202" s="13"/>
      <c r="AR202" s="12"/>
      <c r="AS202" s="12"/>
      <c r="AT202" s="12"/>
      <c r="AU202" s="12"/>
      <c r="AV202" s="12"/>
      <c r="AW202" s="12"/>
      <c r="AX202" s="6"/>
      <c r="AY202" s="11"/>
      <c r="AZ202" s="6"/>
      <c r="BA202" s="6"/>
      <c r="BB202" s="5"/>
      <c r="BC202" s="5"/>
      <c r="BD202" s="5"/>
      <c r="BE202" s="5"/>
      <c r="BF202" s="5"/>
      <c r="BG202" s="5"/>
      <c r="BH202" s="5"/>
      <c r="BI202" s="5"/>
    </row>
    <row r="203" spans="1:61" s="1" customFormat="1" ht="23.25" x14ac:dyDescent="0.35">
      <c r="A203" s="10" t="s">
        <v>292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Z203" s="6"/>
      <c r="BA203" s="6"/>
      <c r="BB203" s="5"/>
      <c r="BC203" s="5"/>
      <c r="BD203" s="5"/>
      <c r="BE203" s="5"/>
      <c r="BF203" s="5"/>
      <c r="BG203" s="5"/>
      <c r="BH203" s="5"/>
      <c r="BI203" s="5"/>
    </row>
    <row r="204" spans="1:61" s="1" customFormat="1" ht="23.25" x14ac:dyDescent="0.35">
      <c r="A204" s="10" t="s">
        <v>291</v>
      </c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Z204" s="6"/>
      <c r="BA204" s="6"/>
      <c r="BB204" s="5"/>
      <c r="BC204" s="5"/>
      <c r="BD204" s="5"/>
      <c r="BE204" s="5"/>
      <c r="BF204" s="5"/>
      <c r="BG204" s="5"/>
      <c r="BH204" s="5"/>
      <c r="BI204" s="5"/>
    </row>
    <row r="205" spans="1:61" s="1" customFormat="1" ht="23.25" x14ac:dyDescent="0.35">
      <c r="A205" s="9" t="s">
        <v>401</v>
      </c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8"/>
      <c r="AO205" s="7"/>
      <c r="AP205" s="7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5"/>
      <c r="BC205" s="5"/>
      <c r="BD205" s="5"/>
      <c r="BE205" s="5"/>
      <c r="BF205" s="5"/>
      <c r="BG205" s="5"/>
      <c r="BH205" s="5"/>
      <c r="BI205" s="5"/>
    </row>
    <row r="206" spans="1:61" s="4" customFormat="1" ht="20.100000000000001" customHeight="1" x14ac:dyDescent="0.25"/>
    <row r="207" spans="1:61" s="4" customFormat="1" ht="18.75" x14ac:dyDescent="0.25"/>
  </sheetData>
  <mergeCells count="1176">
    <mergeCell ref="B186:BI186"/>
    <mergeCell ref="T101:U101"/>
    <mergeCell ref="T91:U91"/>
    <mergeCell ref="R84:S84"/>
    <mergeCell ref="R56:S56"/>
    <mergeCell ref="R57:S57"/>
    <mergeCell ref="A181:D181"/>
    <mergeCell ref="E181:BE181"/>
    <mergeCell ref="BF181:BI181"/>
    <mergeCell ref="B183:BI183"/>
    <mergeCell ref="B184:BI184"/>
    <mergeCell ref="B185:BI185"/>
    <mergeCell ref="A179:D179"/>
    <mergeCell ref="E179:BE179"/>
    <mergeCell ref="BF179:BI179"/>
    <mergeCell ref="A180:D180"/>
    <mergeCell ref="E180:BE180"/>
    <mergeCell ref="BF180:BI180"/>
    <mergeCell ref="A177:D177"/>
    <mergeCell ref="E177:BE177"/>
    <mergeCell ref="BF177:BI177"/>
    <mergeCell ref="A178:D178"/>
    <mergeCell ref="E178:BE178"/>
    <mergeCell ref="BF178:BI178"/>
    <mergeCell ref="A175:D175"/>
    <mergeCell ref="E175:BE175"/>
    <mergeCell ref="BF175:BI175"/>
    <mergeCell ref="A176:D176"/>
    <mergeCell ref="E176:BE176"/>
    <mergeCell ref="BF176:BI176"/>
    <mergeCell ref="A173:D173"/>
    <mergeCell ref="E173:BE173"/>
    <mergeCell ref="BF173:BI173"/>
    <mergeCell ref="A174:D174"/>
    <mergeCell ref="E174:BE174"/>
    <mergeCell ref="BF174:BI174"/>
    <mergeCell ref="A171:D171"/>
    <mergeCell ref="E171:BE171"/>
    <mergeCell ref="BF171:BI171"/>
    <mergeCell ref="A172:D172"/>
    <mergeCell ref="E172:BE172"/>
    <mergeCell ref="BF172:BI172"/>
    <mergeCell ref="A169:D169"/>
    <mergeCell ref="E169:BE169"/>
    <mergeCell ref="BF169:BI169"/>
    <mergeCell ref="A170:D170"/>
    <mergeCell ref="E170:BE170"/>
    <mergeCell ref="BF170:BI170"/>
    <mergeCell ref="A167:D167"/>
    <mergeCell ref="E167:BE167"/>
    <mergeCell ref="BF167:BI167"/>
    <mergeCell ref="A168:D168"/>
    <mergeCell ref="E168:BE168"/>
    <mergeCell ref="BF168:BI168"/>
    <mergeCell ref="A165:D165"/>
    <mergeCell ref="E165:BE165"/>
    <mergeCell ref="BF165:BI165"/>
    <mergeCell ref="A166:D166"/>
    <mergeCell ref="E166:BE166"/>
    <mergeCell ref="BF166:BI166"/>
    <mergeCell ref="A163:D163"/>
    <mergeCell ref="E163:BE163"/>
    <mergeCell ref="BF163:BI163"/>
    <mergeCell ref="A164:D164"/>
    <mergeCell ref="E164:BE164"/>
    <mergeCell ref="BF164:BI164"/>
    <mergeCell ref="A161:D161"/>
    <mergeCell ref="E161:BE161"/>
    <mergeCell ref="BF161:BI161"/>
    <mergeCell ref="A162:D162"/>
    <mergeCell ref="E162:BE162"/>
    <mergeCell ref="BF162:BI162"/>
    <mergeCell ref="A159:D159"/>
    <mergeCell ref="E159:BE159"/>
    <mergeCell ref="BF159:BI159"/>
    <mergeCell ref="A160:D160"/>
    <mergeCell ref="E160:BE160"/>
    <mergeCell ref="BF160:BI160"/>
    <mergeCell ref="A157:D157"/>
    <mergeCell ref="E157:BE157"/>
    <mergeCell ref="BF157:BI157"/>
    <mergeCell ref="A158:D158"/>
    <mergeCell ref="E158:BE158"/>
    <mergeCell ref="BF158:BI158"/>
    <mergeCell ref="A155:D155"/>
    <mergeCell ref="E155:BE155"/>
    <mergeCell ref="BF155:BI155"/>
    <mergeCell ref="A156:D156"/>
    <mergeCell ref="E156:BE156"/>
    <mergeCell ref="BF156:BI156"/>
    <mergeCell ref="A153:D153"/>
    <mergeCell ref="E153:BE153"/>
    <mergeCell ref="BF153:BI153"/>
    <mergeCell ref="A154:D154"/>
    <mergeCell ref="E154:BE154"/>
    <mergeCell ref="BF154:BI154"/>
    <mergeCell ref="A151:D151"/>
    <mergeCell ref="E151:BE151"/>
    <mergeCell ref="BF151:BI151"/>
    <mergeCell ref="A152:D152"/>
    <mergeCell ref="E152:BE152"/>
    <mergeCell ref="BF152:BI152"/>
    <mergeCell ref="A149:D149"/>
    <mergeCell ref="E149:BE149"/>
    <mergeCell ref="BF149:BI149"/>
    <mergeCell ref="A150:D150"/>
    <mergeCell ref="E150:BE150"/>
    <mergeCell ref="BF150:BI150"/>
    <mergeCell ref="A147:D147"/>
    <mergeCell ref="E147:BE147"/>
    <mergeCell ref="BF147:BI147"/>
    <mergeCell ref="A148:D148"/>
    <mergeCell ref="E148:BE148"/>
    <mergeCell ref="BF148:BI148"/>
    <mergeCell ref="A145:D145"/>
    <mergeCell ref="E145:BE145"/>
    <mergeCell ref="BF145:BI145"/>
    <mergeCell ref="A146:D146"/>
    <mergeCell ref="E146:BE146"/>
    <mergeCell ref="BF146:BI146"/>
    <mergeCell ref="A141:BI141"/>
    <mergeCell ref="A143:D143"/>
    <mergeCell ref="E143:BE143"/>
    <mergeCell ref="BF143:BI143"/>
    <mergeCell ref="A144:D144"/>
    <mergeCell ref="E144:BE144"/>
    <mergeCell ref="BF144:BI144"/>
    <mergeCell ref="A132:D132"/>
    <mergeCell ref="E132:BE132"/>
    <mergeCell ref="BF132:BI132"/>
    <mergeCell ref="A133:D133"/>
    <mergeCell ref="E133:BE133"/>
    <mergeCell ref="BF133:BI133"/>
    <mergeCell ref="A130:D130"/>
    <mergeCell ref="E130:BE130"/>
    <mergeCell ref="BF130:BI130"/>
    <mergeCell ref="A131:D131"/>
    <mergeCell ref="E131:BE131"/>
    <mergeCell ref="BF131:BI131"/>
    <mergeCell ref="A128:D128"/>
    <mergeCell ref="E128:BE128"/>
    <mergeCell ref="BF128:BI128"/>
    <mergeCell ref="A129:D129"/>
    <mergeCell ref="E129:BE129"/>
    <mergeCell ref="BF129:BI129"/>
    <mergeCell ref="A126:D126"/>
    <mergeCell ref="E126:BE126"/>
    <mergeCell ref="BF126:BI126"/>
    <mergeCell ref="A127:D127"/>
    <mergeCell ref="E127:BE127"/>
    <mergeCell ref="BF127:BI127"/>
    <mergeCell ref="A124:D124"/>
    <mergeCell ref="E124:BE124"/>
    <mergeCell ref="BF124:BI124"/>
    <mergeCell ref="A125:D125"/>
    <mergeCell ref="E125:BE125"/>
    <mergeCell ref="BF125:BI125"/>
    <mergeCell ref="A121:BI121"/>
    <mergeCell ref="A122:D122"/>
    <mergeCell ref="E122:BE122"/>
    <mergeCell ref="BF122:BI122"/>
    <mergeCell ref="A123:D123"/>
    <mergeCell ref="E123:BE123"/>
    <mergeCell ref="BF123:BI123"/>
    <mergeCell ref="AS118:AV119"/>
    <mergeCell ref="A119:I119"/>
    <mergeCell ref="J119:L119"/>
    <mergeCell ref="M119:O119"/>
    <mergeCell ref="P119:R119"/>
    <mergeCell ref="S119:AA119"/>
    <mergeCell ref="AB119:AD119"/>
    <mergeCell ref="AE119:AG119"/>
    <mergeCell ref="AH119:AJ119"/>
    <mergeCell ref="A118:I118"/>
    <mergeCell ref="J118:L118"/>
    <mergeCell ref="M118:O118"/>
    <mergeCell ref="P118:R118"/>
    <mergeCell ref="S118:AA118"/>
    <mergeCell ref="AB118:AD118"/>
    <mergeCell ref="AE117:AG117"/>
    <mergeCell ref="AH117:AJ117"/>
    <mergeCell ref="AK117:AN117"/>
    <mergeCell ref="AO117:AR117"/>
    <mergeCell ref="AS117:AV117"/>
    <mergeCell ref="AW117:BI119"/>
    <mergeCell ref="AE118:AG118"/>
    <mergeCell ref="AH118:AJ118"/>
    <mergeCell ref="AK118:AN119"/>
    <mergeCell ref="AO118:AR119"/>
    <mergeCell ref="A117:I117"/>
    <mergeCell ref="J117:L117"/>
    <mergeCell ref="M117:O117"/>
    <mergeCell ref="P117:R117"/>
    <mergeCell ref="S117:AA117"/>
    <mergeCell ref="AB117:AD117"/>
    <mergeCell ref="AW114:AY114"/>
    <mergeCell ref="AZ114:BB114"/>
    <mergeCell ref="BC114:BE114"/>
    <mergeCell ref="BF114:BG114"/>
    <mergeCell ref="BH114:BI114"/>
    <mergeCell ref="A116:R116"/>
    <mergeCell ref="S116:AJ116"/>
    <mergeCell ref="AK116:AV116"/>
    <mergeCell ref="AW116:BI116"/>
    <mergeCell ref="AF114:AG114"/>
    <mergeCell ref="AH114:AJ114"/>
    <mergeCell ref="AK114:AM114"/>
    <mergeCell ref="AN114:AP114"/>
    <mergeCell ref="AQ114:AS114"/>
    <mergeCell ref="AT114:AV114"/>
    <mergeCell ref="AZ113:BB113"/>
    <mergeCell ref="BC113:BE113"/>
    <mergeCell ref="BF113:BG113"/>
    <mergeCell ref="BH113:BI113"/>
    <mergeCell ref="A114:U114"/>
    <mergeCell ref="V114:W114"/>
    <mergeCell ref="X114:Y114"/>
    <mergeCell ref="Z114:AA114"/>
    <mergeCell ref="AB114:AC114"/>
    <mergeCell ref="AD114:AE114"/>
    <mergeCell ref="AH113:AJ113"/>
    <mergeCell ref="AK113:AM113"/>
    <mergeCell ref="AN113:AP113"/>
    <mergeCell ref="AQ113:AS113"/>
    <mergeCell ref="AT113:AV113"/>
    <mergeCell ref="AW113:AY113"/>
    <mergeCell ref="BC112:BE112"/>
    <mergeCell ref="BF112:BG112"/>
    <mergeCell ref="BH112:BI112"/>
    <mergeCell ref="A113:U113"/>
    <mergeCell ref="V113:W113"/>
    <mergeCell ref="X113:Y113"/>
    <mergeCell ref="Z113:AA113"/>
    <mergeCell ref="AB113:AC113"/>
    <mergeCell ref="AD113:AE113"/>
    <mergeCell ref="AF113:AG113"/>
    <mergeCell ref="AK112:AM112"/>
    <mergeCell ref="AN112:AP112"/>
    <mergeCell ref="AQ112:AS112"/>
    <mergeCell ref="AT112:AV112"/>
    <mergeCell ref="AW112:AY112"/>
    <mergeCell ref="AZ112:BB112"/>
    <mergeCell ref="BF111:BG111"/>
    <mergeCell ref="BH111:BI111"/>
    <mergeCell ref="A112:U112"/>
    <mergeCell ref="V112:W112"/>
    <mergeCell ref="X112:Y112"/>
    <mergeCell ref="Z112:AA112"/>
    <mergeCell ref="AB112:AC112"/>
    <mergeCell ref="AD112:AE112"/>
    <mergeCell ref="AF112:AG112"/>
    <mergeCell ref="AH112:AJ112"/>
    <mergeCell ref="AF110:AG110"/>
    <mergeCell ref="BF110:BG110"/>
    <mergeCell ref="BH110:BI110"/>
    <mergeCell ref="A111:U111"/>
    <mergeCell ref="V111:W111"/>
    <mergeCell ref="X111:Y111"/>
    <mergeCell ref="Z111:AA111"/>
    <mergeCell ref="AB111:AC111"/>
    <mergeCell ref="AD111:AE111"/>
    <mergeCell ref="AF111:AG111"/>
    <mergeCell ref="A110:U110"/>
    <mergeCell ref="V110:W110"/>
    <mergeCell ref="X110:Y110"/>
    <mergeCell ref="Z110:AA110"/>
    <mergeCell ref="AB110:AC110"/>
    <mergeCell ref="AD110:AE110"/>
    <mergeCell ref="Z109:AA109"/>
    <mergeCell ref="AB109:AC109"/>
    <mergeCell ref="AD109:AE109"/>
    <mergeCell ref="AF109:AG109"/>
    <mergeCell ref="BF109:BG109"/>
    <mergeCell ref="BH109:BI109"/>
    <mergeCell ref="A109:B109"/>
    <mergeCell ref="C109:Q109"/>
    <mergeCell ref="R109:S109"/>
    <mergeCell ref="T109:U109"/>
    <mergeCell ref="V109:W109"/>
    <mergeCell ref="X109:Y109"/>
    <mergeCell ref="Z108:AA108"/>
    <mergeCell ref="AB108:AC108"/>
    <mergeCell ref="AD108:AE108"/>
    <mergeCell ref="AF108:AG108"/>
    <mergeCell ref="BF108:BG108"/>
    <mergeCell ref="BH108:BI108"/>
    <mergeCell ref="A108:B108"/>
    <mergeCell ref="C108:Q108"/>
    <mergeCell ref="R108:S108"/>
    <mergeCell ref="T108:U108"/>
    <mergeCell ref="V108:W108"/>
    <mergeCell ref="X108:Y108"/>
    <mergeCell ref="Z107:AA107"/>
    <mergeCell ref="AB107:AC107"/>
    <mergeCell ref="AD107:AE107"/>
    <mergeCell ref="AF107:AG107"/>
    <mergeCell ref="BF107:BG107"/>
    <mergeCell ref="BH107:BI107"/>
    <mergeCell ref="A106:B106"/>
    <mergeCell ref="C106:Q106"/>
    <mergeCell ref="BF106:BG106"/>
    <mergeCell ref="BH106:BI106"/>
    <mergeCell ref="A107:B107"/>
    <mergeCell ref="C107:Q107"/>
    <mergeCell ref="R107:S107"/>
    <mergeCell ref="T107:U107"/>
    <mergeCell ref="V107:W107"/>
    <mergeCell ref="X107:Y107"/>
    <mergeCell ref="Z105:AA105"/>
    <mergeCell ref="AB105:AC105"/>
    <mergeCell ref="AD105:AE105"/>
    <mergeCell ref="AF105:AG105"/>
    <mergeCell ref="BF105:BG105"/>
    <mergeCell ref="BH105:BI105"/>
    <mergeCell ref="A105:B105"/>
    <mergeCell ref="C105:Q105"/>
    <mergeCell ref="R105:S105"/>
    <mergeCell ref="T105:U105"/>
    <mergeCell ref="V105:W105"/>
    <mergeCell ref="X105:Y105"/>
    <mergeCell ref="Z104:AA104"/>
    <mergeCell ref="AB104:AC104"/>
    <mergeCell ref="AD104:AE104"/>
    <mergeCell ref="AF104:AG104"/>
    <mergeCell ref="BF104:BG104"/>
    <mergeCell ref="BH104:BI104"/>
    <mergeCell ref="A104:B104"/>
    <mergeCell ref="C104:Q104"/>
    <mergeCell ref="R104:S104"/>
    <mergeCell ref="T104:U104"/>
    <mergeCell ref="V104:W104"/>
    <mergeCell ref="X104:Y104"/>
    <mergeCell ref="Z103:AA103"/>
    <mergeCell ref="AB103:AC103"/>
    <mergeCell ref="AD103:AE103"/>
    <mergeCell ref="AF103:AG103"/>
    <mergeCell ref="BF103:BG103"/>
    <mergeCell ref="BH103:BI103"/>
    <mergeCell ref="A103:B103"/>
    <mergeCell ref="C103:Q103"/>
    <mergeCell ref="R103:S103"/>
    <mergeCell ref="T103:U103"/>
    <mergeCell ref="V103:W103"/>
    <mergeCell ref="X103:Y103"/>
    <mergeCell ref="BF101:BG101"/>
    <mergeCell ref="BH101:BI101"/>
    <mergeCell ref="A102:B102"/>
    <mergeCell ref="C102:Q102"/>
    <mergeCell ref="BF102:BG102"/>
    <mergeCell ref="BH102:BI102"/>
    <mergeCell ref="AB101:AC101"/>
    <mergeCell ref="AD101:AE101"/>
    <mergeCell ref="AF101:AG101"/>
    <mergeCell ref="AD100:AE100"/>
    <mergeCell ref="AF100:AG100"/>
    <mergeCell ref="BF100:BG100"/>
    <mergeCell ref="BH100:BI100"/>
    <mergeCell ref="A101:B101"/>
    <mergeCell ref="C101:Q101"/>
    <mergeCell ref="R101:S101"/>
    <mergeCell ref="V101:W101"/>
    <mergeCell ref="X101:Y101"/>
    <mergeCell ref="Z101:AA101"/>
    <mergeCell ref="AF99:AG99"/>
    <mergeCell ref="BF99:BG99"/>
    <mergeCell ref="BH99:BI99"/>
    <mergeCell ref="A100:B100"/>
    <mergeCell ref="C100:Q100"/>
    <mergeCell ref="R100:S100"/>
    <mergeCell ref="V100:W100"/>
    <mergeCell ref="X100:Y100"/>
    <mergeCell ref="Z100:AA100"/>
    <mergeCell ref="AB100:AC100"/>
    <mergeCell ref="BH98:BI98"/>
    <mergeCell ref="A99:B99"/>
    <mergeCell ref="C99:Q99"/>
    <mergeCell ref="R99:S99"/>
    <mergeCell ref="T99:U99"/>
    <mergeCell ref="V99:W99"/>
    <mergeCell ref="X99:Y99"/>
    <mergeCell ref="Z99:AA99"/>
    <mergeCell ref="AB99:AC99"/>
    <mergeCell ref="AD99:AE99"/>
    <mergeCell ref="X98:Y98"/>
    <mergeCell ref="Z98:AA98"/>
    <mergeCell ref="AB98:AC98"/>
    <mergeCell ref="AD98:AE98"/>
    <mergeCell ref="AF98:AG98"/>
    <mergeCell ref="BF98:BG98"/>
    <mergeCell ref="AB97:AC97"/>
    <mergeCell ref="AD97:AE97"/>
    <mergeCell ref="AF97:AG97"/>
    <mergeCell ref="BF97:BG97"/>
    <mergeCell ref="BH97:BI97"/>
    <mergeCell ref="A98:B98"/>
    <mergeCell ref="C98:Q98"/>
    <mergeCell ref="R98:S98"/>
    <mergeCell ref="T98:U98"/>
    <mergeCell ref="V98:W98"/>
    <mergeCell ref="AF96:AG96"/>
    <mergeCell ref="BF96:BG96"/>
    <mergeCell ref="BH96:BI96"/>
    <mergeCell ref="A97:B97"/>
    <mergeCell ref="C97:Q97"/>
    <mergeCell ref="R97:S97"/>
    <mergeCell ref="T97:U97"/>
    <mergeCell ref="V97:W97"/>
    <mergeCell ref="X97:Y97"/>
    <mergeCell ref="Z97:AA97"/>
    <mergeCell ref="BH95:BI95"/>
    <mergeCell ref="A96:B96"/>
    <mergeCell ref="C96:Q96"/>
    <mergeCell ref="R96:S96"/>
    <mergeCell ref="T96:U96"/>
    <mergeCell ref="V96:W96"/>
    <mergeCell ref="X96:Y96"/>
    <mergeCell ref="Z96:AA96"/>
    <mergeCell ref="AB96:AC96"/>
    <mergeCell ref="AD96:AE96"/>
    <mergeCell ref="X95:Y95"/>
    <mergeCell ref="Z95:AA95"/>
    <mergeCell ref="AB95:AC95"/>
    <mergeCell ref="AD95:AE95"/>
    <mergeCell ref="AF95:AG95"/>
    <mergeCell ref="BF95:BG95"/>
    <mergeCell ref="AB94:AC94"/>
    <mergeCell ref="AD94:AE94"/>
    <mergeCell ref="AF94:AG94"/>
    <mergeCell ref="BF94:BG94"/>
    <mergeCell ref="BH94:BI94"/>
    <mergeCell ref="A95:B95"/>
    <mergeCell ref="C95:Q95"/>
    <mergeCell ref="R95:S95"/>
    <mergeCell ref="T95:U95"/>
    <mergeCell ref="V95:W95"/>
    <mergeCell ref="AF93:AG93"/>
    <mergeCell ref="BF93:BG93"/>
    <mergeCell ref="BH93:BI93"/>
    <mergeCell ref="A94:B94"/>
    <mergeCell ref="C94:Q94"/>
    <mergeCell ref="R94:S94"/>
    <mergeCell ref="T94:U94"/>
    <mergeCell ref="V94:W94"/>
    <mergeCell ref="X94:Y94"/>
    <mergeCell ref="Z94:AA94"/>
    <mergeCell ref="BH92:BI92"/>
    <mergeCell ref="A93:B93"/>
    <mergeCell ref="C93:Q93"/>
    <mergeCell ref="R93:S93"/>
    <mergeCell ref="T93:U93"/>
    <mergeCell ref="V93:W93"/>
    <mergeCell ref="X93:Y93"/>
    <mergeCell ref="Z93:AA93"/>
    <mergeCell ref="AB93:AC93"/>
    <mergeCell ref="AD93:AE93"/>
    <mergeCell ref="X92:Y92"/>
    <mergeCell ref="Z92:AA92"/>
    <mergeCell ref="AB92:AC92"/>
    <mergeCell ref="AD92:AE92"/>
    <mergeCell ref="AF92:AG92"/>
    <mergeCell ref="BF92:BG92"/>
    <mergeCell ref="AB91:AC91"/>
    <mergeCell ref="AD91:AE91"/>
    <mergeCell ref="AF91:AG91"/>
    <mergeCell ref="BF91:BG91"/>
    <mergeCell ref="BH91:BI91"/>
    <mergeCell ref="A92:B92"/>
    <mergeCell ref="C92:Q92"/>
    <mergeCell ref="R92:S92"/>
    <mergeCell ref="T92:U92"/>
    <mergeCell ref="V92:W92"/>
    <mergeCell ref="A91:B91"/>
    <mergeCell ref="C91:Q91"/>
    <mergeCell ref="R91:S91"/>
    <mergeCell ref="V91:W91"/>
    <mergeCell ref="X91:Y91"/>
    <mergeCell ref="Z91:AA91"/>
    <mergeCell ref="Z90:AA90"/>
    <mergeCell ref="AB90:AC90"/>
    <mergeCell ref="AD90:AE90"/>
    <mergeCell ref="AF90:AG90"/>
    <mergeCell ref="BF90:BG90"/>
    <mergeCell ref="BH90:BI90"/>
    <mergeCell ref="A90:B90"/>
    <mergeCell ref="C90:Q90"/>
    <mergeCell ref="R90:S90"/>
    <mergeCell ref="T90:U90"/>
    <mergeCell ref="V90:W90"/>
    <mergeCell ref="X90:Y90"/>
    <mergeCell ref="BF86:BG86"/>
    <mergeCell ref="BH86:BI86"/>
    <mergeCell ref="X89:Y89"/>
    <mergeCell ref="Z89:AA89"/>
    <mergeCell ref="AB89:AC89"/>
    <mergeCell ref="AD89:AE89"/>
    <mergeCell ref="AF89:AG89"/>
    <mergeCell ref="BF89:BG89"/>
    <mergeCell ref="Z88:AA88"/>
    <mergeCell ref="AB88:AC88"/>
    <mergeCell ref="AD88:AE88"/>
    <mergeCell ref="AF88:AG88"/>
    <mergeCell ref="BF88:BG88"/>
    <mergeCell ref="BH88:BI89"/>
    <mergeCell ref="A88:B89"/>
    <mergeCell ref="C88:Q88"/>
    <mergeCell ref="R88:S88"/>
    <mergeCell ref="T88:U88"/>
    <mergeCell ref="V88:W88"/>
    <mergeCell ref="X88:Y88"/>
    <mergeCell ref="C89:Q89"/>
    <mergeCell ref="R89:S89"/>
    <mergeCell ref="T89:U89"/>
    <mergeCell ref="V89:W89"/>
    <mergeCell ref="A86:B86"/>
    <mergeCell ref="C86:Q86"/>
    <mergeCell ref="R86:S86"/>
    <mergeCell ref="T86:U86"/>
    <mergeCell ref="V86:W86"/>
    <mergeCell ref="X86:Y86"/>
    <mergeCell ref="AD84:AE84"/>
    <mergeCell ref="AF84:AG84"/>
    <mergeCell ref="BF84:BG84"/>
    <mergeCell ref="BH84:BI85"/>
    <mergeCell ref="C85:Q85"/>
    <mergeCell ref="R85:S85"/>
    <mergeCell ref="T85:U85"/>
    <mergeCell ref="V85:W85"/>
    <mergeCell ref="X85:Y85"/>
    <mergeCell ref="Z85:AA85"/>
    <mergeCell ref="Z87:AA87"/>
    <mergeCell ref="AB87:AC87"/>
    <mergeCell ref="AD87:AE87"/>
    <mergeCell ref="AF87:AG87"/>
    <mergeCell ref="BF87:BG87"/>
    <mergeCell ref="BH87:BI87"/>
    <mergeCell ref="A87:B87"/>
    <mergeCell ref="C87:Q87"/>
    <mergeCell ref="R87:S87"/>
    <mergeCell ref="T87:U87"/>
    <mergeCell ref="V87:W87"/>
    <mergeCell ref="X87:Y87"/>
    <mergeCell ref="Z86:AA86"/>
    <mergeCell ref="AB86:AC86"/>
    <mergeCell ref="AD86:AE86"/>
    <mergeCell ref="AF86:AG86"/>
    <mergeCell ref="A84:B85"/>
    <mergeCell ref="C84:Q84"/>
    <mergeCell ref="T84:U84"/>
    <mergeCell ref="V84:W84"/>
    <mergeCell ref="X84:Y84"/>
    <mergeCell ref="Z84:AA84"/>
    <mergeCell ref="AB84:AC84"/>
    <mergeCell ref="BH82:BI82"/>
    <mergeCell ref="A83:B83"/>
    <mergeCell ref="C83:Q83"/>
    <mergeCell ref="R83:S83"/>
    <mergeCell ref="T83:U83"/>
    <mergeCell ref="V83:W83"/>
    <mergeCell ref="X83:Y83"/>
    <mergeCell ref="Z83:AA83"/>
    <mergeCell ref="AB83:AC83"/>
    <mergeCell ref="AD83:AE83"/>
    <mergeCell ref="X82:Y82"/>
    <mergeCell ref="Z82:AA82"/>
    <mergeCell ref="AB82:AC82"/>
    <mergeCell ref="AD82:AE82"/>
    <mergeCell ref="AF82:AG82"/>
    <mergeCell ref="BF82:BG82"/>
    <mergeCell ref="AB85:AC85"/>
    <mergeCell ref="AD85:AE85"/>
    <mergeCell ref="AF85:AG85"/>
    <mergeCell ref="BF85:BG85"/>
    <mergeCell ref="A82:B82"/>
    <mergeCell ref="C82:Q82"/>
    <mergeCell ref="R82:S82"/>
    <mergeCell ref="T82:U82"/>
    <mergeCell ref="V82:W82"/>
    <mergeCell ref="AB80:AC80"/>
    <mergeCell ref="AD80:AE80"/>
    <mergeCell ref="AF80:AG80"/>
    <mergeCell ref="BF80:BG80"/>
    <mergeCell ref="BH80:BI81"/>
    <mergeCell ref="C81:Q81"/>
    <mergeCell ref="R81:S81"/>
    <mergeCell ref="T81:U81"/>
    <mergeCell ref="V81:W81"/>
    <mergeCell ref="X81:Y81"/>
    <mergeCell ref="AF83:AG83"/>
    <mergeCell ref="BF83:BG83"/>
    <mergeCell ref="BH83:BI83"/>
    <mergeCell ref="AD76:AE78"/>
    <mergeCell ref="AF76:AG78"/>
    <mergeCell ref="AH76:AJ76"/>
    <mergeCell ref="AK76:AM76"/>
    <mergeCell ref="AI77:AJ77"/>
    <mergeCell ref="AL77:AM77"/>
    <mergeCell ref="AF79:AG79"/>
    <mergeCell ref="BF79:BG79"/>
    <mergeCell ref="BH79:BI79"/>
    <mergeCell ref="A80:B81"/>
    <mergeCell ref="C80:Q80"/>
    <mergeCell ref="R80:S80"/>
    <mergeCell ref="T80:U80"/>
    <mergeCell ref="V80:W80"/>
    <mergeCell ref="X80:Y80"/>
    <mergeCell ref="Z80:AA80"/>
    <mergeCell ref="BA77:BB77"/>
    <mergeCell ref="A79:B79"/>
    <mergeCell ref="C79:Q79"/>
    <mergeCell ref="R79:S79"/>
    <mergeCell ref="T79:U79"/>
    <mergeCell ref="V79:W79"/>
    <mergeCell ref="X79:Y79"/>
    <mergeCell ref="Z79:AA79"/>
    <mergeCell ref="AB79:AC79"/>
    <mergeCell ref="AD79:AE79"/>
    <mergeCell ref="Z81:AA81"/>
    <mergeCell ref="AB81:AC81"/>
    <mergeCell ref="AD81:AE81"/>
    <mergeCell ref="AF81:AG81"/>
    <mergeCell ref="BF81:BG81"/>
    <mergeCell ref="AH74:BE74"/>
    <mergeCell ref="BF74:BG78"/>
    <mergeCell ref="BH74:BI78"/>
    <mergeCell ref="V75:W78"/>
    <mergeCell ref="X75:Y78"/>
    <mergeCell ref="Z75:AG75"/>
    <mergeCell ref="AH75:AM75"/>
    <mergeCell ref="AN75:AS75"/>
    <mergeCell ref="AT75:AY75"/>
    <mergeCell ref="AZ75:BE75"/>
    <mergeCell ref="AB72:AC72"/>
    <mergeCell ref="AD72:AE72"/>
    <mergeCell ref="AF72:AG72"/>
    <mergeCell ref="BF72:BG72"/>
    <mergeCell ref="BH72:BI72"/>
    <mergeCell ref="A74:B78"/>
    <mergeCell ref="C74:Q78"/>
    <mergeCell ref="R74:S78"/>
    <mergeCell ref="T74:U78"/>
    <mergeCell ref="V74:AG74"/>
    <mergeCell ref="AN76:AP76"/>
    <mergeCell ref="AQ76:AS76"/>
    <mergeCell ref="AT76:AV76"/>
    <mergeCell ref="AW76:AY76"/>
    <mergeCell ref="AZ76:BB76"/>
    <mergeCell ref="BC76:BE77"/>
    <mergeCell ref="AO77:AP77"/>
    <mergeCell ref="AR77:AS77"/>
    <mergeCell ref="AU77:AV77"/>
    <mergeCell ref="AX77:AY77"/>
    <mergeCell ref="Z76:AA78"/>
    <mergeCell ref="AB76:AC78"/>
    <mergeCell ref="A72:B72"/>
    <mergeCell ref="C72:Q72"/>
    <mergeCell ref="R72:S72"/>
    <mergeCell ref="T72:U72"/>
    <mergeCell ref="V72:W72"/>
    <mergeCell ref="X72:Y72"/>
    <mergeCell ref="Z72:AA72"/>
    <mergeCell ref="AF70:AG70"/>
    <mergeCell ref="BF70:BG70"/>
    <mergeCell ref="BH70:BI71"/>
    <mergeCell ref="C71:Q71"/>
    <mergeCell ref="R71:S71"/>
    <mergeCell ref="T71:U71"/>
    <mergeCell ref="V71:W71"/>
    <mergeCell ref="X71:Y71"/>
    <mergeCell ref="Z71:AA71"/>
    <mergeCell ref="AB71:AC71"/>
    <mergeCell ref="BH69:BI69"/>
    <mergeCell ref="A70:B71"/>
    <mergeCell ref="C70:Q70"/>
    <mergeCell ref="R70:S70"/>
    <mergeCell ref="T70:U70"/>
    <mergeCell ref="V70:W70"/>
    <mergeCell ref="X70:Y70"/>
    <mergeCell ref="Z70:AA70"/>
    <mergeCell ref="AB70:AC70"/>
    <mergeCell ref="AD70:AE70"/>
    <mergeCell ref="X69:Y69"/>
    <mergeCell ref="Z69:AA69"/>
    <mergeCell ref="AB69:AC69"/>
    <mergeCell ref="AD69:AE69"/>
    <mergeCell ref="AF69:AG69"/>
    <mergeCell ref="BF69:BG69"/>
    <mergeCell ref="AB68:AC68"/>
    <mergeCell ref="AD68:AE68"/>
    <mergeCell ref="AF68:AG68"/>
    <mergeCell ref="BF68:BG68"/>
    <mergeCell ref="BH68:BI68"/>
    <mergeCell ref="A69:B69"/>
    <mergeCell ref="C69:Q69"/>
    <mergeCell ref="R69:S69"/>
    <mergeCell ref="T69:U69"/>
    <mergeCell ref="V69:W69"/>
    <mergeCell ref="AD71:AE71"/>
    <mergeCell ref="AF71:AG71"/>
    <mergeCell ref="BF71:BG71"/>
    <mergeCell ref="A68:B68"/>
    <mergeCell ref="C68:Q68"/>
    <mergeCell ref="R68:S68"/>
    <mergeCell ref="T68:U68"/>
    <mergeCell ref="V68:W68"/>
    <mergeCell ref="X68:Y68"/>
    <mergeCell ref="Z68:AA68"/>
    <mergeCell ref="AF66:AG66"/>
    <mergeCell ref="BF66:BG66"/>
    <mergeCell ref="BH66:BI67"/>
    <mergeCell ref="C67:Q67"/>
    <mergeCell ref="R67:S67"/>
    <mergeCell ref="T67:U67"/>
    <mergeCell ref="V67:W67"/>
    <mergeCell ref="X67:Y67"/>
    <mergeCell ref="Z67:AA67"/>
    <mergeCell ref="AB67:AC67"/>
    <mergeCell ref="BH65:BI65"/>
    <mergeCell ref="A66:B67"/>
    <mergeCell ref="C66:Q66"/>
    <mergeCell ref="R66:S66"/>
    <mergeCell ref="T66:U66"/>
    <mergeCell ref="V66:W66"/>
    <mergeCell ref="X66:Y66"/>
    <mergeCell ref="Z66:AA66"/>
    <mergeCell ref="AB66:AC66"/>
    <mergeCell ref="AD66:AE66"/>
    <mergeCell ref="X65:Y65"/>
    <mergeCell ref="Z65:AA65"/>
    <mergeCell ref="AB65:AC65"/>
    <mergeCell ref="AD65:AE65"/>
    <mergeCell ref="AF65:AG65"/>
    <mergeCell ref="BF65:BG65"/>
    <mergeCell ref="AB64:AC64"/>
    <mergeCell ref="AD64:AE64"/>
    <mergeCell ref="AF64:AG64"/>
    <mergeCell ref="BF64:BG64"/>
    <mergeCell ref="BH64:BI64"/>
    <mergeCell ref="A65:B65"/>
    <mergeCell ref="C65:Q65"/>
    <mergeCell ref="R65:S65"/>
    <mergeCell ref="T65:U65"/>
    <mergeCell ref="V65:W65"/>
    <mergeCell ref="AD67:AE67"/>
    <mergeCell ref="AF67:AG67"/>
    <mergeCell ref="BF67:BG67"/>
    <mergeCell ref="AF63:AG63"/>
    <mergeCell ref="BF63:BG63"/>
    <mergeCell ref="BH63:BI63"/>
    <mergeCell ref="A64:B64"/>
    <mergeCell ref="C64:Q64"/>
    <mergeCell ref="R64:S64"/>
    <mergeCell ref="T64:U64"/>
    <mergeCell ref="V64:W64"/>
    <mergeCell ref="X64:Y64"/>
    <mergeCell ref="Z64:AA64"/>
    <mergeCell ref="BH62:BI62"/>
    <mergeCell ref="A63:B63"/>
    <mergeCell ref="C63:Q63"/>
    <mergeCell ref="R63:S63"/>
    <mergeCell ref="T63:U63"/>
    <mergeCell ref="V63:W63"/>
    <mergeCell ref="X63:Y63"/>
    <mergeCell ref="Z63:AA63"/>
    <mergeCell ref="AB63:AC63"/>
    <mergeCell ref="AD63:AE63"/>
    <mergeCell ref="X62:Y62"/>
    <mergeCell ref="Z62:AA62"/>
    <mergeCell ref="AB62:AC62"/>
    <mergeCell ref="AD62:AE62"/>
    <mergeCell ref="AF62:AG62"/>
    <mergeCell ref="BF62:BG62"/>
    <mergeCell ref="AB61:AC61"/>
    <mergeCell ref="AD61:AE61"/>
    <mergeCell ref="AF61:AG61"/>
    <mergeCell ref="BF61:BG61"/>
    <mergeCell ref="BH61:BI61"/>
    <mergeCell ref="A62:B62"/>
    <mergeCell ref="C62:Q62"/>
    <mergeCell ref="R62:S62"/>
    <mergeCell ref="T62:U62"/>
    <mergeCell ref="V62:W62"/>
    <mergeCell ref="AF60:AG60"/>
    <mergeCell ref="BF60:BG60"/>
    <mergeCell ref="BH60:BI60"/>
    <mergeCell ref="A61:B61"/>
    <mergeCell ref="C61:Q61"/>
    <mergeCell ref="R61:S61"/>
    <mergeCell ref="T61:U61"/>
    <mergeCell ref="V61:W61"/>
    <mergeCell ref="X61:Y61"/>
    <mergeCell ref="Z61:AA61"/>
    <mergeCell ref="BH59:BI59"/>
    <mergeCell ref="A60:B60"/>
    <mergeCell ref="C60:Q60"/>
    <mergeCell ref="R60:S60"/>
    <mergeCell ref="T60:U60"/>
    <mergeCell ref="V60:W60"/>
    <mergeCell ref="X60:Y60"/>
    <mergeCell ref="Z60:AA60"/>
    <mergeCell ref="AB60:AC60"/>
    <mergeCell ref="AD60:AE60"/>
    <mergeCell ref="X59:Y59"/>
    <mergeCell ref="Z59:AA59"/>
    <mergeCell ref="AB59:AC59"/>
    <mergeCell ref="AD59:AE59"/>
    <mergeCell ref="AF59:AG59"/>
    <mergeCell ref="BF59:BG59"/>
    <mergeCell ref="Z58:AA58"/>
    <mergeCell ref="AB58:AC58"/>
    <mergeCell ref="AD58:AE58"/>
    <mergeCell ref="AF58:AG58"/>
    <mergeCell ref="BF58:BG58"/>
    <mergeCell ref="A59:B59"/>
    <mergeCell ref="C59:Q59"/>
    <mergeCell ref="R59:S59"/>
    <mergeCell ref="T59:U59"/>
    <mergeCell ref="V59:W59"/>
    <mergeCell ref="AB57:AC57"/>
    <mergeCell ref="AD57:AE57"/>
    <mergeCell ref="AF57:AG57"/>
    <mergeCell ref="BF57:BG57"/>
    <mergeCell ref="BH57:BI58"/>
    <mergeCell ref="C58:Q58"/>
    <mergeCell ref="R58:S58"/>
    <mergeCell ref="T58:U58"/>
    <mergeCell ref="V58:W58"/>
    <mergeCell ref="X58:Y58"/>
    <mergeCell ref="AD56:AE56"/>
    <mergeCell ref="AF56:AG56"/>
    <mergeCell ref="BF56:BG56"/>
    <mergeCell ref="BH56:BI56"/>
    <mergeCell ref="A57:B58"/>
    <mergeCell ref="C57:Q57"/>
    <mergeCell ref="T57:U57"/>
    <mergeCell ref="V57:W57"/>
    <mergeCell ref="X57:Y57"/>
    <mergeCell ref="Z57:AA57"/>
    <mergeCell ref="AF55:AG55"/>
    <mergeCell ref="BF55:BG55"/>
    <mergeCell ref="BH55:BI55"/>
    <mergeCell ref="A56:B56"/>
    <mergeCell ref="C56:Q56"/>
    <mergeCell ref="T56:U56"/>
    <mergeCell ref="V56:W56"/>
    <mergeCell ref="X56:Y56"/>
    <mergeCell ref="Z56:AA56"/>
    <mergeCell ref="AB56:AC56"/>
    <mergeCell ref="BH54:BI54"/>
    <mergeCell ref="A55:B55"/>
    <mergeCell ref="C55:Q55"/>
    <mergeCell ref="R55:S55"/>
    <mergeCell ref="T55:U55"/>
    <mergeCell ref="V55:W55"/>
    <mergeCell ref="X55:Y55"/>
    <mergeCell ref="Z55:AA55"/>
    <mergeCell ref="AB55:AC55"/>
    <mergeCell ref="AD55:AE55"/>
    <mergeCell ref="X54:Y54"/>
    <mergeCell ref="Z54:AA54"/>
    <mergeCell ref="AB54:AC54"/>
    <mergeCell ref="AD54:AE54"/>
    <mergeCell ref="AF54:AG54"/>
    <mergeCell ref="BF54:BG54"/>
    <mergeCell ref="AB53:AC53"/>
    <mergeCell ref="AD53:AE53"/>
    <mergeCell ref="AF53:AG53"/>
    <mergeCell ref="BF53:BG53"/>
    <mergeCell ref="BH53:BI53"/>
    <mergeCell ref="A54:B54"/>
    <mergeCell ref="C54:Q54"/>
    <mergeCell ref="R54:S54"/>
    <mergeCell ref="T54:U54"/>
    <mergeCell ref="V54:W54"/>
    <mergeCell ref="A53:B53"/>
    <mergeCell ref="C53:Q53"/>
    <mergeCell ref="R53:S53"/>
    <mergeCell ref="V53:W53"/>
    <mergeCell ref="X53:Y53"/>
    <mergeCell ref="Z53:AA53"/>
    <mergeCell ref="Z52:AA52"/>
    <mergeCell ref="AB52:AC52"/>
    <mergeCell ref="AD52:AE52"/>
    <mergeCell ref="AF52:AG52"/>
    <mergeCell ref="BF52:BG52"/>
    <mergeCell ref="BH52:BI52"/>
    <mergeCell ref="A52:B52"/>
    <mergeCell ref="C52:Q52"/>
    <mergeCell ref="R52:S52"/>
    <mergeCell ref="T52:U52"/>
    <mergeCell ref="V52:W52"/>
    <mergeCell ref="X52:Y52"/>
    <mergeCell ref="Z51:AA51"/>
    <mergeCell ref="AB51:AC51"/>
    <mergeCell ref="AD51:AE51"/>
    <mergeCell ref="AF51:AG51"/>
    <mergeCell ref="BF51:BG51"/>
    <mergeCell ref="BH51:BI51"/>
    <mergeCell ref="A51:B51"/>
    <mergeCell ref="C51:Q51"/>
    <mergeCell ref="R51:S51"/>
    <mergeCell ref="T51:U51"/>
    <mergeCell ref="V51:W51"/>
    <mergeCell ref="X51:Y51"/>
    <mergeCell ref="Z50:AA50"/>
    <mergeCell ref="AB50:AC50"/>
    <mergeCell ref="AD50:AE50"/>
    <mergeCell ref="AF50:AG50"/>
    <mergeCell ref="BF50:BG50"/>
    <mergeCell ref="BH50:BI50"/>
    <mergeCell ref="A50:B50"/>
    <mergeCell ref="C50:Q50"/>
    <mergeCell ref="R50:S50"/>
    <mergeCell ref="T50:U50"/>
    <mergeCell ref="V50:W50"/>
    <mergeCell ref="X50:Y50"/>
    <mergeCell ref="Z49:AA49"/>
    <mergeCell ref="AB49:AC49"/>
    <mergeCell ref="AD49:AE49"/>
    <mergeCell ref="AF49:AG49"/>
    <mergeCell ref="BF49:BG49"/>
    <mergeCell ref="BH49:BI49"/>
    <mergeCell ref="A49:B49"/>
    <mergeCell ref="C49:Q49"/>
    <mergeCell ref="R49:S49"/>
    <mergeCell ref="T49:U49"/>
    <mergeCell ref="V49:W49"/>
    <mergeCell ref="X49:Y49"/>
    <mergeCell ref="Z48:AA48"/>
    <mergeCell ref="AB48:AC48"/>
    <mergeCell ref="AD48:AE48"/>
    <mergeCell ref="AF48:AG48"/>
    <mergeCell ref="BF48:BG48"/>
    <mergeCell ref="BH48:BI48"/>
    <mergeCell ref="A48:B48"/>
    <mergeCell ref="C48:Q48"/>
    <mergeCell ref="R48:S48"/>
    <mergeCell ref="T48:U48"/>
    <mergeCell ref="V48:W48"/>
    <mergeCell ref="X48:Y48"/>
    <mergeCell ref="Z47:AA47"/>
    <mergeCell ref="AB47:AC47"/>
    <mergeCell ref="AD47:AE47"/>
    <mergeCell ref="AF47:AG47"/>
    <mergeCell ref="BF47:BG47"/>
    <mergeCell ref="BH47:BI47"/>
    <mergeCell ref="A47:B47"/>
    <mergeCell ref="C47:Q47"/>
    <mergeCell ref="R47:S47"/>
    <mergeCell ref="T47:U47"/>
    <mergeCell ref="V47:W47"/>
    <mergeCell ref="X47:Y47"/>
    <mergeCell ref="Z46:AA46"/>
    <mergeCell ref="AB46:AC46"/>
    <mergeCell ref="AD46:AE46"/>
    <mergeCell ref="AF46:AG46"/>
    <mergeCell ref="BF46:BG46"/>
    <mergeCell ref="BH46:BI46"/>
    <mergeCell ref="A46:B46"/>
    <mergeCell ref="C46:Q46"/>
    <mergeCell ref="R46:S46"/>
    <mergeCell ref="T46:U46"/>
    <mergeCell ref="V46:W46"/>
    <mergeCell ref="X46:Y46"/>
    <mergeCell ref="Z45:AA45"/>
    <mergeCell ref="AB45:AC45"/>
    <mergeCell ref="AD45:AE45"/>
    <mergeCell ref="AF45:AG45"/>
    <mergeCell ref="BF45:BG45"/>
    <mergeCell ref="BH45:BI45"/>
    <mergeCell ref="A45:B45"/>
    <mergeCell ref="C45:Q45"/>
    <mergeCell ref="R45:S45"/>
    <mergeCell ref="T45:U45"/>
    <mergeCell ref="V45:W45"/>
    <mergeCell ref="X45:Y45"/>
    <mergeCell ref="Z44:AA44"/>
    <mergeCell ref="AB44:AC44"/>
    <mergeCell ref="AD44:AE44"/>
    <mergeCell ref="AF44:AG44"/>
    <mergeCell ref="BF44:BG44"/>
    <mergeCell ref="BH44:BI44"/>
    <mergeCell ref="R44:S44"/>
    <mergeCell ref="AB43:AC43"/>
    <mergeCell ref="AD43:AE43"/>
    <mergeCell ref="AF43:AG43"/>
    <mergeCell ref="BF43:BG43"/>
    <mergeCell ref="BH43:BI43"/>
    <mergeCell ref="A44:B44"/>
    <mergeCell ref="C44:Q44"/>
    <mergeCell ref="T44:U44"/>
    <mergeCell ref="V44:W44"/>
    <mergeCell ref="X44:Y44"/>
    <mergeCell ref="A43:B43"/>
    <mergeCell ref="C43:Q43"/>
    <mergeCell ref="T43:U43"/>
    <mergeCell ref="V43:W43"/>
    <mergeCell ref="X43:Y43"/>
    <mergeCell ref="Z43:AA43"/>
    <mergeCell ref="R43:S43"/>
    <mergeCell ref="Z42:AA42"/>
    <mergeCell ref="AB42:AC42"/>
    <mergeCell ref="AD42:AE42"/>
    <mergeCell ref="AF42:AG42"/>
    <mergeCell ref="BF42:BG42"/>
    <mergeCell ref="BH42:BI42"/>
    <mergeCell ref="A42:B42"/>
    <mergeCell ref="C42:Q42"/>
    <mergeCell ref="R42:S42"/>
    <mergeCell ref="T42:U42"/>
    <mergeCell ref="V42:W42"/>
    <mergeCell ref="X42:Y42"/>
    <mergeCell ref="Z41:AA41"/>
    <mergeCell ref="AB41:AC41"/>
    <mergeCell ref="AD41:AE41"/>
    <mergeCell ref="AF41:AG41"/>
    <mergeCell ref="BF41:BG41"/>
    <mergeCell ref="BH41:BI41"/>
    <mergeCell ref="A41:B41"/>
    <mergeCell ref="C41:Q41"/>
    <mergeCell ref="R41:S41"/>
    <mergeCell ref="T41:U41"/>
    <mergeCell ref="V41:W41"/>
    <mergeCell ref="X41:Y41"/>
    <mergeCell ref="BF40:BG40"/>
    <mergeCell ref="BH40:BI40"/>
    <mergeCell ref="AB40:AC40"/>
    <mergeCell ref="AD40:AE40"/>
    <mergeCell ref="AF40:AG40"/>
    <mergeCell ref="A40:B40"/>
    <mergeCell ref="C40:Q40"/>
    <mergeCell ref="R40:S40"/>
    <mergeCell ref="V40:W40"/>
    <mergeCell ref="X40:Y40"/>
    <mergeCell ref="Z40:AA40"/>
    <mergeCell ref="Z39:AA39"/>
    <mergeCell ref="AB39:AC39"/>
    <mergeCell ref="AD39:AE39"/>
    <mergeCell ref="AF39:AG39"/>
    <mergeCell ref="BF39:BG39"/>
    <mergeCell ref="BH39:BI39"/>
    <mergeCell ref="A39:B39"/>
    <mergeCell ref="C39:Q39"/>
    <mergeCell ref="R39:S39"/>
    <mergeCell ref="T39:U39"/>
    <mergeCell ref="V39:W39"/>
    <mergeCell ref="X39:Y39"/>
    <mergeCell ref="T40:U40"/>
    <mergeCell ref="Z38:AA38"/>
    <mergeCell ref="AB38:AC38"/>
    <mergeCell ref="AD38:AE38"/>
    <mergeCell ref="AF38:AG38"/>
    <mergeCell ref="BF38:BG38"/>
    <mergeCell ref="BH38:BI38"/>
    <mergeCell ref="A38:B38"/>
    <mergeCell ref="C38:Q38"/>
    <mergeCell ref="R38:S38"/>
    <mergeCell ref="T38:U38"/>
    <mergeCell ref="V38:W38"/>
    <mergeCell ref="X38:Y38"/>
    <mergeCell ref="Z37:AA37"/>
    <mergeCell ref="AB37:AC37"/>
    <mergeCell ref="AD37:AE37"/>
    <mergeCell ref="AF37:AG37"/>
    <mergeCell ref="BF37:BG37"/>
    <mergeCell ref="BH37:BI37"/>
    <mergeCell ref="A37:B37"/>
    <mergeCell ref="C37:Q37"/>
    <mergeCell ref="R37:S37"/>
    <mergeCell ref="T37:U37"/>
    <mergeCell ref="V37:W37"/>
    <mergeCell ref="X37:Y37"/>
    <mergeCell ref="Z36:AA36"/>
    <mergeCell ref="AB36:AC36"/>
    <mergeCell ref="AD36:AE36"/>
    <mergeCell ref="AF36:AG36"/>
    <mergeCell ref="BF36:BG36"/>
    <mergeCell ref="BH36:BI36"/>
    <mergeCell ref="A36:B36"/>
    <mergeCell ref="C36:Q36"/>
    <mergeCell ref="R36:S36"/>
    <mergeCell ref="T36:U36"/>
    <mergeCell ref="V36:W36"/>
    <mergeCell ref="X36:Y36"/>
    <mergeCell ref="Z35:AA35"/>
    <mergeCell ref="AB35:AC35"/>
    <mergeCell ref="AD35:AE35"/>
    <mergeCell ref="AF35:AG35"/>
    <mergeCell ref="BF35:BG35"/>
    <mergeCell ref="BH35:BI35"/>
    <mergeCell ref="AK30:AM30"/>
    <mergeCell ref="AN30:AP30"/>
    <mergeCell ref="AQ30:AS30"/>
    <mergeCell ref="AD34:AE34"/>
    <mergeCell ref="AF34:AG34"/>
    <mergeCell ref="BF34:BG34"/>
    <mergeCell ref="BH34:BI34"/>
    <mergeCell ref="A35:B35"/>
    <mergeCell ref="C35:Q35"/>
    <mergeCell ref="R35:S35"/>
    <mergeCell ref="T35:U35"/>
    <mergeCell ref="V35:W35"/>
    <mergeCell ref="X35:Y35"/>
    <mergeCell ref="BF33:BG33"/>
    <mergeCell ref="BH33:BI33"/>
    <mergeCell ref="A34:B34"/>
    <mergeCell ref="C34:Q34"/>
    <mergeCell ref="R34:S34"/>
    <mergeCell ref="T34:U34"/>
    <mergeCell ref="V34:W34"/>
    <mergeCell ref="X34:Y34"/>
    <mergeCell ref="Z34:AA34"/>
    <mergeCell ref="AB34:AC34"/>
    <mergeCell ref="BD13:BD16"/>
    <mergeCell ref="BE13:BE16"/>
    <mergeCell ref="BF13:BF16"/>
    <mergeCell ref="BG13:BG16"/>
    <mergeCell ref="AB13:AE13"/>
    <mergeCell ref="AG13:AI13"/>
    <mergeCell ref="AK13:AN13"/>
    <mergeCell ref="AO13:AR13"/>
    <mergeCell ref="AT13:AV13"/>
    <mergeCell ref="AX13:BA13"/>
    <mergeCell ref="BA31:BB31"/>
    <mergeCell ref="A33:B33"/>
    <mergeCell ref="C33:Q33"/>
    <mergeCell ref="V33:W33"/>
    <mergeCell ref="X33:Y33"/>
    <mergeCell ref="Z33:AA33"/>
    <mergeCell ref="AB33:AC33"/>
    <mergeCell ref="AD33:AE33"/>
    <mergeCell ref="AF33:AG33"/>
    <mergeCell ref="AT30:AV30"/>
    <mergeCell ref="AW30:AY30"/>
    <mergeCell ref="AZ30:BB30"/>
    <mergeCell ref="BC30:BE31"/>
    <mergeCell ref="AI31:AJ31"/>
    <mergeCell ref="AL31:AM31"/>
    <mergeCell ref="AO31:AP31"/>
    <mergeCell ref="AR31:AS31"/>
    <mergeCell ref="AU31:AV31"/>
    <mergeCell ref="AX31:AY31"/>
    <mergeCell ref="AD30:AE32"/>
    <mergeCell ref="AF30:AG32"/>
    <mergeCell ref="AH30:AJ30"/>
    <mergeCell ref="P1:AV1"/>
    <mergeCell ref="P3:AV4"/>
    <mergeCell ref="P6:AW8"/>
    <mergeCell ref="A13:A16"/>
    <mergeCell ref="B13:E13"/>
    <mergeCell ref="G13:I13"/>
    <mergeCell ref="K13:N13"/>
    <mergeCell ref="O13:R13"/>
    <mergeCell ref="T13:V13"/>
    <mergeCell ref="X13:Z13"/>
    <mergeCell ref="BH28:BI32"/>
    <mergeCell ref="V29:W32"/>
    <mergeCell ref="X29:Y32"/>
    <mergeCell ref="Z29:AG29"/>
    <mergeCell ref="AH29:AM29"/>
    <mergeCell ref="AN29:AS29"/>
    <mergeCell ref="AT29:AY29"/>
    <mergeCell ref="AZ29:BE29"/>
    <mergeCell ref="Z30:AA32"/>
    <mergeCell ref="AB30:AC32"/>
    <mergeCell ref="BH13:BH16"/>
    <mergeCell ref="BI13:BI16"/>
    <mergeCell ref="A27:BI27"/>
    <mergeCell ref="A28:B32"/>
    <mergeCell ref="C28:Q32"/>
    <mergeCell ref="R28:S32"/>
    <mergeCell ref="T28:U32"/>
    <mergeCell ref="V28:AG28"/>
    <mergeCell ref="AH28:BE28"/>
    <mergeCell ref="BF28:BG32"/>
    <mergeCell ref="BB13:BB16"/>
    <mergeCell ref="BC13:BC16"/>
  </mergeCells>
  <printOptions horizontalCentered="1"/>
  <pageMargins left="0.19685039370078741" right="0.19685039370078741" top="0.78740157480314965" bottom="0.39370078740157483" header="0.31496062992125984" footer="0.31496062992125984"/>
  <pageSetup paperSize="8" scale="45" fitToHeight="0" orientation="portrait" verticalDpi="1200" r:id="rId1"/>
  <rowBreaks count="2" manualBreakCount="2">
    <brk id="73" max="16383" man="1"/>
    <brk id="1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20.04.2021_fin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2021-04-20T11:34:24Z</cp:lastPrinted>
  <dcterms:created xsi:type="dcterms:W3CDTF">2019-03-18T13:20:47Z</dcterms:created>
  <dcterms:modified xsi:type="dcterms:W3CDTF">2021-04-20T11:35:49Z</dcterms:modified>
</cp:coreProperties>
</file>