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 tabRatio="584"/>
  </bookViews>
  <sheets>
    <sheet name="Примерный учебный план" sheetId="25" r:id="rId1"/>
  </sheets>
  <definedNames>
    <definedName name="_xlnm.Print_Area" localSheetId="0">'Примерный учебный план'!$A$1:$BI$238</definedName>
  </definedNames>
  <calcPr calcId="152511"/>
</workbook>
</file>

<file path=xl/calcChain.xml><?xml version="1.0" encoding="utf-8"?>
<calcChain xmlns="http://schemas.openxmlformats.org/spreadsheetml/2006/main">
  <c r="AP72" i="25" l="1"/>
  <c r="BD125" i="25" l="1"/>
  <c r="X72" i="25"/>
  <c r="Z72" i="25"/>
  <c r="AB72" i="25"/>
  <c r="T131" i="25"/>
  <c r="X31" i="25" l="1"/>
  <c r="Z31" i="25"/>
  <c r="AB31" i="25"/>
  <c r="T99" i="25" l="1"/>
  <c r="AO72" i="25" l="1"/>
  <c r="AQ72" i="25"/>
  <c r="AG31" i="25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F31" i="25"/>
  <c r="BD76" i="25" l="1"/>
  <c r="V76" i="25"/>
  <c r="T76" i="25"/>
  <c r="BD75" i="25"/>
  <c r="V75" i="25"/>
  <c r="T75" i="25"/>
  <c r="BD74" i="25"/>
  <c r="V74" i="25"/>
  <c r="T74" i="25"/>
  <c r="BD73" i="25"/>
  <c r="BD42" i="25"/>
  <c r="V42" i="25"/>
  <c r="T42" i="25"/>
  <c r="BD41" i="25"/>
  <c r="V41" i="25"/>
  <c r="T41" i="25"/>
  <c r="BD40" i="25"/>
  <c r="AD40" i="25"/>
  <c r="BD39" i="25"/>
  <c r="V39" i="25"/>
  <c r="T39" i="25"/>
  <c r="BD38" i="25"/>
  <c r="V38" i="25"/>
  <c r="T38" i="25"/>
  <c r="BD37" i="25"/>
  <c r="AD37" i="25"/>
  <c r="BD36" i="25"/>
  <c r="T36" i="25"/>
  <c r="BD35" i="25"/>
  <c r="T35" i="25"/>
  <c r="BD34" i="25"/>
  <c r="T34" i="25"/>
  <c r="BD33" i="25"/>
  <c r="T33" i="25"/>
  <c r="BC32" i="25"/>
  <c r="BD32" i="25" s="1"/>
  <c r="AD43" i="25" l="1"/>
  <c r="AV43" i="25"/>
  <c r="AV31" i="25" s="1"/>
  <c r="AW43" i="25"/>
  <c r="AW31" i="25" s="1"/>
  <c r="AX43" i="25"/>
  <c r="AX31" i="25" s="1"/>
  <c r="AY43" i="25"/>
  <c r="AY31" i="25" s="1"/>
  <c r="AZ43" i="25"/>
  <c r="AZ31" i="25" s="1"/>
  <c r="BA43" i="25"/>
  <c r="BB43" i="25"/>
  <c r="BC43" i="25"/>
  <c r="BD43" i="25" l="1"/>
  <c r="T132" i="25"/>
  <c r="T52" i="25"/>
  <c r="AD96" i="25"/>
  <c r="AD91" i="25"/>
  <c r="AE72" i="25"/>
  <c r="BD51" i="25" l="1"/>
  <c r="BD44" i="25"/>
  <c r="BD45" i="25"/>
  <c r="BD61" i="25"/>
  <c r="BD54" i="25"/>
  <c r="BD52" i="25"/>
  <c r="BD57" i="25"/>
  <c r="BD58" i="25"/>
  <c r="BD59" i="25"/>
  <c r="BD56" i="25"/>
  <c r="BD62" i="25"/>
  <c r="BD63" i="25"/>
  <c r="BD64" i="25"/>
  <c r="BD65" i="25"/>
  <c r="BD66" i="25"/>
  <c r="BD71" i="25"/>
  <c r="BD69" i="25"/>
  <c r="BD70" i="25"/>
  <c r="BD68" i="25"/>
  <c r="BE72" i="25"/>
  <c r="BE68" i="25" l="1"/>
  <c r="AD72" i="25"/>
  <c r="BE70" i="25" l="1"/>
  <c r="BE69" i="25" l="1"/>
  <c r="BE71" i="25" l="1"/>
  <c r="BE67" i="25" l="1"/>
  <c r="BE66" i="25" l="1"/>
  <c r="BE65" i="25" l="1"/>
  <c r="BE64" i="25" l="1"/>
  <c r="BE63" i="25" l="1"/>
  <c r="BE62" i="25" l="1"/>
  <c r="BE60" i="25" l="1"/>
  <c r="BE56" i="25" l="1"/>
  <c r="BE59" i="25" l="1"/>
  <c r="BE58" i="25" l="1"/>
  <c r="BE57" i="25" l="1"/>
  <c r="BE55" i="25" l="1"/>
  <c r="BE52" i="25" l="1"/>
  <c r="BE54" i="25" l="1"/>
  <c r="BE61" i="25" l="1"/>
  <c r="BE45" i="25" l="1"/>
  <c r="BE44" i="25" l="1"/>
  <c r="AX133" i="25"/>
  <c r="AU133" i="25"/>
  <c r="AR133" i="25"/>
  <c r="BD114" i="25"/>
  <c r="V114" i="25"/>
  <c r="T114" i="25"/>
  <c r="T133" i="25" l="1"/>
  <c r="BE51" i="25"/>
  <c r="V66" i="25"/>
  <c r="T66" i="25"/>
  <c r="BD60" i="25" l="1"/>
  <c r="AX134" i="25"/>
  <c r="AU134" i="25"/>
  <c r="AR134" i="25"/>
  <c r="AO134" i="25"/>
  <c r="AL134" i="25"/>
  <c r="T134" i="25" l="1"/>
  <c r="BD99" i="25" l="1"/>
  <c r="AD55" i="25"/>
  <c r="AD31" i="25" s="1"/>
  <c r="AZ96" i="25"/>
  <c r="AY96" i="25"/>
  <c r="AX96" i="25"/>
  <c r="BD55" i="25" l="1"/>
  <c r="BD67" i="25"/>
  <c r="BD104" i="25"/>
  <c r="V104" i="25"/>
  <c r="T104" i="25"/>
  <c r="V69" i="25"/>
  <c r="T69" i="25"/>
  <c r="BD108" i="25" l="1"/>
  <c r="V108" i="25"/>
  <c r="T108" i="25"/>
  <c r="BD106" i="25"/>
  <c r="V106" i="25"/>
  <c r="T106" i="25"/>
  <c r="BD100" i="25" l="1"/>
  <c r="V100" i="25"/>
  <c r="T100" i="25"/>
  <c r="BD102" i="25"/>
  <c r="V102" i="25"/>
  <c r="T102" i="25"/>
  <c r="V99" i="25"/>
  <c r="BD97" i="25"/>
  <c r="V97" i="25"/>
  <c r="T97" i="25"/>
  <c r="T62" i="25"/>
  <c r="V63" i="25"/>
  <c r="T63" i="25"/>
  <c r="V62" i="25"/>
  <c r="V56" i="25"/>
  <c r="T56" i="25"/>
  <c r="V71" i="25"/>
  <c r="N138" i="25"/>
  <c r="V70" i="25" l="1"/>
  <c r="T58" i="25"/>
  <c r="T59" i="25"/>
  <c r="T64" i="25"/>
  <c r="T65" i="25"/>
  <c r="T70" i="25"/>
  <c r="T68" i="25"/>
  <c r="BD94" i="25"/>
  <c r="V94" i="25"/>
  <c r="T94" i="25"/>
  <c r="BE31" i="25" l="1"/>
  <c r="V44" i="25" l="1"/>
  <c r="T44" i="25"/>
  <c r="V61" i="25" l="1"/>
  <c r="AP138" i="25" l="1"/>
  <c r="AC138" i="25"/>
  <c r="V95" i="25" l="1"/>
  <c r="V92" i="25"/>
  <c r="V53" i="25"/>
  <c r="T95" i="25"/>
  <c r="T92" i="25"/>
  <c r="T53" i="25"/>
  <c r="V57" i="25"/>
  <c r="V58" i="25"/>
  <c r="V59" i="25"/>
  <c r="V64" i="25"/>
  <c r="V65" i="25"/>
  <c r="V68" i="25"/>
  <c r="T57" i="25"/>
  <c r="T103" i="25"/>
  <c r="T107" i="25"/>
  <c r="T109" i="25"/>
  <c r="T111" i="25"/>
  <c r="T121" i="25"/>
  <c r="T122" i="25"/>
  <c r="T115" i="25"/>
  <c r="T123" i="25"/>
  <c r="T112" i="25"/>
  <c r="V121" i="25"/>
  <c r="V122" i="25"/>
  <c r="V115" i="25"/>
  <c r="V123" i="25"/>
  <c r="V112" i="25"/>
  <c r="V98" i="25"/>
  <c r="V103" i="25"/>
  <c r="V107" i="25"/>
  <c r="V109" i="25"/>
  <c r="V111" i="25"/>
  <c r="T98" i="25"/>
  <c r="BD112" i="25"/>
  <c r="BD103" i="25"/>
  <c r="BD98" i="25"/>
  <c r="BD107" i="25"/>
  <c r="BD109" i="25"/>
  <c r="BD111" i="25"/>
  <c r="T72" i="25" l="1"/>
  <c r="BD123" i="25"/>
  <c r="BD115" i="25"/>
  <c r="BD122" i="25"/>
  <c r="BD121" i="25"/>
  <c r="BC19" i="25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D93" i="25"/>
  <c r="BD95" i="25"/>
  <c r="BD92" i="25"/>
  <c r="BD53" i="25"/>
  <c r="BB19" i="25" l="1"/>
  <c r="BI19" i="25"/>
  <c r="X129" i="25"/>
  <c r="Z129" i="25"/>
  <c r="AB129" i="25"/>
  <c r="AD129" i="25"/>
  <c r="V51" i="25"/>
  <c r="V45" i="25"/>
  <c r="V54" i="25"/>
  <c r="V93" i="25"/>
  <c r="V72" i="25" s="1"/>
  <c r="T61" i="25"/>
  <c r="T54" i="25"/>
  <c r="T51" i="25"/>
  <c r="T45" i="25"/>
  <c r="V31" i="25" l="1"/>
  <c r="AG91" i="25"/>
  <c r="AG72" i="25" s="1"/>
  <c r="AH91" i="25"/>
  <c r="AH72" i="25" s="1"/>
  <c r="AI91" i="25"/>
  <c r="AI72" i="25" s="1"/>
  <c r="AJ91" i="25"/>
  <c r="AJ72" i="25" s="1"/>
  <c r="AK91" i="25"/>
  <c r="AK72" i="25" s="1"/>
  <c r="AL91" i="25"/>
  <c r="AL72" i="25" s="1"/>
  <c r="AM91" i="25"/>
  <c r="AM72" i="25" s="1"/>
  <c r="AN91" i="25"/>
  <c r="AN72" i="25" s="1"/>
  <c r="AR91" i="25"/>
  <c r="AR72" i="25" s="1"/>
  <c r="AS91" i="25"/>
  <c r="AS72" i="25" s="1"/>
  <c r="AT91" i="25"/>
  <c r="AT72" i="25" s="1"/>
  <c r="AU91" i="25"/>
  <c r="AU72" i="25" s="1"/>
  <c r="AV91" i="25"/>
  <c r="AV72" i="25" s="1"/>
  <c r="AW91" i="25"/>
  <c r="AW72" i="25" s="1"/>
  <c r="AX91" i="25"/>
  <c r="AX72" i="25" s="1"/>
  <c r="AY91" i="25"/>
  <c r="AY72" i="25" s="1"/>
  <c r="AZ91" i="25"/>
  <c r="AZ72" i="25" s="1"/>
  <c r="BA91" i="25"/>
  <c r="BB91" i="25"/>
  <c r="BC91" i="25"/>
  <c r="AF91" i="25"/>
  <c r="AF72" i="25" s="1"/>
  <c r="BA72" i="25"/>
  <c r="BB72" i="25"/>
  <c r="BA31" i="25"/>
  <c r="BB31" i="25"/>
  <c r="BC31" i="25"/>
  <c r="BD72" i="25" l="1"/>
  <c r="BC72" i="25"/>
  <c r="BC129" i="25" s="1"/>
  <c r="BD31" i="25"/>
  <c r="AJ129" i="25"/>
  <c r="AI130" i="25" s="1"/>
  <c r="AP129" i="25"/>
  <c r="AO130" i="25" s="1"/>
  <c r="AK129" i="25"/>
  <c r="AG129" i="25"/>
  <c r="AF130" i="25" s="1"/>
  <c r="AH129" i="25"/>
  <c r="AV129" i="25"/>
  <c r="AU130" i="25" s="1"/>
  <c r="AX129" i="25"/>
  <c r="BA129" i="25"/>
  <c r="AW129" i="25"/>
  <c r="BB129" i="25"/>
  <c r="AZ129" i="25"/>
  <c r="AY129" i="25"/>
  <c r="AX130" i="25" s="1"/>
  <c r="AU129" i="25"/>
  <c r="AS129" i="25"/>
  <c r="AR130" i="25" s="1"/>
  <c r="AO129" i="25"/>
  <c r="AT129" i="25"/>
  <c r="BD91" i="25"/>
  <c r="AI129" i="25"/>
  <c r="AM129" i="25"/>
  <c r="AL130" i="25" s="1"/>
  <c r="AR129" i="25"/>
  <c r="AN129" i="25"/>
  <c r="AQ129" i="25" l="1"/>
  <c r="AF129" i="25"/>
  <c r="V129" i="25"/>
  <c r="T71" i="25" l="1"/>
  <c r="T31" i="25" s="1"/>
  <c r="AL129" i="25"/>
  <c r="BD129" i="25"/>
  <c r="T129" i="25" l="1"/>
  <c r="BF72" i="25" s="1"/>
  <c r="BF31" i="25" l="1"/>
</calcChain>
</file>

<file path=xl/sharedStrings.xml><?xml version="1.0" encoding="utf-8"?>
<sst xmlns="http://schemas.openxmlformats.org/spreadsheetml/2006/main" count="914" uniqueCount="471">
  <si>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</si>
  <si>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</si>
  <si>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</si>
  <si>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</si>
  <si>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</si>
  <si>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</si>
  <si>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</si>
  <si>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</si>
  <si>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</si>
  <si>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</si>
  <si>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</si>
  <si>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</si>
  <si>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</si>
  <si>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</si>
  <si>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</si>
  <si>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</si>
  <si>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</si>
  <si>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</si>
  <si>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</si>
  <si>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</si>
  <si>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</si>
  <si>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</si>
  <si>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</si>
  <si>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</si>
  <si>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</si>
  <si>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</si>
  <si>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</si>
  <si>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</si>
  <si>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</si>
  <si>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</si>
  <si>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</si>
  <si>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</si>
  <si>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</si>
  <si>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</si>
  <si>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</si>
  <si>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</si>
  <si>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</si>
  <si>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</si>
  <si>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</si>
  <si>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</si>
  <si>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</si>
  <si>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</si>
  <si>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</si>
  <si>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</si>
  <si>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</si>
  <si>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</si>
  <si>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</si>
  <si>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</si>
  <si>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</si>
  <si>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</si>
  <si>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</si>
  <si>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</si>
  <si>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</si>
  <si>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</si>
  <si>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</si>
  <si>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</si>
  <si>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</si>
  <si>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</si>
  <si>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</si>
  <si>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</si>
  <si>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</si>
  <si>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</si>
  <si>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</si>
  <si>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</si>
  <si>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</si>
  <si>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</si>
  <si>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</si>
  <si>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</si>
  <si>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</si>
  <si>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</si>
  <si>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</si>
  <si>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</si>
  <si>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</si>
  <si>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</si>
  <si>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</si>
  <si>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</si>
  <si>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</si>
  <si>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</si>
  <si>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</si>
  <si>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</si>
  <si>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</si>
  <si>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</si>
  <si>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</si>
  <si>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</si>
  <si>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</si>
  <si>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</si>
  <si>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</si>
  <si>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</si>
  <si>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</si>
  <si>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</si>
  <si>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</si>
  <si>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</si>
  <si>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</si>
  <si>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</si>
  <si>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</si>
  <si>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</si>
  <si>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</si>
  <si>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</si>
  <si>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</si>
  <si>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</si>
  <si>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</si>
  <si>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</si>
  <si>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</si>
  <si>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</si>
  <si>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</si>
  <si>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</si>
  <si>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</si>
  <si>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</si>
  <si>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</si>
  <si>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</si>
  <si>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</si>
  <si>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</si>
  <si>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</si>
  <si>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</si>
  <si>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</si>
  <si>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</si>
  <si>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</si>
  <si>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</si>
  <si>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</si>
  <si>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</si>
  <si>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</si>
  <si>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</si>
  <si>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</si>
  <si>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</si>
  <si>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</si>
  <si>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</si>
  <si>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</si>
  <si>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</si>
  <si>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</si>
  <si>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</si>
  <si>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</si>
  <si>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</si>
  <si>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</si>
  <si>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</si>
  <si>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</si>
  <si>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</si>
  <si>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</si>
  <si>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</si>
  <si>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</si>
  <si>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</si>
  <si>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</si>
  <si>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</si>
  <si>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</si>
  <si>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</si>
  <si>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</si>
  <si>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</si>
  <si>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</si>
  <si>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</si>
  <si>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</si>
  <si>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</si>
  <si>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</si>
  <si>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</si>
  <si>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</si>
  <si>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</si>
  <si>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</si>
  <si>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</si>
  <si>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</si>
  <si>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</si>
  <si>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</si>
  <si>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</si>
  <si>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</si>
  <si>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</si>
  <si>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</si>
  <si>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</si>
  <si>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</si>
  <si>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</si>
  <si>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</si>
  <si>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</si>
  <si>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</si>
  <si>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</si>
  <si>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</si>
  <si>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</si>
  <si>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</si>
  <si>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</si>
  <si>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</si>
  <si>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</si>
  <si>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</si>
  <si>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</si>
  <si>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</si>
  <si>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</si>
  <si>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</si>
  <si>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</si>
  <si>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</si>
  <si>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</si>
  <si>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</si>
  <si>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</si>
  <si>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</si>
  <si>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</si>
  <si>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</si>
  <si>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</si>
  <si>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</si>
  <si>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</si>
  <si>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</si>
  <si>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</si>
  <si>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</si>
  <si>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Протокол № ____ от _________ 2021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</si>
  <si>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</si>
  <si>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</si>
  <si>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1.8</t>
  </si>
  <si>
    <t>Модуль «Основы информационных технологий»</t>
  </si>
  <si>
    <t>Построение и анализ алгоритмов</t>
  </si>
  <si>
    <t>Операционные системы</t>
  </si>
  <si>
    <t>Информационные системы и технологии</t>
  </si>
  <si>
    <t>Модуль «Программирование»</t>
  </si>
  <si>
    <t>1.9</t>
  </si>
  <si>
    <t>1.9.1</t>
  </si>
  <si>
    <t>Объектно-ориентированное программирование</t>
  </si>
  <si>
    <t>1.9.3</t>
  </si>
  <si>
    <t>1.9.2</t>
  </si>
  <si>
    <t>Технологии проектирования программного обеспечения</t>
  </si>
  <si>
    <t>Модуль «Математическое обеспечение информационных технологий»</t>
  </si>
  <si>
    <t>1.10</t>
  </si>
  <si>
    <t>1.10.1</t>
  </si>
  <si>
    <t>1.10.2</t>
  </si>
  <si>
    <t>1.10.3</t>
  </si>
  <si>
    <t>Вычислительные методы и компьютерная алгебра</t>
  </si>
  <si>
    <t>Системный анализ и исследование операций</t>
  </si>
  <si>
    <t>Теория графов</t>
  </si>
  <si>
    <t>Модуль «Обработка данных»</t>
  </si>
  <si>
    <t>2.3</t>
  </si>
  <si>
    <t>Базы данных</t>
  </si>
  <si>
    <t>Системы управления базами данных</t>
  </si>
  <si>
    <t>Моделирование систем</t>
  </si>
  <si>
    <t>Модуль «Моделирование информационных систем»</t>
  </si>
  <si>
    <t>2.4</t>
  </si>
  <si>
    <t>Модуль «Автоматизация управления»</t>
  </si>
  <si>
    <t>Проектирование автоматизированных систем</t>
  </si>
  <si>
    <t>2.6</t>
  </si>
  <si>
    <t>Модуль «Технологии программирования»</t>
  </si>
  <si>
    <t>Современные системы программирования</t>
  </si>
  <si>
    <t>Мобильные приложения для информационных систем</t>
  </si>
  <si>
    <t>2.6.1</t>
  </si>
  <si>
    <t>2.6.2</t>
  </si>
  <si>
    <t>2.6.3</t>
  </si>
  <si>
    <t>Статистические методы обработки данных</t>
  </si>
  <si>
    <t>Анализ многомерных данных</t>
  </si>
  <si>
    <t>Модуль «Разработка программ»</t>
  </si>
  <si>
    <t>Администрирование и программирование распределенных приложений</t>
  </si>
  <si>
    <t>Интернет технологии и веб-программирование</t>
  </si>
  <si>
    <t xml:space="preserve"> 1-53 01 02 Автоматизированные системы обработки информации</t>
  </si>
  <si>
    <t>Логика</t>
  </si>
  <si>
    <t>Программирование графических приложений</t>
  </si>
  <si>
    <t>Модуль «Дополнительные главы математики»</t>
  </si>
  <si>
    <t>2.7</t>
  </si>
  <si>
    <t>2.7.1</t>
  </si>
  <si>
    <t>2.7.2</t>
  </si>
  <si>
    <t>2.8</t>
  </si>
  <si>
    <t>2.8.1</t>
  </si>
  <si>
    <t>2.8.2</t>
  </si>
  <si>
    <t>Архитектура ЭВМ</t>
  </si>
  <si>
    <t>Тестирование программного обеспечения</t>
  </si>
  <si>
    <t>Офисное программирование / Технологии-интернет бизнеса</t>
  </si>
  <si>
    <t>УК-7</t>
  </si>
  <si>
    <t>БПК-7</t>
  </si>
  <si>
    <t>БПК-8</t>
  </si>
  <si>
    <t>БПК-9</t>
  </si>
  <si>
    <t>БПК-10</t>
  </si>
  <si>
    <t>БПК-11</t>
  </si>
  <si>
    <t>БПК-12</t>
  </si>
  <si>
    <t>УК-8</t>
  </si>
  <si>
    <t>УК-9</t>
  </si>
  <si>
    <t>УК-10</t>
  </si>
  <si>
    <t>УК-11</t>
  </si>
  <si>
    <t>УК-12</t>
  </si>
  <si>
    <t>УК-13</t>
  </si>
  <si>
    <t>УК-14</t>
  </si>
  <si>
    <t>УК-15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</si>
  <si>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</si>
  <si>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</si>
  <si>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</si>
  <si>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</si>
  <si>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</si>
  <si>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</si>
  <si>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</si>
  <si>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</si>
  <si>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</si>
  <si>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</si>
  <si>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</si>
  <si>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2.5</t>
  </si>
  <si>
    <t>Теория и методы автоматического управления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</si>
  <si>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</si>
  <si>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</si>
  <si>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</si>
  <si>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</si>
  <si>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</si>
  <si>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2.3.1</t>
  </si>
  <si>
    <t>2.3.2</t>
  </si>
  <si>
    <t>2.5.1</t>
  </si>
  <si>
    <t>2.5.2</t>
  </si>
  <si>
    <t>2.5.3</t>
  </si>
  <si>
    <t>2.8.3</t>
  </si>
  <si>
    <t>3.2</t>
  </si>
  <si>
    <t>Коррупция и ее общественная опасность</t>
  </si>
  <si>
    <t>/1-6</t>
  </si>
  <si>
    <t>2.1.3</t>
  </si>
  <si>
    <t xml:space="preserve">Основы машинного обучения </t>
  </si>
  <si>
    <t xml:space="preserve">Метрология, стандартизация и сертификация (в информационных технологиях) </t>
  </si>
  <si>
    <t>БПК-13</t>
  </si>
  <si>
    <t>Основы информационной безопасности</t>
  </si>
  <si>
    <t>Курсовая работа  по учебной дисциплине «Объектно-ориентированное программирование»</t>
  </si>
  <si>
    <t>Курсовая работа  по учебной дисциплине «Системы управления базами данных»</t>
  </si>
  <si>
    <t>Курсовая работа  по учебной дисциплине «Интернет технологии и веб-программирование»</t>
  </si>
  <si>
    <t>CК-11</t>
  </si>
  <si>
    <t>CК-12</t>
  </si>
  <si>
    <t>CК-22</t>
  </si>
  <si>
    <t>CК-23</t>
  </si>
  <si>
    <t>СК-18</t>
  </si>
  <si>
    <t>СК-19</t>
  </si>
  <si>
    <t>СК-20</t>
  </si>
  <si>
    <t>СК-21</t>
  </si>
  <si>
    <t>СК-22</t>
  </si>
  <si>
    <t>СК-23</t>
  </si>
  <si>
    <t>СК-24</t>
  </si>
  <si>
    <t>инженер по информационным технологиям</t>
  </si>
  <si>
    <r>
      <rPr>
        <sz val="24"/>
        <color indexed="8"/>
        <rFont val="Times New Roman"/>
        <family val="1"/>
        <charset val="204"/>
      </rPr>
      <t>Зачетных
единиц</t>
    </r>
  </si>
  <si>
    <t>Белорусский язык (профессиональная лексика)</t>
  </si>
  <si>
    <t>В.А.Прытков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</si>
  <si>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</si>
  <si>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</si>
  <si>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</si>
  <si>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</si>
  <si>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</si>
  <si>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</si>
  <si>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</si>
  <si>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</si>
  <si>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</si>
  <si>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2.8.4</t>
  </si>
  <si>
    <t>Решать практические задачи автоматизации моделирования анализируемых процессов и характеристик систем различных классов</t>
  </si>
  <si>
    <t>Применять интегрированные среды разработки для автоматизации процессов управления документами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</si>
  <si>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</si>
  <si>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</si>
  <si>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</si>
  <si>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</si>
  <si>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УК-16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</si>
  <si>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</si>
  <si>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</si>
  <si>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</si>
  <si>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Получать, хранить и обрабатывать графическую информацию с использованием программных средств компьютерной графики, ориентированных на современные информационные технологии</t>
  </si>
  <si>
    <t>Оформлять  объекты интеллектуальной собственности, вводить их в гражданский оборот</t>
  </si>
  <si>
    <t>Управлять операционными системами, использовать методы планирования задач, синхронизации, администрирования и защиты информации</t>
  </si>
  <si>
    <t>Осуществлять объектный анализ и проектирование систем обработки информации</t>
  </si>
  <si>
    <t>Моделировать и оптимизировать управленческие решения</t>
  </si>
  <si>
    <t>Использовать графовые модели для решения прикладных задач</t>
  </si>
  <si>
    <t>Применять многомерно-матричный подход к анализу многомерных данных</t>
  </si>
  <si>
    <t>Управлять ресурсами предприятия с использованием интегрированных информационных систем</t>
  </si>
  <si>
    <t>Строить и конфигурировать информационные сети</t>
  </si>
  <si>
    <t>Осуществлять сбор, обработку и анализ информации из интернет ресурсов для принятия управленческих решений</t>
  </si>
  <si>
    <t>Создавать, тестировать  и администрировать удаленные приложения, разрабатывать и тестировать серверных компонентов, создавать «тонких» клиентов, работать с серверами приложений</t>
  </si>
  <si>
    <t>Разрабатывать программы (скрипты) на современных языках для web-программирования, работать с web-серверами и серверными приложениями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</si>
  <si>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</si>
  <si>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Политология</t>
  </si>
  <si>
    <t>УК-4,7</t>
  </si>
  <si>
    <t>История</t>
  </si>
  <si>
    <t>УК-4,9,11</t>
  </si>
  <si>
    <t>Философия</t>
  </si>
  <si>
    <t>УК-4, 8</t>
  </si>
  <si>
    <t>Экономика</t>
  </si>
  <si>
    <t>УК-4, 10</t>
  </si>
  <si>
    <t>УК-12, БПК-1</t>
  </si>
  <si>
    <t>УК-12, БПК-2</t>
  </si>
  <si>
    <t>Компонент учреждения высшего образования</t>
  </si>
  <si>
    <t>Модуль «Социально-гуманитарные                 дисциплины 2 »</t>
  </si>
  <si>
    <t xml:space="preserve">УК-4,14/                 УК-4,9,15       </t>
  </si>
  <si>
    <t>1.1.1, 2.1.3</t>
  </si>
  <si>
    <t>1.1.2, 2.1.2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</si>
  <si>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</si>
  <si>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</si>
  <si>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</si>
  <si>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</si>
  <si>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Применять основные  методы алгоритмизации, способы и средства получения, хранения, обработки информации при решении профессиональных задач</t>
  </si>
  <si>
    <t>УК-12, БПК-3</t>
  </si>
  <si>
    <t>УК-12, БПК-4</t>
  </si>
  <si>
    <t>УК-12, БПК-5</t>
  </si>
  <si>
    <t>Применять современные методологии, программные средства для построения и анализа моделей процессов, данных, объектов</t>
  </si>
  <si>
    <t>УК-2, БПК-6</t>
  </si>
  <si>
    <t>Получать, обрабатывать и анализировать информацию, обеспечивать ее хранение</t>
  </si>
  <si>
    <t>1.9.4</t>
  </si>
  <si>
    <t>БПК-14</t>
  </si>
  <si>
    <t>БПК-15</t>
  </si>
  <si>
    <t>БПК-16</t>
  </si>
  <si>
    <t>БПК-17</t>
  </si>
  <si>
    <t>БПК-18</t>
  </si>
  <si>
    <t>БПК-19</t>
  </si>
  <si>
    <t>БПК-20</t>
  </si>
  <si>
    <t>CК-7</t>
  </si>
  <si>
    <t>CК-8</t>
  </si>
  <si>
    <t>Выводить решения на основе экспертных знаний</t>
  </si>
  <si>
    <t>Разработан в качестве примера реализации образовательного стандарта по специальности 1-53 01 02 «Автоматизированные системы обработки информации».</t>
  </si>
  <si>
    <t>Председатель НМС по разработке программного обеспечения и информационно-коммуникационным технологиям</t>
  </si>
  <si>
    <t>Рассчитывать динамические и статические характеристики технических систем различной физической природы</t>
  </si>
  <si>
    <t>Системы управления ресурсами предприятия</t>
  </si>
  <si>
    <t>Экспертные системы / Аппаратно-программное обеспечение ЭВМ и сетей</t>
  </si>
  <si>
    <t>CК-9 / СК -10</t>
  </si>
  <si>
    <t>CК-14</t>
  </si>
  <si>
    <t>CК-18</t>
  </si>
  <si>
    <t>CК-19 / СК-20</t>
  </si>
  <si>
    <t>CК-24</t>
  </si>
  <si>
    <t>CК-13</t>
  </si>
  <si>
    <t>CК-21</t>
  </si>
  <si>
    <t>CК-15</t>
  </si>
  <si>
    <t>CК-16 / CК-17</t>
  </si>
  <si>
    <t>Ознакомительная</t>
  </si>
  <si>
    <t>Продолжение типового учебного плана по специальности 1-53 01 02 «Автоматизированные системы обработки информации».</t>
  </si>
  <si>
    <t>Модуль «Социально-гуманитарные дисциплины 1»</t>
  </si>
  <si>
    <t>Безопасность жизнедеятельности человека</t>
  </si>
  <si>
    <t>1.8.1</t>
  </si>
  <si>
    <t>1.8.2</t>
  </si>
  <si>
    <t>1.8.3</t>
  </si>
  <si>
    <t>1.8.4</t>
  </si>
  <si>
    <t>1.2.1, 1.2.2</t>
  </si>
  <si>
    <t>Использовать платформы для разработки мобильных приложений с учетом специфики функционирования, взаимодействия и защиты мобильных устройств</t>
  </si>
  <si>
    <t>1.10.4</t>
  </si>
  <si>
    <t>УК-4, СК-1/                       УК-4,7, 17</t>
  </si>
  <si>
    <t>УК-17</t>
  </si>
  <si>
    <t>1.3.1, 1.3.2, 1.4.1, 1.4.2, 1.4.3</t>
  </si>
  <si>
    <t>УК-1,5,6</t>
  </si>
  <si>
    <t>Курсовой проект  по учебной дисциплине «Технологии проектирования программного обеспечения»</t>
  </si>
  <si>
    <t xml:space="preserve">Проводить описание электрических цепей, моделировать их режимы работы с помощью средств автоматизированного проектирования </t>
  </si>
  <si>
    <t>Автоматизированное проектирование электрических цепей / Теоретические основы электротехники</t>
  </si>
  <si>
    <t>Курсовой проект  по учебной дисциплине «Проектирование автоматизированных систем»</t>
  </si>
  <si>
    <t>/118</t>
  </si>
  <si>
    <t>/90</t>
  </si>
  <si>
    <t>/26</t>
  </si>
  <si>
    <t>/54</t>
  </si>
  <si>
    <t>/1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</si>
  <si>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</si>
  <si>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</si>
  <si>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</si>
  <si>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</si>
  <si>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</si>
  <si>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 xml:space="preserve">Применять практические навыки формализации и решения прикладных задач в сфере инфокоммуникационных технологий с помощью методов дискретной математики </t>
  </si>
  <si>
    <t xml:space="preserve">Применять основные понятия и законы физики для изучения физических явлений и процессов </t>
  </si>
  <si>
    <t>Проводить оценку и запись алгоритмов на языке блок-схем, диаграмм решений, графов состояний и иных моделей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</si>
  <si>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</si>
  <si>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Проводить анализ элетрических цепей для статических и динамических режимов со сосредоточненными и распределенными параметрами</t>
  </si>
  <si>
    <t>Разрабатывать программы для использования их в графических приложениях</t>
  </si>
  <si>
    <r>
      <t xml:space="preserve">Основы управления интеллектуальной собственностью </t>
    </r>
    <r>
      <rPr>
        <vertAlign val="superscript"/>
        <sz val="24"/>
        <color theme="1"/>
        <rFont val="Times New Roman"/>
        <family val="1"/>
        <charset val="204"/>
      </rPr>
      <t>1</t>
    </r>
  </si>
  <si>
    <t>1.9.2, 1.9.3, 2.3.2, 2.6.1, 2.8.1</t>
  </si>
  <si>
    <t>Защита дипломного проекта  (дипломной работы) в ГЭК</t>
  </si>
  <si>
    <t>1.1.1, 1.1.2, 1.1.3, 1.1.4, 2.1.2, 2.1.3</t>
  </si>
  <si>
    <t>Применять современные методы инструменты и средства  обеспечения процесса тестирования, качества и оценки разработки  программного продукта</t>
  </si>
  <si>
    <t>Название модуля, 
учебной дисциплины,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</si>
  <si>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</si>
  <si>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</si>
  <si>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 (специализации) 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</si>
  <si>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</si>
  <si>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</si>
  <si>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Применять 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</si>
  <si>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</si>
  <si>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Начальник Главного управления профессионального образования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</si>
  <si>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«Республиканский институт высшей школы»</t>
  </si>
  <si>
    <t>Первый заместитель Министра промышленности Республики Беларусь</t>
  </si>
  <si>
    <t>Проректор по научно-методической работе Государственного учреждения образования                        «Республиканский институт высшей школы»</t>
  </si>
  <si>
    <t>Выбирать методы решения задач, связанных с представлением, хранением, отображением, передачей и аналитической обработкой информации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</si>
  <si>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</si>
  <si>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</si>
  <si>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</si>
  <si>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 xml:space="preserve">Приобрести знания об устройстве современных ЭВМ  и принципах их работы 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</si>
  <si>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нормативными правовыми актами Республики Беларусь, регулирующими экономическую и хозяйственную деятельность</t>
  </si>
  <si>
    <t>Проектировать и использовать реляционные и нереляционные базы данных</t>
  </si>
  <si>
    <t>Обследовать, описывать и анализировать объекты автоматизации, использовать  инструментальные средства поддержки процессов проектирования автоматизированных систем</t>
  </si>
  <si>
    <t>О.А.Величкович</t>
  </si>
  <si>
    <t>Использовать принципы объектно-ориентированного программирования для компьютерного моделирования реальных и концептуальных систем</t>
  </si>
  <si>
    <t>Использовать программные средства для создания, ведения, управления и совместного использования баз данных</t>
  </si>
  <si>
    <t>Использовать современные методы и средства прикладной информатики для разработки практических приложений в автоматизированных информационных системах</t>
  </si>
  <si>
    <t>Применять вычислительные и аналитические методы для решения прикладных задач</t>
  </si>
  <si>
    <t>УТВЕРЖДЕНО</t>
  </si>
  <si>
    <t xml:space="preserve">Первым заместителем </t>
  </si>
  <si>
    <t>И.А. 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</si>
  <si>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53-1-010/пр-тип.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</si>
  <si>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53-1-010/пр-тип.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</si>
</sst>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6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u/>
      <sz val="10"/>
      <color theme="10"/>
      <name val="Arial Cyr"/>
      <charset val="204"/>
    </font>
    <font>
      <sz val="22"/>
      <color theme="0"/>
      <name val="Arial Cyr"/>
      <charset val="204"/>
    </font>
    <font>
      <b/>
      <sz val="24"/>
      <color theme="0"/>
      <name val="Arial Cyr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charset val="204"/>
    </font>
    <font>
      <sz val="23"/>
      <color theme="1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2"/>
      <name val="Times New Roman"/>
      <family val="1"/>
      <charset val="204"/>
    </font>
    <font>
      <sz val="2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28" fillId="0" borderId="0" applyNumberFormat="0" applyFill="0" applyBorder="0" applyAlignment="0" applyProtection="0"/>
  </cellStyleXfs>
  <cellXfs count="866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 applyAlignment="1">
      <alignment vertical="top"/>
    </xf>
    <xf numFmtId="0" fontId="10" fillId="0" borderId="0" xfId="0" applyFont="1" applyFill="1"/>
    <xf numFmtId="0" fontId="9" fillId="0" borderId="0" xfId="0" applyFont="1" applyFill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0" fontId="12" fillId="0" borderId="0" xfId="0" applyFont="1" applyFill="1"/>
    <xf numFmtId="49" fontId="9" fillId="0" borderId="0" xfId="0" applyNumberFormat="1" applyFont="1" applyFill="1" applyAlignment="1">
      <alignment horizontal="center"/>
    </xf>
    <xf numFmtId="0" fontId="3" fillId="0" borderId="0" xfId="0" applyFont="1" applyAlignment="1">
      <alignment vertical="top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/>
    </xf>
    <xf numFmtId="0" fontId="14" fillId="0" borderId="0" xfId="0" applyFont="1" applyFill="1"/>
    <xf numFmtId="0" fontId="15" fillId="0" borderId="0" xfId="0" applyFont="1" applyFill="1" applyAlignment="1">
      <alignment horizontal="center"/>
    </xf>
    <xf numFmtId="0" fontId="4" fillId="0" borderId="0" xfId="0" applyFont="1" applyFill="1" applyAlignment="1">
      <alignment vertical="top"/>
    </xf>
    <xf numFmtId="0" fontId="8" fillId="3" borderId="0" xfId="0" applyFont="1" applyFill="1"/>
    <xf numFmtId="0" fontId="8" fillId="0" borderId="0" xfId="0" applyFont="1" applyFill="1" applyBorder="1"/>
    <xf numFmtId="0" fontId="14" fillId="0" borderId="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16" fillId="0" borderId="0" xfId="0" applyFont="1" applyFill="1" applyAlignment="1">
      <alignment horizontal="center"/>
    </xf>
    <xf numFmtId="0" fontId="17" fillId="0" borderId="0" xfId="0" applyFont="1" applyFill="1"/>
    <xf numFmtId="0" fontId="17" fillId="0" borderId="0" xfId="0" applyFont="1" applyFill="1" applyBorder="1"/>
    <xf numFmtId="0" fontId="20" fillId="0" borderId="0" xfId="0" applyFont="1" applyFill="1"/>
    <xf numFmtId="0" fontId="21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23" fillId="0" borderId="0" xfId="0" applyFont="1" applyFill="1"/>
    <xf numFmtId="0" fontId="24" fillId="0" borderId="0" xfId="0" applyFont="1" applyFill="1"/>
    <xf numFmtId="0" fontId="25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49" fontId="24" fillId="0" borderId="0" xfId="0" applyNumberFormat="1" applyFont="1" applyFill="1" applyBorder="1" applyAlignment="1">
      <alignment wrapText="1"/>
    </xf>
    <xf numFmtId="0" fontId="28" fillId="0" borderId="0" xfId="2" applyFill="1"/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9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/>
    <xf numFmtId="0" fontId="21" fillId="0" borderId="0" xfId="0" applyFont="1" applyFill="1" applyBorder="1"/>
    <xf numFmtId="0" fontId="21" fillId="0" borderId="0" xfId="0" applyFont="1" applyFill="1" applyBorder="1" applyAlignment="1"/>
    <xf numFmtId="0" fontId="18" fillId="0" borderId="0" xfId="0" applyFont="1" applyFill="1" applyBorder="1" applyAlignment="1"/>
    <xf numFmtId="0" fontId="25" fillId="0" borderId="0" xfId="0" applyFont="1" applyFill="1" applyAlignment="1">
      <alignment horizontal="center"/>
    </xf>
    <xf numFmtId="0" fontId="30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/>
    </xf>
    <xf numFmtId="0" fontId="23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8" fillId="4" borderId="0" xfId="0" applyFont="1" applyFill="1"/>
    <xf numFmtId="0" fontId="8" fillId="4" borderId="0" xfId="0" applyFont="1" applyFill="1" applyBorder="1"/>
    <xf numFmtId="49" fontId="33" fillId="0" borderId="0" xfId="0" applyNumberFormat="1" applyFont="1" applyFill="1" applyBorder="1" applyAlignment="1">
      <alignment horizontal="center" vertical="center" wrapText="1"/>
    </xf>
    <xf numFmtId="49" fontId="6" fillId="0" borderId="56" xfId="0" applyNumberFormat="1" applyFont="1" applyFill="1" applyBorder="1" applyAlignment="1">
      <alignment vertical="top"/>
    </xf>
    <xf numFmtId="49" fontId="6" fillId="0" borderId="58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49" fontId="33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/>
    <xf numFmtId="0" fontId="36" fillId="0" borderId="0" xfId="0" applyFont="1" applyFill="1"/>
    <xf numFmtId="0" fontId="18" fillId="0" borderId="0" xfId="0" applyFont="1"/>
    <xf numFmtId="0" fontId="36" fillId="0" borderId="0" xfId="0" applyFont="1" applyFill="1" applyAlignment="1">
      <alignment horizontal="center"/>
    </xf>
    <xf numFmtId="0" fontId="18" fillId="0" borderId="0" xfId="0" applyFont="1" applyFill="1" applyAlignment="1"/>
    <xf numFmtId="0" fontId="36" fillId="0" borderId="0" xfId="0" applyFont="1" applyFill="1" applyAlignment="1">
      <alignment horizontal="left"/>
    </xf>
    <xf numFmtId="0" fontId="36" fillId="0" borderId="0" xfId="0" applyFont="1" applyFill="1" applyAlignment="1"/>
    <xf numFmtId="0" fontId="18" fillId="0" borderId="0" xfId="0" applyFont="1" applyFill="1"/>
    <xf numFmtId="0" fontId="18" fillId="0" borderId="0" xfId="0" applyFont="1" applyFill="1" applyAlignment="1">
      <alignment vertical="top"/>
    </xf>
    <xf numFmtId="0" fontId="36" fillId="0" borderId="0" xfId="0" applyFont="1" applyFill="1" applyAlignment="1">
      <alignment vertical="center"/>
    </xf>
    <xf numFmtId="0" fontId="37" fillId="0" borderId="0" xfId="0" applyFont="1" applyFill="1" applyAlignment="1">
      <alignment vertical="top"/>
    </xf>
    <xf numFmtId="0" fontId="37" fillId="0" borderId="0" xfId="0" applyFont="1" applyFill="1" applyAlignment="1"/>
    <xf numFmtId="0" fontId="37" fillId="0" borderId="0" xfId="0" applyFont="1" applyFill="1" applyAlignment="1">
      <alignment horizontal="right"/>
    </xf>
    <xf numFmtId="0" fontId="18" fillId="0" borderId="0" xfId="0" applyFont="1" applyFill="1" applyAlignment="1">
      <alignment vertical="top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top"/>
    </xf>
    <xf numFmtId="0" fontId="6" fillId="0" borderId="16" xfId="0" applyFont="1" applyFill="1" applyBorder="1"/>
    <xf numFmtId="0" fontId="6" fillId="0" borderId="13" xfId="0" applyFont="1" applyFill="1" applyBorder="1"/>
    <xf numFmtId="0" fontId="11" fillId="0" borderId="13" xfId="0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/>
    </xf>
    <xf numFmtId="49" fontId="6" fillId="0" borderId="13" xfId="0" applyNumberFormat="1" applyFont="1" applyFill="1" applyBorder="1" applyAlignment="1">
      <alignment horizontal="center" vertical="center"/>
    </xf>
    <xf numFmtId="49" fontId="6" fillId="0" borderId="17" xfId="0" applyNumberFormat="1" applyFont="1" applyFill="1" applyBorder="1" applyAlignment="1">
      <alignment horizontal="center"/>
    </xf>
    <xf numFmtId="0" fontId="6" fillId="0" borderId="56" xfId="0" applyFont="1" applyFill="1" applyBorder="1" applyAlignment="1">
      <alignment horizontal="center" vertical="top"/>
    </xf>
    <xf numFmtId="0" fontId="6" fillId="0" borderId="15" xfId="0" applyFont="1" applyFill="1" applyBorder="1"/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/>
    </xf>
    <xf numFmtId="0" fontId="6" fillId="0" borderId="58" xfId="0" applyFont="1" applyFill="1" applyBorder="1" applyAlignment="1">
      <alignment horizontal="center" vertical="top"/>
    </xf>
    <xf numFmtId="0" fontId="6" fillId="0" borderId="35" xfId="0" applyFont="1" applyFill="1" applyBorder="1"/>
    <xf numFmtId="0" fontId="6" fillId="0" borderId="11" xfId="0" applyFont="1" applyFill="1" applyBorder="1"/>
    <xf numFmtId="49" fontId="6" fillId="0" borderId="11" xfId="0" applyNumberFormat="1" applyFont="1" applyFill="1" applyBorder="1" applyAlignment="1">
      <alignment horizontal="center"/>
    </xf>
    <xf numFmtId="49" fontId="11" fillId="0" borderId="0" xfId="0" applyNumberFormat="1" applyFont="1" applyFill="1"/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61" xfId="0" applyFont="1" applyFill="1" applyBorder="1" applyAlignment="1">
      <alignment horizontal="center" vertical="center"/>
    </xf>
    <xf numFmtId="0" fontId="11" fillId="0" borderId="62" xfId="0" applyFont="1" applyFill="1" applyBorder="1" applyAlignment="1">
      <alignment horizontal="center" vertical="center"/>
    </xf>
    <xf numFmtId="0" fontId="11" fillId="0" borderId="63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vertical="center"/>
    </xf>
    <xf numFmtId="0" fontId="11" fillId="0" borderId="18" xfId="0" applyFont="1" applyFill="1" applyBorder="1" applyAlignment="1">
      <alignment horizontal="center" vertical="top"/>
    </xf>
    <xf numFmtId="0" fontId="11" fillId="0" borderId="59" xfId="0" applyFont="1" applyFill="1" applyBorder="1" applyAlignment="1">
      <alignment horizontal="center" vertical="top"/>
    </xf>
    <xf numFmtId="49" fontId="6" fillId="0" borderId="0" xfId="0" applyNumberFormat="1" applyFont="1" applyFill="1"/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31" fillId="0" borderId="59" xfId="0" applyFont="1" applyFill="1" applyBorder="1" applyAlignment="1">
      <alignment horizontal="center" vertical="center"/>
    </xf>
    <xf numFmtId="0" fontId="31" fillId="0" borderId="18" xfId="0" applyFont="1" applyFill="1" applyBorder="1" applyAlignment="1">
      <alignment horizontal="center" vertical="center"/>
    </xf>
    <xf numFmtId="0" fontId="31" fillId="0" borderId="19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left" vertical="center"/>
    </xf>
    <xf numFmtId="0" fontId="36" fillId="0" borderId="0" xfId="0" applyFont="1" applyFill="1" applyBorder="1" applyAlignment="1">
      <alignment horizontal="center"/>
    </xf>
    <xf numFmtId="0" fontId="7" fillId="0" borderId="0" xfId="1" applyFont="1" applyFill="1" applyBorder="1"/>
    <xf numFmtId="0" fontId="11" fillId="0" borderId="42" xfId="0" applyFont="1" applyFill="1" applyBorder="1" applyAlignment="1">
      <alignment horizontal="center" vertical="top"/>
    </xf>
    <xf numFmtId="0" fontId="6" fillId="0" borderId="15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49" fontId="6" fillId="0" borderId="56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32" fillId="0" borderId="8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11" fillId="0" borderId="59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top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vertical="center"/>
    </xf>
    <xf numFmtId="0" fontId="6" fillId="0" borderId="38" xfId="0" applyFont="1" applyFill="1" applyBorder="1" applyAlignment="1">
      <alignment horizontal="center" vertical="center"/>
    </xf>
    <xf numFmtId="49" fontId="6" fillId="0" borderId="20" xfId="0" applyNumberFormat="1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42" fillId="0" borderId="0" xfId="0" applyFont="1" applyFill="1"/>
    <xf numFmtId="0" fontId="8" fillId="0" borderId="72" xfId="0" applyFont="1" applyFill="1" applyBorder="1"/>
    <xf numFmtId="0" fontId="8" fillId="0" borderId="23" xfId="0" applyFont="1" applyFill="1" applyBorder="1"/>
    <xf numFmtId="0" fontId="8" fillId="0" borderId="22" xfId="0" applyFont="1" applyFill="1" applyBorder="1"/>
    <xf numFmtId="0" fontId="10" fillId="0" borderId="72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 textRotation="90"/>
    </xf>
    <xf numFmtId="0" fontId="11" fillId="0" borderId="38" xfId="0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top"/>
    </xf>
    <xf numFmtId="0" fontId="2" fillId="0" borderId="20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 textRotation="90"/>
    </xf>
    <xf numFmtId="0" fontId="6" fillId="0" borderId="22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 textRotation="90"/>
    </xf>
    <xf numFmtId="0" fontId="6" fillId="0" borderId="21" xfId="0" applyFont="1" applyFill="1" applyBorder="1" applyAlignment="1">
      <alignment horizontal="center" vertical="top"/>
    </xf>
    <xf numFmtId="0" fontId="2" fillId="0" borderId="21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49" fontId="6" fillId="0" borderId="55" xfId="0" applyNumberFormat="1" applyFont="1" applyFill="1" applyBorder="1" applyAlignment="1">
      <alignment horizontal="left" vertical="center"/>
    </xf>
    <xf numFmtId="49" fontId="11" fillId="0" borderId="74" xfId="0" applyNumberFormat="1" applyFont="1" applyFill="1" applyBorder="1" applyAlignment="1">
      <alignment horizontal="left" vertical="center"/>
    </xf>
    <xf numFmtId="49" fontId="6" fillId="0" borderId="71" xfId="0" applyNumberFormat="1" applyFont="1" applyFill="1" applyBorder="1" applyAlignment="1">
      <alignment horizontal="left" vertical="center"/>
    </xf>
    <xf numFmtId="49" fontId="11" fillId="0" borderId="74" xfId="0" applyNumberFormat="1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top"/>
    </xf>
    <xf numFmtId="0" fontId="6" fillId="0" borderId="33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5" fillId="0" borderId="15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0" fontId="45" fillId="0" borderId="8" xfId="0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/>
    <xf numFmtId="0" fontId="6" fillId="0" borderId="53" xfId="0" applyFont="1" applyFill="1" applyBorder="1" applyAlignment="1">
      <alignment horizontal="center" vertical="top"/>
    </xf>
    <xf numFmtId="0" fontId="32" fillId="0" borderId="70" xfId="0" applyFont="1" applyFill="1" applyBorder="1" applyAlignment="1">
      <alignment horizontal="center" vertical="top"/>
    </xf>
    <xf numFmtId="0" fontId="32" fillId="0" borderId="53" xfId="0" applyFont="1" applyFill="1" applyBorder="1" applyAlignment="1">
      <alignment horizontal="center" vertical="top"/>
    </xf>
    <xf numFmtId="0" fontId="32" fillId="0" borderId="69" xfId="0" applyFont="1" applyFill="1" applyBorder="1" applyAlignment="1">
      <alignment horizontal="center" vertical="top"/>
    </xf>
    <xf numFmtId="0" fontId="32" fillId="0" borderId="72" xfId="0" applyFont="1" applyFill="1" applyBorder="1" applyAlignment="1">
      <alignment horizontal="center" vertical="top"/>
    </xf>
    <xf numFmtId="0" fontId="32" fillId="0" borderId="52" xfId="0" applyFont="1" applyFill="1" applyBorder="1" applyAlignment="1">
      <alignment horizontal="center" vertical="top"/>
    </xf>
    <xf numFmtId="0" fontId="32" fillId="0" borderId="40" xfId="0" applyFont="1" applyFill="1" applyBorder="1" applyAlignment="1">
      <alignment horizontal="center" vertical="top"/>
    </xf>
    <xf numFmtId="0" fontId="32" fillId="0" borderId="54" xfId="0" applyFont="1" applyFill="1" applyBorder="1" applyAlignment="1">
      <alignment horizontal="center" vertical="top"/>
    </xf>
    <xf numFmtId="0" fontId="32" fillId="0" borderId="41" xfId="0" applyFont="1" applyFill="1" applyBorder="1" applyAlignment="1">
      <alignment horizontal="center" vertical="top"/>
    </xf>
    <xf numFmtId="0" fontId="6" fillId="0" borderId="54" xfId="0" applyFont="1" applyFill="1" applyBorder="1" applyAlignment="1">
      <alignment horizontal="center" vertical="top"/>
    </xf>
    <xf numFmtId="0" fontId="6" fillId="0" borderId="52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11" fillId="0" borderId="2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11" fillId="0" borderId="2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11" fillId="0" borderId="4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6" fillId="0" borderId="32" xfId="0" applyFont="1" applyFill="1" applyBorder="1" applyAlignment="1">
      <alignment horizontal="center" vertical="center" textRotation="90"/>
    </xf>
    <xf numFmtId="0" fontId="6" fillId="4" borderId="8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top" wrapText="1"/>
    </xf>
    <xf numFmtId="49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49" fontId="6" fillId="0" borderId="58" xfId="0" applyNumberFormat="1" applyFont="1" applyFill="1" applyBorder="1" applyAlignment="1">
      <alignment vertical="center"/>
    </xf>
    <xf numFmtId="0" fontId="6" fillId="0" borderId="67" xfId="0" applyFont="1" applyFill="1" applyBorder="1" applyAlignment="1">
      <alignment horizontal="center" vertical="top"/>
    </xf>
    <xf numFmtId="0" fontId="6" fillId="0" borderId="34" xfId="0" applyFont="1" applyFill="1" applyBorder="1" applyAlignment="1">
      <alignment horizontal="center" vertical="top"/>
    </xf>
    <xf numFmtId="0" fontId="6" fillId="0" borderId="68" xfId="0" applyFont="1" applyFill="1" applyBorder="1" applyAlignment="1">
      <alignment horizontal="center" vertical="top"/>
    </xf>
    <xf numFmtId="0" fontId="22" fillId="0" borderId="0" xfId="0" applyFont="1" applyFill="1"/>
    <xf numFmtId="0" fontId="18" fillId="0" borderId="23" xfId="0" applyFont="1" applyFill="1" applyBorder="1" applyAlignment="1">
      <alignment horizontal="left" vertical="top" wrapText="1"/>
    </xf>
    <xf numFmtId="0" fontId="18" fillId="0" borderId="23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/>
    </xf>
    <xf numFmtId="0" fontId="21" fillId="0" borderId="0" xfId="0" applyFont="1" applyFill="1" applyAlignment="1">
      <alignment horizontal="left"/>
    </xf>
    <xf numFmtId="49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top" wrapText="1"/>
    </xf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20" fillId="0" borderId="0" xfId="0" applyFont="1" applyFill="1" applyBorder="1"/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49" fontId="11" fillId="0" borderId="56" xfId="0" applyNumberFormat="1" applyFont="1" applyFill="1" applyBorder="1" applyAlignment="1">
      <alignment vertical="center"/>
    </xf>
    <xf numFmtId="0" fontId="41" fillId="0" borderId="72" xfId="0" applyFont="1" applyFill="1" applyBorder="1" applyAlignment="1">
      <alignment horizontal="center" vertical="center" wrapText="1"/>
    </xf>
    <xf numFmtId="0" fontId="17" fillId="0" borderId="72" xfId="0" applyFont="1" applyFill="1" applyBorder="1"/>
    <xf numFmtId="0" fontId="7" fillId="0" borderId="0" xfId="0" applyFont="1" applyFill="1"/>
    <xf numFmtId="49" fontId="36" fillId="0" borderId="0" xfId="0" applyNumberFormat="1" applyFont="1" applyFill="1"/>
    <xf numFmtId="0" fontId="6" fillId="0" borderId="51" xfId="0" applyFont="1" applyFill="1" applyBorder="1" applyAlignment="1">
      <alignment horizontal="center" vertical="center" textRotation="90"/>
    </xf>
    <xf numFmtId="0" fontId="6" fillId="0" borderId="62" xfId="0" applyFont="1" applyFill="1" applyBorder="1" applyAlignment="1">
      <alignment horizontal="center" vertical="center" textRotation="90"/>
    </xf>
    <xf numFmtId="0" fontId="6" fillId="0" borderId="12" xfId="0" applyFont="1" applyFill="1" applyBorder="1" applyAlignment="1">
      <alignment horizontal="center" vertical="center" textRotation="90"/>
    </xf>
    <xf numFmtId="0" fontId="6" fillId="0" borderId="33" xfId="0" applyFont="1" applyFill="1" applyBorder="1" applyAlignment="1">
      <alignment horizontal="center" vertical="center" textRotation="90"/>
    </xf>
    <xf numFmtId="0" fontId="6" fillId="0" borderId="49" xfId="0" applyFont="1" applyFill="1" applyBorder="1" applyAlignment="1">
      <alignment horizontal="center" vertical="center" textRotation="90"/>
    </xf>
    <xf numFmtId="0" fontId="6" fillId="0" borderId="63" xfId="0" applyFont="1" applyFill="1" applyBorder="1" applyAlignment="1">
      <alignment horizontal="center" vertical="center" textRotation="90"/>
    </xf>
    <xf numFmtId="0" fontId="6" fillId="0" borderId="61" xfId="0" applyFont="1" applyFill="1" applyBorder="1" applyAlignment="1">
      <alignment horizontal="center" vertical="center" textRotation="90"/>
    </xf>
    <xf numFmtId="0" fontId="6" fillId="0" borderId="47" xfId="0" applyFont="1" applyFill="1" applyBorder="1" applyAlignment="1">
      <alignment horizontal="center" vertical="center" textRotation="90"/>
    </xf>
    <xf numFmtId="49" fontId="22" fillId="0" borderId="56" xfId="0" applyNumberFormat="1" applyFont="1" applyFill="1" applyBorder="1" applyAlignment="1">
      <alignment vertical="center"/>
    </xf>
    <xf numFmtId="49" fontId="11" fillId="0" borderId="57" xfId="0" applyNumberFormat="1" applyFont="1" applyFill="1" applyBorder="1" applyAlignment="1">
      <alignment vertical="center"/>
    </xf>
    <xf numFmtId="49" fontId="11" fillId="0" borderId="20" xfId="0" applyNumberFormat="1" applyFont="1" applyFill="1" applyBorder="1" applyAlignment="1">
      <alignment horizontal="left" vertical="center"/>
    </xf>
    <xf numFmtId="49" fontId="11" fillId="0" borderId="38" xfId="0" applyNumberFormat="1" applyFont="1" applyFill="1" applyBorder="1" applyAlignment="1">
      <alignment horizontal="left" vertical="center"/>
    </xf>
    <xf numFmtId="0" fontId="22" fillId="0" borderId="28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8" fillId="2" borderId="0" xfId="0" applyFont="1" applyFill="1"/>
    <xf numFmtId="0" fontId="10" fillId="2" borderId="0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32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49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31" fillId="0" borderId="39" xfId="0" applyFont="1" applyFill="1" applyBorder="1" applyAlignment="1">
      <alignment horizontal="center" vertical="center"/>
    </xf>
    <xf numFmtId="0" fontId="31" fillId="0" borderId="42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textRotation="90"/>
    </xf>
    <xf numFmtId="0" fontId="2" fillId="0" borderId="73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center" vertical="top"/>
    </xf>
    <xf numFmtId="0" fontId="6" fillId="0" borderId="3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top"/>
    </xf>
    <xf numFmtId="0" fontId="6" fillId="0" borderId="31" xfId="0" applyFont="1" applyFill="1" applyBorder="1" applyAlignment="1">
      <alignment horizontal="center" vertical="top"/>
    </xf>
    <xf numFmtId="0" fontId="6" fillId="0" borderId="3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top"/>
    </xf>
    <xf numFmtId="0" fontId="6" fillId="0" borderId="69" xfId="0" applyFont="1" applyFill="1" applyBorder="1" applyAlignment="1">
      <alignment horizontal="center" vertical="top"/>
    </xf>
    <xf numFmtId="0" fontId="6" fillId="0" borderId="40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center" vertical="top"/>
    </xf>
    <xf numFmtId="0" fontId="6" fillId="0" borderId="32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top"/>
    </xf>
    <xf numFmtId="0" fontId="6" fillId="0" borderId="70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top"/>
    </xf>
    <xf numFmtId="0" fontId="6" fillId="0" borderId="19" xfId="0" applyFont="1" applyFill="1" applyBorder="1" applyAlignment="1">
      <alignment horizontal="center" vertical="top"/>
    </xf>
    <xf numFmtId="0" fontId="6" fillId="0" borderId="40" xfId="0" applyFont="1" applyFill="1" applyBorder="1" applyAlignment="1">
      <alignment horizontal="center" vertical="top"/>
    </xf>
    <xf numFmtId="0" fontId="6" fillId="0" borderId="18" xfId="0" applyFont="1" applyFill="1" applyBorder="1" applyAlignment="1">
      <alignment horizontal="center" vertical="top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49" fontId="6" fillId="0" borderId="70" xfId="0" applyNumberFormat="1" applyFont="1" applyFill="1" applyBorder="1" applyAlignment="1">
      <alignment horizontal="left" vertical="top"/>
    </xf>
    <xf numFmtId="49" fontId="11" fillId="0" borderId="38" xfId="0" applyNumberFormat="1" applyFont="1" applyFill="1" applyBorder="1" applyAlignment="1">
      <alignment horizontal="left" vertical="top"/>
    </xf>
    <xf numFmtId="49" fontId="6" fillId="0" borderId="58" xfId="0" applyNumberFormat="1" applyFont="1" applyFill="1" applyBorder="1" applyAlignment="1">
      <alignment horizontal="left" vertical="top"/>
    </xf>
    <xf numFmtId="0" fontId="8" fillId="4" borderId="22" xfId="0" applyFont="1" applyFill="1" applyBorder="1"/>
    <xf numFmtId="49" fontId="11" fillId="0" borderId="60" xfId="0" applyNumberFormat="1" applyFont="1" applyFill="1" applyBorder="1" applyAlignment="1">
      <alignment vertical="center"/>
    </xf>
    <xf numFmtId="0" fontId="6" fillId="0" borderId="38" xfId="0" applyFont="1" applyFill="1" applyBorder="1" applyAlignment="1">
      <alignment horizontal="center" vertical="top"/>
    </xf>
    <xf numFmtId="0" fontId="6" fillId="0" borderId="39" xfId="0" applyFont="1" applyFill="1" applyBorder="1" applyAlignment="1">
      <alignment horizontal="center" vertical="top"/>
    </xf>
    <xf numFmtId="0" fontId="6" fillId="0" borderId="42" xfId="0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2" fillId="0" borderId="27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top" wrapText="1"/>
    </xf>
    <xf numFmtId="0" fontId="6" fillId="0" borderId="60" xfId="0" applyFont="1" applyFill="1" applyBorder="1" applyAlignment="1">
      <alignment horizontal="center" vertical="center" textRotation="90"/>
    </xf>
    <xf numFmtId="0" fontId="6" fillId="0" borderId="58" xfId="0" applyFont="1" applyFill="1" applyBorder="1" applyAlignment="1">
      <alignment horizontal="center" vertical="center" textRotation="90"/>
    </xf>
    <xf numFmtId="0" fontId="35" fillId="0" borderId="59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22" fillId="0" borderId="26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top"/>
    </xf>
    <xf numFmtId="0" fontId="2" fillId="0" borderId="15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11" fillId="0" borderId="39" xfId="0" applyFont="1" applyFill="1" applyBorder="1" applyAlignment="1">
      <alignment horizontal="left" vertical="center" wrapText="1"/>
    </xf>
    <xf numFmtId="0" fontId="11" fillId="0" borderId="59" xfId="0" applyFont="1" applyFill="1" applyBorder="1" applyAlignment="1">
      <alignment horizontal="left" vertical="center" wrapText="1"/>
    </xf>
    <xf numFmtId="0" fontId="11" fillId="0" borderId="4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top"/>
    </xf>
    <xf numFmtId="0" fontId="6" fillId="0" borderId="18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center"/>
    </xf>
    <xf numFmtId="0" fontId="37" fillId="0" borderId="0" xfId="0" applyFont="1" applyFill="1" applyAlignment="1">
      <alignment horizontal="left" vertical="top" wrapText="1"/>
    </xf>
    <xf numFmtId="0" fontId="6" fillId="0" borderId="69" xfId="0" applyFont="1" applyFill="1" applyBorder="1" applyAlignment="1">
      <alignment horizontal="center" vertical="top"/>
    </xf>
    <xf numFmtId="0" fontId="6" fillId="0" borderId="70" xfId="0" applyFont="1" applyFill="1" applyBorder="1" applyAlignment="1">
      <alignment horizontal="center" vertical="top"/>
    </xf>
    <xf numFmtId="0" fontId="11" fillId="0" borderId="70" xfId="0" applyFont="1" applyFill="1" applyBorder="1" applyAlignment="1">
      <alignment horizontal="left" vertical="center" wrapText="1"/>
    </xf>
    <xf numFmtId="0" fontId="11" fillId="0" borderId="72" xfId="0" applyFont="1" applyFill="1" applyBorder="1" applyAlignment="1">
      <alignment horizontal="left" vertical="center" wrapText="1"/>
    </xf>
    <xf numFmtId="0" fontId="11" fillId="0" borderId="69" xfId="0" applyFont="1" applyFill="1" applyBorder="1" applyAlignment="1">
      <alignment horizontal="left" vertical="center" wrapText="1"/>
    </xf>
    <xf numFmtId="0" fontId="2" fillId="0" borderId="70" xfId="0" applyFont="1" applyFill="1" applyBorder="1" applyAlignment="1">
      <alignment horizontal="center" vertical="top"/>
    </xf>
    <xf numFmtId="0" fontId="2" fillId="0" borderId="69" xfId="0" applyFont="1" applyFill="1" applyBorder="1" applyAlignment="1">
      <alignment horizontal="center" vertical="top"/>
    </xf>
    <xf numFmtId="0" fontId="2" fillId="0" borderId="16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2" fillId="0" borderId="23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left" vertical="center" wrapText="1"/>
    </xf>
    <xf numFmtId="49" fontId="6" fillId="0" borderId="52" xfId="0" applyNumberFormat="1" applyFont="1" applyFill="1" applyBorder="1" applyAlignment="1">
      <alignment horizontal="center" vertical="center" wrapText="1"/>
    </xf>
    <xf numFmtId="49" fontId="6" fillId="0" borderId="53" xfId="0" applyNumberFormat="1" applyFont="1" applyFill="1" applyBorder="1" applyAlignment="1">
      <alignment horizontal="center" vertical="center" wrapText="1"/>
    </xf>
    <xf numFmtId="49" fontId="6" fillId="0" borderId="54" xfId="0" applyNumberFormat="1" applyFont="1" applyFill="1" applyBorder="1" applyAlignment="1">
      <alignment horizontal="center" vertical="center" wrapText="1"/>
    </xf>
    <xf numFmtId="0" fontId="6" fillId="0" borderId="7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6" fillId="0" borderId="41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6" fillId="0" borderId="40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49" fontId="6" fillId="0" borderId="18" xfId="0" applyNumberFormat="1" applyFont="1" applyFill="1" applyBorder="1" applyAlignment="1">
      <alignment horizontal="center" vertical="center" wrapText="1"/>
    </xf>
    <xf numFmtId="49" fontId="6" fillId="0" borderId="59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49" fontId="6" fillId="0" borderId="73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6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textRotation="90"/>
    </xf>
    <xf numFmtId="0" fontId="6" fillId="0" borderId="2" xfId="0" applyFont="1" applyFill="1" applyBorder="1" applyAlignment="1">
      <alignment horizontal="center" vertical="center" textRotation="90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32" xfId="0" applyFont="1" applyFill="1" applyBorder="1" applyAlignment="1">
      <alignment horizontal="center" vertical="center" textRotation="90"/>
    </xf>
    <xf numFmtId="0" fontId="11" fillId="0" borderId="4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horizontal="center" vertical="top"/>
    </xf>
    <xf numFmtId="0" fontId="6" fillId="0" borderId="53" xfId="0" applyFont="1" applyFill="1" applyBorder="1" applyAlignment="1">
      <alignment horizontal="center" vertical="top"/>
    </xf>
    <xf numFmtId="0" fontId="6" fillId="0" borderId="54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center" vertical="top"/>
    </xf>
    <xf numFmtId="0" fontId="6" fillId="0" borderId="35" xfId="0" applyFont="1" applyFill="1" applyBorder="1" applyAlignment="1">
      <alignment horizontal="center" vertical="top"/>
    </xf>
    <xf numFmtId="0" fontId="6" fillId="0" borderId="32" xfId="0" applyFont="1" applyFill="1" applyBorder="1" applyAlignment="1">
      <alignment horizontal="center" vertical="top"/>
    </xf>
    <xf numFmtId="0" fontId="6" fillId="0" borderId="52" xfId="0" applyFont="1" applyFill="1" applyBorder="1" applyAlignment="1">
      <alignment horizontal="center" vertical="top"/>
    </xf>
    <xf numFmtId="0" fontId="2" fillId="0" borderId="41" xfId="0" applyFont="1" applyFill="1" applyBorder="1" applyAlignment="1">
      <alignment horizontal="center" vertical="top"/>
    </xf>
    <xf numFmtId="0" fontId="2" fillId="0" borderId="40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left" vertical="top" wrapText="1"/>
    </xf>
    <xf numFmtId="0" fontId="6" fillId="0" borderId="53" xfId="0" applyFont="1" applyFill="1" applyBorder="1" applyAlignment="1">
      <alignment horizontal="left" vertical="top" wrapText="1"/>
    </xf>
    <xf numFmtId="0" fontId="6" fillId="0" borderId="54" xfId="0" applyFont="1" applyFill="1" applyBorder="1" applyAlignment="1">
      <alignment horizontal="left" vertical="top" wrapText="1"/>
    </xf>
    <xf numFmtId="0" fontId="6" fillId="0" borderId="32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left" vertical="top" wrapText="1"/>
    </xf>
    <xf numFmtId="0" fontId="11" fillId="0" borderId="59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top"/>
    </xf>
    <xf numFmtId="0" fontId="6" fillId="0" borderId="38" xfId="0" applyFont="1" applyFill="1" applyBorder="1" applyAlignment="1">
      <alignment horizontal="center" vertical="top" wrapText="1"/>
    </xf>
    <xf numFmtId="0" fontId="6" fillId="0" borderId="30" xfId="0" applyFont="1" applyFill="1" applyBorder="1" applyAlignment="1">
      <alignment horizontal="center" vertical="top"/>
    </xf>
    <xf numFmtId="0" fontId="6" fillId="0" borderId="31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1" fontId="6" fillId="0" borderId="47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33" xfId="0" applyNumberFormat="1" applyFont="1" applyFill="1" applyBorder="1" applyAlignment="1">
      <alignment horizontal="center" vertical="center"/>
    </xf>
    <xf numFmtId="0" fontId="31" fillId="0" borderId="39" xfId="0" applyFont="1" applyFill="1" applyBorder="1" applyAlignment="1">
      <alignment horizontal="center" vertical="center"/>
    </xf>
    <xf numFmtId="0" fontId="31" fillId="0" borderId="42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6" fontId="6" fillId="0" borderId="62" xfId="0" applyNumberFormat="1" applyFont="1" applyFill="1" applyBorder="1" applyAlignment="1">
      <alignment horizontal="center" vertical="center" wrapText="1"/>
    </xf>
    <xf numFmtId="16" fontId="6" fillId="0" borderId="63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11" fillId="0" borderId="39" xfId="0" applyFont="1" applyFill="1" applyBorder="1" applyAlignment="1">
      <alignment horizontal="center" vertical="center" wrapText="1"/>
    </xf>
    <xf numFmtId="0" fontId="11" fillId="0" borderId="59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59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textRotation="90"/>
    </xf>
    <xf numFmtId="0" fontId="11" fillId="0" borderId="42" xfId="0" applyFont="1" applyFill="1" applyBorder="1" applyAlignment="1">
      <alignment horizontal="center" vertical="center" textRotation="90"/>
    </xf>
    <xf numFmtId="0" fontId="11" fillId="0" borderId="15" xfId="0" applyFont="1" applyFill="1" applyBorder="1" applyAlignment="1">
      <alignment horizontal="center" vertical="center" textRotation="90"/>
    </xf>
    <xf numFmtId="0" fontId="11" fillId="0" borderId="2" xfId="0" applyFont="1" applyFill="1" applyBorder="1" applyAlignment="1">
      <alignment horizontal="center" vertical="center" textRotation="90"/>
    </xf>
    <xf numFmtId="0" fontId="11" fillId="0" borderId="35" xfId="0" applyFont="1" applyFill="1" applyBorder="1" applyAlignment="1">
      <alignment horizontal="center" vertical="center" textRotation="90"/>
    </xf>
    <xf numFmtId="0" fontId="11" fillId="0" borderId="32" xfId="0" applyFont="1" applyFill="1" applyBorder="1" applyAlignment="1">
      <alignment horizontal="center" vertical="center" textRotation="90"/>
    </xf>
    <xf numFmtId="0" fontId="11" fillId="0" borderId="3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center" textRotation="90"/>
    </xf>
    <xf numFmtId="0" fontId="6" fillId="0" borderId="19" xfId="0" applyFont="1" applyFill="1" applyBorder="1" applyAlignment="1">
      <alignment horizontal="center" vertical="center" textRotation="90"/>
    </xf>
    <xf numFmtId="0" fontId="6" fillId="0" borderId="18" xfId="0" applyFont="1" applyFill="1" applyBorder="1" applyAlignment="1">
      <alignment horizontal="center" vertical="center" textRotation="90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center" textRotation="90"/>
    </xf>
    <xf numFmtId="0" fontId="6" fillId="0" borderId="9" xfId="0" applyFont="1" applyFill="1" applyBorder="1" applyAlignment="1">
      <alignment horizontal="center" textRotation="90"/>
    </xf>
    <xf numFmtId="0" fontId="6" fillId="0" borderId="29" xfId="0" applyFont="1" applyFill="1" applyBorder="1" applyAlignment="1">
      <alignment horizontal="center" vertical="top" wrapText="1"/>
    </xf>
    <xf numFmtId="0" fontId="6" fillId="0" borderId="25" xfId="0" applyFont="1" applyFill="1" applyBorder="1" applyAlignment="1">
      <alignment horizontal="center" vertical="top"/>
    </xf>
    <xf numFmtId="0" fontId="6" fillId="0" borderId="28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center" vertical="center"/>
    </xf>
    <xf numFmtId="0" fontId="11" fillId="0" borderId="65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textRotation="90"/>
    </xf>
    <xf numFmtId="0" fontId="6" fillId="0" borderId="11" xfId="0" applyFont="1" applyFill="1" applyBorder="1" applyAlignment="1">
      <alignment horizontal="center" textRotation="90"/>
    </xf>
    <xf numFmtId="0" fontId="11" fillId="0" borderId="18" xfId="0" applyFont="1" applyFill="1" applyBorder="1" applyAlignment="1">
      <alignment horizontal="center" vertical="center" textRotation="90"/>
    </xf>
    <xf numFmtId="0" fontId="11" fillId="0" borderId="59" xfId="0" applyFont="1" applyFill="1" applyBorder="1" applyAlignment="1">
      <alignment horizontal="center" vertical="center" textRotation="90"/>
    </xf>
    <xf numFmtId="0" fontId="11" fillId="0" borderId="19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>
      <alignment horizontal="center" vertical="center" textRotation="90"/>
    </xf>
    <xf numFmtId="0" fontId="11" fillId="0" borderId="1" xfId="0" applyFont="1" applyFill="1" applyBorder="1" applyAlignment="1">
      <alignment horizontal="center" vertical="center" textRotation="90"/>
    </xf>
    <xf numFmtId="0" fontId="11" fillId="0" borderId="8" xfId="0" applyFont="1" applyFill="1" applyBorder="1" applyAlignment="1">
      <alignment horizontal="center" vertical="center" textRotation="90"/>
    </xf>
    <xf numFmtId="0" fontId="11" fillId="0" borderId="9" xfId="0" applyFont="1" applyFill="1" applyBorder="1" applyAlignment="1">
      <alignment horizontal="center" vertical="center" textRotation="90"/>
    </xf>
    <xf numFmtId="0" fontId="11" fillId="0" borderId="11" xfId="0" applyFont="1" applyFill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textRotation="90"/>
    </xf>
    <xf numFmtId="0" fontId="32" fillId="0" borderId="18" xfId="0" applyFont="1" applyFill="1" applyBorder="1" applyAlignment="1">
      <alignment horizontal="center" vertical="center"/>
    </xf>
    <xf numFmtId="0" fontId="32" fillId="0" borderId="59" xfId="0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justify" wrapText="1"/>
    </xf>
    <xf numFmtId="0" fontId="6" fillId="0" borderId="4" xfId="0" applyFont="1" applyFill="1" applyBorder="1" applyAlignment="1">
      <alignment vertical="justify" wrapText="1"/>
    </xf>
    <xf numFmtId="0" fontId="6" fillId="0" borderId="5" xfId="0" applyFont="1" applyFill="1" applyBorder="1" applyAlignment="1">
      <alignment vertical="justify" wrapText="1"/>
    </xf>
    <xf numFmtId="0" fontId="2" fillId="0" borderId="41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left" vertical="center"/>
    </xf>
    <xf numFmtId="0" fontId="6" fillId="0" borderId="59" xfId="0" applyFont="1" applyFill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left" vertical="distributed"/>
    </xf>
    <xf numFmtId="0" fontId="6" fillId="0" borderId="41" xfId="0" applyFont="1" applyFill="1" applyBorder="1" applyAlignment="1">
      <alignment vertical="center" wrapText="1"/>
    </xf>
    <xf numFmtId="0" fontId="6" fillId="0" borderId="53" xfId="0" applyFont="1" applyFill="1" applyBorder="1" applyAlignment="1">
      <alignment vertical="center" wrapText="1"/>
    </xf>
    <xf numFmtId="0" fontId="6" fillId="0" borderId="40" xfId="0" applyFont="1" applyFill="1" applyBorder="1" applyAlignment="1">
      <alignment vertical="center" wrapText="1"/>
    </xf>
    <xf numFmtId="0" fontId="31" fillId="0" borderId="1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1" fontId="6" fillId="0" borderId="46" xfId="0" applyNumberFormat="1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/>
    </xf>
    <xf numFmtId="1" fontId="6" fillId="0" borderId="37" xfId="0" applyNumberFormat="1" applyFont="1" applyFill="1" applyBorder="1" applyAlignment="1">
      <alignment horizontal="center" vertical="center"/>
    </xf>
    <xf numFmtId="49" fontId="6" fillId="0" borderId="70" xfId="0" applyNumberFormat="1" applyFont="1" applyFill="1" applyBorder="1" applyAlignment="1">
      <alignment horizontal="center" vertical="center" wrapText="1"/>
    </xf>
    <xf numFmtId="49" fontId="6" fillId="0" borderId="72" xfId="0" applyNumberFormat="1" applyFont="1" applyFill="1" applyBorder="1" applyAlignment="1">
      <alignment horizontal="center" vertical="center" wrapText="1"/>
    </xf>
    <xf numFmtId="49" fontId="6" fillId="0" borderId="69" xfId="0" applyNumberFormat="1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/>
    </xf>
    <xf numFmtId="1" fontId="6" fillId="0" borderId="17" xfId="0" applyNumberFormat="1" applyFont="1" applyFill="1" applyBorder="1" applyAlignment="1">
      <alignment horizontal="center" vertical="center"/>
    </xf>
    <xf numFmtId="1" fontId="6" fillId="0" borderId="23" xfId="0" applyNumberFormat="1" applyFont="1" applyFill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6" fillId="0" borderId="70" xfId="0" applyFont="1" applyFill="1" applyBorder="1" applyAlignment="1">
      <alignment horizontal="left" vertical="center" wrapText="1"/>
    </xf>
    <xf numFmtId="0" fontId="6" fillId="0" borderId="72" xfId="0" applyFont="1" applyFill="1" applyBorder="1" applyAlignment="1">
      <alignment horizontal="left" vertical="center" wrapText="1"/>
    </xf>
    <xf numFmtId="0" fontId="6" fillId="0" borderId="69" xfId="0" applyFont="1" applyFill="1" applyBorder="1" applyAlignment="1">
      <alignment horizontal="left" vertical="center" wrapText="1"/>
    </xf>
    <xf numFmtId="0" fontId="2" fillId="0" borderId="39" xfId="0" applyFont="1" applyFill="1" applyBorder="1" applyAlignment="1">
      <alignment horizontal="center" vertical="top"/>
    </xf>
    <xf numFmtId="0" fontId="2" fillId="0" borderId="42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left" wrapText="1"/>
    </xf>
    <xf numFmtId="0" fontId="18" fillId="0" borderId="23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Border="1" applyAlignment="1">
      <alignment horizontal="left" vertical="top" wrapText="1"/>
    </xf>
    <xf numFmtId="0" fontId="5" fillId="0" borderId="22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6" fillId="0" borderId="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3" fillId="0" borderId="20" xfId="0" applyFont="1" applyFill="1" applyBorder="1" applyAlignment="1">
      <alignment horizontal="center" vertical="center" wrapText="1"/>
    </xf>
    <xf numFmtId="0" fontId="43" fillId="0" borderId="22" xfId="0" applyFont="1" applyFill="1" applyBorder="1" applyAlignment="1">
      <alignment horizontal="center" vertical="center" wrapText="1"/>
    </xf>
    <xf numFmtId="0" fontId="43" fillId="0" borderId="21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top"/>
    </xf>
    <xf numFmtId="0" fontId="2" fillId="0" borderId="32" xfId="0" applyFont="1" applyFill="1" applyBorder="1" applyAlignment="1">
      <alignment horizontal="center" vertical="top"/>
    </xf>
    <xf numFmtId="0" fontId="6" fillId="0" borderId="72" xfId="0" applyFont="1" applyFill="1" applyBorder="1" applyAlignment="1">
      <alignment horizontal="center" vertical="center" wrapText="1"/>
    </xf>
    <xf numFmtId="0" fontId="6" fillId="0" borderId="6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center" vertical="top"/>
    </xf>
    <xf numFmtId="0" fontId="6" fillId="0" borderId="42" xfId="0" applyFont="1" applyFill="1" applyBorder="1" applyAlignment="1">
      <alignment horizontal="center" vertical="top"/>
    </xf>
    <xf numFmtId="0" fontId="36" fillId="0" borderId="0" xfId="0" applyFont="1" applyFill="1" applyAlignment="1">
      <alignment horizontal="right" vertical="center"/>
    </xf>
    <xf numFmtId="0" fontId="22" fillId="0" borderId="18" xfId="0" applyFont="1" applyFill="1" applyBorder="1" applyAlignment="1">
      <alignment horizontal="center" vertical="top"/>
    </xf>
    <xf numFmtId="0" fontId="22" fillId="0" borderId="19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textRotation="90"/>
    </xf>
    <xf numFmtId="0" fontId="6" fillId="0" borderId="10" xfId="0" applyFont="1" applyFill="1" applyBorder="1" applyAlignment="1">
      <alignment horizontal="center" textRotation="90"/>
    </xf>
    <xf numFmtId="0" fontId="39" fillId="0" borderId="3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39" fillId="0" borderId="5" xfId="0" applyFont="1" applyFill="1" applyBorder="1" applyAlignment="1">
      <alignment horizontal="center" vertical="center"/>
    </xf>
    <xf numFmtId="0" fontId="39" fillId="0" borderId="29" xfId="0" applyFont="1" applyFill="1" applyBorder="1" applyAlignment="1">
      <alignment horizontal="center" vertical="center" wrapText="1"/>
    </xf>
    <xf numFmtId="0" fontId="39" fillId="0" borderId="25" xfId="0" applyFont="1" applyFill="1" applyBorder="1" applyAlignment="1">
      <alignment horizontal="center" vertical="center" wrapText="1"/>
    </xf>
    <xf numFmtId="0" fontId="39" fillId="0" borderId="28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49" fontId="6" fillId="0" borderId="56" xfId="0" applyNumberFormat="1" applyFont="1" applyFill="1" applyBorder="1" applyAlignment="1">
      <alignment horizontal="left" vertical="center"/>
    </xf>
    <xf numFmtId="49" fontId="6" fillId="0" borderId="58" xfId="0" applyNumberFormat="1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2" fillId="0" borderId="7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/>
    </xf>
    <xf numFmtId="0" fontId="6" fillId="0" borderId="50" xfId="0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top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/>
    </xf>
    <xf numFmtId="0" fontId="35" fillId="0" borderId="18" xfId="0" applyFont="1" applyFill="1" applyBorder="1" applyAlignment="1">
      <alignment horizontal="left" vertical="center" wrapText="1"/>
    </xf>
    <xf numFmtId="0" fontId="35" fillId="0" borderId="59" xfId="0" applyFont="1" applyFill="1" applyBorder="1" applyAlignment="1">
      <alignment horizontal="left" vertical="center" wrapText="1"/>
    </xf>
    <xf numFmtId="0" fontId="35" fillId="0" borderId="19" xfId="0" applyFont="1" applyFill="1" applyBorder="1" applyAlignment="1">
      <alignment horizontal="left" vertical="center" wrapText="1"/>
    </xf>
    <xf numFmtId="0" fontId="6" fillId="0" borderId="61" xfId="0" applyFont="1" applyFill="1" applyBorder="1" applyAlignment="1">
      <alignment horizontal="center" vertical="justify" wrapText="1"/>
    </xf>
    <xf numFmtId="0" fontId="6" fillId="0" borderId="62" xfId="0" applyFont="1" applyFill="1" applyBorder="1" applyAlignment="1">
      <alignment horizontal="center" vertical="justify" wrapText="1"/>
    </xf>
    <xf numFmtId="0" fontId="6" fillId="0" borderId="63" xfId="0" applyFont="1" applyFill="1" applyBorder="1" applyAlignment="1">
      <alignment horizontal="center" vertical="justify" wrapText="1"/>
    </xf>
    <xf numFmtId="0" fontId="18" fillId="0" borderId="0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wrapText="1"/>
    </xf>
    <xf numFmtId="0" fontId="37" fillId="0" borderId="0" xfId="0" applyFont="1" applyFill="1" applyAlignment="1">
      <alignment horizontal="left"/>
    </xf>
    <xf numFmtId="0" fontId="6" fillId="0" borderId="49" xfId="0" applyFont="1" applyFill="1" applyBorder="1" applyAlignment="1">
      <alignment horizontal="left" vertical="center" wrapText="1"/>
    </xf>
    <xf numFmtId="0" fontId="6" fillId="0" borderId="62" xfId="0" applyFont="1" applyFill="1" applyBorder="1" applyAlignment="1">
      <alignment horizontal="left" vertical="center" wrapText="1"/>
    </xf>
    <xf numFmtId="0" fontId="6" fillId="0" borderId="47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top"/>
    </xf>
    <xf numFmtId="49" fontId="6" fillId="0" borderId="66" xfId="0" applyNumberFormat="1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center" vertical="center" wrapText="1"/>
    </xf>
    <xf numFmtId="0" fontId="6" fillId="0" borderId="65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/>
    </xf>
    <xf numFmtId="0" fontId="26" fillId="0" borderId="22" xfId="0" applyFont="1" applyFill="1" applyBorder="1" applyAlignment="1">
      <alignment horizontal="center" vertical="top" wrapText="1"/>
    </xf>
    <xf numFmtId="0" fontId="2" fillId="0" borderId="22" xfId="0" applyFont="1" applyFill="1" applyBorder="1" applyAlignment="1">
      <alignment horizontal="center" vertical="top" wrapText="1"/>
    </xf>
    <xf numFmtId="0" fontId="26" fillId="0" borderId="22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top"/>
    </xf>
    <xf numFmtId="0" fontId="6" fillId="0" borderId="23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left" vertical="center" wrapText="1"/>
    </xf>
    <xf numFmtId="0" fontId="18" fillId="0" borderId="0" xfId="0" applyNumberFormat="1" applyFont="1" applyFill="1" applyBorder="1" applyAlignment="1">
      <alignment horizontal="left" vertical="center" wrapText="1"/>
    </xf>
    <xf numFmtId="49" fontId="6" fillId="0" borderId="56" xfId="0" applyNumberFormat="1" applyFont="1" applyFill="1" applyBorder="1" applyAlignment="1">
      <alignment vertical="center"/>
    </xf>
    <xf numFmtId="0" fontId="2" fillId="0" borderId="35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75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horizontal="left" vertical="top" wrapText="1"/>
    </xf>
    <xf numFmtId="0" fontId="35" fillId="0" borderId="72" xfId="0" applyFont="1" applyFill="1" applyBorder="1" applyAlignment="1">
      <alignment horizontal="left" vertical="center" wrapText="1"/>
    </xf>
    <xf numFmtId="0" fontId="6" fillId="0" borderId="38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left" vertical="center" wrapText="1"/>
    </xf>
    <xf numFmtId="0" fontId="46" fillId="0" borderId="15" xfId="0" applyFont="1" applyFill="1" applyBorder="1" applyAlignment="1">
      <alignment horizontal="left" vertical="center" wrapText="1"/>
    </xf>
    <xf numFmtId="0" fontId="46" fillId="0" borderId="1" xfId="0" applyFont="1" applyFill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distributed"/>
    </xf>
    <xf numFmtId="0" fontId="11" fillId="0" borderId="1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/>
    </xf>
    <xf numFmtId="1" fontId="6" fillId="0" borderId="45" xfId="0" applyNumberFormat="1" applyFont="1" applyFill="1" applyBorder="1" applyAlignment="1">
      <alignment horizontal="center" vertical="center"/>
    </xf>
    <xf numFmtId="1" fontId="6" fillId="0" borderId="43" xfId="0" applyNumberFormat="1" applyFont="1" applyFill="1" applyBorder="1" applyAlignment="1">
      <alignment horizontal="center" vertical="center"/>
    </xf>
    <xf numFmtId="1" fontId="6" fillId="0" borderId="44" xfId="0" applyNumberFormat="1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 wrapText="1"/>
    </xf>
    <xf numFmtId="0" fontId="6" fillId="0" borderId="70" xfId="0" applyFont="1" applyFill="1" applyBorder="1" applyAlignment="1">
      <alignment vertical="center" wrapText="1"/>
    </xf>
    <xf numFmtId="0" fontId="6" fillId="0" borderId="72" xfId="0" applyFont="1" applyFill="1" applyBorder="1" applyAlignment="1">
      <alignment vertical="center" wrapText="1"/>
    </xf>
    <xf numFmtId="0" fontId="6" fillId="0" borderId="69" xfId="0" applyFont="1" applyFill="1" applyBorder="1" applyAlignment="1">
      <alignment vertical="center" wrapText="1"/>
    </xf>
    <xf numFmtId="0" fontId="46" fillId="0" borderId="70" xfId="0" applyFont="1" applyFill="1" applyBorder="1" applyAlignment="1">
      <alignment horizontal="left" vertical="center" wrapText="1"/>
    </xf>
    <xf numFmtId="0" fontId="46" fillId="0" borderId="72" xfId="0" applyFont="1" applyFill="1" applyBorder="1" applyAlignment="1">
      <alignment horizontal="left" vertical="center" wrapText="1"/>
    </xf>
    <xf numFmtId="0" fontId="46" fillId="0" borderId="6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distributed" wrapText="1"/>
    </xf>
    <xf numFmtId="0" fontId="6" fillId="0" borderId="11" xfId="0" applyFont="1" applyFill="1" applyBorder="1" applyAlignment="1">
      <alignment horizontal="center" vertical="distributed" wrapText="1"/>
    </xf>
    <xf numFmtId="0" fontId="6" fillId="0" borderId="10" xfId="0" applyFont="1" applyFill="1" applyBorder="1" applyAlignment="1">
      <alignment horizontal="center" vertical="distributed" wrapText="1"/>
    </xf>
    <xf numFmtId="49" fontId="6" fillId="0" borderId="9" xfId="0" applyNumberFormat="1" applyFont="1" applyFill="1" applyBorder="1" applyAlignment="1">
      <alignment horizontal="center" vertical="distributed" wrapText="1"/>
    </xf>
    <xf numFmtId="0" fontId="18" fillId="0" borderId="0" xfId="0" applyFont="1" applyBorder="1"/>
    <xf numFmtId="14" fontId="11" fillId="0" borderId="0" xfId="0" applyNumberFormat="1" applyFont="1" applyFill="1" applyAlignment="1">
      <alignment horizontal="left"/>
    </xf>
    <xf numFmtId="0" fontId="11" fillId="0" borderId="0" xfId="0" applyFont="1" applyFill="1" applyAlignment="1">
      <alignment horizontal="left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Q1585"/>
  <sheetViews>
    <sheetView showZeros="0" tabSelected="1" view="pageBreakPreview" topLeftCell="A220" zoomScale="20" zoomScaleNormal="20" zoomScaleSheetLayoutView="20" zoomScalePageLayoutView="40" workbookViewId="0">
      <selection activeCell="BI238" sqref="A1:BI238"/>
    </sheetView>
  </sheetViews>
  <sheetFormatPr defaultColWidth="0" defaultRowHeight="13.2" x14ac:dyDescent="0.25"/>
  <cols>
    <col min="1" max="1" width="13.6640625" style="3" customWidth="1"/>
    <col min="2" max="17" width="6.6640625" style="3" customWidth="1"/>
    <col min="18" max="19" width="6.6640625" style="16" customWidth="1"/>
    <col min="20" max="23" width="6.44140625" style="22" customWidth="1"/>
    <col min="24" max="31" width="7" style="3" customWidth="1"/>
    <col min="32" max="33" width="11.33203125" style="3" customWidth="1"/>
    <col min="34" max="34" width="7.5546875" style="3" customWidth="1"/>
    <col min="35" max="35" width="13.33203125" style="3" customWidth="1"/>
    <col min="36" max="36" width="10.44140625" style="3" customWidth="1"/>
    <col min="37" max="37" width="7.5546875" style="3" customWidth="1"/>
    <col min="38" max="38" width="13.44140625" style="3" customWidth="1"/>
    <col min="39" max="39" width="10.44140625" style="3" customWidth="1"/>
    <col min="40" max="40" width="7.5546875" style="3" customWidth="1"/>
    <col min="41" max="41" width="11.33203125" style="3" customWidth="1"/>
    <col min="42" max="42" width="11.88671875" style="3" customWidth="1"/>
    <col min="43" max="43" width="7.5546875" style="3" customWidth="1"/>
    <col min="44" max="44" width="11.33203125" style="3" customWidth="1"/>
    <col min="45" max="45" width="10.44140625" style="3" customWidth="1"/>
    <col min="46" max="46" width="7.5546875" style="3" customWidth="1"/>
    <col min="47" max="47" width="11.33203125" style="3" customWidth="1"/>
    <col min="48" max="48" width="10.44140625" style="3" customWidth="1"/>
    <col min="49" max="49" width="7.5546875" style="3" customWidth="1"/>
    <col min="50" max="50" width="13.5546875" style="3" customWidth="1"/>
    <col min="51" max="51" width="10.44140625" style="3" customWidth="1"/>
    <col min="52" max="53" width="7.5546875" style="3" customWidth="1"/>
    <col min="54" max="54" width="10.109375" style="3" customWidth="1"/>
    <col min="55" max="55" width="7.5546875" style="3" customWidth="1"/>
    <col min="56" max="57" width="7.5546875" style="22" customWidth="1"/>
    <col min="58" max="60" width="7.5546875" style="17" customWidth="1"/>
    <col min="61" max="61" width="10.6640625" style="17" customWidth="1"/>
    <col min="62" max="62" width="12.44140625" style="3" customWidth="1"/>
    <col min="63" max="63" width="12.109375" style="3" customWidth="1"/>
    <col min="64" max="64" width="12" style="3" customWidth="1"/>
    <col min="65" max="65" width="0" style="3" hidden="1"/>
    <col min="66" max="66" width="13" style="3" customWidth="1"/>
    <col min="67" max="67" width="5.6640625" style="23" customWidth="1"/>
    <col min="68" max="69" width="0" style="23" hidden="1" customWidth="1"/>
    <col min="70" max="16384" width="0" style="3" hidden="1"/>
  </cols>
  <sheetData>
    <row r="1" spans="1:69" s="1" customFormat="1" ht="35.4" x14ac:dyDescent="0.6">
      <c r="B1" s="71" t="s">
        <v>466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3"/>
      <c r="S1" s="73"/>
      <c r="T1" s="71"/>
      <c r="U1" s="71"/>
      <c r="V1" s="74" t="s">
        <v>167</v>
      </c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58"/>
      <c r="BD1" s="758"/>
      <c r="BE1" s="758"/>
      <c r="BF1" s="758"/>
      <c r="BG1" s="758"/>
      <c r="BH1" s="758"/>
      <c r="BI1" s="758"/>
      <c r="BO1" s="26"/>
      <c r="BP1" s="26"/>
      <c r="BQ1" s="26"/>
    </row>
    <row r="2" spans="1:69" ht="35.4" x14ac:dyDescent="0.6">
      <c r="B2" s="71" t="s">
        <v>467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1"/>
      <c r="R2" s="73"/>
      <c r="S2" s="73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5"/>
      <c r="BG2" s="75"/>
      <c r="BH2" s="75"/>
      <c r="BI2" s="75"/>
    </row>
    <row r="3" spans="1:69" ht="35.4" x14ac:dyDescent="0.6">
      <c r="B3" s="71" t="s">
        <v>96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1"/>
      <c r="R3" s="73"/>
      <c r="S3" s="73"/>
      <c r="T3" s="71"/>
      <c r="U3" s="71"/>
      <c r="V3" s="71"/>
      <c r="W3" s="71"/>
      <c r="X3" s="71"/>
      <c r="Y3" s="71"/>
      <c r="Z3" s="2" t="s">
        <v>165</v>
      </c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5"/>
      <c r="BG3" s="75"/>
      <c r="BH3" s="75"/>
      <c r="BI3" s="75"/>
    </row>
    <row r="4" spans="1:69" ht="35.25" customHeight="1" x14ac:dyDescent="0.6">
      <c r="B4" s="71" t="s">
        <v>97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1"/>
      <c r="R4" s="73"/>
      <c r="S4" s="73"/>
      <c r="T4" s="76"/>
      <c r="U4" s="76"/>
      <c r="V4" s="71"/>
      <c r="W4" s="77"/>
      <c r="X4" s="77"/>
      <c r="Y4" s="77"/>
      <c r="Z4" s="77"/>
      <c r="AA4" s="77"/>
      <c r="AB4" s="77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472" t="s">
        <v>196</v>
      </c>
      <c r="AX4" s="472"/>
      <c r="AY4" s="472"/>
      <c r="AZ4" s="472"/>
      <c r="BA4" s="472"/>
      <c r="BB4" s="472"/>
      <c r="BC4" s="472"/>
      <c r="BD4" s="472"/>
      <c r="BE4" s="472"/>
      <c r="BF4" s="83"/>
      <c r="BG4" s="83"/>
      <c r="BH4" s="83"/>
      <c r="BI4" s="83"/>
      <c r="BJ4" s="83"/>
      <c r="BK4" s="83"/>
      <c r="BO4" s="3"/>
      <c r="BP4" s="3"/>
      <c r="BQ4" s="3"/>
    </row>
    <row r="5" spans="1:69" ht="30.6" customHeight="1" x14ac:dyDescent="0.6">
      <c r="B5" s="72" t="s">
        <v>468</v>
      </c>
      <c r="C5" s="863"/>
      <c r="D5" s="863"/>
      <c r="E5" s="863"/>
      <c r="F5" s="863"/>
      <c r="G5" s="863"/>
      <c r="H5" s="863"/>
      <c r="J5" s="72"/>
      <c r="K5" s="72"/>
      <c r="L5" s="72"/>
      <c r="M5" s="72"/>
      <c r="N5" s="72"/>
      <c r="O5" s="72"/>
      <c r="P5" s="72"/>
      <c r="Q5" s="4"/>
      <c r="T5" s="74" t="s">
        <v>175</v>
      </c>
      <c r="U5" s="74"/>
      <c r="V5" s="74"/>
      <c r="W5" s="74"/>
      <c r="X5" s="74"/>
      <c r="Y5" s="74"/>
      <c r="Z5" s="74"/>
      <c r="AA5" s="74"/>
      <c r="AB5" s="503" t="s">
        <v>239</v>
      </c>
      <c r="AC5" s="503"/>
      <c r="AD5" s="503"/>
      <c r="AE5" s="503"/>
      <c r="AF5" s="503"/>
      <c r="AG5" s="503"/>
      <c r="AH5" s="503"/>
      <c r="AI5" s="503"/>
      <c r="AJ5" s="503"/>
      <c r="AK5" s="503"/>
      <c r="AL5" s="503"/>
      <c r="AM5" s="503"/>
      <c r="AN5" s="503"/>
      <c r="AO5" s="503"/>
      <c r="AP5" s="503"/>
      <c r="AQ5" s="503"/>
      <c r="AR5" s="503"/>
      <c r="AS5" s="503"/>
      <c r="AT5" s="503"/>
      <c r="AU5" s="503"/>
      <c r="AV5" s="78"/>
      <c r="AW5" s="472" t="s">
        <v>313</v>
      </c>
      <c r="AX5" s="472"/>
      <c r="AY5" s="472"/>
      <c r="AZ5" s="472"/>
      <c r="BA5" s="472"/>
      <c r="BB5" s="472"/>
      <c r="BC5" s="472"/>
      <c r="BD5" s="472"/>
      <c r="BE5" s="472"/>
      <c r="BF5" s="472"/>
      <c r="BG5" s="472"/>
      <c r="BH5" s="472"/>
      <c r="BI5" s="472"/>
      <c r="BJ5" s="83"/>
      <c r="BK5" s="83"/>
      <c r="BO5" s="3"/>
      <c r="BP5" s="3"/>
      <c r="BQ5" s="3"/>
    </row>
    <row r="6" spans="1:69" ht="30" customHeight="1" x14ac:dyDescent="0.6">
      <c r="C6" s="12"/>
      <c r="D6" s="12"/>
      <c r="E6" s="12"/>
      <c r="F6" s="12"/>
      <c r="G6" s="12"/>
      <c r="H6" s="12"/>
      <c r="I6" s="13"/>
      <c r="J6" s="13"/>
      <c r="K6" s="13"/>
      <c r="L6" s="13"/>
      <c r="M6" s="15"/>
      <c r="N6" s="15"/>
      <c r="O6" s="14"/>
      <c r="P6" s="14"/>
      <c r="R6" s="71"/>
      <c r="S6" s="79"/>
      <c r="T6" s="79"/>
      <c r="U6" s="79"/>
      <c r="V6" s="71"/>
      <c r="W6" s="77"/>
      <c r="X6" s="77"/>
      <c r="Y6" s="80"/>
      <c r="Z6" s="80"/>
      <c r="AA6" s="80"/>
      <c r="AB6" s="503"/>
      <c r="AC6" s="503"/>
      <c r="AD6" s="503"/>
      <c r="AE6" s="503"/>
      <c r="AF6" s="503"/>
      <c r="AG6" s="503"/>
      <c r="AH6" s="503"/>
      <c r="AI6" s="503"/>
      <c r="AJ6" s="503"/>
      <c r="AK6" s="503"/>
      <c r="AL6" s="503"/>
      <c r="AM6" s="503"/>
      <c r="AN6" s="503"/>
      <c r="AO6" s="503"/>
      <c r="AP6" s="503"/>
      <c r="AQ6" s="503"/>
      <c r="AR6" s="503"/>
      <c r="AS6" s="503"/>
      <c r="AT6" s="503"/>
      <c r="AU6" s="503"/>
      <c r="AV6" s="80"/>
      <c r="AW6" s="472"/>
      <c r="AX6" s="472"/>
      <c r="AY6" s="472"/>
      <c r="AZ6" s="472"/>
      <c r="BA6" s="472"/>
      <c r="BB6" s="472"/>
      <c r="BC6" s="472"/>
      <c r="BD6" s="472"/>
      <c r="BE6" s="472"/>
      <c r="BF6" s="472"/>
      <c r="BG6" s="472"/>
      <c r="BH6" s="472"/>
      <c r="BI6" s="472"/>
      <c r="BJ6" s="83"/>
      <c r="BK6" s="83"/>
    </row>
    <row r="7" spans="1:69" ht="30" customHeight="1" x14ac:dyDescent="0.6">
      <c r="B7" s="864">
        <v>44294</v>
      </c>
      <c r="C7" s="865"/>
      <c r="D7" s="865"/>
      <c r="E7" s="865"/>
      <c r="F7" s="865"/>
      <c r="G7" s="865"/>
      <c r="H7" s="5"/>
      <c r="I7" s="5"/>
      <c r="J7" s="5"/>
      <c r="K7" s="5"/>
      <c r="L7" s="5"/>
      <c r="M7" s="5"/>
      <c r="N7" s="5"/>
      <c r="Q7"/>
      <c r="R7" s="74"/>
      <c r="S7" s="74"/>
      <c r="T7" s="74"/>
      <c r="U7" s="74"/>
      <c r="V7" s="74"/>
      <c r="W7" s="74"/>
      <c r="X7" s="74"/>
      <c r="Y7" s="74"/>
      <c r="Z7" s="74"/>
      <c r="AA7" s="74"/>
      <c r="AB7" s="503"/>
      <c r="AC7" s="503"/>
      <c r="AD7" s="503"/>
      <c r="AE7" s="503"/>
      <c r="AF7" s="503"/>
      <c r="AG7" s="503"/>
      <c r="AH7" s="503"/>
      <c r="AI7" s="503"/>
      <c r="AJ7" s="503"/>
      <c r="AK7" s="503"/>
      <c r="AL7" s="503"/>
      <c r="AM7" s="503"/>
      <c r="AN7" s="503"/>
      <c r="AO7" s="503"/>
      <c r="AP7" s="503"/>
      <c r="AQ7" s="503"/>
      <c r="AR7" s="503"/>
      <c r="AS7" s="503"/>
      <c r="AT7" s="503"/>
      <c r="AU7" s="503"/>
      <c r="AV7" s="81"/>
      <c r="AW7" s="472"/>
      <c r="AX7" s="472"/>
      <c r="AY7" s="472"/>
      <c r="AZ7" s="472"/>
      <c r="BA7" s="472"/>
      <c r="BB7" s="472"/>
      <c r="BC7" s="472"/>
      <c r="BD7" s="472"/>
      <c r="BE7" s="472"/>
      <c r="BF7" s="472"/>
      <c r="BG7" s="472"/>
      <c r="BH7" s="472"/>
      <c r="BI7" s="472"/>
      <c r="BJ7" s="21"/>
      <c r="BK7" s="21"/>
    </row>
    <row r="8" spans="1:69" ht="31.2" customHeight="1" x14ac:dyDescent="0.6"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Q8" s="17"/>
      <c r="R8" s="73"/>
      <c r="S8" s="73"/>
      <c r="T8" s="71"/>
      <c r="U8" s="71"/>
      <c r="V8" s="71"/>
      <c r="W8" s="71"/>
      <c r="X8" s="71"/>
      <c r="Y8" s="82"/>
      <c r="Z8" s="81"/>
      <c r="AA8" s="81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81"/>
      <c r="AW8" s="77" t="s">
        <v>166</v>
      </c>
      <c r="AX8" s="71"/>
      <c r="AY8" s="71"/>
      <c r="AZ8" s="71"/>
      <c r="BA8" s="71"/>
      <c r="BB8" s="75"/>
      <c r="BC8" s="75"/>
      <c r="BD8" s="75"/>
      <c r="BE8" s="71"/>
      <c r="BF8" s="75"/>
      <c r="BG8" s="75"/>
      <c r="BH8" s="75"/>
      <c r="BI8" s="75"/>
    </row>
    <row r="9" spans="1:69" ht="35.4" x14ac:dyDescent="0.6">
      <c r="B9" s="71" t="s">
        <v>469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R9" s="73"/>
      <c r="S9" s="73"/>
      <c r="T9" s="71"/>
      <c r="U9" s="71"/>
      <c r="V9" s="71"/>
      <c r="W9" s="71"/>
      <c r="X9" s="71"/>
      <c r="Y9" s="71"/>
      <c r="Z9" s="71"/>
      <c r="AA9" s="71"/>
      <c r="AB9" s="71"/>
      <c r="AC9" s="7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BD9" s="3"/>
      <c r="BE9" s="75"/>
      <c r="BF9" s="3"/>
      <c r="BG9" s="77"/>
      <c r="BH9" s="77"/>
      <c r="BI9" s="77"/>
    </row>
    <row r="10" spans="1:69" ht="22.95" customHeight="1" x14ac:dyDescent="0.25">
      <c r="C10" s="44"/>
      <c r="T10" s="3"/>
      <c r="U10" s="3"/>
      <c r="V10" s="3"/>
      <c r="W10" s="3"/>
      <c r="BD10" s="3"/>
      <c r="BE10" s="3"/>
    </row>
    <row r="11" spans="1:69" ht="35.4" x14ac:dyDescent="0.6">
      <c r="B11" s="125" t="s">
        <v>141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3"/>
      <c r="S11" s="73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275"/>
      <c r="AN11" s="71"/>
      <c r="AO11" s="275" t="s">
        <v>6</v>
      </c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BD11" s="3"/>
      <c r="BE11" s="3"/>
    </row>
    <row r="12" spans="1:69" ht="13.8" thickBot="1" x14ac:dyDescent="0.3">
      <c r="T12" s="3"/>
      <c r="U12" s="3"/>
      <c r="V12" s="3"/>
      <c r="W12" s="3"/>
      <c r="BD12" s="3"/>
      <c r="BE12" s="3"/>
    </row>
    <row r="13" spans="1:69" ht="58.5" customHeight="1" x14ac:dyDescent="0.25">
      <c r="A13" s="473" t="s">
        <v>79</v>
      </c>
      <c r="B13" s="574" t="s">
        <v>91</v>
      </c>
      <c r="C13" s="451"/>
      <c r="D13" s="451"/>
      <c r="E13" s="451"/>
      <c r="F13" s="475" t="s">
        <v>317</v>
      </c>
      <c r="G13" s="451" t="s">
        <v>90</v>
      </c>
      <c r="H13" s="451"/>
      <c r="I13" s="451"/>
      <c r="J13" s="475" t="s">
        <v>318</v>
      </c>
      <c r="K13" s="451" t="s">
        <v>89</v>
      </c>
      <c r="L13" s="451"/>
      <c r="M13" s="451"/>
      <c r="N13" s="451"/>
      <c r="O13" s="451" t="s">
        <v>88</v>
      </c>
      <c r="P13" s="451"/>
      <c r="Q13" s="451"/>
      <c r="R13" s="451"/>
      <c r="S13" s="475" t="s">
        <v>319</v>
      </c>
      <c r="T13" s="451" t="s">
        <v>87</v>
      </c>
      <c r="U13" s="451"/>
      <c r="V13" s="451"/>
      <c r="W13" s="475" t="s">
        <v>320</v>
      </c>
      <c r="X13" s="451" t="s">
        <v>86</v>
      </c>
      <c r="Y13" s="451"/>
      <c r="Z13" s="451"/>
      <c r="AA13" s="475" t="s">
        <v>321</v>
      </c>
      <c r="AB13" s="451" t="s">
        <v>85</v>
      </c>
      <c r="AC13" s="451"/>
      <c r="AD13" s="451"/>
      <c r="AE13" s="451"/>
      <c r="AF13" s="475" t="s">
        <v>322</v>
      </c>
      <c r="AG13" s="451" t="s">
        <v>84</v>
      </c>
      <c r="AH13" s="451"/>
      <c r="AI13" s="451"/>
      <c r="AJ13" s="475" t="s">
        <v>323</v>
      </c>
      <c r="AK13" s="451" t="s">
        <v>83</v>
      </c>
      <c r="AL13" s="451"/>
      <c r="AM13" s="451"/>
      <c r="AN13" s="451"/>
      <c r="AO13" s="451" t="s">
        <v>82</v>
      </c>
      <c r="AP13" s="451"/>
      <c r="AQ13" s="451"/>
      <c r="AR13" s="451"/>
      <c r="AS13" s="475" t="s">
        <v>324</v>
      </c>
      <c r="AT13" s="451" t="s">
        <v>81</v>
      </c>
      <c r="AU13" s="451"/>
      <c r="AV13" s="451"/>
      <c r="AW13" s="475" t="s">
        <v>325</v>
      </c>
      <c r="AX13" s="451" t="s">
        <v>80</v>
      </c>
      <c r="AY13" s="451"/>
      <c r="AZ13" s="451"/>
      <c r="BA13" s="575"/>
      <c r="BB13" s="679" t="s">
        <v>33</v>
      </c>
      <c r="BC13" s="687" t="s">
        <v>28</v>
      </c>
      <c r="BD13" s="687" t="s">
        <v>29</v>
      </c>
      <c r="BE13" s="687" t="s">
        <v>76</v>
      </c>
      <c r="BF13" s="687" t="s">
        <v>75</v>
      </c>
      <c r="BG13" s="687" t="s">
        <v>77</v>
      </c>
      <c r="BH13" s="687" t="s">
        <v>78</v>
      </c>
      <c r="BI13" s="762" t="s">
        <v>5</v>
      </c>
    </row>
    <row r="14" spans="1:69" ht="276" customHeight="1" thickBot="1" x14ac:dyDescent="0.3">
      <c r="A14" s="474"/>
      <c r="B14" s="84" t="s">
        <v>92</v>
      </c>
      <c r="C14" s="270" t="s">
        <v>39</v>
      </c>
      <c r="D14" s="270" t="s">
        <v>40</v>
      </c>
      <c r="E14" s="270" t="s">
        <v>41</v>
      </c>
      <c r="F14" s="445"/>
      <c r="G14" s="270" t="s">
        <v>42</v>
      </c>
      <c r="H14" s="270" t="s">
        <v>43</v>
      </c>
      <c r="I14" s="270" t="s">
        <v>44</v>
      </c>
      <c r="J14" s="445"/>
      <c r="K14" s="270" t="s">
        <v>45</v>
      </c>
      <c r="L14" s="270" t="s">
        <v>46</v>
      </c>
      <c r="M14" s="270" t="s">
        <v>47</v>
      </c>
      <c r="N14" s="270" t="s">
        <v>48</v>
      </c>
      <c r="O14" s="270" t="s">
        <v>38</v>
      </c>
      <c r="P14" s="270" t="s">
        <v>39</v>
      </c>
      <c r="Q14" s="270" t="s">
        <v>40</v>
      </c>
      <c r="R14" s="270" t="s">
        <v>41</v>
      </c>
      <c r="S14" s="445"/>
      <c r="T14" s="270" t="s">
        <v>49</v>
      </c>
      <c r="U14" s="270" t="s">
        <v>50</v>
      </c>
      <c r="V14" s="270" t="s">
        <v>51</v>
      </c>
      <c r="W14" s="445"/>
      <c r="X14" s="270" t="s">
        <v>52</v>
      </c>
      <c r="Y14" s="270" t="s">
        <v>53</v>
      </c>
      <c r="Z14" s="270" t="s">
        <v>54</v>
      </c>
      <c r="AA14" s="445"/>
      <c r="AB14" s="270" t="s">
        <v>52</v>
      </c>
      <c r="AC14" s="270" t="s">
        <v>53</v>
      </c>
      <c r="AD14" s="270" t="s">
        <v>54</v>
      </c>
      <c r="AE14" s="270" t="s">
        <v>55</v>
      </c>
      <c r="AF14" s="445"/>
      <c r="AG14" s="270" t="s">
        <v>42</v>
      </c>
      <c r="AH14" s="270" t="s">
        <v>43</v>
      </c>
      <c r="AI14" s="270" t="s">
        <v>44</v>
      </c>
      <c r="AJ14" s="445"/>
      <c r="AK14" s="270" t="s">
        <v>56</v>
      </c>
      <c r="AL14" s="270" t="s">
        <v>57</v>
      </c>
      <c r="AM14" s="270" t="s">
        <v>58</v>
      </c>
      <c r="AN14" s="270" t="s">
        <v>59</v>
      </c>
      <c r="AO14" s="270" t="s">
        <v>38</v>
      </c>
      <c r="AP14" s="270" t="s">
        <v>39</v>
      </c>
      <c r="AQ14" s="270" t="s">
        <v>40</v>
      </c>
      <c r="AR14" s="270" t="s">
        <v>41</v>
      </c>
      <c r="AS14" s="445"/>
      <c r="AT14" s="270" t="s">
        <v>42</v>
      </c>
      <c r="AU14" s="270" t="s">
        <v>43</v>
      </c>
      <c r="AV14" s="270" t="s">
        <v>44</v>
      </c>
      <c r="AW14" s="445"/>
      <c r="AX14" s="270" t="s">
        <v>45</v>
      </c>
      <c r="AY14" s="270" t="s">
        <v>46</v>
      </c>
      <c r="AZ14" s="270" t="s">
        <v>47</v>
      </c>
      <c r="BA14" s="85" t="s">
        <v>60</v>
      </c>
      <c r="BB14" s="680"/>
      <c r="BC14" s="688"/>
      <c r="BD14" s="688"/>
      <c r="BE14" s="688"/>
      <c r="BF14" s="688"/>
      <c r="BG14" s="688"/>
      <c r="BH14" s="688"/>
      <c r="BI14" s="763"/>
    </row>
    <row r="15" spans="1:69" ht="30" customHeight="1" x14ac:dyDescent="0.55000000000000004">
      <c r="A15" s="86" t="s">
        <v>25</v>
      </c>
      <c r="B15" s="87"/>
      <c r="C15" s="88"/>
      <c r="D15" s="88"/>
      <c r="E15" s="88"/>
      <c r="F15" s="88"/>
      <c r="G15" s="88"/>
      <c r="H15" s="88"/>
      <c r="I15" s="88"/>
      <c r="J15" s="117">
        <v>17</v>
      </c>
      <c r="K15" s="88"/>
      <c r="L15" s="88"/>
      <c r="M15" s="88"/>
      <c r="N15" s="88"/>
      <c r="O15" s="259"/>
      <c r="P15" s="259"/>
      <c r="Q15" s="259"/>
      <c r="R15" s="259"/>
      <c r="S15" s="89" t="s">
        <v>0</v>
      </c>
      <c r="T15" s="89" t="s">
        <v>0</v>
      </c>
      <c r="U15" s="89" t="s">
        <v>0</v>
      </c>
      <c r="V15" s="90" t="s">
        <v>0</v>
      </c>
      <c r="W15" s="90" t="s">
        <v>62</v>
      </c>
      <c r="X15" s="90" t="s">
        <v>62</v>
      </c>
      <c r="Y15" s="259"/>
      <c r="Z15" s="259"/>
      <c r="AA15" s="259"/>
      <c r="AB15" s="259"/>
      <c r="AC15" s="259"/>
      <c r="AD15" s="259">
        <v>16</v>
      </c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89" t="s">
        <v>0</v>
      </c>
      <c r="AP15" s="89" t="s">
        <v>0</v>
      </c>
      <c r="AQ15" s="89" t="s">
        <v>0</v>
      </c>
      <c r="AR15" s="91" t="s">
        <v>1</v>
      </c>
      <c r="AS15" s="91" t="s">
        <v>1</v>
      </c>
      <c r="AT15" s="90" t="s">
        <v>62</v>
      </c>
      <c r="AU15" s="90" t="s">
        <v>62</v>
      </c>
      <c r="AV15" s="90" t="s">
        <v>62</v>
      </c>
      <c r="AW15" s="90" t="s">
        <v>62</v>
      </c>
      <c r="AX15" s="90" t="s">
        <v>62</v>
      </c>
      <c r="AY15" s="90" t="s">
        <v>62</v>
      </c>
      <c r="AZ15" s="90" t="s">
        <v>62</v>
      </c>
      <c r="BA15" s="92" t="s">
        <v>62</v>
      </c>
      <c r="BB15" s="267">
        <f>SUM(J15,AD15)</f>
        <v>33</v>
      </c>
      <c r="BC15" s="259">
        <v>7</v>
      </c>
      <c r="BD15" s="259">
        <v>2</v>
      </c>
      <c r="BE15" s="259"/>
      <c r="BF15" s="259"/>
      <c r="BG15" s="259"/>
      <c r="BH15" s="259">
        <v>10</v>
      </c>
      <c r="BI15" s="260">
        <f>SUM(BB15:BH15)</f>
        <v>52</v>
      </c>
    </row>
    <row r="16" spans="1:69" ht="30" customHeight="1" x14ac:dyDescent="0.55000000000000004">
      <c r="A16" s="93" t="s">
        <v>26</v>
      </c>
      <c r="B16" s="94"/>
      <c r="C16" s="95"/>
      <c r="D16" s="95"/>
      <c r="E16" s="95"/>
      <c r="F16" s="95"/>
      <c r="G16" s="95"/>
      <c r="H16" s="95"/>
      <c r="I16" s="95"/>
      <c r="J16" s="118">
        <v>17</v>
      </c>
      <c r="K16" s="95"/>
      <c r="L16" s="95"/>
      <c r="M16" s="95"/>
      <c r="N16" s="95"/>
      <c r="O16" s="261"/>
      <c r="P16" s="261"/>
      <c r="Q16" s="261"/>
      <c r="R16" s="261"/>
      <c r="S16" s="269" t="s">
        <v>0</v>
      </c>
      <c r="T16" s="269" t="s">
        <v>0</v>
      </c>
      <c r="U16" s="269" t="s">
        <v>0</v>
      </c>
      <c r="V16" s="269" t="s">
        <v>0</v>
      </c>
      <c r="W16" s="96" t="s">
        <v>62</v>
      </c>
      <c r="X16" s="96" t="s">
        <v>62</v>
      </c>
      <c r="Y16" s="261"/>
      <c r="Z16" s="261"/>
      <c r="AA16" s="261"/>
      <c r="AB16" s="261"/>
      <c r="AC16" s="261"/>
      <c r="AD16" s="261">
        <v>17</v>
      </c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9"/>
      <c r="AP16" s="269" t="s">
        <v>0</v>
      </c>
      <c r="AQ16" s="269" t="s">
        <v>0</v>
      </c>
      <c r="AR16" s="269" t="s">
        <v>0</v>
      </c>
      <c r="AS16" s="269" t="s">
        <v>0</v>
      </c>
      <c r="AT16" s="96" t="s">
        <v>62</v>
      </c>
      <c r="AU16" s="96" t="s">
        <v>62</v>
      </c>
      <c r="AV16" s="96" t="s">
        <v>62</v>
      </c>
      <c r="AW16" s="96" t="s">
        <v>62</v>
      </c>
      <c r="AX16" s="96" t="s">
        <v>62</v>
      </c>
      <c r="AY16" s="96" t="s">
        <v>62</v>
      </c>
      <c r="AZ16" s="96" t="s">
        <v>62</v>
      </c>
      <c r="BA16" s="97" t="s">
        <v>62</v>
      </c>
      <c r="BB16" s="264">
        <f>SUM(J16,AD16)</f>
        <v>34</v>
      </c>
      <c r="BC16" s="261">
        <v>8</v>
      </c>
      <c r="BD16" s="261"/>
      <c r="BE16" s="261"/>
      <c r="BF16" s="261"/>
      <c r="BG16" s="261"/>
      <c r="BH16" s="261">
        <v>10</v>
      </c>
      <c r="BI16" s="262">
        <f t="shared" ref="BI16:BI18" si="0">SUM(BB16:BH16)</f>
        <v>52</v>
      </c>
    </row>
    <row r="17" spans="1:2643" ht="30" customHeight="1" x14ac:dyDescent="0.55000000000000004">
      <c r="A17" s="93" t="s">
        <v>27</v>
      </c>
      <c r="B17" s="94"/>
      <c r="C17" s="95"/>
      <c r="D17" s="95"/>
      <c r="E17" s="95"/>
      <c r="F17" s="95"/>
      <c r="G17" s="95"/>
      <c r="H17" s="95"/>
      <c r="I17" s="95"/>
      <c r="J17" s="118">
        <v>16</v>
      </c>
      <c r="K17" s="95"/>
      <c r="L17" s="95"/>
      <c r="M17" s="95"/>
      <c r="N17" s="95"/>
      <c r="O17" s="261"/>
      <c r="P17" s="261"/>
      <c r="Q17" s="261"/>
      <c r="R17" s="269" t="s">
        <v>0</v>
      </c>
      <c r="S17" s="269" t="s">
        <v>0</v>
      </c>
      <c r="T17" s="269" t="s">
        <v>0</v>
      </c>
      <c r="U17" s="96" t="s">
        <v>62</v>
      </c>
      <c r="V17" s="96" t="s">
        <v>62</v>
      </c>
      <c r="W17" s="261"/>
      <c r="X17" s="261"/>
      <c r="Y17" s="261"/>
      <c r="Z17" s="261"/>
      <c r="AA17" s="261"/>
      <c r="AB17" s="261"/>
      <c r="AC17" s="261"/>
      <c r="AD17" s="261">
        <v>16</v>
      </c>
      <c r="AE17" s="261"/>
      <c r="AF17" s="261"/>
      <c r="AG17" s="261"/>
      <c r="AH17" s="261"/>
      <c r="AI17" s="261"/>
      <c r="AJ17" s="261"/>
      <c r="AK17" s="261"/>
      <c r="AL17" s="261"/>
      <c r="AM17" s="269" t="s">
        <v>0</v>
      </c>
      <c r="AN17" s="269" t="s">
        <v>0</v>
      </c>
      <c r="AO17" s="269" t="s">
        <v>0</v>
      </c>
      <c r="AP17" s="261" t="s">
        <v>64</v>
      </c>
      <c r="AQ17" s="261" t="s">
        <v>64</v>
      </c>
      <c r="AR17" s="261" t="s">
        <v>64</v>
      </c>
      <c r="AS17" s="261" t="s">
        <v>64</v>
      </c>
      <c r="AT17" s="96" t="s">
        <v>62</v>
      </c>
      <c r="AU17" s="96" t="s">
        <v>62</v>
      </c>
      <c r="AV17" s="96" t="s">
        <v>62</v>
      </c>
      <c r="AW17" s="96" t="s">
        <v>62</v>
      </c>
      <c r="AX17" s="96" t="s">
        <v>62</v>
      </c>
      <c r="AY17" s="96" t="s">
        <v>62</v>
      </c>
      <c r="AZ17" s="96" t="s">
        <v>62</v>
      </c>
      <c r="BA17" s="97" t="s">
        <v>62</v>
      </c>
      <c r="BB17" s="264">
        <f>SUM(J17,AD17)</f>
        <v>32</v>
      </c>
      <c r="BC17" s="261">
        <v>6</v>
      </c>
      <c r="BD17" s="261"/>
      <c r="BE17" s="261">
        <v>4</v>
      </c>
      <c r="BF17" s="261"/>
      <c r="BG17" s="261"/>
      <c r="BH17" s="261">
        <v>10</v>
      </c>
      <c r="BI17" s="262">
        <f t="shared" si="0"/>
        <v>52</v>
      </c>
    </row>
    <row r="18" spans="1:2643" ht="30" customHeight="1" thickBot="1" x14ac:dyDescent="0.6">
      <c r="A18" s="98" t="s">
        <v>164</v>
      </c>
      <c r="B18" s="99"/>
      <c r="C18" s="100"/>
      <c r="D18" s="100"/>
      <c r="E18" s="100"/>
      <c r="F18" s="100"/>
      <c r="G18" s="100"/>
      <c r="H18" s="100"/>
      <c r="I18" s="100"/>
      <c r="J18" s="119">
        <v>17</v>
      </c>
      <c r="K18" s="100"/>
      <c r="L18" s="100"/>
      <c r="M18" s="100"/>
      <c r="N18" s="100"/>
      <c r="O18" s="266"/>
      <c r="P18" s="266"/>
      <c r="Q18" s="266"/>
      <c r="R18" s="266"/>
      <c r="S18" s="271" t="s">
        <v>0</v>
      </c>
      <c r="T18" s="271" t="s">
        <v>0</v>
      </c>
      <c r="U18" s="271" t="s">
        <v>0</v>
      </c>
      <c r="V18" s="271" t="s">
        <v>0</v>
      </c>
      <c r="W18" s="101" t="s">
        <v>62</v>
      </c>
      <c r="X18" s="101" t="s">
        <v>62</v>
      </c>
      <c r="Y18" s="266" t="s">
        <v>64</v>
      </c>
      <c r="Z18" s="266" t="s">
        <v>64</v>
      </c>
      <c r="AA18" s="266" t="s">
        <v>64</v>
      </c>
      <c r="AB18" s="266" t="s">
        <v>64</v>
      </c>
      <c r="AC18" s="266" t="s">
        <v>64</v>
      </c>
      <c r="AD18" s="266" t="s">
        <v>64</v>
      </c>
      <c r="AE18" s="271" t="s">
        <v>94</v>
      </c>
      <c r="AF18" s="271" t="s">
        <v>94</v>
      </c>
      <c r="AG18" s="271" t="s">
        <v>94</v>
      </c>
      <c r="AH18" s="271" t="s">
        <v>94</v>
      </c>
      <c r="AI18" s="271" t="s">
        <v>94</v>
      </c>
      <c r="AJ18" s="271" t="s">
        <v>94</v>
      </c>
      <c r="AK18" s="271" t="s">
        <v>94</v>
      </c>
      <c r="AL18" s="271" t="s">
        <v>94</v>
      </c>
      <c r="AM18" s="271" t="s">
        <v>94</v>
      </c>
      <c r="AN18" s="271" t="s">
        <v>94</v>
      </c>
      <c r="AO18" s="271" t="s">
        <v>94</v>
      </c>
      <c r="AP18" s="271" t="s">
        <v>94</v>
      </c>
      <c r="AQ18" s="271" t="s">
        <v>66</v>
      </c>
      <c r="AR18" s="271" t="s">
        <v>66</v>
      </c>
      <c r="AS18" s="266"/>
      <c r="AT18" s="266"/>
      <c r="AU18" s="266"/>
      <c r="AV18" s="266"/>
      <c r="AW18" s="266"/>
      <c r="AX18" s="266"/>
      <c r="AY18" s="266"/>
      <c r="AZ18" s="266"/>
      <c r="BA18" s="85"/>
      <c r="BB18" s="265">
        <f>SUM(J18,AD18)</f>
        <v>17</v>
      </c>
      <c r="BC18" s="266">
        <v>4</v>
      </c>
      <c r="BD18" s="266"/>
      <c r="BE18" s="266">
        <v>6</v>
      </c>
      <c r="BF18" s="266">
        <v>12</v>
      </c>
      <c r="BG18" s="266">
        <v>2</v>
      </c>
      <c r="BH18" s="266">
        <v>2</v>
      </c>
      <c r="BI18" s="268">
        <f t="shared" si="0"/>
        <v>43</v>
      </c>
    </row>
    <row r="19" spans="1:2643" s="19" customFormat="1" ht="30" customHeight="1" thickBot="1" x14ac:dyDescent="0.55000000000000004">
      <c r="A19" s="102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5">
        <f>SUM(BB15:BB18)</f>
        <v>116</v>
      </c>
      <c r="BC19" s="106">
        <f t="shared" ref="BC19:BI19" si="1">SUM(BC15:BC18)</f>
        <v>25</v>
      </c>
      <c r="BD19" s="106">
        <f t="shared" si="1"/>
        <v>2</v>
      </c>
      <c r="BE19" s="106">
        <f t="shared" si="1"/>
        <v>10</v>
      </c>
      <c r="BF19" s="106">
        <f t="shared" si="1"/>
        <v>12</v>
      </c>
      <c r="BG19" s="106">
        <f t="shared" si="1"/>
        <v>2</v>
      </c>
      <c r="BH19" s="106">
        <f t="shared" si="1"/>
        <v>32</v>
      </c>
      <c r="BI19" s="107">
        <f t="shared" si="1"/>
        <v>199</v>
      </c>
      <c r="BO19" s="24"/>
      <c r="BP19" s="24"/>
      <c r="BQ19" s="24"/>
    </row>
    <row r="20" spans="1:2643" ht="25.2" customHeight="1" x14ac:dyDescent="0.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9"/>
      <c r="S20" s="9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BD20" s="3"/>
      <c r="BE20" s="3"/>
      <c r="BJ20" s="27"/>
    </row>
    <row r="21" spans="1:2643" ht="30.6" x14ac:dyDescent="0.55000000000000004">
      <c r="A21" s="8"/>
      <c r="B21" s="8"/>
      <c r="C21" s="111" t="s">
        <v>7</v>
      </c>
      <c r="D21" s="111"/>
      <c r="E21" s="111"/>
      <c r="F21" s="111"/>
      <c r="G21" s="1"/>
      <c r="H21" s="112"/>
      <c r="I21" s="113" t="s">
        <v>95</v>
      </c>
      <c r="J21" s="111" t="s">
        <v>4</v>
      </c>
      <c r="K21" s="1"/>
      <c r="L21" s="1"/>
      <c r="M21" s="1"/>
      <c r="N21" s="111"/>
      <c r="O21" s="111"/>
      <c r="P21" s="111"/>
      <c r="Q21" s="111"/>
      <c r="R21" s="114"/>
      <c r="S21" s="115" t="s">
        <v>1</v>
      </c>
      <c r="T21" s="113" t="s">
        <v>95</v>
      </c>
      <c r="U21" s="111" t="s">
        <v>61</v>
      </c>
      <c r="V21" s="1"/>
      <c r="W21" s="111"/>
      <c r="X21" s="111"/>
      <c r="Y21" s="111"/>
      <c r="Z21" s="111"/>
      <c r="AA21" s="111"/>
      <c r="AB21" s="111"/>
      <c r="AC21" s="111"/>
      <c r="AD21" s="1"/>
      <c r="AE21" s="96" t="s">
        <v>94</v>
      </c>
      <c r="AF21" s="113" t="s">
        <v>95</v>
      </c>
      <c r="AG21" s="111" t="s">
        <v>93</v>
      </c>
      <c r="AH21" s="111"/>
      <c r="AI21" s="111"/>
      <c r="AJ21" s="1"/>
      <c r="AK21" s="1"/>
      <c r="AL21" s="1"/>
      <c r="AM21" s="1"/>
      <c r="AN21" s="1"/>
      <c r="AO21" s="1"/>
      <c r="AP21" s="1"/>
      <c r="AQ21" s="96" t="s">
        <v>62</v>
      </c>
      <c r="AR21" s="113" t="s">
        <v>95</v>
      </c>
      <c r="AS21" s="111" t="s">
        <v>63</v>
      </c>
      <c r="AT21" s="1"/>
      <c r="AU21" s="10"/>
      <c r="AV21" s="10"/>
      <c r="BD21" s="3"/>
      <c r="BE21" s="3"/>
    </row>
    <row r="22" spans="1:2643" ht="30.6" x14ac:dyDescent="0.55000000000000004">
      <c r="A22" s="8"/>
      <c r="B22" s="8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4"/>
      <c r="S22" s="114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0"/>
      <c r="AV22" s="10"/>
      <c r="BD22" s="3"/>
      <c r="BE22" s="3"/>
    </row>
    <row r="23" spans="1:2643" ht="30.6" x14ac:dyDescent="0.55000000000000004">
      <c r="A23" s="8"/>
      <c r="B23" s="8"/>
      <c r="C23" s="111"/>
      <c r="D23" s="111"/>
      <c r="E23" s="111"/>
      <c r="F23" s="111"/>
      <c r="G23" s="111"/>
      <c r="H23" s="116" t="s">
        <v>0</v>
      </c>
      <c r="I23" s="113" t="s">
        <v>95</v>
      </c>
      <c r="J23" s="111" t="s">
        <v>67</v>
      </c>
      <c r="K23" s="1"/>
      <c r="L23" s="1"/>
      <c r="M23" s="1"/>
      <c r="N23" s="111"/>
      <c r="O23" s="111"/>
      <c r="P23" s="111"/>
      <c r="Q23" s="111"/>
      <c r="R23" s="114"/>
      <c r="S23" s="96" t="s">
        <v>64</v>
      </c>
      <c r="T23" s="113" t="s">
        <v>95</v>
      </c>
      <c r="U23" s="111" t="s">
        <v>68</v>
      </c>
      <c r="V23" s="1"/>
      <c r="W23" s="111"/>
      <c r="X23" s="111"/>
      <c r="Y23" s="111"/>
      <c r="Z23" s="111"/>
      <c r="AA23" s="111"/>
      <c r="AB23" s="111"/>
      <c r="AC23" s="111"/>
      <c r="AD23" s="1"/>
      <c r="AE23" s="96" t="s">
        <v>66</v>
      </c>
      <c r="AF23" s="113" t="s">
        <v>95</v>
      </c>
      <c r="AG23" s="111" t="s">
        <v>65</v>
      </c>
      <c r="AH23" s="111"/>
      <c r="AI23" s="11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V23" s="10"/>
      <c r="BD23" s="3"/>
      <c r="BE23" s="3"/>
    </row>
    <row r="24" spans="1:2643" ht="22.8" x14ac:dyDescent="0.4">
      <c r="A24" s="8"/>
      <c r="B24" s="8"/>
      <c r="C24" s="8"/>
      <c r="D24" s="8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11"/>
      <c r="S24" s="11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6"/>
      <c r="AK24" s="6"/>
      <c r="AL24" s="6"/>
      <c r="AM24" s="6"/>
      <c r="AN24" s="6"/>
      <c r="AO24" s="6"/>
      <c r="AP24" s="6"/>
      <c r="AQ24" s="6"/>
      <c r="AR24" s="6"/>
      <c r="AS24" s="6"/>
      <c r="BD24" s="3"/>
      <c r="BE24" s="3"/>
    </row>
    <row r="25" spans="1:2643" ht="35.4" x14ac:dyDescent="0.6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1"/>
      <c r="S25" s="11"/>
      <c r="T25" s="7"/>
      <c r="U25" s="7"/>
      <c r="V25" s="7"/>
      <c r="W25" s="7"/>
      <c r="X25" s="7"/>
      <c r="Y25" s="7"/>
      <c r="Z25" s="276"/>
      <c r="AA25" s="125" t="s">
        <v>37</v>
      </c>
      <c r="AB25" s="276"/>
      <c r="AC25" s="276"/>
      <c r="AD25" s="276"/>
      <c r="AE25" s="276"/>
      <c r="AF25" s="276"/>
      <c r="AG25" s="276"/>
      <c r="AH25" s="276"/>
      <c r="AI25" s="276"/>
      <c r="AJ25" s="71"/>
      <c r="AK25" s="6"/>
      <c r="AL25" s="6"/>
      <c r="AM25" s="6"/>
      <c r="AN25" s="6"/>
      <c r="AO25" s="6"/>
      <c r="AP25" s="6"/>
      <c r="AQ25" s="6"/>
      <c r="AR25" s="6"/>
      <c r="AS25" s="6"/>
      <c r="BD25" s="3"/>
      <c r="BE25" s="3"/>
      <c r="BI25" s="18"/>
      <c r="BJ25" s="20"/>
    </row>
    <row r="26" spans="1:2643" ht="18.75" customHeight="1" thickBot="1" x14ac:dyDescent="0.6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  <c r="S26" s="9"/>
      <c r="T26" s="8"/>
      <c r="U26" s="8"/>
      <c r="V26" s="8"/>
      <c r="W26" s="8"/>
      <c r="X26" s="8"/>
      <c r="Y26" s="8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71"/>
      <c r="BD26" s="3"/>
      <c r="BE26" s="3"/>
    </row>
    <row r="27" spans="1:2643" ht="32.4" customHeight="1" thickBot="1" x14ac:dyDescent="0.3">
      <c r="A27" s="648" t="s">
        <v>98</v>
      </c>
      <c r="B27" s="653" t="s">
        <v>441</v>
      </c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5"/>
      <c r="P27" s="675" t="s">
        <v>8</v>
      </c>
      <c r="Q27" s="673"/>
      <c r="R27" s="673" t="s">
        <v>9</v>
      </c>
      <c r="S27" s="674"/>
      <c r="T27" s="630" t="s">
        <v>10</v>
      </c>
      <c r="U27" s="662"/>
      <c r="V27" s="662"/>
      <c r="W27" s="662"/>
      <c r="X27" s="663"/>
      <c r="Y27" s="663"/>
      <c r="Z27" s="663"/>
      <c r="AA27" s="663"/>
      <c r="AB27" s="663"/>
      <c r="AC27" s="663"/>
      <c r="AD27" s="663"/>
      <c r="AE27" s="664"/>
      <c r="AF27" s="685" t="s">
        <v>36</v>
      </c>
      <c r="AG27" s="663"/>
      <c r="AH27" s="663"/>
      <c r="AI27" s="663"/>
      <c r="AJ27" s="663"/>
      <c r="AK27" s="663"/>
      <c r="AL27" s="663"/>
      <c r="AM27" s="663"/>
      <c r="AN27" s="663"/>
      <c r="AO27" s="663"/>
      <c r="AP27" s="663"/>
      <c r="AQ27" s="663"/>
      <c r="AR27" s="663"/>
      <c r="AS27" s="663"/>
      <c r="AT27" s="663"/>
      <c r="AU27" s="663"/>
      <c r="AV27" s="663"/>
      <c r="AW27" s="663"/>
      <c r="AX27" s="663"/>
      <c r="AY27" s="663"/>
      <c r="AZ27" s="663"/>
      <c r="BA27" s="663"/>
      <c r="BB27" s="663"/>
      <c r="BC27" s="686"/>
      <c r="BD27" s="666" t="s">
        <v>24</v>
      </c>
      <c r="BE27" s="667"/>
      <c r="BF27" s="689" t="s">
        <v>99</v>
      </c>
      <c r="BG27" s="690"/>
      <c r="BH27" s="690"/>
      <c r="BI27" s="691"/>
    </row>
    <row r="28" spans="1:2643" ht="32.4" customHeight="1" thickBot="1" x14ac:dyDescent="0.3">
      <c r="A28" s="649"/>
      <c r="B28" s="656"/>
      <c r="C28" s="657"/>
      <c r="D28" s="657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8"/>
      <c r="P28" s="569"/>
      <c r="Q28" s="537"/>
      <c r="R28" s="537"/>
      <c r="S28" s="651"/>
      <c r="T28" s="569" t="s">
        <v>5</v>
      </c>
      <c r="U28" s="537"/>
      <c r="V28" s="536" t="s">
        <v>11</v>
      </c>
      <c r="W28" s="570"/>
      <c r="X28" s="450" t="s">
        <v>12</v>
      </c>
      <c r="Y28" s="451"/>
      <c r="Z28" s="451"/>
      <c r="AA28" s="451"/>
      <c r="AB28" s="451"/>
      <c r="AC28" s="451"/>
      <c r="AD28" s="451"/>
      <c r="AE28" s="575"/>
      <c r="AF28" s="568" t="s">
        <v>14</v>
      </c>
      <c r="AG28" s="523"/>
      <c r="AH28" s="523"/>
      <c r="AI28" s="523"/>
      <c r="AJ28" s="523"/>
      <c r="AK28" s="543"/>
      <c r="AL28" s="568" t="s">
        <v>15</v>
      </c>
      <c r="AM28" s="523"/>
      <c r="AN28" s="523"/>
      <c r="AO28" s="523"/>
      <c r="AP28" s="523"/>
      <c r="AQ28" s="543"/>
      <c r="AR28" s="568" t="s">
        <v>16</v>
      </c>
      <c r="AS28" s="523"/>
      <c r="AT28" s="523"/>
      <c r="AU28" s="523"/>
      <c r="AV28" s="523"/>
      <c r="AW28" s="543"/>
      <c r="AX28" s="568" t="s">
        <v>160</v>
      </c>
      <c r="AY28" s="523"/>
      <c r="AZ28" s="523"/>
      <c r="BA28" s="523"/>
      <c r="BB28" s="523"/>
      <c r="BC28" s="543"/>
      <c r="BD28" s="668"/>
      <c r="BE28" s="669"/>
      <c r="BF28" s="692"/>
      <c r="BG28" s="693"/>
      <c r="BH28" s="693"/>
      <c r="BI28" s="694"/>
    </row>
    <row r="29" spans="1:2643" ht="76.95" customHeight="1" thickBot="1" x14ac:dyDescent="0.3">
      <c r="A29" s="649"/>
      <c r="B29" s="656"/>
      <c r="C29" s="657"/>
      <c r="D29" s="657"/>
      <c r="E29" s="657"/>
      <c r="F29" s="657"/>
      <c r="G29" s="657"/>
      <c r="H29" s="657"/>
      <c r="I29" s="657"/>
      <c r="J29" s="657"/>
      <c r="K29" s="657"/>
      <c r="L29" s="657"/>
      <c r="M29" s="657"/>
      <c r="N29" s="657"/>
      <c r="O29" s="658"/>
      <c r="P29" s="569"/>
      <c r="Q29" s="537"/>
      <c r="R29" s="537"/>
      <c r="S29" s="651"/>
      <c r="T29" s="569"/>
      <c r="U29" s="537"/>
      <c r="V29" s="536"/>
      <c r="W29" s="570"/>
      <c r="X29" s="569" t="s">
        <v>13</v>
      </c>
      <c r="Y29" s="570"/>
      <c r="Z29" s="537" t="s">
        <v>100</v>
      </c>
      <c r="AA29" s="537"/>
      <c r="AB29" s="536" t="s">
        <v>101</v>
      </c>
      <c r="AC29" s="537"/>
      <c r="AD29" s="537" t="s">
        <v>74</v>
      </c>
      <c r="AE29" s="651"/>
      <c r="AF29" s="684" t="s">
        <v>154</v>
      </c>
      <c r="AG29" s="523"/>
      <c r="AH29" s="638"/>
      <c r="AI29" s="684" t="s">
        <v>184</v>
      </c>
      <c r="AJ29" s="523"/>
      <c r="AK29" s="543"/>
      <c r="AL29" s="665" t="s">
        <v>182</v>
      </c>
      <c r="AM29" s="523"/>
      <c r="AN29" s="543"/>
      <c r="AO29" s="684" t="s">
        <v>183</v>
      </c>
      <c r="AP29" s="523"/>
      <c r="AQ29" s="638"/>
      <c r="AR29" s="684" t="s">
        <v>155</v>
      </c>
      <c r="AS29" s="523"/>
      <c r="AT29" s="543"/>
      <c r="AU29" s="665" t="s">
        <v>156</v>
      </c>
      <c r="AV29" s="523"/>
      <c r="AW29" s="543"/>
      <c r="AX29" s="665" t="s">
        <v>193</v>
      </c>
      <c r="AY29" s="523"/>
      <c r="AZ29" s="638"/>
      <c r="BA29" s="681" t="s">
        <v>157</v>
      </c>
      <c r="BB29" s="682"/>
      <c r="BC29" s="683"/>
      <c r="BD29" s="668"/>
      <c r="BE29" s="669"/>
      <c r="BF29" s="692"/>
      <c r="BG29" s="693"/>
      <c r="BH29" s="693"/>
      <c r="BI29" s="694"/>
    </row>
    <row r="30" spans="1:2643" ht="185.25" customHeight="1" thickBot="1" x14ac:dyDescent="0.3">
      <c r="A30" s="650"/>
      <c r="B30" s="659"/>
      <c r="C30" s="660"/>
      <c r="D30" s="660"/>
      <c r="E30" s="660"/>
      <c r="F30" s="660"/>
      <c r="G30" s="660"/>
      <c r="H30" s="660"/>
      <c r="I30" s="660"/>
      <c r="J30" s="660"/>
      <c r="K30" s="660"/>
      <c r="L30" s="660"/>
      <c r="M30" s="660"/>
      <c r="N30" s="660"/>
      <c r="O30" s="661"/>
      <c r="P30" s="571"/>
      <c r="Q30" s="539"/>
      <c r="R30" s="539"/>
      <c r="S30" s="652"/>
      <c r="T30" s="571"/>
      <c r="U30" s="539"/>
      <c r="V30" s="538"/>
      <c r="W30" s="572"/>
      <c r="X30" s="571"/>
      <c r="Y30" s="572"/>
      <c r="Z30" s="539"/>
      <c r="AA30" s="539"/>
      <c r="AB30" s="538"/>
      <c r="AC30" s="539"/>
      <c r="AD30" s="539"/>
      <c r="AE30" s="652"/>
      <c r="AF30" s="277" t="s">
        <v>3</v>
      </c>
      <c r="AG30" s="278" t="s">
        <v>17</v>
      </c>
      <c r="AH30" s="279" t="s">
        <v>18</v>
      </c>
      <c r="AI30" s="277" t="s">
        <v>3</v>
      </c>
      <c r="AJ30" s="278" t="s">
        <v>17</v>
      </c>
      <c r="AK30" s="280" t="s">
        <v>18</v>
      </c>
      <c r="AL30" s="281" t="s">
        <v>3</v>
      </c>
      <c r="AM30" s="278" t="s">
        <v>17</v>
      </c>
      <c r="AN30" s="282" t="s">
        <v>18</v>
      </c>
      <c r="AO30" s="283" t="s">
        <v>3</v>
      </c>
      <c r="AP30" s="278" t="s">
        <v>17</v>
      </c>
      <c r="AQ30" s="284" t="s">
        <v>18</v>
      </c>
      <c r="AR30" s="283" t="s">
        <v>3</v>
      </c>
      <c r="AS30" s="278" t="s">
        <v>17</v>
      </c>
      <c r="AT30" s="282" t="s">
        <v>18</v>
      </c>
      <c r="AU30" s="281" t="s">
        <v>3</v>
      </c>
      <c r="AV30" s="278" t="s">
        <v>17</v>
      </c>
      <c r="AW30" s="282" t="s">
        <v>18</v>
      </c>
      <c r="AX30" s="281" t="s">
        <v>3</v>
      </c>
      <c r="AY30" s="278" t="s">
        <v>17</v>
      </c>
      <c r="AZ30" s="284" t="s">
        <v>18</v>
      </c>
      <c r="BA30" s="283" t="s">
        <v>3</v>
      </c>
      <c r="BB30" s="278" t="s">
        <v>17</v>
      </c>
      <c r="BC30" s="282" t="s">
        <v>18</v>
      </c>
      <c r="BD30" s="670"/>
      <c r="BE30" s="671"/>
      <c r="BF30" s="695"/>
      <c r="BG30" s="696"/>
      <c r="BH30" s="696"/>
      <c r="BI30" s="697"/>
    </row>
    <row r="31" spans="1:2643" s="22" customFormat="1" ht="52.5" customHeight="1" thickBot="1" x14ac:dyDescent="0.3">
      <c r="A31" s="123" t="s">
        <v>19</v>
      </c>
      <c r="B31" s="676" t="s">
        <v>111</v>
      </c>
      <c r="C31" s="677"/>
      <c r="D31" s="677"/>
      <c r="E31" s="677"/>
      <c r="F31" s="677"/>
      <c r="G31" s="677"/>
      <c r="H31" s="677"/>
      <c r="I31" s="677"/>
      <c r="J31" s="677"/>
      <c r="K31" s="677"/>
      <c r="L31" s="677"/>
      <c r="M31" s="677"/>
      <c r="N31" s="677"/>
      <c r="O31" s="678"/>
      <c r="P31" s="500"/>
      <c r="Q31" s="501"/>
      <c r="R31" s="501"/>
      <c r="S31" s="517"/>
      <c r="T31" s="672">
        <f>SUM(T32:U44,T45:U71)</f>
        <v>3962</v>
      </c>
      <c r="U31" s="577"/>
      <c r="V31" s="672">
        <f>SUM(V32:W44,V45:W71)</f>
        <v>1846</v>
      </c>
      <c r="W31" s="577"/>
      <c r="X31" s="672">
        <f>SUM(X32:Y44,X45:Y71)</f>
        <v>926</v>
      </c>
      <c r="Y31" s="577"/>
      <c r="Z31" s="672">
        <f>SUM(Z32:AA44,Z45:AA71)</f>
        <v>316</v>
      </c>
      <c r="AA31" s="577"/>
      <c r="AB31" s="672">
        <f>SUM(AB32:AC44,AB45:AC71)</f>
        <v>570</v>
      </c>
      <c r="AC31" s="577"/>
      <c r="AD31" s="672">
        <f>SUM(AD32:AE44,AD45:AE71)</f>
        <v>34</v>
      </c>
      <c r="AE31" s="577"/>
      <c r="AF31" s="172">
        <f t="shared" ref="AF31:AZ31" si="2">SUM(AF32:AF71)</f>
        <v>852</v>
      </c>
      <c r="AG31" s="151">
        <f t="shared" si="2"/>
        <v>434</v>
      </c>
      <c r="AH31" s="156">
        <f t="shared" si="2"/>
        <v>23</v>
      </c>
      <c r="AI31" s="172">
        <f t="shared" si="2"/>
        <v>1024</v>
      </c>
      <c r="AJ31" s="151">
        <f t="shared" si="2"/>
        <v>492</v>
      </c>
      <c r="AK31" s="156">
        <f t="shared" si="2"/>
        <v>29</v>
      </c>
      <c r="AL31" s="172">
        <f t="shared" si="2"/>
        <v>798</v>
      </c>
      <c r="AM31" s="151">
        <f t="shared" si="2"/>
        <v>372</v>
      </c>
      <c r="AN31" s="156">
        <f t="shared" si="2"/>
        <v>22</v>
      </c>
      <c r="AO31" s="172">
        <f t="shared" si="2"/>
        <v>508</v>
      </c>
      <c r="AP31" s="188">
        <f t="shared" si="2"/>
        <v>206</v>
      </c>
      <c r="AQ31" s="156">
        <f t="shared" si="2"/>
        <v>14</v>
      </c>
      <c r="AR31" s="172">
        <f t="shared" si="2"/>
        <v>564</v>
      </c>
      <c r="AS31" s="188">
        <f t="shared" si="2"/>
        <v>256</v>
      </c>
      <c r="AT31" s="156">
        <f t="shared" si="2"/>
        <v>15</v>
      </c>
      <c r="AU31" s="172">
        <f t="shared" si="2"/>
        <v>216</v>
      </c>
      <c r="AV31" s="188">
        <f t="shared" si="2"/>
        <v>86</v>
      </c>
      <c r="AW31" s="156">
        <f t="shared" si="2"/>
        <v>6</v>
      </c>
      <c r="AX31" s="172">
        <f t="shared" si="2"/>
        <v>0</v>
      </c>
      <c r="AY31" s="188">
        <f t="shared" si="2"/>
        <v>0</v>
      </c>
      <c r="AZ31" s="156">
        <f t="shared" si="2"/>
        <v>0</v>
      </c>
      <c r="BA31" s="109">
        <f>SUM(BA32,BA37,BA42:BA43,BA52:BA54,BA57:BA70)</f>
        <v>0</v>
      </c>
      <c r="BB31" s="110">
        <f>SUM(BB32,BB37,BB42:BB43,BB52:BB54,BB57:BB70)</f>
        <v>0</v>
      </c>
      <c r="BC31" s="126">
        <f>SUM(BC32,BC37,BC42:BC43,BC52:BC54,BC57:BC70)</f>
        <v>0</v>
      </c>
      <c r="BD31" s="759">
        <f>SUM(AH31,AK31,AN31,AQ31,AT31,AW31,AZ31)</f>
        <v>109</v>
      </c>
      <c r="BE31" s="760" t="e">
        <f>SUM(BE67,BE60,BE55,BE61,BE54,BE52,BE43,BE42,BE37,BE32)</f>
        <v>#REF!</v>
      </c>
      <c r="BF31" s="764">
        <f>T31*100/T129</f>
        <v>53.875441936361163</v>
      </c>
      <c r="BG31" s="765"/>
      <c r="BH31" s="765"/>
      <c r="BI31" s="766"/>
      <c r="BJ31" s="410"/>
      <c r="BK31" s="410"/>
      <c r="BL31" s="410"/>
      <c r="BM31" s="3"/>
      <c r="BN31" s="3"/>
      <c r="BO31" s="23"/>
      <c r="BP31" s="23"/>
      <c r="BQ31" s="2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</row>
    <row r="32" spans="1:2643" ht="63" customHeight="1" x14ac:dyDescent="0.25">
      <c r="A32" s="288" t="s">
        <v>102</v>
      </c>
      <c r="B32" s="592" t="s">
        <v>403</v>
      </c>
      <c r="C32" s="593"/>
      <c r="D32" s="593"/>
      <c r="E32" s="593"/>
      <c r="F32" s="593"/>
      <c r="G32" s="593"/>
      <c r="H32" s="593"/>
      <c r="I32" s="593"/>
      <c r="J32" s="593"/>
      <c r="K32" s="593"/>
      <c r="L32" s="593"/>
      <c r="M32" s="593"/>
      <c r="N32" s="593"/>
      <c r="O32" s="594"/>
      <c r="P32" s="574"/>
      <c r="Q32" s="451"/>
      <c r="R32" s="451"/>
      <c r="S32" s="575"/>
      <c r="T32" s="450"/>
      <c r="U32" s="451"/>
      <c r="V32" s="574"/>
      <c r="W32" s="452"/>
      <c r="X32" s="574"/>
      <c r="Y32" s="575"/>
      <c r="Z32" s="451"/>
      <c r="AA32" s="451"/>
      <c r="AB32" s="574"/>
      <c r="AC32" s="451"/>
      <c r="AD32" s="574"/>
      <c r="AE32" s="451"/>
      <c r="AF32" s="162"/>
      <c r="AG32" s="355"/>
      <c r="AH32" s="157"/>
      <c r="AI32" s="162"/>
      <c r="AJ32" s="355"/>
      <c r="AK32" s="158"/>
      <c r="AL32" s="162"/>
      <c r="AM32" s="355"/>
      <c r="AN32" s="158"/>
      <c r="AO32" s="377"/>
      <c r="AP32" s="355"/>
      <c r="AQ32" s="357"/>
      <c r="AR32" s="377"/>
      <c r="AS32" s="355"/>
      <c r="AT32" s="356"/>
      <c r="AU32" s="354"/>
      <c r="AV32" s="355"/>
      <c r="AW32" s="356"/>
      <c r="AX32" s="354"/>
      <c r="AY32" s="355"/>
      <c r="AZ32" s="357"/>
      <c r="BA32" s="377"/>
      <c r="BB32" s="355"/>
      <c r="BC32" s="357">
        <f>SUM(BC35:BC36)</f>
        <v>0</v>
      </c>
      <c r="BD32" s="574">
        <f t="shared" ref="BD32:BD42" si="3">SUM(AH32,AK32,AN32,AQ32,AT32,AW32,AZ32,BC32)</f>
        <v>0</v>
      </c>
      <c r="BE32" s="575"/>
      <c r="BF32" s="565"/>
      <c r="BG32" s="566"/>
      <c r="BH32" s="566"/>
      <c r="BI32" s="567"/>
    </row>
    <row r="33" spans="1:66" ht="48.75" customHeight="1" x14ac:dyDescent="0.25">
      <c r="A33" s="163" t="s">
        <v>115</v>
      </c>
      <c r="B33" s="414" t="s">
        <v>350</v>
      </c>
      <c r="C33" s="415"/>
      <c r="D33" s="415"/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6"/>
      <c r="P33" s="464"/>
      <c r="Q33" s="424"/>
      <c r="R33" s="424">
        <v>1</v>
      </c>
      <c r="S33" s="498"/>
      <c r="T33" s="423">
        <f>SUM(AF33,AI33,AL33,AO33,AR33,AU33,AX33)</f>
        <v>72</v>
      </c>
      <c r="U33" s="424"/>
      <c r="V33" s="464">
        <v>34</v>
      </c>
      <c r="W33" s="425"/>
      <c r="X33" s="464">
        <v>18</v>
      </c>
      <c r="Y33" s="498"/>
      <c r="Z33" s="424"/>
      <c r="AA33" s="424"/>
      <c r="AB33" s="464">
        <v>16</v>
      </c>
      <c r="AC33" s="424"/>
      <c r="AD33" s="464"/>
      <c r="AE33" s="498"/>
      <c r="AF33" s="398">
        <v>72</v>
      </c>
      <c r="AG33" s="349">
        <v>34</v>
      </c>
      <c r="AH33" s="399">
        <v>2</v>
      </c>
      <c r="AI33" s="398"/>
      <c r="AJ33" s="349"/>
      <c r="AK33" s="400"/>
      <c r="AL33" s="398"/>
      <c r="AM33" s="349"/>
      <c r="AN33" s="400"/>
      <c r="AO33" s="362"/>
      <c r="AP33" s="349"/>
      <c r="AQ33" s="350"/>
      <c r="AR33" s="362"/>
      <c r="AS33" s="349"/>
      <c r="AT33" s="363"/>
      <c r="AU33" s="348"/>
      <c r="AV33" s="349"/>
      <c r="AW33" s="363"/>
      <c r="AX33" s="348"/>
      <c r="AY33" s="349"/>
      <c r="AZ33" s="350"/>
      <c r="BA33" s="362"/>
      <c r="BB33" s="349"/>
      <c r="BC33" s="350"/>
      <c r="BD33" s="464">
        <f>SUM(AH33,AK33,AN33,AQ33,AT33,AW33,AZ33,BC33)</f>
        <v>2</v>
      </c>
      <c r="BE33" s="498"/>
      <c r="BF33" s="489" t="s">
        <v>351</v>
      </c>
      <c r="BG33" s="429"/>
      <c r="BH33" s="429"/>
      <c r="BI33" s="430"/>
    </row>
    <row r="34" spans="1:66" ht="43.5" customHeight="1" x14ac:dyDescent="0.25">
      <c r="A34" s="163" t="s">
        <v>116</v>
      </c>
      <c r="B34" s="414" t="s">
        <v>352</v>
      </c>
      <c r="C34" s="415"/>
      <c r="D34" s="415"/>
      <c r="E34" s="415"/>
      <c r="F34" s="415"/>
      <c r="G34" s="415"/>
      <c r="H34" s="415"/>
      <c r="I34" s="415"/>
      <c r="J34" s="415"/>
      <c r="K34" s="415"/>
      <c r="L34" s="415"/>
      <c r="M34" s="415"/>
      <c r="N34" s="415"/>
      <c r="O34" s="416"/>
      <c r="P34" s="464"/>
      <c r="Q34" s="424"/>
      <c r="R34" s="424">
        <v>2</v>
      </c>
      <c r="S34" s="498"/>
      <c r="T34" s="423">
        <f>SUM(AF34,AI34,AL34,AO34,AR34,AU34,AX34)</f>
        <v>72</v>
      </c>
      <c r="U34" s="424"/>
      <c r="V34" s="464">
        <v>34</v>
      </c>
      <c r="W34" s="425"/>
      <c r="X34" s="464">
        <v>18</v>
      </c>
      <c r="Y34" s="498"/>
      <c r="Z34" s="424"/>
      <c r="AA34" s="424"/>
      <c r="AB34" s="464">
        <v>16</v>
      </c>
      <c r="AC34" s="424"/>
      <c r="AD34" s="464"/>
      <c r="AE34" s="498"/>
      <c r="AF34" s="398"/>
      <c r="AG34" s="349"/>
      <c r="AH34" s="399"/>
      <c r="AI34" s="398">
        <v>72</v>
      </c>
      <c r="AJ34" s="349">
        <v>34</v>
      </c>
      <c r="AK34" s="400">
        <v>2</v>
      </c>
      <c r="AL34" s="398"/>
      <c r="AM34" s="349"/>
      <c r="AN34" s="400"/>
      <c r="AO34" s="362"/>
      <c r="AP34" s="349"/>
      <c r="AQ34" s="350"/>
      <c r="AR34" s="362"/>
      <c r="AS34" s="349"/>
      <c r="AT34" s="363"/>
      <c r="AU34" s="348"/>
      <c r="AV34" s="349"/>
      <c r="AW34" s="363"/>
      <c r="AX34" s="348"/>
      <c r="AY34" s="349"/>
      <c r="AZ34" s="350"/>
      <c r="BA34" s="362"/>
      <c r="BB34" s="349"/>
      <c r="BC34" s="350"/>
      <c r="BD34" s="464">
        <f>SUM(AH34,AK34,AN34,AQ34,AT34,AW34,AZ34,BC34)</f>
        <v>2</v>
      </c>
      <c r="BE34" s="498"/>
      <c r="BF34" s="489" t="s">
        <v>353</v>
      </c>
      <c r="BG34" s="429"/>
      <c r="BH34" s="429"/>
      <c r="BI34" s="430"/>
    </row>
    <row r="35" spans="1:66" ht="44.25" customHeight="1" x14ac:dyDescent="0.4">
      <c r="A35" s="163" t="s">
        <v>148</v>
      </c>
      <c r="B35" s="414" t="s">
        <v>354</v>
      </c>
      <c r="C35" s="415"/>
      <c r="D35" s="415"/>
      <c r="E35" s="415"/>
      <c r="F35" s="415"/>
      <c r="G35" s="415"/>
      <c r="H35" s="415"/>
      <c r="I35" s="415"/>
      <c r="J35" s="415"/>
      <c r="K35" s="415"/>
      <c r="L35" s="415"/>
      <c r="M35" s="415"/>
      <c r="N35" s="415"/>
      <c r="O35" s="416"/>
      <c r="P35" s="464">
        <v>3</v>
      </c>
      <c r="Q35" s="424"/>
      <c r="R35" s="424"/>
      <c r="S35" s="498"/>
      <c r="T35" s="423">
        <f>SUM(AF35,AI35,AL35,AO35,AR35,AU35,AX35)</f>
        <v>144</v>
      </c>
      <c r="U35" s="424"/>
      <c r="V35" s="464">
        <v>76</v>
      </c>
      <c r="W35" s="425"/>
      <c r="X35" s="464">
        <v>42</v>
      </c>
      <c r="Y35" s="498"/>
      <c r="Z35" s="424"/>
      <c r="AA35" s="424"/>
      <c r="AB35" s="464"/>
      <c r="AC35" s="424"/>
      <c r="AD35" s="464">
        <v>34</v>
      </c>
      <c r="AE35" s="498"/>
      <c r="AF35" s="398"/>
      <c r="AG35" s="349"/>
      <c r="AH35" s="399"/>
      <c r="AI35" s="398"/>
      <c r="AJ35" s="349"/>
      <c r="AK35" s="400"/>
      <c r="AL35" s="398">
        <v>144</v>
      </c>
      <c r="AM35" s="349">
        <v>76</v>
      </c>
      <c r="AN35" s="400">
        <v>4</v>
      </c>
      <c r="AO35" s="362"/>
      <c r="AP35" s="349"/>
      <c r="AQ35" s="350"/>
      <c r="AR35" s="362"/>
      <c r="AS35" s="349"/>
      <c r="AT35" s="363"/>
      <c r="AU35" s="348"/>
      <c r="AV35" s="349"/>
      <c r="AW35" s="363"/>
      <c r="AX35" s="348"/>
      <c r="AY35" s="349"/>
      <c r="AZ35" s="350"/>
      <c r="BA35" s="362"/>
      <c r="BB35" s="349"/>
      <c r="BC35" s="350"/>
      <c r="BD35" s="464">
        <f t="shared" ref="BD35:BD36" si="4">SUM(AH35,AK35,AN35,AQ35,AT35,AW35,AZ35,BC35)</f>
        <v>4</v>
      </c>
      <c r="BE35" s="498"/>
      <c r="BF35" s="489" t="s">
        <v>355</v>
      </c>
      <c r="BG35" s="429"/>
      <c r="BH35" s="429"/>
      <c r="BI35" s="430"/>
      <c r="BN35" s="6"/>
    </row>
    <row r="36" spans="1:66" ht="41.25" customHeight="1" x14ac:dyDescent="0.25">
      <c r="A36" s="163" t="s">
        <v>194</v>
      </c>
      <c r="B36" s="414" t="s">
        <v>356</v>
      </c>
      <c r="C36" s="415"/>
      <c r="D36" s="415"/>
      <c r="E36" s="415"/>
      <c r="F36" s="415"/>
      <c r="G36" s="415"/>
      <c r="H36" s="415"/>
      <c r="I36" s="415"/>
      <c r="J36" s="415"/>
      <c r="K36" s="415"/>
      <c r="L36" s="415"/>
      <c r="M36" s="415"/>
      <c r="N36" s="415"/>
      <c r="O36" s="416"/>
      <c r="P36" s="464">
        <v>4</v>
      </c>
      <c r="Q36" s="424"/>
      <c r="R36" s="424"/>
      <c r="S36" s="498"/>
      <c r="T36" s="423">
        <f t="shared" ref="T36" si="5">SUM(AF36,AI36,AL36,AO36,AR36,AU36,AX36)</f>
        <v>144</v>
      </c>
      <c r="U36" s="424"/>
      <c r="V36" s="464">
        <v>60</v>
      </c>
      <c r="W36" s="425"/>
      <c r="X36" s="464">
        <v>34</v>
      </c>
      <c r="Y36" s="498"/>
      <c r="Z36" s="424"/>
      <c r="AA36" s="424"/>
      <c r="AB36" s="464">
        <v>26</v>
      </c>
      <c r="AC36" s="424"/>
      <c r="AD36" s="464"/>
      <c r="AE36" s="498"/>
      <c r="AF36" s="398"/>
      <c r="AG36" s="349"/>
      <c r="AH36" s="399"/>
      <c r="AI36" s="398"/>
      <c r="AJ36" s="349"/>
      <c r="AK36" s="400"/>
      <c r="AL36" s="398"/>
      <c r="AM36" s="349"/>
      <c r="AN36" s="400"/>
      <c r="AO36" s="362">
        <v>144</v>
      </c>
      <c r="AP36" s="349">
        <v>60</v>
      </c>
      <c r="AQ36" s="350">
        <v>4</v>
      </c>
      <c r="AR36" s="362"/>
      <c r="AS36" s="349"/>
      <c r="AT36" s="363"/>
      <c r="AU36" s="348"/>
      <c r="AV36" s="349"/>
      <c r="AW36" s="363"/>
      <c r="AX36" s="348"/>
      <c r="AY36" s="349"/>
      <c r="AZ36" s="350"/>
      <c r="BA36" s="362"/>
      <c r="BB36" s="349"/>
      <c r="BC36" s="350"/>
      <c r="BD36" s="464">
        <f t="shared" si="4"/>
        <v>4</v>
      </c>
      <c r="BE36" s="498"/>
      <c r="BF36" s="489" t="s">
        <v>357</v>
      </c>
      <c r="BG36" s="429"/>
      <c r="BH36" s="429"/>
      <c r="BI36" s="430"/>
    </row>
    <row r="37" spans="1:66" ht="48.75" customHeight="1" x14ac:dyDescent="0.25">
      <c r="A37" s="287" t="s">
        <v>112</v>
      </c>
      <c r="B37" s="773" t="s">
        <v>150</v>
      </c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48"/>
      <c r="O37" s="774"/>
      <c r="P37" s="464"/>
      <c r="Q37" s="424"/>
      <c r="R37" s="424"/>
      <c r="S37" s="498"/>
      <c r="T37" s="423"/>
      <c r="U37" s="424"/>
      <c r="V37" s="464"/>
      <c r="W37" s="425"/>
      <c r="X37" s="464"/>
      <c r="Y37" s="498"/>
      <c r="Z37" s="424"/>
      <c r="AA37" s="424"/>
      <c r="AB37" s="464"/>
      <c r="AC37" s="424"/>
      <c r="AD37" s="464">
        <f>SUM(AD39:AE39)</f>
        <v>0</v>
      </c>
      <c r="AE37" s="498"/>
      <c r="AF37" s="398"/>
      <c r="AG37" s="349"/>
      <c r="AH37" s="399"/>
      <c r="AI37" s="398"/>
      <c r="AJ37" s="349"/>
      <c r="AK37" s="400"/>
      <c r="AL37" s="398"/>
      <c r="AM37" s="349"/>
      <c r="AN37" s="400"/>
      <c r="AO37" s="362"/>
      <c r="AP37" s="349"/>
      <c r="AQ37" s="350"/>
      <c r="AR37" s="362"/>
      <c r="AS37" s="349"/>
      <c r="AT37" s="363"/>
      <c r="AU37" s="348"/>
      <c r="AV37" s="349"/>
      <c r="AW37" s="363"/>
      <c r="AX37" s="348"/>
      <c r="AY37" s="349"/>
      <c r="AZ37" s="350"/>
      <c r="BA37" s="362"/>
      <c r="BB37" s="349"/>
      <c r="BC37" s="350"/>
      <c r="BD37" s="464">
        <f t="shared" si="3"/>
        <v>0</v>
      </c>
      <c r="BE37" s="498"/>
      <c r="BF37" s="489"/>
      <c r="BG37" s="429"/>
      <c r="BH37" s="429"/>
      <c r="BI37" s="430"/>
    </row>
    <row r="38" spans="1:66" ht="62.25" customHeight="1" x14ac:dyDescent="0.25">
      <c r="A38" s="163" t="s">
        <v>113</v>
      </c>
      <c r="B38" s="414" t="s">
        <v>315</v>
      </c>
      <c r="C38" s="415"/>
      <c r="D38" s="415"/>
      <c r="E38" s="415"/>
      <c r="F38" s="415"/>
      <c r="G38" s="415"/>
      <c r="H38" s="415"/>
      <c r="I38" s="415"/>
      <c r="J38" s="415"/>
      <c r="K38" s="415"/>
      <c r="L38" s="415"/>
      <c r="M38" s="415"/>
      <c r="N38" s="415"/>
      <c r="O38" s="416"/>
      <c r="P38" s="464"/>
      <c r="Q38" s="424"/>
      <c r="R38" s="424">
        <v>1</v>
      </c>
      <c r="S38" s="498"/>
      <c r="T38" s="423">
        <f t="shared" ref="T38:T42" si="6">SUM(AF38,AI38,AL38,AO38,AR38,AU38,AX38)</f>
        <v>108</v>
      </c>
      <c r="U38" s="424"/>
      <c r="V38" s="464">
        <f t="shared" ref="V38:V42" si="7">SUM(AG38,AJ38,AM38,AP38,AS38,AV38,AY38)</f>
        <v>40</v>
      </c>
      <c r="W38" s="425"/>
      <c r="X38" s="464"/>
      <c r="Y38" s="498"/>
      <c r="Z38" s="424"/>
      <c r="AA38" s="424"/>
      <c r="AB38" s="464">
        <v>40</v>
      </c>
      <c r="AC38" s="424"/>
      <c r="AD38" s="464"/>
      <c r="AE38" s="498"/>
      <c r="AF38" s="398">
        <v>108</v>
      </c>
      <c r="AG38" s="349">
        <v>40</v>
      </c>
      <c r="AH38" s="399">
        <v>3</v>
      </c>
      <c r="AI38" s="398"/>
      <c r="AJ38" s="349"/>
      <c r="AK38" s="400"/>
      <c r="AL38" s="398"/>
      <c r="AM38" s="349"/>
      <c r="AN38" s="400"/>
      <c r="AO38" s="362"/>
      <c r="AP38" s="349"/>
      <c r="AQ38" s="350"/>
      <c r="AR38" s="362"/>
      <c r="AS38" s="349"/>
      <c r="AT38" s="363"/>
      <c r="AU38" s="348"/>
      <c r="AV38" s="349"/>
      <c r="AW38" s="363"/>
      <c r="AX38" s="348"/>
      <c r="AY38" s="349"/>
      <c r="AZ38" s="350"/>
      <c r="BA38" s="362"/>
      <c r="BB38" s="349"/>
      <c r="BC38" s="350"/>
      <c r="BD38" s="464">
        <f>SUM(AH38,AK38,AN38,AQ38,AT38,AW38,AZ38,BC38)</f>
        <v>3</v>
      </c>
      <c r="BE38" s="498"/>
      <c r="BF38" s="489" t="s">
        <v>128</v>
      </c>
      <c r="BG38" s="429"/>
      <c r="BH38" s="429"/>
      <c r="BI38" s="430"/>
    </row>
    <row r="39" spans="1:66" ht="45" customHeight="1" x14ac:dyDescent="0.25">
      <c r="A39" s="163" t="s">
        <v>130</v>
      </c>
      <c r="B39" s="414" t="s">
        <v>149</v>
      </c>
      <c r="C39" s="415"/>
      <c r="D39" s="415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6"/>
      <c r="P39" s="464">
        <v>2</v>
      </c>
      <c r="Q39" s="424"/>
      <c r="R39" s="424">
        <v>1</v>
      </c>
      <c r="S39" s="498"/>
      <c r="T39" s="423">
        <f t="shared" si="6"/>
        <v>216</v>
      </c>
      <c r="U39" s="424"/>
      <c r="V39" s="464">
        <f t="shared" si="7"/>
        <v>120</v>
      </c>
      <c r="W39" s="425"/>
      <c r="X39" s="464"/>
      <c r="Y39" s="498"/>
      <c r="Z39" s="424"/>
      <c r="AA39" s="424"/>
      <c r="AB39" s="464">
        <v>120</v>
      </c>
      <c r="AC39" s="424"/>
      <c r="AD39" s="464"/>
      <c r="AE39" s="498"/>
      <c r="AF39" s="398">
        <v>108</v>
      </c>
      <c r="AG39" s="349">
        <v>60</v>
      </c>
      <c r="AH39" s="399">
        <v>3</v>
      </c>
      <c r="AI39" s="398">
        <v>108</v>
      </c>
      <c r="AJ39" s="349">
        <v>60</v>
      </c>
      <c r="AK39" s="400">
        <v>3</v>
      </c>
      <c r="AL39" s="398"/>
      <c r="AM39" s="349"/>
      <c r="AN39" s="400"/>
      <c r="AO39" s="362"/>
      <c r="AP39" s="349"/>
      <c r="AQ39" s="350"/>
      <c r="AR39" s="362"/>
      <c r="AS39" s="349"/>
      <c r="AT39" s="363"/>
      <c r="AU39" s="348"/>
      <c r="AV39" s="349"/>
      <c r="AW39" s="363"/>
      <c r="AX39" s="348"/>
      <c r="AY39" s="349"/>
      <c r="AZ39" s="350"/>
      <c r="BA39" s="362"/>
      <c r="BB39" s="349"/>
      <c r="BC39" s="350"/>
      <c r="BD39" s="464">
        <f t="shared" si="3"/>
        <v>6</v>
      </c>
      <c r="BE39" s="498"/>
      <c r="BF39" s="489" t="s">
        <v>128</v>
      </c>
      <c r="BG39" s="429"/>
      <c r="BH39" s="429"/>
      <c r="BI39" s="430"/>
    </row>
    <row r="40" spans="1:66" ht="41.25" customHeight="1" x14ac:dyDescent="0.25">
      <c r="A40" s="287" t="s">
        <v>114</v>
      </c>
      <c r="B40" s="773" t="s">
        <v>280</v>
      </c>
      <c r="C40" s="548"/>
      <c r="D40" s="548"/>
      <c r="E40" s="548"/>
      <c r="F40" s="548"/>
      <c r="G40" s="548"/>
      <c r="H40" s="548"/>
      <c r="I40" s="548"/>
      <c r="J40" s="548"/>
      <c r="K40" s="548"/>
      <c r="L40" s="548"/>
      <c r="M40" s="548"/>
      <c r="N40" s="548"/>
      <c r="O40" s="774"/>
      <c r="P40" s="770"/>
      <c r="Q40" s="429"/>
      <c r="R40" s="429"/>
      <c r="S40" s="761"/>
      <c r="T40" s="423"/>
      <c r="U40" s="424"/>
      <c r="V40" s="464"/>
      <c r="W40" s="425"/>
      <c r="X40" s="464"/>
      <c r="Y40" s="498"/>
      <c r="Z40" s="424"/>
      <c r="AA40" s="424"/>
      <c r="AB40" s="464"/>
      <c r="AC40" s="424"/>
      <c r="AD40" s="464">
        <f t="shared" ref="AD40" si="8">SUM(AD41:AE42)</f>
        <v>0</v>
      </c>
      <c r="AE40" s="498"/>
      <c r="AF40" s="398"/>
      <c r="AG40" s="349"/>
      <c r="AH40" s="399"/>
      <c r="AI40" s="398"/>
      <c r="AJ40" s="349"/>
      <c r="AK40" s="400"/>
      <c r="AL40" s="398"/>
      <c r="AM40" s="349"/>
      <c r="AN40" s="400"/>
      <c r="AO40" s="362"/>
      <c r="AP40" s="349"/>
      <c r="AQ40" s="350"/>
      <c r="AR40" s="362"/>
      <c r="AS40" s="349"/>
      <c r="AT40" s="363"/>
      <c r="AU40" s="348"/>
      <c r="AV40" s="349"/>
      <c r="AW40" s="363"/>
      <c r="AX40" s="348"/>
      <c r="AY40" s="349"/>
      <c r="AZ40" s="350"/>
      <c r="BA40" s="362"/>
      <c r="BB40" s="349"/>
      <c r="BC40" s="350"/>
      <c r="BD40" s="464">
        <f t="shared" si="3"/>
        <v>0</v>
      </c>
      <c r="BE40" s="498"/>
      <c r="BF40" s="489"/>
      <c r="BG40" s="429"/>
      <c r="BH40" s="429"/>
      <c r="BI40" s="430"/>
    </row>
    <row r="41" spans="1:66" ht="43.5" customHeight="1" x14ac:dyDescent="0.25">
      <c r="A41" s="163" t="s">
        <v>281</v>
      </c>
      <c r="B41" s="414" t="s">
        <v>282</v>
      </c>
      <c r="C41" s="415"/>
      <c r="D41" s="415"/>
      <c r="E41" s="415"/>
      <c r="F41" s="415"/>
      <c r="G41" s="415"/>
      <c r="H41" s="415"/>
      <c r="I41" s="415"/>
      <c r="J41" s="415"/>
      <c r="K41" s="415"/>
      <c r="L41" s="415"/>
      <c r="M41" s="415"/>
      <c r="N41" s="415"/>
      <c r="O41" s="416"/>
      <c r="P41" s="770">
        <v>1</v>
      </c>
      <c r="Q41" s="429"/>
      <c r="R41" s="429"/>
      <c r="S41" s="761"/>
      <c r="T41" s="423">
        <f t="shared" si="6"/>
        <v>120</v>
      </c>
      <c r="U41" s="424"/>
      <c r="V41" s="464">
        <f t="shared" si="7"/>
        <v>68</v>
      </c>
      <c r="W41" s="425"/>
      <c r="X41" s="464">
        <v>34</v>
      </c>
      <c r="Y41" s="498"/>
      <c r="Z41" s="424"/>
      <c r="AA41" s="424"/>
      <c r="AB41" s="464">
        <v>34</v>
      </c>
      <c r="AC41" s="424"/>
      <c r="AD41" s="464"/>
      <c r="AE41" s="498"/>
      <c r="AF41" s="398">
        <v>120</v>
      </c>
      <c r="AG41" s="349">
        <v>68</v>
      </c>
      <c r="AH41" s="399">
        <v>3</v>
      </c>
      <c r="AI41" s="398"/>
      <c r="AJ41" s="349"/>
      <c r="AK41" s="400"/>
      <c r="AL41" s="398"/>
      <c r="AM41" s="349"/>
      <c r="AN41" s="400"/>
      <c r="AO41" s="362"/>
      <c r="AP41" s="349"/>
      <c r="AQ41" s="350"/>
      <c r="AR41" s="362"/>
      <c r="AS41" s="349"/>
      <c r="AT41" s="363"/>
      <c r="AU41" s="348"/>
      <c r="AV41" s="349"/>
      <c r="AW41" s="363"/>
      <c r="AX41" s="348"/>
      <c r="AY41" s="349"/>
      <c r="AZ41" s="350"/>
      <c r="BA41" s="362"/>
      <c r="BB41" s="349"/>
      <c r="BC41" s="350"/>
      <c r="BD41" s="464">
        <f t="shared" si="3"/>
        <v>3</v>
      </c>
      <c r="BE41" s="498"/>
      <c r="BF41" s="489" t="s">
        <v>358</v>
      </c>
      <c r="BG41" s="429"/>
      <c r="BH41" s="429"/>
      <c r="BI41" s="430"/>
    </row>
    <row r="42" spans="1:66" ht="45" customHeight="1" x14ac:dyDescent="0.25">
      <c r="A42" s="163" t="s">
        <v>283</v>
      </c>
      <c r="B42" s="414" t="s">
        <v>284</v>
      </c>
      <c r="C42" s="415"/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6"/>
      <c r="P42" s="770">
        <v>2</v>
      </c>
      <c r="Q42" s="429"/>
      <c r="R42" s="429">
        <v>1</v>
      </c>
      <c r="S42" s="761"/>
      <c r="T42" s="423">
        <f t="shared" si="6"/>
        <v>330</v>
      </c>
      <c r="U42" s="424"/>
      <c r="V42" s="464">
        <f t="shared" si="7"/>
        <v>176</v>
      </c>
      <c r="W42" s="425"/>
      <c r="X42" s="464">
        <v>82</v>
      </c>
      <c r="Y42" s="498"/>
      <c r="Z42" s="424"/>
      <c r="AA42" s="424"/>
      <c r="AB42" s="464">
        <v>94</v>
      </c>
      <c r="AC42" s="424"/>
      <c r="AD42" s="464"/>
      <c r="AE42" s="498"/>
      <c r="AF42" s="398">
        <v>120</v>
      </c>
      <c r="AG42" s="349">
        <v>68</v>
      </c>
      <c r="AH42" s="399">
        <v>3</v>
      </c>
      <c r="AI42" s="398">
        <v>210</v>
      </c>
      <c r="AJ42" s="349">
        <v>108</v>
      </c>
      <c r="AK42" s="400">
        <v>6</v>
      </c>
      <c r="AL42" s="398"/>
      <c r="AM42" s="349"/>
      <c r="AN42" s="400"/>
      <c r="AO42" s="362"/>
      <c r="AP42" s="349"/>
      <c r="AQ42" s="350"/>
      <c r="AR42" s="362"/>
      <c r="AS42" s="349"/>
      <c r="AT42" s="363"/>
      <c r="AU42" s="348"/>
      <c r="AV42" s="349"/>
      <c r="AW42" s="363"/>
      <c r="AX42" s="348"/>
      <c r="AY42" s="349"/>
      <c r="AZ42" s="350"/>
      <c r="BA42" s="362"/>
      <c r="BB42" s="349"/>
      <c r="BC42" s="350"/>
      <c r="BD42" s="464">
        <f t="shared" si="3"/>
        <v>9</v>
      </c>
      <c r="BE42" s="498"/>
      <c r="BF42" s="489" t="s">
        <v>359</v>
      </c>
      <c r="BG42" s="429"/>
      <c r="BH42" s="429"/>
      <c r="BI42" s="430"/>
    </row>
    <row r="43" spans="1:66" ht="63" customHeight="1" x14ac:dyDescent="0.25">
      <c r="A43" s="286" t="s">
        <v>126</v>
      </c>
      <c r="B43" s="506" t="s">
        <v>242</v>
      </c>
      <c r="C43" s="507"/>
      <c r="D43" s="507"/>
      <c r="E43" s="507"/>
      <c r="F43" s="507"/>
      <c r="G43" s="507"/>
      <c r="H43" s="507"/>
      <c r="I43" s="507"/>
      <c r="J43" s="507"/>
      <c r="K43" s="507"/>
      <c r="L43" s="507"/>
      <c r="M43" s="507"/>
      <c r="N43" s="507"/>
      <c r="O43" s="508"/>
      <c r="P43" s="505"/>
      <c r="Q43" s="440"/>
      <c r="R43" s="439"/>
      <c r="S43" s="504"/>
      <c r="T43" s="505"/>
      <c r="U43" s="440"/>
      <c r="V43" s="499"/>
      <c r="W43" s="504"/>
      <c r="X43" s="499"/>
      <c r="Y43" s="499"/>
      <c r="Z43" s="439"/>
      <c r="AA43" s="440"/>
      <c r="AB43" s="499"/>
      <c r="AC43" s="440"/>
      <c r="AD43" s="439">
        <f>SUM(AD51:AE51)</f>
        <v>0</v>
      </c>
      <c r="AE43" s="504"/>
      <c r="AF43" s="388"/>
      <c r="AG43" s="199"/>
      <c r="AH43" s="379"/>
      <c r="AI43" s="200"/>
      <c r="AJ43" s="201"/>
      <c r="AK43" s="202"/>
      <c r="AL43" s="203"/>
      <c r="AM43" s="201"/>
      <c r="AN43" s="202"/>
      <c r="AO43" s="204"/>
      <c r="AP43" s="201"/>
      <c r="AQ43" s="205"/>
      <c r="AR43" s="204"/>
      <c r="AS43" s="201"/>
      <c r="AT43" s="206"/>
      <c r="AU43" s="207"/>
      <c r="AV43" s="199">
        <f t="shared" ref="AV43:BC43" si="9">SUM(AV51:AV51)</f>
        <v>0</v>
      </c>
      <c r="AW43" s="208">
        <f t="shared" si="9"/>
        <v>0</v>
      </c>
      <c r="AX43" s="389">
        <f t="shared" si="9"/>
        <v>0</v>
      </c>
      <c r="AY43" s="199">
        <f t="shared" si="9"/>
        <v>0</v>
      </c>
      <c r="AZ43" s="392">
        <f t="shared" si="9"/>
        <v>0</v>
      </c>
      <c r="BA43" s="209">
        <f t="shared" si="9"/>
        <v>0</v>
      </c>
      <c r="BB43" s="199">
        <f t="shared" si="9"/>
        <v>0</v>
      </c>
      <c r="BC43" s="392">
        <f t="shared" si="9"/>
        <v>0</v>
      </c>
      <c r="BD43" s="509">
        <f t="shared" ref="BD43:BD72" si="10">SUM(AH43,AK43,AN43,AQ43,AT43,AW43,AZ43)</f>
        <v>0</v>
      </c>
      <c r="BE43" s="510"/>
      <c r="BF43" s="753"/>
      <c r="BG43" s="753"/>
      <c r="BH43" s="753"/>
      <c r="BI43" s="754"/>
    </row>
    <row r="44" spans="1:66" s="167" customFormat="1" ht="43.5" customHeight="1" x14ac:dyDescent="0.25">
      <c r="A44" s="108" t="s">
        <v>127</v>
      </c>
      <c r="B44" s="540" t="s">
        <v>151</v>
      </c>
      <c r="C44" s="541"/>
      <c r="D44" s="541"/>
      <c r="E44" s="541"/>
      <c r="F44" s="541"/>
      <c r="G44" s="541"/>
      <c r="H44" s="541"/>
      <c r="I44" s="541"/>
      <c r="J44" s="541"/>
      <c r="K44" s="541"/>
      <c r="L44" s="541"/>
      <c r="M44" s="541"/>
      <c r="N44" s="541"/>
      <c r="O44" s="542"/>
      <c r="P44" s="584"/>
      <c r="Q44" s="579"/>
      <c r="R44" s="579">
        <v>2</v>
      </c>
      <c r="S44" s="580"/>
      <c r="T44" s="584">
        <f>SUM(AF44,AI44,AL44,AO44,AR44,AU44,AX44)</f>
        <v>108</v>
      </c>
      <c r="U44" s="579"/>
      <c r="V44" s="440">
        <f>SUM(AG44,AJ44,AM44,AP44,AS44,AV44,AY45)</f>
        <v>50</v>
      </c>
      <c r="W44" s="580"/>
      <c r="X44" s="440">
        <v>26</v>
      </c>
      <c r="Y44" s="439"/>
      <c r="Z44" s="579"/>
      <c r="AA44" s="579"/>
      <c r="AB44" s="440">
        <v>24</v>
      </c>
      <c r="AC44" s="579"/>
      <c r="AD44" s="579"/>
      <c r="AE44" s="580"/>
      <c r="AF44" s="388"/>
      <c r="AG44" s="199"/>
      <c r="AH44" s="379"/>
      <c r="AI44" s="388">
        <v>108</v>
      </c>
      <c r="AJ44" s="199">
        <v>50</v>
      </c>
      <c r="AK44" s="380">
        <v>3</v>
      </c>
      <c r="AL44" s="379"/>
      <c r="AM44" s="199"/>
      <c r="AN44" s="380"/>
      <c r="AO44" s="209"/>
      <c r="AP44" s="199"/>
      <c r="AQ44" s="392"/>
      <c r="AR44" s="209"/>
      <c r="AS44" s="199"/>
      <c r="AT44" s="208"/>
      <c r="AU44" s="389"/>
      <c r="AV44" s="199"/>
      <c r="AW44" s="208"/>
      <c r="AX44" s="389"/>
      <c r="AY44" s="199"/>
      <c r="AZ44" s="392"/>
      <c r="BA44" s="209"/>
      <c r="BB44" s="199"/>
      <c r="BC44" s="208"/>
      <c r="BD44" s="585">
        <f>SUM(AH44,AK44,AN44,AQ44,AT44,AW44,AZ44)</f>
        <v>3</v>
      </c>
      <c r="BE44" s="586" t="e">
        <f>SUM(BE95,BE74,BE70,BE67,BE71,BE69,BE63,BE62,BE57,BE45)</f>
        <v>#REF!</v>
      </c>
      <c r="BF44" s="447" t="s">
        <v>370</v>
      </c>
      <c r="BG44" s="448"/>
      <c r="BH44" s="448"/>
      <c r="BI44" s="449"/>
    </row>
    <row r="45" spans="1:66" s="167" customFormat="1" ht="62.25" customHeight="1" thickBot="1" x14ac:dyDescent="0.3">
      <c r="A45" s="235" t="s">
        <v>133</v>
      </c>
      <c r="B45" s="643" t="s">
        <v>153</v>
      </c>
      <c r="C45" s="644"/>
      <c r="D45" s="644"/>
      <c r="E45" s="644"/>
      <c r="F45" s="644"/>
      <c r="G45" s="644"/>
      <c r="H45" s="644"/>
      <c r="I45" s="644"/>
      <c r="J45" s="644"/>
      <c r="K45" s="644"/>
      <c r="L45" s="644"/>
      <c r="M45" s="644"/>
      <c r="N45" s="644"/>
      <c r="O45" s="645"/>
      <c r="P45" s="581">
        <v>3</v>
      </c>
      <c r="Q45" s="518"/>
      <c r="R45" s="518"/>
      <c r="S45" s="519"/>
      <c r="T45" s="581">
        <f>SUM(AF45,AI45,AL45,AO45,AR45,AU45,AX45,BA45)</f>
        <v>108</v>
      </c>
      <c r="U45" s="518"/>
      <c r="V45" s="582">
        <f>SUM(AG45,AJ45,AM45,AP45,AS45,AV45,AY45,BB45)</f>
        <v>50</v>
      </c>
      <c r="W45" s="519"/>
      <c r="X45" s="582">
        <v>26</v>
      </c>
      <c r="Y45" s="583"/>
      <c r="Z45" s="518"/>
      <c r="AA45" s="518"/>
      <c r="AB45" s="582">
        <v>24</v>
      </c>
      <c r="AC45" s="518"/>
      <c r="AD45" s="518"/>
      <c r="AE45" s="519"/>
      <c r="AF45" s="236"/>
      <c r="AG45" s="385"/>
      <c r="AH45" s="237"/>
      <c r="AI45" s="236"/>
      <c r="AJ45" s="385"/>
      <c r="AK45" s="238"/>
      <c r="AL45" s="237">
        <v>108</v>
      </c>
      <c r="AM45" s="385">
        <v>50</v>
      </c>
      <c r="AN45" s="238">
        <v>3</v>
      </c>
      <c r="AO45" s="397"/>
      <c r="AP45" s="385"/>
      <c r="AQ45" s="386"/>
      <c r="AR45" s="397"/>
      <c r="AS45" s="385"/>
      <c r="AT45" s="387"/>
      <c r="AU45" s="384"/>
      <c r="AV45" s="385"/>
      <c r="AW45" s="387"/>
      <c r="AX45" s="384"/>
      <c r="AY45" s="385"/>
      <c r="AZ45" s="386"/>
      <c r="BA45" s="397"/>
      <c r="BB45" s="385"/>
      <c r="BC45" s="387"/>
      <c r="BD45" s="751">
        <f>SUM(AH45,AK45,AN45,AQ45,AT45,AW45,AZ45)</f>
        <v>3</v>
      </c>
      <c r="BE45" s="752" t="e">
        <f>SUM(BE92,BE75,#REF!,BE71,BE69,BE70,BE64,BE63,BE58,BE61)</f>
        <v>#REF!</v>
      </c>
      <c r="BF45" s="444" t="s">
        <v>371</v>
      </c>
      <c r="BG45" s="445"/>
      <c r="BH45" s="445"/>
      <c r="BI45" s="446"/>
    </row>
    <row r="46" spans="1:66" s="23" customFormat="1" ht="43.5" customHeight="1" thickBot="1" x14ac:dyDescent="0.3">
      <c r="A46" s="231"/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4"/>
      <c r="BE46" s="234"/>
      <c r="BF46" s="220"/>
      <c r="BG46" s="220"/>
      <c r="BH46" s="220"/>
      <c r="BI46" s="220"/>
    </row>
    <row r="47" spans="1:66" ht="32.4" customHeight="1" thickBot="1" x14ac:dyDescent="0.3">
      <c r="A47" s="648" t="s">
        <v>98</v>
      </c>
      <c r="B47" s="653" t="s">
        <v>441</v>
      </c>
      <c r="C47" s="654"/>
      <c r="D47" s="654"/>
      <c r="E47" s="654"/>
      <c r="F47" s="654"/>
      <c r="G47" s="654"/>
      <c r="H47" s="654"/>
      <c r="I47" s="654"/>
      <c r="J47" s="654"/>
      <c r="K47" s="654"/>
      <c r="L47" s="654"/>
      <c r="M47" s="654"/>
      <c r="N47" s="654"/>
      <c r="O47" s="655"/>
      <c r="P47" s="675" t="s">
        <v>8</v>
      </c>
      <c r="Q47" s="673"/>
      <c r="R47" s="673" t="s">
        <v>9</v>
      </c>
      <c r="S47" s="674"/>
      <c r="T47" s="630" t="s">
        <v>10</v>
      </c>
      <c r="U47" s="662"/>
      <c r="V47" s="662"/>
      <c r="W47" s="662"/>
      <c r="X47" s="663"/>
      <c r="Y47" s="663"/>
      <c r="Z47" s="663"/>
      <c r="AA47" s="663"/>
      <c r="AB47" s="663"/>
      <c r="AC47" s="663"/>
      <c r="AD47" s="663"/>
      <c r="AE47" s="664"/>
      <c r="AF47" s="685" t="s">
        <v>36</v>
      </c>
      <c r="AG47" s="663"/>
      <c r="AH47" s="663"/>
      <c r="AI47" s="663"/>
      <c r="AJ47" s="663"/>
      <c r="AK47" s="663"/>
      <c r="AL47" s="663"/>
      <c r="AM47" s="663"/>
      <c r="AN47" s="663"/>
      <c r="AO47" s="663"/>
      <c r="AP47" s="663"/>
      <c r="AQ47" s="663"/>
      <c r="AR47" s="663"/>
      <c r="AS47" s="663"/>
      <c r="AT47" s="663"/>
      <c r="AU47" s="663"/>
      <c r="AV47" s="663"/>
      <c r="AW47" s="663"/>
      <c r="AX47" s="663"/>
      <c r="AY47" s="663"/>
      <c r="AZ47" s="663"/>
      <c r="BA47" s="663"/>
      <c r="BB47" s="663"/>
      <c r="BC47" s="686"/>
      <c r="BD47" s="666" t="s">
        <v>24</v>
      </c>
      <c r="BE47" s="667"/>
      <c r="BF47" s="689" t="s">
        <v>99</v>
      </c>
      <c r="BG47" s="690"/>
      <c r="BH47" s="690"/>
      <c r="BI47" s="691"/>
    </row>
    <row r="48" spans="1:66" ht="32.4" customHeight="1" thickBot="1" x14ac:dyDescent="0.3">
      <c r="A48" s="649"/>
      <c r="B48" s="656"/>
      <c r="C48" s="657"/>
      <c r="D48" s="657"/>
      <c r="E48" s="657"/>
      <c r="F48" s="657"/>
      <c r="G48" s="657"/>
      <c r="H48" s="657"/>
      <c r="I48" s="657"/>
      <c r="J48" s="657"/>
      <c r="K48" s="657"/>
      <c r="L48" s="657"/>
      <c r="M48" s="657"/>
      <c r="N48" s="657"/>
      <c r="O48" s="658"/>
      <c r="P48" s="569"/>
      <c r="Q48" s="537"/>
      <c r="R48" s="537"/>
      <c r="S48" s="651"/>
      <c r="T48" s="569" t="s">
        <v>5</v>
      </c>
      <c r="U48" s="537"/>
      <c r="V48" s="536" t="s">
        <v>11</v>
      </c>
      <c r="W48" s="570"/>
      <c r="X48" s="450" t="s">
        <v>12</v>
      </c>
      <c r="Y48" s="451"/>
      <c r="Z48" s="451"/>
      <c r="AA48" s="451"/>
      <c r="AB48" s="451"/>
      <c r="AC48" s="451"/>
      <c r="AD48" s="451"/>
      <c r="AE48" s="575"/>
      <c r="AF48" s="568" t="s">
        <v>14</v>
      </c>
      <c r="AG48" s="523"/>
      <c r="AH48" s="523"/>
      <c r="AI48" s="523"/>
      <c r="AJ48" s="523"/>
      <c r="AK48" s="543"/>
      <c r="AL48" s="568" t="s">
        <v>15</v>
      </c>
      <c r="AM48" s="523"/>
      <c r="AN48" s="523"/>
      <c r="AO48" s="523"/>
      <c r="AP48" s="523"/>
      <c r="AQ48" s="543"/>
      <c r="AR48" s="568" t="s">
        <v>16</v>
      </c>
      <c r="AS48" s="523"/>
      <c r="AT48" s="523"/>
      <c r="AU48" s="523"/>
      <c r="AV48" s="523"/>
      <c r="AW48" s="543"/>
      <c r="AX48" s="568" t="s">
        <v>160</v>
      </c>
      <c r="AY48" s="523"/>
      <c r="AZ48" s="523"/>
      <c r="BA48" s="523"/>
      <c r="BB48" s="523"/>
      <c r="BC48" s="543"/>
      <c r="BD48" s="668"/>
      <c r="BE48" s="669"/>
      <c r="BF48" s="692"/>
      <c r="BG48" s="693"/>
      <c r="BH48" s="693"/>
      <c r="BI48" s="694"/>
    </row>
    <row r="49" spans="1:69" ht="76.95" customHeight="1" x14ac:dyDescent="0.25">
      <c r="A49" s="649"/>
      <c r="B49" s="656"/>
      <c r="C49" s="657"/>
      <c r="D49" s="657"/>
      <c r="E49" s="657"/>
      <c r="F49" s="657"/>
      <c r="G49" s="657"/>
      <c r="H49" s="657"/>
      <c r="I49" s="657"/>
      <c r="J49" s="657"/>
      <c r="K49" s="657"/>
      <c r="L49" s="657"/>
      <c r="M49" s="657"/>
      <c r="N49" s="657"/>
      <c r="O49" s="658"/>
      <c r="P49" s="569"/>
      <c r="Q49" s="537"/>
      <c r="R49" s="537"/>
      <c r="S49" s="651"/>
      <c r="T49" s="569"/>
      <c r="U49" s="537"/>
      <c r="V49" s="536"/>
      <c r="W49" s="570"/>
      <c r="X49" s="569" t="s">
        <v>13</v>
      </c>
      <c r="Y49" s="570"/>
      <c r="Z49" s="537" t="s">
        <v>100</v>
      </c>
      <c r="AA49" s="537"/>
      <c r="AB49" s="536" t="s">
        <v>101</v>
      </c>
      <c r="AC49" s="537"/>
      <c r="AD49" s="537" t="s">
        <v>74</v>
      </c>
      <c r="AE49" s="651"/>
      <c r="AF49" s="599" t="s">
        <v>154</v>
      </c>
      <c r="AG49" s="432"/>
      <c r="AH49" s="601"/>
      <c r="AI49" s="599" t="s">
        <v>184</v>
      </c>
      <c r="AJ49" s="432"/>
      <c r="AK49" s="433"/>
      <c r="AL49" s="600" t="s">
        <v>182</v>
      </c>
      <c r="AM49" s="432"/>
      <c r="AN49" s="433"/>
      <c r="AO49" s="599" t="s">
        <v>183</v>
      </c>
      <c r="AP49" s="432"/>
      <c r="AQ49" s="601"/>
      <c r="AR49" s="599" t="s">
        <v>155</v>
      </c>
      <c r="AS49" s="432"/>
      <c r="AT49" s="433"/>
      <c r="AU49" s="600" t="s">
        <v>156</v>
      </c>
      <c r="AV49" s="432"/>
      <c r="AW49" s="433"/>
      <c r="AX49" s="600" t="s">
        <v>193</v>
      </c>
      <c r="AY49" s="432"/>
      <c r="AZ49" s="601"/>
      <c r="BA49" s="596" t="s">
        <v>157</v>
      </c>
      <c r="BB49" s="597"/>
      <c r="BC49" s="598"/>
      <c r="BD49" s="668"/>
      <c r="BE49" s="669"/>
      <c r="BF49" s="692"/>
      <c r="BG49" s="693"/>
      <c r="BH49" s="693"/>
      <c r="BI49" s="694"/>
    </row>
    <row r="50" spans="1:69" ht="185.25" customHeight="1" thickBot="1" x14ac:dyDescent="0.3">
      <c r="A50" s="650"/>
      <c r="B50" s="659"/>
      <c r="C50" s="660"/>
      <c r="D50" s="660"/>
      <c r="E50" s="660"/>
      <c r="F50" s="660"/>
      <c r="G50" s="660"/>
      <c r="H50" s="660"/>
      <c r="I50" s="660"/>
      <c r="J50" s="660"/>
      <c r="K50" s="660"/>
      <c r="L50" s="660"/>
      <c r="M50" s="660"/>
      <c r="N50" s="660"/>
      <c r="O50" s="661"/>
      <c r="P50" s="571"/>
      <c r="Q50" s="539"/>
      <c r="R50" s="539"/>
      <c r="S50" s="652"/>
      <c r="T50" s="571"/>
      <c r="U50" s="539"/>
      <c r="V50" s="538"/>
      <c r="W50" s="572"/>
      <c r="X50" s="571"/>
      <c r="Y50" s="572"/>
      <c r="Z50" s="539"/>
      <c r="AA50" s="539"/>
      <c r="AB50" s="538"/>
      <c r="AC50" s="539"/>
      <c r="AD50" s="539"/>
      <c r="AE50" s="652"/>
      <c r="AF50" s="171" t="s">
        <v>3</v>
      </c>
      <c r="AG50" s="224" t="s">
        <v>17</v>
      </c>
      <c r="AH50" s="176" t="s">
        <v>18</v>
      </c>
      <c r="AI50" s="171" t="s">
        <v>3</v>
      </c>
      <c r="AJ50" s="224" t="s">
        <v>17</v>
      </c>
      <c r="AK50" s="180" t="s">
        <v>18</v>
      </c>
      <c r="AL50" s="225" t="s">
        <v>3</v>
      </c>
      <c r="AM50" s="224" t="s">
        <v>17</v>
      </c>
      <c r="AN50" s="226" t="s">
        <v>18</v>
      </c>
      <c r="AO50" s="223" t="s">
        <v>3</v>
      </c>
      <c r="AP50" s="224" t="s">
        <v>17</v>
      </c>
      <c r="AQ50" s="227" t="s">
        <v>18</v>
      </c>
      <c r="AR50" s="223" t="s">
        <v>3</v>
      </c>
      <c r="AS50" s="224" t="s">
        <v>17</v>
      </c>
      <c r="AT50" s="226" t="s">
        <v>18</v>
      </c>
      <c r="AU50" s="225" t="s">
        <v>3</v>
      </c>
      <c r="AV50" s="224" t="s">
        <v>17</v>
      </c>
      <c r="AW50" s="226" t="s">
        <v>18</v>
      </c>
      <c r="AX50" s="225" t="s">
        <v>3</v>
      </c>
      <c r="AY50" s="224" t="s">
        <v>17</v>
      </c>
      <c r="AZ50" s="227" t="s">
        <v>18</v>
      </c>
      <c r="BA50" s="223" t="s">
        <v>3</v>
      </c>
      <c r="BB50" s="224" t="s">
        <v>17</v>
      </c>
      <c r="BC50" s="226" t="s">
        <v>18</v>
      </c>
      <c r="BD50" s="670"/>
      <c r="BE50" s="671"/>
      <c r="BF50" s="695"/>
      <c r="BG50" s="696"/>
      <c r="BH50" s="696"/>
      <c r="BI50" s="697"/>
    </row>
    <row r="51" spans="1:69" ht="39.75" customHeight="1" x14ac:dyDescent="0.25">
      <c r="A51" s="132" t="s">
        <v>152</v>
      </c>
      <c r="B51" s="426" t="s">
        <v>295</v>
      </c>
      <c r="C51" s="415"/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27"/>
      <c r="P51" s="483">
        <v>5</v>
      </c>
      <c r="Q51" s="484"/>
      <c r="R51" s="484"/>
      <c r="S51" s="520"/>
      <c r="T51" s="483">
        <f t="shared" ref="T51:T57" si="11">SUM(AF51,AI51,AL51,AO51,AR51,AU51,AX51,BA51)</f>
        <v>108</v>
      </c>
      <c r="U51" s="484"/>
      <c r="V51" s="490">
        <f t="shared" ref="V51:V69" si="12">SUM(AG51,AJ51,AM51,AP51,AS51,AV51,AY51,BB51)</f>
        <v>50</v>
      </c>
      <c r="W51" s="520"/>
      <c r="X51" s="490">
        <v>26</v>
      </c>
      <c r="Y51" s="595"/>
      <c r="Z51" s="484"/>
      <c r="AA51" s="484"/>
      <c r="AB51" s="490">
        <v>24</v>
      </c>
      <c r="AC51" s="484"/>
      <c r="AD51" s="484"/>
      <c r="AE51" s="520"/>
      <c r="AF51" s="173"/>
      <c r="AG51" s="128"/>
      <c r="AH51" s="177"/>
      <c r="AI51" s="173"/>
      <c r="AJ51" s="128"/>
      <c r="AK51" s="181"/>
      <c r="AL51" s="177"/>
      <c r="AM51" s="128"/>
      <c r="AN51" s="181"/>
      <c r="AO51" s="130"/>
      <c r="AP51" s="128"/>
      <c r="AQ51" s="129"/>
      <c r="AR51" s="130">
        <v>108</v>
      </c>
      <c r="AS51" s="128">
        <v>50</v>
      </c>
      <c r="AT51" s="131">
        <v>3</v>
      </c>
      <c r="AU51" s="127"/>
      <c r="AV51" s="128"/>
      <c r="AW51" s="131"/>
      <c r="AX51" s="127"/>
      <c r="AY51" s="128"/>
      <c r="AZ51" s="129"/>
      <c r="BA51" s="130"/>
      <c r="BB51" s="128"/>
      <c r="BC51" s="131"/>
      <c r="BD51" s="491">
        <f t="shared" si="10"/>
        <v>3</v>
      </c>
      <c r="BE51" s="492" t="e">
        <f>SUM(BE94,BE73,BE69,BE66,BE67,BE71,BE62,BE60,BE55,BE44)</f>
        <v>#REF!</v>
      </c>
      <c r="BF51" s="423" t="s">
        <v>372</v>
      </c>
      <c r="BG51" s="424"/>
      <c r="BH51" s="424"/>
      <c r="BI51" s="425"/>
    </row>
    <row r="52" spans="1:69" ht="39" customHeight="1" x14ac:dyDescent="0.25">
      <c r="A52" s="272" t="s">
        <v>176</v>
      </c>
      <c r="B52" s="547" t="s">
        <v>180</v>
      </c>
      <c r="C52" s="548"/>
      <c r="D52" s="548"/>
      <c r="E52" s="548"/>
      <c r="F52" s="548"/>
      <c r="G52" s="548"/>
      <c r="H52" s="548"/>
      <c r="I52" s="548"/>
      <c r="J52" s="548"/>
      <c r="K52" s="548"/>
      <c r="L52" s="548"/>
      <c r="M52" s="548"/>
      <c r="N52" s="548"/>
      <c r="O52" s="549"/>
      <c r="P52" s="483">
        <v>2</v>
      </c>
      <c r="Q52" s="484"/>
      <c r="R52" s="484"/>
      <c r="S52" s="520"/>
      <c r="T52" s="483">
        <f>SUM(AF52,AI52,AL52,AO52,AR52,AU52,AX52,BA52)</f>
        <v>212</v>
      </c>
      <c r="U52" s="484"/>
      <c r="V52" s="490">
        <v>84</v>
      </c>
      <c r="W52" s="520"/>
      <c r="X52" s="490">
        <v>50</v>
      </c>
      <c r="Y52" s="595"/>
      <c r="Z52" s="484">
        <v>16</v>
      </c>
      <c r="AA52" s="484"/>
      <c r="AB52" s="490">
        <v>18</v>
      </c>
      <c r="AC52" s="484"/>
      <c r="AD52" s="484"/>
      <c r="AE52" s="520"/>
      <c r="AF52" s="173"/>
      <c r="AG52" s="128"/>
      <c r="AH52" s="177"/>
      <c r="AI52" s="173">
        <v>212</v>
      </c>
      <c r="AJ52" s="128">
        <v>84</v>
      </c>
      <c r="AK52" s="181">
        <v>6</v>
      </c>
      <c r="AL52" s="177"/>
      <c r="AM52" s="128"/>
      <c r="AN52" s="181"/>
      <c r="AO52" s="130"/>
      <c r="AP52" s="128"/>
      <c r="AQ52" s="129"/>
      <c r="AR52" s="130"/>
      <c r="AS52" s="128"/>
      <c r="AT52" s="131"/>
      <c r="AU52" s="127"/>
      <c r="AV52" s="128"/>
      <c r="AW52" s="131"/>
      <c r="AX52" s="127"/>
      <c r="AY52" s="128"/>
      <c r="AZ52" s="129"/>
      <c r="BA52" s="130"/>
      <c r="BB52" s="128"/>
      <c r="BC52" s="131"/>
      <c r="BD52" s="491">
        <f>SUM(AH52,AK52,AN52,AQ52,AT52,AW52,AZ52)</f>
        <v>6</v>
      </c>
      <c r="BE52" s="492" t="e">
        <f>SUM(BE97,BE93,BE73,#REF!,BE68,BE72,BE67,BE66,BE60,BE55)</f>
        <v>#REF!</v>
      </c>
      <c r="BF52" s="489" t="s">
        <v>253</v>
      </c>
      <c r="BG52" s="429"/>
      <c r="BH52" s="429"/>
      <c r="BI52" s="430"/>
    </row>
    <row r="53" spans="1:69" ht="52.5" customHeight="1" x14ac:dyDescent="0.25">
      <c r="A53" s="272" t="s">
        <v>179</v>
      </c>
      <c r="B53" s="547" t="s">
        <v>404</v>
      </c>
      <c r="C53" s="548"/>
      <c r="D53" s="548"/>
      <c r="E53" s="548"/>
      <c r="F53" s="548"/>
      <c r="G53" s="548"/>
      <c r="H53" s="548"/>
      <c r="I53" s="548"/>
      <c r="J53" s="548"/>
      <c r="K53" s="548"/>
      <c r="L53" s="548"/>
      <c r="M53" s="548"/>
      <c r="N53" s="548"/>
      <c r="O53" s="549"/>
      <c r="P53" s="483">
        <v>3</v>
      </c>
      <c r="Q53" s="484"/>
      <c r="R53" s="484"/>
      <c r="S53" s="520"/>
      <c r="T53" s="483">
        <f>SUM(AF53,AI53,AL53,AO53,AR53,AU53,AX53,BA53)</f>
        <v>120</v>
      </c>
      <c r="U53" s="484"/>
      <c r="V53" s="490">
        <f>SUM(AG53,AJ53,AM53,AP53,AS53,AV53,AY53,BB53)</f>
        <v>68</v>
      </c>
      <c r="W53" s="520"/>
      <c r="X53" s="490">
        <v>34</v>
      </c>
      <c r="Y53" s="595"/>
      <c r="Z53" s="484">
        <v>16</v>
      </c>
      <c r="AA53" s="484"/>
      <c r="AB53" s="490">
        <v>18</v>
      </c>
      <c r="AC53" s="484"/>
      <c r="AD53" s="484"/>
      <c r="AE53" s="520"/>
      <c r="AF53" s="173"/>
      <c r="AG53" s="128"/>
      <c r="AH53" s="177"/>
      <c r="AI53" s="173"/>
      <c r="AJ53" s="128"/>
      <c r="AK53" s="181"/>
      <c r="AL53" s="177">
        <v>120</v>
      </c>
      <c r="AM53" s="128">
        <v>68</v>
      </c>
      <c r="AN53" s="181">
        <v>3</v>
      </c>
      <c r="AO53" s="130"/>
      <c r="AP53" s="128"/>
      <c r="AQ53" s="129"/>
      <c r="AR53" s="130"/>
      <c r="AS53" s="128"/>
      <c r="AT53" s="131"/>
      <c r="AU53" s="127"/>
      <c r="AV53" s="128"/>
      <c r="AW53" s="131"/>
      <c r="AX53" s="127"/>
      <c r="AY53" s="128"/>
      <c r="AZ53" s="129"/>
      <c r="BA53" s="130"/>
      <c r="BB53" s="128"/>
      <c r="BC53" s="131"/>
      <c r="BD53" s="491">
        <f>SUM(AH53,AK53,AN53,AQ53,AT53,AW53,AZ53,BC53)</f>
        <v>3</v>
      </c>
      <c r="BE53" s="492"/>
      <c r="BF53" s="489" t="s">
        <v>254</v>
      </c>
      <c r="BG53" s="429"/>
      <c r="BH53" s="429"/>
      <c r="BI53" s="430"/>
    </row>
    <row r="54" spans="1:69" ht="63" customHeight="1" x14ac:dyDescent="0.25">
      <c r="A54" s="272" t="s">
        <v>181</v>
      </c>
      <c r="B54" s="547" t="s">
        <v>178</v>
      </c>
      <c r="C54" s="548"/>
      <c r="D54" s="548"/>
      <c r="E54" s="548"/>
      <c r="F54" s="548"/>
      <c r="G54" s="548"/>
      <c r="H54" s="548"/>
      <c r="I54" s="548"/>
      <c r="J54" s="548"/>
      <c r="K54" s="548"/>
      <c r="L54" s="548"/>
      <c r="M54" s="548"/>
      <c r="N54" s="548"/>
      <c r="O54" s="549"/>
      <c r="P54" s="483">
        <v>6</v>
      </c>
      <c r="Q54" s="484"/>
      <c r="R54" s="484"/>
      <c r="S54" s="520"/>
      <c r="T54" s="483">
        <f>SUM(AF54,AI54,AL54,AO54,AR54,AU54,AX54,BA54)</f>
        <v>216</v>
      </c>
      <c r="U54" s="484"/>
      <c r="V54" s="490">
        <f>SUM(AG54,AJ54,AM54,AP54,AS54,AV54,AY54,BB54)</f>
        <v>86</v>
      </c>
      <c r="W54" s="520"/>
      <c r="X54" s="490">
        <v>40</v>
      </c>
      <c r="Y54" s="595"/>
      <c r="Z54" s="484"/>
      <c r="AA54" s="484"/>
      <c r="AB54" s="490">
        <v>46</v>
      </c>
      <c r="AC54" s="484"/>
      <c r="AD54" s="484"/>
      <c r="AE54" s="520"/>
      <c r="AF54" s="173"/>
      <c r="AG54" s="128"/>
      <c r="AH54" s="177"/>
      <c r="AI54" s="173"/>
      <c r="AJ54" s="128"/>
      <c r="AK54" s="181"/>
      <c r="AL54" s="177"/>
      <c r="AM54" s="128"/>
      <c r="AN54" s="181"/>
      <c r="AO54" s="130"/>
      <c r="AP54" s="128"/>
      <c r="AQ54" s="129"/>
      <c r="AR54" s="130"/>
      <c r="AS54" s="128"/>
      <c r="AT54" s="131"/>
      <c r="AU54" s="127">
        <v>216</v>
      </c>
      <c r="AV54" s="128">
        <v>86</v>
      </c>
      <c r="AW54" s="131">
        <v>6</v>
      </c>
      <c r="AX54" s="127"/>
      <c r="AY54" s="128"/>
      <c r="AZ54" s="129"/>
      <c r="BA54" s="130"/>
      <c r="BB54" s="128"/>
      <c r="BC54" s="131"/>
      <c r="BD54" s="491">
        <f t="shared" si="10"/>
        <v>6</v>
      </c>
      <c r="BE54" s="492" t="e">
        <f>SUM(BE96,BE91,BE72,BE70,#REF!,BE68,BE66,BE65,BE56,BE52)</f>
        <v>#REF!</v>
      </c>
      <c r="BF54" s="489" t="s">
        <v>255</v>
      </c>
      <c r="BG54" s="429"/>
      <c r="BH54" s="429"/>
      <c r="BI54" s="430"/>
    </row>
    <row r="55" spans="1:69" s="197" customFormat="1" ht="63.75" customHeight="1" x14ac:dyDescent="0.25">
      <c r="A55" s="285" t="s">
        <v>198</v>
      </c>
      <c r="B55" s="547" t="s">
        <v>199</v>
      </c>
      <c r="C55" s="548"/>
      <c r="D55" s="548"/>
      <c r="E55" s="548"/>
      <c r="F55" s="548"/>
      <c r="G55" s="548"/>
      <c r="H55" s="548"/>
      <c r="I55" s="548"/>
      <c r="J55" s="548"/>
      <c r="K55" s="548"/>
      <c r="L55" s="548"/>
      <c r="M55" s="548"/>
      <c r="N55" s="548"/>
      <c r="O55" s="549"/>
      <c r="P55" s="478"/>
      <c r="Q55" s="479"/>
      <c r="R55" s="479"/>
      <c r="S55" s="477"/>
      <c r="T55" s="478"/>
      <c r="U55" s="479"/>
      <c r="V55" s="476"/>
      <c r="W55" s="477"/>
      <c r="X55" s="476"/>
      <c r="Y55" s="502"/>
      <c r="Z55" s="479"/>
      <c r="AA55" s="479"/>
      <c r="AB55" s="476"/>
      <c r="AC55" s="479"/>
      <c r="AD55" s="479">
        <f>SUM(AD57:AE59)</f>
        <v>0</v>
      </c>
      <c r="AE55" s="477"/>
      <c r="AF55" s="174"/>
      <c r="AG55" s="141"/>
      <c r="AH55" s="178"/>
      <c r="AI55" s="174"/>
      <c r="AJ55" s="141"/>
      <c r="AK55" s="182"/>
      <c r="AL55" s="178"/>
      <c r="AM55" s="141"/>
      <c r="AN55" s="182"/>
      <c r="AO55" s="140"/>
      <c r="AP55" s="141"/>
      <c r="AQ55" s="146"/>
      <c r="AR55" s="140"/>
      <c r="AS55" s="141"/>
      <c r="AT55" s="142"/>
      <c r="AU55" s="145"/>
      <c r="AV55" s="141"/>
      <c r="AW55" s="142"/>
      <c r="AX55" s="145"/>
      <c r="AY55" s="141"/>
      <c r="AZ55" s="146"/>
      <c r="BA55" s="140"/>
      <c r="BB55" s="141"/>
      <c r="BC55" s="142"/>
      <c r="BD55" s="491">
        <f t="shared" si="10"/>
        <v>0</v>
      </c>
      <c r="BE55" s="492" t="e">
        <f>SUM(BE98,BE94,BE74,BE68,BE72,BE73,BE71,BE67,BE62,BE57)</f>
        <v>#REF!</v>
      </c>
      <c r="BF55" s="562"/>
      <c r="BG55" s="563"/>
      <c r="BH55" s="563"/>
      <c r="BI55" s="564"/>
      <c r="BO55" s="198"/>
      <c r="BP55" s="198"/>
      <c r="BQ55" s="198"/>
    </row>
    <row r="56" spans="1:69" ht="37.5" customHeight="1" x14ac:dyDescent="0.25">
      <c r="A56" s="132" t="s">
        <v>405</v>
      </c>
      <c r="B56" s="426" t="s">
        <v>202</v>
      </c>
      <c r="C56" s="415"/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27"/>
      <c r="P56" s="478">
        <v>1</v>
      </c>
      <c r="Q56" s="479"/>
      <c r="R56" s="479"/>
      <c r="S56" s="477"/>
      <c r="T56" s="478">
        <f t="shared" ref="T56" si="13">SUM(AF56,AI56,AL56,AO56,AR56,AU56,AX56,BA56)</f>
        <v>108</v>
      </c>
      <c r="U56" s="479"/>
      <c r="V56" s="476">
        <f>SUM(AG56,AJ56,AM56,AP56,AS56,AV56,AY56,BB56)</f>
        <v>56</v>
      </c>
      <c r="W56" s="477"/>
      <c r="X56" s="476">
        <v>32</v>
      </c>
      <c r="Y56" s="502"/>
      <c r="Z56" s="479">
        <v>24</v>
      </c>
      <c r="AA56" s="479"/>
      <c r="AB56" s="476"/>
      <c r="AC56" s="479"/>
      <c r="AD56" s="479"/>
      <c r="AE56" s="477"/>
      <c r="AF56" s="174">
        <v>108</v>
      </c>
      <c r="AG56" s="141">
        <v>56</v>
      </c>
      <c r="AH56" s="178">
        <v>3</v>
      </c>
      <c r="AI56" s="174"/>
      <c r="AJ56" s="141"/>
      <c r="AK56" s="182"/>
      <c r="AL56" s="178"/>
      <c r="AM56" s="141"/>
      <c r="AN56" s="182"/>
      <c r="AO56" s="140"/>
      <c r="AP56" s="133"/>
      <c r="AQ56" s="139"/>
      <c r="AR56" s="134"/>
      <c r="AS56" s="133"/>
      <c r="AT56" s="143"/>
      <c r="AU56" s="135"/>
      <c r="AV56" s="133"/>
      <c r="AW56" s="143"/>
      <c r="AX56" s="135"/>
      <c r="AY56" s="133"/>
      <c r="AZ56" s="139"/>
      <c r="BA56" s="134"/>
      <c r="BB56" s="133"/>
      <c r="BC56" s="143"/>
      <c r="BD56" s="491">
        <f>SUM(AH56,AK56,AN56,AQ56,AT56,AW56,AZ56)</f>
        <v>3</v>
      </c>
      <c r="BE56" s="492" t="e">
        <f>SUM(BE102,BE96,BE93,BE75,BE76,BE91,BE68,#REF!,BE66,BE60)</f>
        <v>#REF!</v>
      </c>
      <c r="BF56" s="489" t="s">
        <v>256</v>
      </c>
      <c r="BG56" s="429"/>
      <c r="BH56" s="429"/>
      <c r="BI56" s="430"/>
    </row>
    <row r="57" spans="1:69" ht="43.5" customHeight="1" x14ac:dyDescent="0.25">
      <c r="A57" s="132" t="s">
        <v>406</v>
      </c>
      <c r="B57" s="426" t="s">
        <v>249</v>
      </c>
      <c r="C57" s="415"/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27"/>
      <c r="P57" s="423">
        <v>1</v>
      </c>
      <c r="Q57" s="424"/>
      <c r="R57" s="424"/>
      <c r="S57" s="425"/>
      <c r="T57" s="423">
        <f t="shared" si="11"/>
        <v>108</v>
      </c>
      <c r="U57" s="424"/>
      <c r="V57" s="464">
        <f t="shared" si="12"/>
        <v>48</v>
      </c>
      <c r="W57" s="425"/>
      <c r="X57" s="464">
        <v>28</v>
      </c>
      <c r="Y57" s="498"/>
      <c r="Z57" s="424"/>
      <c r="AA57" s="424"/>
      <c r="AB57" s="464">
        <v>20</v>
      </c>
      <c r="AC57" s="424"/>
      <c r="AD57" s="424"/>
      <c r="AE57" s="425"/>
      <c r="AF57" s="153">
        <v>108</v>
      </c>
      <c r="AG57" s="133">
        <v>48</v>
      </c>
      <c r="AH57" s="154">
        <v>3</v>
      </c>
      <c r="AI57" s="153"/>
      <c r="AJ57" s="133"/>
      <c r="AK57" s="155"/>
      <c r="AL57" s="154"/>
      <c r="AM57" s="133"/>
      <c r="AN57" s="155"/>
      <c r="AO57" s="134"/>
      <c r="AP57" s="133"/>
      <c r="AQ57" s="139"/>
      <c r="AR57" s="134"/>
      <c r="AS57" s="133"/>
      <c r="AT57" s="143"/>
      <c r="AU57" s="135"/>
      <c r="AV57" s="133"/>
      <c r="AW57" s="143"/>
      <c r="AX57" s="135"/>
      <c r="AY57" s="133"/>
      <c r="AZ57" s="139"/>
      <c r="BA57" s="134"/>
      <c r="BB57" s="133"/>
      <c r="BC57" s="143"/>
      <c r="BD57" s="491">
        <f t="shared" si="10"/>
        <v>3</v>
      </c>
      <c r="BE57" s="492" t="e">
        <f>SUM(BE99,BE95,BE75,BE72,BE73,BE74,BE69,BE71,BE63,BE58)</f>
        <v>#REF!</v>
      </c>
      <c r="BF57" s="489" t="s">
        <v>257</v>
      </c>
      <c r="BG57" s="429"/>
      <c r="BH57" s="429"/>
      <c r="BI57" s="430"/>
    </row>
    <row r="58" spans="1:69" ht="37.5" customHeight="1" x14ac:dyDescent="0.25">
      <c r="A58" s="132" t="s">
        <v>407</v>
      </c>
      <c r="B58" s="426" t="s">
        <v>200</v>
      </c>
      <c r="C58" s="415"/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415"/>
      <c r="O58" s="427"/>
      <c r="P58" s="423"/>
      <c r="Q58" s="424"/>
      <c r="R58" s="424">
        <v>2</v>
      </c>
      <c r="S58" s="425"/>
      <c r="T58" s="423">
        <f t="shared" ref="T58:T70" si="14">SUM(AF58,AI58,AL58,AO58,AR58,AU58,AX58,BA58)</f>
        <v>102</v>
      </c>
      <c r="U58" s="424"/>
      <c r="V58" s="464">
        <f t="shared" si="12"/>
        <v>44</v>
      </c>
      <c r="W58" s="425"/>
      <c r="X58" s="464">
        <v>28</v>
      </c>
      <c r="Y58" s="498"/>
      <c r="Z58" s="424"/>
      <c r="AA58" s="424"/>
      <c r="AB58" s="464">
        <v>16</v>
      </c>
      <c r="AC58" s="424"/>
      <c r="AD58" s="424"/>
      <c r="AE58" s="425"/>
      <c r="AF58" s="153"/>
      <c r="AG58" s="133"/>
      <c r="AH58" s="154"/>
      <c r="AI58" s="153">
        <v>102</v>
      </c>
      <c r="AJ58" s="133">
        <v>44</v>
      </c>
      <c r="AK58" s="155">
        <v>3</v>
      </c>
      <c r="AL58" s="154"/>
      <c r="AM58" s="133"/>
      <c r="AN58" s="155"/>
      <c r="AO58" s="134"/>
      <c r="AP58" s="133"/>
      <c r="AQ58" s="139"/>
      <c r="AR58" s="134"/>
      <c r="AS58" s="133"/>
      <c r="AT58" s="143"/>
      <c r="AU58" s="135"/>
      <c r="AV58" s="133"/>
      <c r="AW58" s="143"/>
      <c r="AX58" s="135"/>
      <c r="AY58" s="133"/>
      <c r="AZ58" s="139"/>
      <c r="BA58" s="134"/>
      <c r="BB58" s="133"/>
      <c r="BC58" s="143"/>
      <c r="BD58" s="491">
        <f t="shared" si="10"/>
        <v>3</v>
      </c>
      <c r="BE58" s="492" t="e">
        <f>SUM(BE100,BE92,BE76,BE73,BE74,BE75,BE70,BE69,BE64,BE59)</f>
        <v>#REF!</v>
      </c>
      <c r="BF58" s="489" t="s">
        <v>258</v>
      </c>
      <c r="BG58" s="429"/>
      <c r="BH58" s="429"/>
      <c r="BI58" s="430"/>
    </row>
    <row r="59" spans="1:69" ht="39.75" customHeight="1" x14ac:dyDescent="0.25">
      <c r="A59" s="132" t="s">
        <v>408</v>
      </c>
      <c r="B59" s="426" t="s">
        <v>201</v>
      </c>
      <c r="C59" s="415"/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27"/>
      <c r="P59" s="423"/>
      <c r="Q59" s="424"/>
      <c r="R59" s="424">
        <v>2</v>
      </c>
      <c r="S59" s="425"/>
      <c r="T59" s="423">
        <f>SUM(AF59,AI59,AL59,AO59,AR59,AU59,AX59,BA59)</f>
        <v>104</v>
      </c>
      <c r="U59" s="424"/>
      <c r="V59" s="464">
        <f>SUM(AG59,AJ59,AM59,AP59,AS59,AV59,AY59,BB59)</f>
        <v>52</v>
      </c>
      <c r="W59" s="425"/>
      <c r="X59" s="464">
        <v>36</v>
      </c>
      <c r="Y59" s="498"/>
      <c r="Z59" s="424">
        <v>16</v>
      </c>
      <c r="AA59" s="424"/>
      <c r="AB59" s="464"/>
      <c r="AC59" s="424"/>
      <c r="AD59" s="424"/>
      <c r="AE59" s="425"/>
      <c r="AF59" s="153"/>
      <c r="AG59" s="133"/>
      <c r="AH59" s="154"/>
      <c r="AI59" s="153">
        <v>104</v>
      </c>
      <c r="AJ59" s="133">
        <v>52</v>
      </c>
      <c r="AK59" s="155">
        <v>3</v>
      </c>
      <c r="AL59" s="154"/>
      <c r="AM59" s="133"/>
      <c r="AN59" s="155"/>
      <c r="AO59" s="134"/>
      <c r="AP59" s="133"/>
      <c r="AQ59" s="139"/>
      <c r="AR59" s="134"/>
      <c r="AS59" s="133"/>
      <c r="AT59" s="143"/>
      <c r="AU59" s="135"/>
      <c r="AV59" s="133"/>
      <c r="AW59" s="143"/>
      <c r="AX59" s="135"/>
      <c r="AY59" s="133"/>
      <c r="AZ59" s="139"/>
      <c r="BA59" s="134"/>
      <c r="BB59" s="133"/>
      <c r="BC59" s="143"/>
      <c r="BD59" s="491">
        <f>SUM(AH59,AK59,AN59,AQ59,AT59,AW59,AZ59)</f>
        <v>3</v>
      </c>
      <c r="BE59" s="492" t="e">
        <f>SUM(BE101,BE53,BE91,BE74,BE75,BE76,#REF!,BE70,BE65,BE56)</f>
        <v>#REF!</v>
      </c>
      <c r="BF59" s="489" t="s">
        <v>297</v>
      </c>
      <c r="BG59" s="429"/>
      <c r="BH59" s="429"/>
      <c r="BI59" s="430"/>
    </row>
    <row r="60" spans="1:69" ht="41.25" customHeight="1" x14ac:dyDescent="0.25">
      <c r="A60" s="132" t="s">
        <v>204</v>
      </c>
      <c r="B60" s="547" t="s">
        <v>203</v>
      </c>
      <c r="C60" s="548"/>
      <c r="D60" s="548"/>
      <c r="E60" s="548"/>
      <c r="F60" s="548"/>
      <c r="G60" s="548"/>
      <c r="H60" s="548"/>
      <c r="I60" s="548"/>
      <c r="J60" s="548"/>
      <c r="K60" s="548"/>
      <c r="L60" s="548"/>
      <c r="M60" s="548"/>
      <c r="N60" s="548"/>
      <c r="O60" s="549"/>
      <c r="P60" s="478"/>
      <c r="Q60" s="479"/>
      <c r="R60" s="479"/>
      <c r="S60" s="477"/>
      <c r="T60" s="478"/>
      <c r="U60" s="479"/>
      <c r="V60" s="476"/>
      <c r="W60" s="477"/>
      <c r="X60" s="476"/>
      <c r="Y60" s="502"/>
      <c r="Z60" s="479"/>
      <c r="AA60" s="479"/>
      <c r="AB60" s="476"/>
      <c r="AC60" s="479"/>
      <c r="AD60" s="479"/>
      <c r="AE60" s="477"/>
      <c r="AF60" s="174"/>
      <c r="AG60" s="141"/>
      <c r="AH60" s="178"/>
      <c r="AI60" s="174"/>
      <c r="AJ60" s="141"/>
      <c r="AK60" s="182"/>
      <c r="AL60" s="178"/>
      <c r="AM60" s="141"/>
      <c r="AN60" s="182"/>
      <c r="AO60" s="140"/>
      <c r="AP60" s="141"/>
      <c r="AQ60" s="146"/>
      <c r="AR60" s="140"/>
      <c r="AS60" s="141"/>
      <c r="AT60" s="142"/>
      <c r="AU60" s="145"/>
      <c r="AV60" s="141"/>
      <c r="AW60" s="142"/>
      <c r="AX60" s="145"/>
      <c r="AY60" s="141"/>
      <c r="AZ60" s="146"/>
      <c r="BA60" s="134"/>
      <c r="BB60" s="133"/>
      <c r="BC60" s="143"/>
      <c r="BD60" s="491">
        <f t="shared" si="10"/>
        <v>0</v>
      </c>
      <c r="BE60" s="492" t="e">
        <f>SUM(BE104,BE97,BE94,BE76,BE91,BE93,BE72,BE68,BE67,BE62)</f>
        <v>#REF!</v>
      </c>
      <c r="BF60" s="489"/>
      <c r="BG60" s="429"/>
      <c r="BH60" s="429"/>
      <c r="BI60" s="430"/>
    </row>
    <row r="61" spans="1:69" ht="47.25" customHeight="1" x14ac:dyDescent="0.25">
      <c r="A61" s="63" t="s">
        <v>205</v>
      </c>
      <c r="B61" s="480" t="s">
        <v>177</v>
      </c>
      <c r="C61" s="481"/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2"/>
      <c r="P61" s="483">
        <v>1.2</v>
      </c>
      <c r="Q61" s="484"/>
      <c r="R61" s="484"/>
      <c r="S61" s="520"/>
      <c r="T61" s="483">
        <f>SUM(AF61,AI61,AL61,AO61,AR61,AU61,AX61,BA61)</f>
        <v>216</v>
      </c>
      <c r="U61" s="484"/>
      <c r="V61" s="490">
        <f>SUM(AG61,AJ61,AM61,AP61,AS61,AV61,AY61,BB61)</f>
        <v>120</v>
      </c>
      <c r="W61" s="520"/>
      <c r="X61" s="490">
        <v>56</v>
      </c>
      <c r="Y61" s="595"/>
      <c r="Z61" s="484">
        <v>64</v>
      </c>
      <c r="AA61" s="484"/>
      <c r="AB61" s="490"/>
      <c r="AC61" s="484"/>
      <c r="AD61" s="484"/>
      <c r="AE61" s="520"/>
      <c r="AF61" s="173">
        <v>108</v>
      </c>
      <c r="AG61" s="128">
        <v>60</v>
      </c>
      <c r="AH61" s="177">
        <v>3</v>
      </c>
      <c r="AI61" s="173">
        <v>108</v>
      </c>
      <c r="AJ61" s="128">
        <v>60</v>
      </c>
      <c r="AK61" s="181">
        <v>3</v>
      </c>
      <c r="AL61" s="177"/>
      <c r="AM61" s="128"/>
      <c r="AN61" s="181"/>
      <c r="AO61" s="130"/>
      <c r="AP61" s="128"/>
      <c r="AQ61" s="129"/>
      <c r="AR61" s="130"/>
      <c r="AS61" s="128"/>
      <c r="AT61" s="131"/>
      <c r="AU61" s="127"/>
      <c r="AV61" s="128"/>
      <c r="AW61" s="131"/>
      <c r="AX61" s="127"/>
      <c r="AY61" s="128"/>
      <c r="AZ61" s="129"/>
      <c r="BA61" s="130"/>
      <c r="BB61" s="128"/>
      <c r="BC61" s="131"/>
      <c r="BD61" s="491">
        <f>SUM(AH61,AK61,AN61,AQ61,AT61,AW61,AZ61)</f>
        <v>6</v>
      </c>
      <c r="BE61" s="492" t="e">
        <f>SUM(BE53,BE76,BE68,BE69,BE70,#REF!,BE65,BE64,BE59,BE54)</f>
        <v>#REF!</v>
      </c>
      <c r="BF61" s="489" t="s">
        <v>374</v>
      </c>
      <c r="BG61" s="429"/>
      <c r="BH61" s="429"/>
      <c r="BI61" s="430"/>
    </row>
    <row r="62" spans="1:69" ht="71.25" customHeight="1" x14ac:dyDescent="0.25">
      <c r="A62" s="827" t="s">
        <v>208</v>
      </c>
      <c r="B62" s="426" t="s">
        <v>206</v>
      </c>
      <c r="C62" s="415"/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27"/>
      <c r="P62" s="478">
        <v>3</v>
      </c>
      <c r="Q62" s="479"/>
      <c r="R62" s="479"/>
      <c r="S62" s="477"/>
      <c r="T62" s="478">
        <f t="shared" ref="T62:T63" si="15">SUM(AF62,AI62,AL62,AO62,AR62,AU62,AX62,BA62)</f>
        <v>180</v>
      </c>
      <c r="U62" s="479"/>
      <c r="V62" s="476">
        <f t="shared" ref="V62:V63" si="16">SUM(AG62,AJ62,AM62,AP62,AS62,AV62,AY62,BB62)</f>
        <v>80</v>
      </c>
      <c r="W62" s="477"/>
      <c r="X62" s="476">
        <v>48</v>
      </c>
      <c r="Y62" s="502"/>
      <c r="Z62" s="479">
        <v>32</v>
      </c>
      <c r="AA62" s="479"/>
      <c r="AB62" s="476"/>
      <c r="AC62" s="479"/>
      <c r="AD62" s="479"/>
      <c r="AE62" s="477"/>
      <c r="AF62" s="174"/>
      <c r="AG62" s="141"/>
      <c r="AH62" s="178"/>
      <c r="AI62" s="174"/>
      <c r="AJ62" s="141"/>
      <c r="AK62" s="182"/>
      <c r="AL62" s="178">
        <v>180</v>
      </c>
      <c r="AM62" s="141">
        <v>80</v>
      </c>
      <c r="AN62" s="182">
        <v>5</v>
      </c>
      <c r="AO62" s="140"/>
      <c r="AP62" s="133"/>
      <c r="AQ62" s="139"/>
      <c r="AR62" s="134"/>
      <c r="AS62" s="133"/>
      <c r="AT62" s="143"/>
      <c r="AU62" s="135"/>
      <c r="AV62" s="133"/>
      <c r="AW62" s="143"/>
      <c r="AX62" s="135"/>
      <c r="AY62" s="133"/>
      <c r="AZ62" s="139"/>
      <c r="BA62" s="134"/>
      <c r="BB62" s="133"/>
      <c r="BC62" s="143"/>
      <c r="BD62" s="491">
        <f t="shared" si="10"/>
        <v>5</v>
      </c>
      <c r="BE62" s="492" t="e">
        <f>SUM(BE103,BE98,BE95,BE91,BE93,BE94,BE73,BE72,BE71,BE63)</f>
        <v>#REF!</v>
      </c>
      <c r="BF62" s="441" t="s">
        <v>377</v>
      </c>
      <c r="BG62" s="442"/>
      <c r="BH62" s="442"/>
      <c r="BI62" s="443"/>
    </row>
    <row r="63" spans="1:69" ht="94.5" customHeight="1" x14ac:dyDescent="0.25">
      <c r="A63" s="827"/>
      <c r="B63" s="426" t="s">
        <v>299</v>
      </c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27"/>
      <c r="P63" s="423"/>
      <c r="Q63" s="424"/>
      <c r="R63" s="424"/>
      <c r="S63" s="425"/>
      <c r="T63" s="423">
        <f t="shared" si="15"/>
        <v>30</v>
      </c>
      <c r="U63" s="424"/>
      <c r="V63" s="464">
        <f t="shared" si="16"/>
        <v>0</v>
      </c>
      <c r="W63" s="425"/>
      <c r="X63" s="464"/>
      <c r="Y63" s="498"/>
      <c r="Z63" s="424"/>
      <c r="AA63" s="424"/>
      <c r="AB63" s="464"/>
      <c r="AC63" s="424"/>
      <c r="AD63" s="424"/>
      <c r="AE63" s="425"/>
      <c r="AF63" s="153"/>
      <c r="AG63" s="133"/>
      <c r="AH63" s="154"/>
      <c r="AI63" s="153"/>
      <c r="AJ63" s="133"/>
      <c r="AK63" s="155"/>
      <c r="AL63" s="154">
        <v>30</v>
      </c>
      <c r="AM63" s="133"/>
      <c r="AN63" s="155">
        <v>1</v>
      </c>
      <c r="AO63" s="134"/>
      <c r="AP63" s="133"/>
      <c r="AQ63" s="139"/>
      <c r="AR63" s="134"/>
      <c r="AS63" s="133"/>
      <c r="AT63" s="143"/>
      <c r="AU63" s="135"/>
      <c r="AV63" s="133"/>
      <c r="AW63" s="143"/>
      <c r="AX63" s="135"/>
      <c r="AY63" s="133"/>
      <c r="AZ63" s="139"/>
      <c r="BA63" s="134"/>
      <c r="BB63" s="133"/>
      <c r="BC63" s="143"/>
      <c r="BD63" s="491">
        <f t="shared" si="10"/>
        <v>1</v>
      </c>
      <c r="BE63" s="492" t="e">
        <f>SUM(BE105,BE99,BE92,BE93,BE94,BE95,BE74,BE73,BE69,BE64)</f>
        <v>#REF!</v>
      </c>
      <c r="BF63" s="748" t="s">
        <v>415</v>
      </c>
      <c r="BG63" s="749"/>
      <c r="BH63" s="749"/>
      <c r="BI63" s="750"/>
    </row>
    <row r="64" spans="1:69" ht="69" customHeight="1" x14ac:dyDescent="0.25">
      <c r="A64" s="827" t="s">
        <v>207</v>
      </c>
      <c r="B64" s="426" t="s">
        <v>209</v>
      </c>
      <c r="C64" s="415"/>
      <c r="D64" s="415"/>
      <c r="E64" s="415"/>
      <c r="F64" s="415"/>
      <c r="G64" s="415"/>
      <c r="H64" s="415"/>
      <c r="I64" s="415"/>
      <c r="J64" s="415"/>
      <c r="K64" s="415"/>
      <c r="L64" s="415"/>
      <c r="M64" s="415"/>
      <c r="N64" s="415"/>
      <c r="O64" s="427"/>
      <c r="P64" s="423">
        <v>4</v>
      </c>
      <c r="Q64" s="424"/>
      <c r="R64" s="424"/>
      <c r="S64" s="425"/>
      <c r="T64" s="423">
        <f t="shared" si="14"/>
        <v>216</v>
      </c>
      <c r="U64" s="424"/>
      <c r="V64" s="464">
        <f t="shared" si="12"/>
        <v>84</v>
      </c>
      <c r="W64" s="425"/>
      <c r="X64" s="464">
        <v>36</v>
      </c>
      <c r="Y64" s="498"/>
      <c r="Z64" s="424">
        <v>32</v>
      </c>
      <c r="AA64" s="424"/>
      <c r="AB64" s="464">
        <v>16</v>
      </c>
      <c r="AC64" s="424"/>
      <c r="AD64" s="424"/>
      <c r="AE64" s="425"/>
      <c r="AF64" s="153"/>
      <c r="AG64" s="133"/>
      <c r="AH64" s="154"/>
      <c r="AI64" s="153"/>
      <c r="AJ64" s="133"/>
      <c r="AK64" s="155"/>
      <c r="AL64" s="154"/>
      <c r="AM64" s="133"/>
      <c r="AN64" s="155"/>
      <c r="AO64" s="153">
        <v>216</v>
      </c>
      <c r="AP64" s="133">
        <v>84</v>
      </c>
      <c r="AQ64" s="139">
        <v>6</v>
      </c>
      <c r="AR64" s="134"/>
      <c r="AS64" s="133"/>
      <c r="AT64" s="143"/>
      <c r="AU64" s="135"/>
      <c r="AV64" s="133"/>
      <c r="AW64" s="143"/>
      <c r="AX64" s="135"/>
      <c r="AY64" s="133"/>
      <c r="AZ64" s="139"/>
      <c r="BA64" s="134"/>
      <c r="BB64" s="133"/>
      <c r="BC64" s="143"/>
      <c r="BD64" s="491">
        <f t="shared" si="10"/>
        <v>6</v>
      </c>
      <c r="BE64" s="492" t="e">
        <f>SUM(BE108,BE100,BE53,BE94,BE95,BE92,BE75,BE74,BE70,BE65)</f>
        <v>#REF!</v>
      </c>
      <c r="BF64" s="441" t="s">
        <v>378</v>
      </c>
      <c r="BG64" s="442"/>
      <c r="BH64" s="442"/>
      <c r="BI64" s="443"/>
    </row>
    <row r="65" spans="1:2643" ht="99" customHeight="1" x14ac:dyDescent="0.25">
      <c r="A65" s="827"/>
      <c r="B65" s="426" t="s">
        <v>416</v>
      </c>
      <c r="C65" s="415"/>
      <c r="D65" s="415"/>
      <c r="E65" s="415"/>
      <c r="F65" s="415"/>
      <c r="G65" s="415"/>
      <c r="H65" s="415"/>
      <c r="I65" s="415"/>
      <c r="J65" s="415"/>
      <c r="K65" s="415"/>
      <c r="L65" s="415"/>
      <c r="M65" s="415"/>
      <c r="N65" s="415"/>
      <c r="O65" s="427"/>
      <c r="P65" s="423"/>
      <c r="Q65" s="424"/>
      <c r="R65" s="424"/>
      <c r="S65" s="425"/>
      <c r="T65" s="423">
        <f t="shared" si="14"/>
        <v>40</v>
      </c>
      <c r="U65" s="424"/>
      <c r="V65" s="464">
        <f t="shared" si="12"/>
        <v>0</v>
      </c>
      <c r="W65" s="425"/>
      <c r="X65" s="464"/>
      <c r="Y65" s="498"/>
      <c r="Z65" s="424"/>
      <c r="AA65" s="424"/>
      <c r="AB65" s="464"/>
      <c r="AC65" s="424"/>
      <c r="AD65" s="424"/>
      <c r="AE65" s="425"/>
      <c r="AF65" s="153"/>
      <c r="AG65" s="133"/>
      <c r="AH65" s="154"/>
      <c r="AI65" s="153"/>
      <c r="AJ65" s="133"/>
      <c r="AK65" s="155"/>
      <c r="AL65" s="154"/>
      <c r="AM65" s="133"/>
      <c r="AN65" s="155"/>
      <c r="AO65" s="153">
        <v>40</v>
      </c>
      <c r="AP65" s="133"/>
      <c r="AQ65" s="139">
        <v>1</v>
      </c>
      <c r="AR65" s="134"/>
      <c r="AS65" s="133"/>
      <c r="AT65" s="143"/>
      <c r="AU65" s="135"/>
      <c r="AV65" s="133"/>
      <c r="AW65" s="143"/>
      <c r="AX65" s="135"/>
      <c r="AY65" s="133"/>
      <c r="AZ65" s="139"/>
      <c r="BA65" s="134"/>
      <c r="BB65" s="133"/>
      <c r="BC65" s="143"/>
      <c r="BD65" s="491">
        <f t="shared" si="10"/>
        <v>1</v>
      </c>
      <c r="BE65" s="492" t="e">
        <f>SUM(BE106,BE101,BE96,BE95,BE92,BE53,BE76,BE75,#REF!,BE66)</f>
        <v>#REF!</v>
      </c>
      <c r="BF65" s="441" t="s">
        <v>415</v>
      </c>
      <c r="BG65" s="442"/>
      <c r="BH65" s="442"/>
      <c r="BI65" s="443"/>
    </row>
    <row r="66" spans="1:2643" ht="67.5" customHeight="1" x14ac:dyDescent="0.25">
      <c r="A66" s="132" t="s">
        <v>376</v>
      </c>
      <c r="B66" s="426" t="s">
        <v>230</v>
      </c>
      <c r="C66" s="415"/>
      <c r="D66" s="415"/>
      <c r="E66" s="415"/>
      <c r="F66" s="415"/>
      <c r="G66" s="415"/>
      <c r="H66" s="415"/>
      <c r="I66" s="415"/>
      <c r="J66" s="415"/>
      <c r="K66" s="415"/>
      <c r="L66" s="415"/>
      <c r="M66" s="415"/>
      <c r="N66" s="415"/>
      <c r="O66" s="427"/>
      <c r="P66" s="423"/>
      <c r="Q66" s="424"/>
      <c r="R66" s="424">
        <v>5</v>
      </c>
      <c r="S66" s="425"/>
      <c r="T66" s="423">
        <f t="shared" si="14"/>
        <v>108</v>
      </c>
      <c r="U66" s="424"/>
      <c r="V66" s="464">
        <f t="shared" si="12"/>
        <v>50</v>
      </c>
      <c r="W66" s="425"/>
      <c r="X66" s="464">
        <v>34</v>
      </c>
      <c r="Y66" s="498"/>
      <c r="Z66" s="424">
        <v>16</v>
      </c>
      <c r="AA66" s="424"/>
      <c r="AB66" s="464"/>
      <c r="AC66" s="424"/>
      <c r="AD66" s="424"/>
      <c r="AE66" s="425"/>
      <c r="AF66" s="153"/>
      <c r="AG66" s="133"/>
      <c r="AH66" s="154"/>
      <c r="AI66" s="153"/>
      <c r="AJ66" s="133"/>
      <c r="AK66" s="155"/>
      <c r="AL66" s="154"/>
      <c r="AM66" s="133"/>
      <c r="AN66" s="155"/>
      <c r="AO66" s="153"/>
      <c r="AP66" s="133"/>
      <c r="AQ66" s="139"/>
      <c r="AR66" s="134">
        <v>108</v>
      </c>
      <c r="AS66" s="133">
        <v>50</v>
      </c>
      <c r="AT66" s="143">
        <v>3</v>
      </c>
      <c r="AU66" s="135"/>
      <c r="AV66" s="133"/>
      <c r="AW66" s="143"/>
      <c r="AX66" s="135"/>
      <c r="AY66" s="133"/>
      <c r="AZ66" s="139"/>
      <c r="BA66" s="134"/>
      <c r="BB66" s="133"/>
      <c r="BC66" s="143"/>
      <c r="BD66" s="491">
        <f t="shared" si="10"/>
        <v>3</v>
      </c>
      <c r="BE66" s="492" t="e">
        <f>SUM(BE107,BE102,BE97,BE92,BE53,BE96,BE91,BE76,BE68,BE67)</f>
        <v>#REF!</v>
      </c>
      <c r="BF66" s="489" t="s">
        <v>379</v>
      </c>
      <c r="BG66" s="429"/>
      <c r="BH66" s="429"/>
      <c r="BI66" s="430"/>
      <c r="BO66" s="25"/>
      <c r="BP66" s="25"/>
      <c r="BQ66" s="25"/>
    </row>
    <row r="67" spans="1:2643" ht="66.75" customHeight="1" x14ac:dyDescent="0.25">
      <c r="A67" s="272" t="s">
        <v>211</v>
      </c>
      <c r="B67" s="547" t="s">
        <v>210</v>
      </c>
      <c r="C67" s="548"/>
      <c r="D67" s="548"/>
      <c r="E67" s="548"/>
      <c r="F67" s="548"/>
      <c r="G67" s="548"/>
      <c r="H67" s="548"/>
      <c r="I67" s="548"/>
      <c r="J67" s="548"/>
      <c r="K67" s="548"/>
      <c r="L67" s="548"/>
      <c r="M67" s="548"/>
      <c r="N67" s="548"/>
      <c r="O67" s="549"/>
      <c r="P67" s="423"/>
      <c r="Q67" s="424"/>
      <c r="R67" s="424"/>
      <c r="S67" s="425"/>
      <c r="T67" s="423"/>
      <c r="U67" s="424"/>
      <c r="V67" s="464"/>
      <c r="W67" s="425"/>
      <c r="X67" s="464"/>
      <c r="Y67" s="498"/>
      <c r="Z67" s="424"/>
      <c r="AA67" s="424"/>
      <c r="AB67" s="464"/>
      <c r="AC67" s="424"/>
      <c r="AD67" s="424"/>
      <c r="AE67" s="425"/>
      <c r="AF67" s="153"/>
      <c r="AG67" s="133"/>
      <c r="AH67" s="154"/>
      <c r="AI67" s="153"/>
      <c r="AJ67" s="133"/>
      <c r="AK67" s="155"/>
      <c r="AL67" s="154"/>
      <c r="AM67" s="133"/>
      <c r="AN67" s="155"/>
      <c r="AO67" s="153"/>
      <c r="AP67" s="133"/>
      <c r="AQ67" s="139"/>
      <c r="AR67" s="134"/>
      <c r="AS67" s="133"/>
      <c r="AT67" s="143"/>
      <c r="AU67" s="135"/>
      <c r="AV67" s="133"/>
      <c r="AW67" s="143"/>
      <c r="AX67" s="135"/>
      <c r="AY67" s="133"/>
      <c r="AZ67" s="139"/>
      <c r="BA67" s="134"/>
      <c r="BB67" s="133"/>
      <c r="BC67" s="143"/>
      <c r="BD67" s="491">
        <f t="shared" si="10"/>
        <v>0</v>
      </c>
      <c r="BE67" s="492" t="e">
        <f>SUM(BE109,BE104,BE98,BE53,BE96,BE97,BE93,BE91,BE72,BE71)</f>
        <v>#REF!</v>
      </c>
      <c r="BF67" s="489"/>
      <c r="BG67" s="429"/>
      <c r="BH67" s="429"/>
      <c r="BI67" s="430"/>
    </row>
    <row r="68" spans="1:2643" ht="43.5" customHeight="1" x14ac:dyDescent="0.25">
      <c r="A68" s="108" t="s">
        <v>212</v>
      </c>
      <c r="B68" s="540" t="s">
        <v>217</v>
      </c>
      <c r="C68" s="541"/>
      <c r="D68" s="541"/>
      <c r="E68" s="541"/>
      <c r="F68" s="541"/>
      <c r="G68" s="541"/>
      <c r="H68" s="541"/>
      <c r="I68" s="541"/>
      <c r="J68" s="541"/>
      <c r="K68" s="541"/>
      <c r="L68" s="541"/>
      <c r="M68" s="541"/>
      <c r="N68" s="541"/>
      <c r="O68" s="542"/>
      <c r="P68" s="447"/>
      <c r="Q68" s="448"/>
      <c r="R68" s="448">
        <v>3</v>
      </c>
      <c r="S68" s="449"/>
      <c r="T68" s="447">
        <f>SUM(AF68,AI68,AL68,AO68,AR68,AU68,AX68,BA68)</f>
        <v>108</v>
      </c>
      <c r="U68" s="448"/>
      <c r="V68" s="576">
        <f>SUM(AG68,AJ68,AM68,AP68,AS68,AV68,AY68,BB68)</f>
        <v>50</v>
      </c>
      <c r="W68" s="449"/>
      <c r="X68" s="576">
        <v>32</v>
      </c>
      <c r="Y68" s="602"/>
      <c r="Z68" s="448"/>
      <c r="AA68" s="448"/>
      <c r="AB68" s="576">
        <v>18</v>
      </c>
      <c r="AC68" s="448"/>
      <c r="AD68" s="448"/>
      <c r="AE68" s="449"/>
      <c r="AF68" s="175"/>
      <c r="AG68" s="137"/>
      <c r="AH68" s="179"/>
      <c r="AI68" s="175"/>
      <c r="AJ68" s="137"/>
      <c r="AK68" s="183"/>
      <c r="AL68" s="179">
        <v>108</v>
      </c>
      <c r="AM68" s="137">
        <v>50</v>
      </c>
      <c r="AN68" s="183">
        <v>3</v>
      </c>
      <c r="AO68" s="175"/>
      <c r="AP68" s="137"/>
      <c r="AQ68" s="138"/>
      <c r="AR68" s="136"/>
      <c r="AS68" s="137"/>
      <c r="AT68" s="150"/>
      <c r="AU68" s="152"/>
      <c r="AV68" s="137"/>
      <c r="AW68" s="150"/>
      <c r="AX68" s="152"/>
      <c r="AY68" s="137"/>
      <c r="AZ68" s="138"/>
      <c r="BA68" s="136"/>
      <c r="BB68" s="137"/>
      <c r="BC68" s="150"/>
      <c r="BD68" s="585">
        <f>SUM(AH68,AK68,AN68,AQ68,AT68,AW68,AZ68)</f>
        <v>3</v>
      </c>
      <c r="BE68" s="586">
        <f>SUM(BE121,BE107,BE104,BE100,BE101,BE102,BE96,BE53,BE91,BE72)</f>
        <v>0</v>
      </c>
      <c r="BF68" s="486" t="s">
        <v>380</v>
      </c>
      <c r="BG68" s="487"/>
      <c r="BH68" s="487"/>
      <c r="BI68" s="488"/>
    </row>
    <row r="69" spans="1:2643" ht="66.75" customHeight="1" x14ac:dyDescent="0.25">
      <c r="A69" s="132" t="s">
        <v>213</v>
      </c>
      <c r="B69" s="426" t="s">
        <v>215</v>
      </c>
      <c r="C69" s="415"/>
      <c r="D69" s="415"/>
      <c r="E69" s="415"/>
      <c r="F69" s="415"/>
      <c r="G69" s="415"/>
      <c r="H69" s="415"/>
      <c r="I69" s="415"/>
      <c r="J69" s="415"/>
      <c r="K69" s="415"/>
      <c r="L69" s="415"/>
      <c r="M69" s="415"/>
      <c r="N69" s="415"/>
      <c r="O69" s="427"/>
      <c r="P69" s="423"/>
      <c r="Q69" s="424"/>
      <c r="R69" s="424">
        <v>3</v>
      </c>
      <c r="S69" s="425"/>
      <c r="T69" s="423">
        <f t="shared" ref="T69" si="17">SUM(AF69,AI69,AL69,AO69,AR69,AU69,AX69,BA69)</f>
        <v>108</v>
      </c>
      <c r="U69" s="424"/>
      <c r="V69" s="464">
        <f t="shared" si="12"/>
        <v>48</v>
      </c>
      <c r="W69" s="425"/>
      <c r="X69" s="464">
        <v>32</v>
      </c>
      <c r="Y69" s="498"/>
      <c r="Z69" s="424">
        <v>16</v>
      </c>
      <c r="AA69" s="424"/>
      <c r="AB69" s="464"/>
      <c r="AC69" s="424"/>
      <c r="AD69" s="424"/>
      <c r="AE69" s="425"/>
      <c r="AF69" s="153"/>
      <c r="AG69" s="133"/>
      <c r="AH69" s="154"/>
      <c r="AI69" s="153"/>
      <c r="AJ69" s="133"/>
      <c r="AK69" s="155"/>
      <c r="AL69" s="154">
        <v>108</v>
      </c>
      <c r="AM69" s="133">
        <v>48</v>
      </c>
      <c r="AN69" s="155">
        <v>3</v>
      </c>
      <c r="AO69" s="153"/>
      <c r="AP69" s="133"/>
      <c r="AQ69" s="139"/>
      <c r="AR69" s="134"/>
      <c r="AS69" s="133"/>
      <c r="AT69" s="143"/>
      <c r="AU69" s="135"/>
      <c r="AV69" s="133"/>
      <c r="AW69" s="143"/>
      <c r="AX69" s="135"/>
      <c r="AY69" s="133"/>
      <c r="AZ69" s="139"/>
      <c r="BA69" s="134"/>
      <c r="BB69" s="133"/>
      <c r="BC69" s="143"/>
      <c r="BD69" s="491">
        <f t="shared" si="10"/>
        <v>3</v>
      </c>
      <c r="BE69" s="492" t="e">
        <f>SUM(BE112,BE105,BE100,BE97,BE98,BE99,BE95,BE94,BE74,BE70)</f>
        <v>#REF!</v>
      </c>
      <c r="BF69" s="489" t="s">
        <v>381</v>
      </c>
      <c r="BG69" s="429"/>
      <c r="BH69" s="429"/>
      <c r="BI69" s="430"/>
    </row>
    <row r="70" spans="1:2643" ht="45" customHeight="1" x14ac:dyDescent="0.25">
      <c r="A70" s="161" t="s">
        <v>214</v>
      </c>
      <c r="B70" s="426" t="s">
        <v>216</v>
      </c>
      <c r="C70" s="415"/>
      <c r="D70" s="415"/>
      <c r="E70" s="415"/>
      <c r="F70" s="415"/>
      <c r="G70" s="415"/>
      <c r="H70" s="415"/>
      <c r="I70" s="415"/>
      <c r="J70" s="415"/>
      <c r="K70" s="415"/>
      <c r="L70" s="415"/>
      <c r="M70" s="415"/>
      <c r="N70" s="415"/>
      <c r="O70" s="427"/>
      <c r="P70" s="423">
        <v>4.5</v>
      </c>
      <c r="Q70" s="424"/>
      <c r="R70" s="424"/>
      <c r="S70" s="425"/>
      <c r="T70" s="423">
        <f t="shared" si="14"/>
        <v>348</v>
      </c>
      <c r="U70" s="424"/>
      <c r="V70" s="464">
        <f t="shared" ref="V70" si="18">SUM(AG70,AJ70,AM70,AP70,AS70,AV70,AY70,BB70)</f>
        <v>166</v>
      </c>
      <c r="W70" s="425"/>
      <c r="X70" s="464">
        <v>102</v>
      </c>
      <c r="Y70" s="498"/>
      <c r="Z70" s="424">
        <v>64</v>
      </c>
      <c r="AA70" s="424"/>
      <c r="AB70" s="464"/>
      <c r="AC70" s="424"/>
      <c r="AD70" s="424"/>
      <c r="AE70" s="425"/>
      <c r="AF70" s="153"/>
      <c r="AG70" s="133"/>
      <c r="AH70" s="154"/>
      <c r="AI70" s="153"/>
      <c r="AJ70" s="133"/>
      <c r="AK70" s="155"/>
      <c r="AL70" s="154"/>
      <c r="AM70" s="133"/>
      <c r="AN70" s="155"/>
      <c r="AO70" s="153">
        <v>108</v>
      </c>
      <c r="AP70" s="133">
        <v>62</v>
      </c>
      <c r="AQ70" s="139">
        <v>3</v>
      </c>
      <c r="AR70" s="134">
        <v>240</v>
      </c>
      <c r="AS70" s="133">
        <v>104</v>
      </c>
      <c r="AT70" s="143">
        <v>6</v>
      </c>
      <c r="AU70" s="135"/>
      <c r="AV70" s="133"/>
      <c r="AW70" s="143"/>
      <c r="AX70" s="135"/>
      <c r="AY70" s="133"/>
      <c r="AZ70" s="139"/>
      <c r="BA70" s="134"/>
      <c r="BB70" s="133"/>
      <c r="BC70" s="143"/>
      <c r="BD70" s="491">
        <f t="shared" si="10"/>
        <v>9</v>
      </c>
      <c r="BE70" s="492" t="e">
        <f>SUM(BE111,BE108,BE101,BE98,BE99,BE100,BE92,BE95,BE75,#REF!)</f>
        <v>#REF!</v>
      </c>
      <c r="BF70" s="441" t="s">
        <v>382</v>
      </c>
      <c r="BG70" s="442"/>
      <c r="BH70" s="442"/>
      <c r="BI70" s="443"/>
    </row>
    <row r="71" spans="1:2643" ht="45" customHeight="1" thickBot="1" x14ac:dyDescent="0.3">
      <c r="A71" s="132" t="s">
        <v>411</v>
      </c>
      <c r="B71" s="426" t="s">
        <v>234</v>
      </c>
      <c r="C71" s="415"/>
      <c r="D71" s="415"/>
      <c r="E71" s="415"/>
      <c r="F71" s="415"/>
      <c r="G71" s="415"/>
      <c r="H71" s="415"/>
      <c r="I71" s="415"/>
      <c r="J71" s="415"/>
      <c r="K71" s="415"/>
      <c r="L71" s="415"/>
      <c r="M71" s="415"/>
      <c r="N71" s="415"/>
      <c r="O71" s="427"/>
      <c r="P71" s="423"/>
      <c r="Q71" s="424"/>
      <c r="R71" s="424">
        <v>5</v>
      </c>
      <c r="S71" s="425"/>
      <c r="T71" s="444">
        <f>SUM(AF71,AI71,AL71,AO71,AR71,AU71,AX71,BA71)</f>
        <v>108</v>
      </c>
      <c r="U71" s="445"/>
      <c r="V71" s="558">
        <f>SUM(AG71,AJ71,AM71,AP71,AS71,AV71,AY71,BB71)</f>
        <v>52</v>
      </c>
      <c r="W71" s="446"/>
      <c r="X71" s="464">
        <v>32</v>
      </c>
      <c r="Y71" s="498"/>
      <c r="Z71" s="445">
        <v>20</v>
      </c>
      <c r="AA71" s="445"/>
      <c r="AB71" s="464"/>
      <c r="AC71" s="424"/>
      <c r="AD71" s="424"/>
      <c r="AE71" s="425"/>
      <c r="AF71" s="153"/>
      <c r="AG71" s="144"/>
      <c r="AH71" s="154"/>
      <c r="AI71" s="153"/>
      <c r="AJ71" s="144"/>
      <c r="AK71" s="155"/>
      <c r="AL71" s="154"/>
      <c r="AM71" s="144"/>
      <c r="AN71" s="155"/>
      <c r="AO71" s="153"/>
      <c r="AP71" s="210"/>
      <c r="AQ71" s="229"/>
      <c r="AR71" s="134">
        <v>108</v>
      </c>
      <c r="AS71" s="133">
        <v>52</v>
      </c>
      <c r="AT71" s="143">
        <v>3</v>
      </c>
      <c r="AU71" s="135"/>
      <c r="AV71" s="133"/>
      <c r="AW71" s="143"/>
      <c r="AX71" s="135"/>
      <c r="AY71" s="133"/>
      <c r="AZ71" s="139"/>
      <c r="BA71" s="134"/>
      <c r="BB71" s="133"/>
      <c r="BC71" s="143"/>
      <c r="BD71" s="491">
        <f>SUM(AH71,AK71,AN71,AQ71,AT71,AW71,AZ71)</f>
        <v>3</v>
      </c>
      <c r="BE71" s="492" t="e">
        <f>SUM(BE110,BE103,BE99,BE96,BE97,BE98,BE94,BE93,BE73,BE69)</f>
        <v>#REF!</v>
      </c>
      <c r="BF71" s="489" t="s">
        <v>383</v>
      </c>
      <c r="BG71" s="429"/>
      <c r="BH71" s="429"/>
      <c r="BI71" s="430"/>
    </row>
    <row r="72" spans="1:2643" s="22" customFormat="1" ht="67.95" customHeight="1" thickBot="1" x14ac:dyDescent="0.45">
      <c r="A72" s="187" t="s">
        <v>34</v>
      </c>
      <c r="B72" s="461" t="s">
        <v>360</v>
      </c>
      <c r="C72" s="462"/>
      <c r="D72" s="462"/>
      <c r="E72" s="462"/>
      <c r="F72" s="462"/>
      <c r="G72" s="462"/>
      <c r="H72" s="462"/>
      <c r="I72" s="462"/>
      <c r="J72" s="462"/>
      <c r="K72" s="462"/>
      <c r="L72" s="462"/>
      <c r="M72" s="462"/>
      <c r="N72" s="462"/>
      <c r="O72" s="463"/>
      <c r="P72" s="672"/>
      <c r="Q72" s="577"/>
      <c r="R72" s="577"/>
      <c r="S72" s="578"/>
      <c r="T72" s="412">
        <f>SUM(T73:U74,T75:U111,T112:U123)</f>
        <v>3392</v>
      </c>
      <c r="U72" s="573"/>
      <c r="V72" s="412">
        <f>SUM(V73:W74,V75:W111,V112:W123)</f>
        <v>1494</v>
      </c>
      <c r="W72" s="573"/>
      <c r="X72" s="412">
        <f>SUM(X73:Y74,X75:Y111,X112:Y123)</f>
        <v>800</v>
      </c>
      <c r="Y72" s="573"/>
      <c r="Z72" s="412">
        <f>SUM(Z73:AA74,Z75:AA111,Z112:AA123)</f>
        <v>396</v>
      </c>
      <c r="AA72" s="573"/>
      <c r="AB72" s="412">
        <f>SUM(AB73:AC74,AB75:AC111,AB112:AC123)</f>
        <v>298</v>
      </c>
      <c r="AC72" s="573"/>
      <c r="AD72" s="573">
        <f>SUM(AD73,AD91,AD96,AD100,AD101,AD105,AD110,AD113)</f>
        <v>0</v>
      </c>
      <c r="AE72" s="413">
        <f>SUM(AE73,AE91,AE96,AE100,AE101,AE105,AE110,AE113)</f>
        <v>0</v>
      </c>
      <c r="AF72" s="214">
        <f t="shared" ref="AF72:AO72" si="19">SUM(AF73:AF123)</f>
        <v>180</v>
      </c>
      <c r="AG72" s="216">
        <f t="shared" si="19"/>
        <v>84</v>
      </c>
      <c r="AH72" s="212">
        <f t="shared" si="19"/>
        <v>5</v>
      </c>
      <c r="AI72" s="214">
        <f t="shared" si="19"/>
        <v>0</v>
      </c>
      <c r="AJ72" s="216">
        <f t="shared" si="19"/>
        <v>0</v>
      </c>
      <c r="AK72" s="212">
        <f t="shared" si="19"/>
        <v>0</v>
      </c>
      <c r="AL72" s="214">
        <f t="shared" si="19"/>
        <v>252</v>
      </c>
      <c r="AM72" s="216">
        <f t="shared" si="19"/>
        <v>134</v>
      </c>
      <c r="AN72" s="212">
        <f t="shared" si="19"/>
        <v>7</v>
      </c>
      <c r="AO72" s="214">
        <f t="shared" si="19"/>
        <v>606</v>
      </c>
      <c r="AP72" s="263">
        <f>SUM(AP73:AP76,AP91:AP111,AP112:AP123)</f>
        <v>268</v>
      </c>
      <c r="AQ72" s="212">
        <f t="shared" ref="AQ72:AZ72" si="20">SUM(AQ73:AQ123)</f>
        <v>17</v>
      </c>
      <c r="AR72" s="214">
        <f t="shared" si="20"/>
        <v>438</v>
      </c>
      <c r="AS72" s="216">
        <f t="shared" si="20"/>
        <v>186</v>
      </c>
      <c r="AT72" s="212">
        <f t="shared" si="20"/>
        <v>12</v>
      </c>
      <c r="AU72" s="214">
        <f t="shared" si="20"/>
        <v>784</v>
      </c>
      <c r="AV72" s="216">
        <f t="shared" si="20"/>
        <v>354</v>
      </c>
      <c r="AW72" s="212">
        <f t="shared" si="20"/>
        <v>21</v>
      </c>
      <c r="AX72" s="214">
        <f t="shared" si="20"/>
        <v>1132</v>
      </c>
      <c r="AY72" s="216">
        <f t="shared" si="20"/>
        <v>468</v>
      </c>
      <c r="AZ72" s="212">
        <f t="shared" si="20"/>
        <v>33</v>
      </c>
      <c r="BA72" s="218">
        <f>SUM(BA73,BA91,BA98:BA123)</f>
        <v>0</v>
      </c>
      <c r="BB72" s="219">
        <f>SUM(BB73,BB91,BB98:BB123)</f>
        <v>0</v>
      </c>
      <c r="BC72" s="222">
        <f>SUM(BC73,BC91,BC98:BC123)</f>
        <v>0</v>
      </c>
      <c r="BD72" s="485">
        <f t="shared" si="10"/>
        <v>95</v>
      </c>
      <c r="BE72" s="459">
        <f>SUM(BE122,BE109,BE103,BE101,BE102,BE104,BE97,BE96,BE93,BE73)</f>
        <v>0</v>
      </c>
      <c r="BF72" s="767">
        <f>T72*100/T129</f>
        <v>46.124558063638837</v>
      </c>
      <c r="BG72" s="768"/>
      <c r="BH72" s="768"/>
      <c r="BI72" s="769"/>
      <c r="BJ72" s="411"/>
      <c r="BK72" s="411"/>
      <c r="BL72" s="411"/>
      <c r="BM72" s="3"/>
      <c r="BN72" s="3"/>
      <c r="BO72" s="23"/>
      <c r="BP72" s="23"/>
      <c r="BQ72" s="2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</row>
    <row r="73" spans="1:2643" ht="61.5" customHeight="1" x14ac:dyDescent="0.25">
      <c r="A73" s="402" t="s">
        <v>103</v>
      </c>
      <c r="B73" s="592" t="s">
        <v>361</v>
      </c>
      <c r="C73" s="593"/>
      <c r="D73" s="593"/>
      <c r="E73" s="593"/>
      <c r="F73" s="593"/>
      <c r="G73" s="593"/>
      <c r="H73" s="593"/>
      <c r="I73" s="593"/>
      <c r="J73" s="593"/>
      <c r="K73" s="593"/>
      <c r="L73" s="593"/>
      <c r="M73" s="593"/>
      <c r="N73" s="593"/>
      <c r="O73" s="594"/>
      <c r="P73" s="574"/>
      <c r="Q73" s="451"/>
      <c r="R73" s="451"/>
      <c r="S73" s="575"/>
      <c r="T73" s="450"/>
      <c r="U73" s="451"/>
      <c r="V73" s="574"/>
      <c r="W73" s="451"/>
      <c r="X73" s="450"/>
      <c r="Y73" s="575"/>
      <c r="Z73" s="451"/>
      <c r="AA73" s="451"/>
      <c r="AB73" s="574"/>
      <c r="AC73" s="451"/>
      <c r="AD73" s="574"/>
      <c r="AE73" s="575"/>
      <c r="AF73" s="162"/>
      <c r="AG73" s="355"/>
      <c r="AH73" s="157"/>
      <c r="AI73" s="162"/>
      <c r="AJ73" s="355"/>
      <c r="AK73" s="158"/>
      <c r="AL73" s="157"/>
      <c r="AM73" s="355"/>
      <c r="AN73" s="158"/>
      <c r="AO73" s="157"/>
      <c r="AP73" s="355"/>
      <c r="AQ73" s="158"/>
      <c r="AR73" s="377"/>
      <c r="AS73" s="355"/>
      <c r="AT73" s="356"/>
      <c r="AU73" s="354"/>
      <c r="AV73" s="355"/>
      <c r="AW73" s="356"/>
      <c r="AX73" s="354"/>
      <c r="AY73" s="355"/>
      <c r="AZ73" s="357"/>
      <c r="BA73" s="377"/>
      <c r="BB73" s="355"/>
      <c r="BC73" s="357"/>
      <c r="BD73" s="574">
        <f t="shared" ref="BD73" si="21">SUM(AH73,AK73,AN73,AQ73,AT73,AW73,AZ73,BC73)</f>
        <v>0</v>
      </c>
      <c r="BE73" s="575"/>
      <c r="BF73" s="565"/>
      <c r="BG73" s="566"/>
      <c r="BH73" s="566"/>
      <c r="BI73" s="567"/>
    </row>
    <row r="74" spans="1:2643" ht="38.25" customHeight="1" x14ac:dyDescent="0.25">
      <c r="A74" s="401" t="s">
        <v>117</v>
      </c>
      <c r="B74" s="588" t="s">
        <v>240</v>
      </c>
      <c r="C74" s="589"/>
      <c r="D74" s="589"/>
      <c r="E74" s="589"/>
      <c r="F74" s="589"/>
      <c r="G74" s="589"/>
      <c r="H74" s="589"/>
      <c r="I74" s="589"/>
      <c r="J74" s="589"/>
      <c r="K74" s="589"/>
      <c r="L74" s="589"/>
      <c r="M74" s="589"/>
      <c r="N74" s="589"/>
      <c r="O74" s="590"/>
      <c r="P74" s="576"/>
      <c r="Q74" s="448"/>
      <c r="R74" s="448">
        <v>1</v>
      </c>
      <c r="S74" s="602"/>
      <c r="T74" s="447">
        <f>SUM(AF74,AI74,AL74,AO74,AR74,AU74,AX74,BA74)</f>
        <v>72</v>
      </c>
      <c r="U74" s="448"/>
      <c r="V74" s="576">
        <f t="shared" ref="V74" si="22">SUM(AG74,AJ74,AM74,AP74,AS74,AV74,AY74,BB74)</f>
        <v>34</v>
      </c>
      <c r="W74" s="449"/>
      <c r="X74" s="447">
        <v>18</v>
      </c>
      <c r="Y74" s="602"/>
      <c r="Z74" s="448"/>
      <c r="AA74" s="448"/>
      <c r="AB74" s="576">
        <v>16</v>
      </c>
      <c r="AC74" s="448"/>
      <c r="AD74" s="576"/>
      <c r="AE74" s="602"/>
      <c r="AF74" s="394">
        <v>72</v>
      </c>
      <c r="AG74" s="352">
        <v>34</v>
      </c>
      <c r="AH74" s="395">
        <v>2</v>
      </c>
      <c r="AI74" s="394"/>
      <c r="AJ74" s="352"/>
      <c r="AK74" s="396"/>
      <c r="AL74" s="395"/>
      <c r="AM74" s="352"/>
      <c r="AN74" s="396"/>
      <c r="AO74" s="395"/>
      <c r="AP74" s="352"/>
      <c r="AQ74" s="396"/>
      <c r="AR74" s="365"/>
      <c r="AS74" s="352"/>
      <c r="AT74" s="381"/>
      <c r="AU74" s="351"/>
      <c r="AV74" s="352"/>
      <c r="AW74" s="381"/>
      <c r="AX74" s="351"/>
      <c r="AY74" s="352"/>
      <c r="AZ74" s="353"/>
      <c r="BA74" s="365"/>
      <c r="BB74" s="352"/>
      <c r="BC74" s="353"/>
      <c r="BD74" s="576">
        <f>SUM(AH74,AK74,AN74,AQ74,AT74,AW74,AZ74,BC74)</f>
        <v>2</v>
      </c>
      <c r="BE74" s="602"/>
      <c r="BF74" s="486" t="s">
        <v>264</v>
      </c>
      <c r="BG74" s="487"/>
      <c r="BH74" s="487"/>
      <c r="BI74" s="488"/>
    </row>
    <row r="75" spans="1:2643" s="167" customFormat="1" ht="130.5" customHeight="1" x14ac:dyDescent="0.25">
      <c r="A75" s="401" t="s">
        <v>146</v>
      </c>
      <c r="B75" s="493" t="s">
        <v>454</v>
      </c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94"/>
      <c r="P75" s="464"/>
      <c r="Q75" s="424"/>
      <c r="R75" s="424">
        <v>4</v>
      </c>
      <c r="S75" s="498"/>
      <c r="T75" s="423">
        <f>SUM(AF75,AI75,AL75,AO75,AR75,AU75,AX75,BA75)</f>
        <v>72</v>
      </c>
      <c r="U75" s="424"/>
      <c r="V75" s="464">
        <f>SUM(AG75,AJ75,AM75,AP75,AS75,AV75,AY75,BB75)</f>
        <v>34</v>
      </c>
      <c r="W75" s="425"/>
      <c r="X75" s="464">
        <v>18</v>
      </c>
      <c r="Y75" s="498"/>
      <c r="Z75" s="424"/>
      <c r="AA75" s="424"/>
      <c r="AB75" s="464">
        <v>16</v>
      </c>
      <c r="AC75" s="424"/>
      <c r="AD75" s="464"/>
      <c r="AE75" s="498"/>
      <c r="AF75" s="398"/>
      <c r="AG75" s="349"/>
      <c r="AH75" s="399"/>
      <c r="AI75" s="398"/>
      <c r="AJ75" s="349"/>
      <c r="AK75" s="400"/>
      <c r="AL75" s="362"/>
      <c r="AM75" s="349"/>
      <c r="AN75" s="350"/>
      <c r="AO75" s="399">
        <v>72</v>
      </c>
      <c r="AP75" s="349">
        <v>34</v>
      </c>
      <c r="AQ75" s="350">
        <v>2</v>
      </c>
      <c r="AR75" s="362"/>
      <c r="AS75" s="349"/>
      <c r="AT75" s="363"/>
      <c r="AU75" s="348"/>
      <c r="AV75" s="349"/>
      <c r="AW75" s="363"/>
      <c r="AX75" s="348"/>
      <c r="AY75" s="349"/>
      <c r="AZ75" s="350"/>
      <c r="BA75" s="362"/>
      <c r="BB75" s="349"/>
      <c r="BC75" s="350"/>
      <c r="BD75" s="464">
        <f>SUM(AH75,AK75,AN75,AQ75,AT75,AW75,AZ75,BC75)</f>
        <v>2</v>
      </c>
      <c r="BE75" s="498"/>
      <c r="BF75" s="489" t="s">
        <v>362</v>
      </c>
      <c r="BG75" s="429"/>
      <c r="BH75" s="429"/>
      <c r="BI75" s="430"/>
    </row>
    <row r="76" spans="1:2643" ht="99.75" customHeight="1" thickBot="1" x14ac:dyDescent="0.3">
      <c r="A76" s="403" t="s">
        <v>294</v>
      </c>
      <c r="B76" s="833" t="s">
        <v>197</v>
      </c>
      <c r="C76" s="834"/>
      <c r="D76" s="834"/>
      <c r="E76" s="834"/>
      <c r="F76" s="834"/>
      <c r="G76" s="834"/>
      <c r="H76" s="834"/>
      <c r="I76" s="834"/>
      <c r="J76" s="834"/>
      <c r="K76" s="834"/>
      <c r="L76" s="834"/>
      <c r="M76" s="834"/>
      <c r="N76" s="834"/>
      <c r="O76" s="835"/>
      <c r="P76" s="558"/>
      <c r="Q76" s="445"/>
      <c r="R76" s="445">
        <v>5</v>
      </c>
      <c r="S76" s="591"/>
      <c r="T76" s="444">
        <f>SUM(AF76,AI76,AL76,AO76,AR76,AU76,AX76,BA76)</f>
        <v>72</v>
      </c>
      <c r="U76" s="445"/>
      <c r="V76" s="558">
        <f>SUM(AG76,AJ76,AM76,AP76,AS76,AV76,AY76,BB76)</f>
        <v>34</v>
      </c>
      <c r="W76" s="446"/>
      <c r="X76" s="558">
        <v>16</v>
      </c>
      <c r="Y76" s="591"/>
      <c r="Z76" s="445"/>
      <c r="AA76" s="445"/>
      <c r="AB76" s="558">
        <v>18</v>
      </c>
      <c r="AC76" s="445"/>
      <c r="AD76" s="558"/>
      <c r="AE76" s="591"/>
      <c r="AF76" s="159"/>
      <c r="AG76" s="361"/>
      <c r="AH76" s="383"/>
      <c r="AI76" s="159"/>
      <c r="AJ76" s="361"/>
      <c r="AK76" s="160"/>
      <c r="AL76" s="373"/>
      <c r="AM76" s="361"/>
      <c r="AN76" s="374"/>
      <c r="AO76" s="383"/>
      <c r="AP76" s="361"/>
      <c r="AQ76" s="374"/>
      <c r="AR76" s="373">
        <v>72</v>
      </c>
      <c r="AS76" s="361">
        <v>34</v>
      </c>
      <c r="AT76" s="382">
        <v>2</v>
      </c>
      <c r="AU76" s="360"/>
      <c r="AV76" s="361"/>
      <c r="AW76" s="382"/>
      <c r="AX76" s="360"/>
      <c r="AY76" s="361"/>
      <c r="AZ76" s="374"/>
      <c r="BA76" s="373"/>
      <c r="BB76" s="361"/>
      <c r="BC76" s="374"/>
      <c r="BD76" s="558">
        <f t="shared" ref="BD76" si="23">SUM(AH76,AK76,AN76,AQ76,AT76,AW76,AZ76,BC76)</f>
        <v>2</v>
      </c>
      <c r="BE76" s="591"/>
      <c r="BF76" s="745" t="s">
        <v>412</v>
      </c>
      <c r="BG76" s="746"/>
      <c r="BH76" s="746"/>
      <c r="BI76" s="747"/>
      <c r="BJ76" s="190"/>
      <c r="BO76" s="3"/>
      <c r="BR76" s="23"/>
    </row>
    <row r="77" spans="1:2643" s="33" customFormat="1" ht="51.75" customHeight="1" x14ac:dyDescent="0.55000000000000004">
      <c r="A77" s="239" t="s">
        <v>124</v>
      </c>
      <c r="B77" s="215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32"/>
      <c r="S77" s="32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  <c r="AD77" s="215"/>
      <c r="AE77" s="213"/>
      <c r="AG77" s="215"/>
      <c r="AH77" s="215"/>
      <c r="AI77" s="744" t="s">
        <v>124</v>
      </c>
      <c r="AJ77" s="744"/>
      <c r="AK77" s="744"/>
      <c r="AL77" s="744"/>
      <c r="AM77" s="744"/>
      <c r="AN77" s="744"/>
      <c r="AO77" s="744"/>
      <c r="AP77" s="744"/>
      <c r="AQ77" s="744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  <c r="BI77" s="34"/>
      <c r="BJ77" s="35"/>
      <c r="BK77" s="35"/>
      <c r="BL77" s="35"/>
      <c r="BM77" s="35"/>
    </row>
    <row r="78" spans="1:2643" s="33" customFormat="1" ht="17.25" customHeight="1" x14ac:dyDescent="0.55000000000000004">
      <c r="A78" s="738" t="s">
        <v>168</v>
      </c>
      <c r="B78" s="738"/>
      <c r="C78" s="738"/>
      <c r="D78" s="738"/>
      <c r="E78" s="738"/>
      <c r="F78" s="738"/>
      <c r="G78" s="738"/>
      <c r="H78" s="738"/>
      <c r="I78" s="738"/>
      <c r="J78" s="738"/>
      <c r="K78" s="738"/>
      <c r="L78" s="738"/>
      <c r="M78" s="738"/>
      <c r="N78" s="738"/>
      <c r="O78" s="738"/>
      <c r="P78" s="738"/>
      <c r="Q78" s="738"/>
      <c r="R78" s="738"/>
      <c r="S78" s="738"/>
      <c r="T78" s="738"/>
      <c r="U78" s="738"/>
      <c r="V78" s="738"/>
      <c r="W78" s="738"/>
      <c r="X78" s="738"/>
      <c r="Y78" s="36"/>
      <c r="Z78" s="36"/>
      <c r="AA78" s="36"/>
      <c r="AB78" s="36"/>
      <c r="AC78" s="36"/>
      <c r="AD78" s="215"/>
      <c r="AE78" s="213"/>
      <c r="AF78" s="215"/>
      <c r="AG78" s="215"/>
      <c r="AH78" s="215"/>
      <c r="AI78" s="740" t="s">
        <v>452</v>
      </c>
      <c r="AJ78" s="740"/>
      <c r="AK78" s="740"/>
      <c r="AL78" s="740"/>
      <c r="AM78" s="740"/>
      <c r="AN78" s="740"/>
      <c r="AO78" s="740"/>
      <c r="AP78" s="740"/>
      <c r="AQ78" s="740"/>
      <c r="AR78" s="740"/>
      <c r="AS78" s="740"/>
      <c r="AT78" s="740"/>
      <c r="AU78" s="740"/>
      <c r="AV78" s="740"/>
      <c r="AW78" s="740"/>
      <c r="AX78" s="740"/>
      <c r="AY78" s="740"/>
      <c r="AZ78" s="740"/>
      <c r="BA78" s="740"/>
      <c r="BB78" s="740"/>
      <c r="BC78" s="740"/>
      <c r="BD78" s="740"/>
      <c r="BE78" s="740"/>
      <c r="BF78" s="740"/>
      <c r="BG78" s="740"/>
      <c r="BH78" s="740"/>
      <c r="BI78" s="34"/>
      <c r="BJ78" s="35"/>
      <c r="BK78" s="35"/>
      <c r="BL78" s="35"/>
      <c r="BM78" s="35"/>
    </row>
    <row r="79" spans="1:2643" s="33" customFormat="1" ht="51.75" customHeight="1" x14ac:dyDescent="0.55000000000000004">
      <c r="A79" s="738"/>
      <c r="B79" s="738"/>
      <c r="C79" s="738"/>
      <c r="D79" s="738"/>
      <c r="E79" s="738"/>
      <c r="F79" s="738"/>
      <c r="G79" s="738"/>
      <c r="H79" s="738"/>
      <c r="I79" s="738"/>
      <c r="J79" s="738"/>
      <c r="K79" s="738"/>
      <c r="L79" s="738"/>
      <c r="M79" s="738"/>
      <c r="N79" s="738"/>
      <c r="O79" s="738"/>
      <c r="P79" s="738"/>
      <c r="Q79" s="738"/>
      <c r="R79" s="738"/>
      <c r="S79" s="738"/>
      <c r="T79" s="738"/>
      <c r="U79" s="738"/>
      <c r="V79" s="738"/>
      <c r="W79" s="738"/>
      <c r="X79" s="738"/>
      <c r="Y79" s="36"/>
      <c r="Z79" s="36"/>
      <c r="AA79" s="36"/>
      <c r="AB79" s="36"/>
      <c r="AC79" s="36"/>
      <c r="AD79" s="215"/>
      <c r="AE79" s="213"/>
      <c r="AF79" s="215"/>
      <c r="AG79" s="215"/>
      <c r="AH79" s="215"/>
      <c r="AI79" s="740"/>
      <c r="AJ79" s="740"/>
      <c r="AK79" s="740"/>
      <c r="AL79" s="740"/>
      <c r="AM79" s="740"/>
      <c r="AN79" s="740"/>
      <c r="AO79" s="740"/>
      <c r="AP79" s="740"/>
      <c r="AQ79" s="740"/>
      <c r="AR79" s="740"/>
      <c r="AS79" s="740"/>
      <c r="AT79" s="740"/>
      <c r="AU79" s="740"/>
      <c r="AV79" s="740"/>
      <c r="AW79" s="740"/>
      <c r="AX79" s="740"/>
      <c r="AY79" s="740"/>
      <c r="AZ79" s="740"/>
      <c r="BA79" s="740"/>
      <c r="BB79" s="740"/>
      <c r="BC79" s="740"/>
      <c r="BD79" s="740"/>
      <c r="BE79" s="740"/>
      <c r="BF79" s="740"/>
      <c r="BG79" s="740"/>
      <c r="BH79" s="740"/>
      <c r="BI79" s="34"/>
      <c r="BJ79" s="35"/>
      <c r="BK79" s="35"/>
      <c r="BL79" s="35"/>
      <c r="BM79" s="35"/>
    </row>
    <row r="80" spans="1:2643" s="31" customFormat="1" ht="43.5" customHeight="1" x14ac:dyDescent="0.6">
      <c r="A80" s="739"/>
      <c r="B80" s="739"/>
      <c r="C80" s="739"/>
      <c r="D80" s="739"/>
      <c r="E80" s="739"/>
      <c r="F80" s="739"/>
      <c r="G80" s="739"/>
      <c r="H80" s="755" t="s">
        <v>170</v>
      </c>
      <c r="I80" s="755"/>
      <c r="J80" s="755"/>
      <c r="K80" s="755"/>
      <c r="L80" s="755"/>
      <c r="M80" s="755"/>
      <c r="N80" s="755"/>
      <c r="O80" s="755"/>
      <c r="P80" s="755"/>
      <c r="Q80" s="755"/>
      <c r="R80" s="83"/>
      <c r="S80" s="83"/>
      <c r="T80" s="83"/>
      <c r="U80" s="83"/>
      <c r="V80" s="230"/>
      <c r="W80" s="230"/>
      <c r="X80" s="230"/>
      <c r="Y80" s="230"/>
      <c r="Z80" s="230"/>
      <c r="AA80" s="230"/>
      <c r="AB80" s="230"/>
      <c r="AC80" s="230"/>
      <c r="AD80" s="230"/>
      <c r="AE80" s="49"/>
      <c r="AF80" s="230"/>
      <c r="AG80" s="230"/>
      <c r="AH80" s="230"/>
      <c r="AI80" s="240"/>
      <c r="AJ80" s="241"/>
      <c r="AK80" s="241"/>
      <c r="AL80" s="241"/>
      <c r="AM80" s="241"/>
      <c r="AN80" s="241"/>
      <c r="AO80" s="241"/>
      <c r="AP80" s="741" t="s">
        <v>173</v>
      </c>
      <c r="AQ80" s="741"/>
      <c r="AR80" s="741"/>
      <c r="AS80" s="741"/>
      <c r="AT80" s="741"/>
      <c r="AU80" s="741"/>
      <c r="AV80" s="741"/>
      <c r="AW80" s="741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230"/>
      <c r="BI80" s="50"/>
      <c r="BJ80" s="30"/>
      <c r="BK80" s="30"/>
      <c r="BL80" s="30"/>
      <c r="BM80" s="30"/>
    </row>
    <row r="81" spans="1:69" s="33" customFormat="1" ht="48.75" customHeight="1" x14ac:dyDescent="0.55000000000000004">
      <c r="A81" s="797"/>
      <c r="B81" s="797"/>
      <c r="C81" s="797"/>
      <c r="D81" s="797"/>
      <c r="E81" s="797"/>
      <c r="F81" s="797"/>
      <c r="G81" s="797"/>
      <c r="H81" s="743">
        <v>2021</v>
      </c>
      <c r="I81" s="743"/>
      <c r="J81" s="743"/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5"/>
      <c r="AB81" s="215"/>
      <c r="AC81" s="215"/>
      <c r="AD81" s="215"/>
      <c r="AE81" s="213"/>
      <c r="AF81" s="215"/>
      <c r="AG81" s="215"/>
      <c r="AH81" s="215"/>
      <c r="AI81" s="742" t="s">
        <v>169</v>
      </c>
      <c r="AJ81" s="742"/>
      <c r="AK81" s="742"/>
      <c r="AL81" s="742"/>
      <c r="AM81" s="742"/>
      <c r="AN81" s="742"/>
      <c r="AO81" s="742"/>
      <c r="AP81" s="743">
        <v>2021</v>
      </c>
      <c r="AQ81" s="743"/>
      <c r="AR81" s="743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215"/>
      <c r="BH81" s="215"/>
      <c r="BI81" s="34"/>
      <c r="BJ81" s="35"/>
      <c r="BK81" s="35"/>
      <c r="BL81" s="35"/>
      <c r="BM81" s="35"/>
    </row>
    <row r="82" spans="1:69" s="33" customFormat="1" ht="48.75" customHeight="1" x14ac:dyDescent="0.55000000000000004">
      <c r="A82" s="213"/>
      <c r="B82" s="213"/>
      <c r="C82" s="213"/>
      <c r="D82" s="213"/>
      <c r="E82" s="213"/>
      <c r="F82" s="213"/>
      <c r="G82" s="213"/>
      <c r="H82" s="211"/>
      <c r="I82" s="211"/>
      <c r="J82" s="211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5"/>
      <c r="AC82" s="215"/>
      <c r="AD82" s="215"/>
      <c r="AE82" s="213"/>
      <c r="AF82" s="215"/>
      <c r="AG82" s="215"/>
      <c r="AH82" s="215"/>
      <c r="AI82" s="242"/>
      <c r="AJ82" s="242"/>
      <c r="AK82" s="242"/>
      <c r="AL82" s="242"/>
      <c r="AM82" s="242"/>
      <c r="AN82" s="242"/>
      <c r="AO82" s="242"/>
      <c r="AP82" s="211"/>
      <c r="AQ82" s="211"/>
      <c r="AR82" s="211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215"/>
      <c r="BH82" s="215"/>
      <c r="BI82" s="34"/>
      <c r="BJ82" s="35"/>
      <c r="BK82" s="35"/>
      <c r="BL82" s="35"/>
      <c r="BM82" s="35"/>
    </row>
    <row r="83" spans="1:69" s="33" customFormat="1" ht="91.5" customHeight="1" x14ac:dyDescent="0.55000000000000004">
      <c r="A83" s="213"/>
      <c r="B83" s="213"/>
      <c r="C83" s="213"/>
      <c r="D83" s="213"/>
      <c r="E83" s="213"/>
      <c r="F83" s="213"/>
      <c r="G83" s="213"/>
      <c r="H83" s="211"/>
      <c r="I83" s="211"/>
      <c r="J83" s="211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  <c r="AD83" s="215"/>
      <c r="AE83" s="213"/>
      <c r="AF83" s="215"/>
      <c r="AG83" s="215"/>
      <c r="AH83" s="215"/>
      <c r="AI83" s="242"/>
      <c r="AJ83" s="242"/>
      <c r="AK83" s="242"/>
      <c r="AL83" s="242"/>
      <c r="AM83" s="242"/>
      <c r="AN83" s="242"/>
      <c r="AO83" s="242"/>
      <c r="AP83" s="211"/>
      <c r="AQ83" s="211"/>
      <c r="AR83" s="211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215"/>
      <c r="BH83" s="215"/>
      <c r="BI83" s="34"/>
      <c r="BJ83" s="35"/>
      <c r="BK83" s="35"/>
      <c r="BL83" s="35"/>
      <c r="BM83" s="35"/>
    </row>
    <row r="84" spans="1:69" s="31" customFormat="1" ht="48.75" customHeight="1" x14ac:dyDescent="0.6">
      <c r="A84" s="243" t="s">
        <v>402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R84" s="244"/>
      <c r="S84" s="244"/>
      <c r="T84" s="77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BD84" s="245"/>
      <c r="BE84" s="245"/>
      <c r="BF84" s="245"/>
      <c r="BG84" s="245"/>
      <c r="BH84" s="245"/>
      <c r="BI84" s="50"/>
      <c r="BJ84" s="30"/>
      <c r="BK84" s="30"/>
      <c r="BL84" s="30"/>
      <c r="BM84" s="30"/>
    </row>
    <row r="85" spans="1:69" s="31" customFormat="1" ht="48.75" customHeight="1" x14ac:dyDescent="0.6">
      <c r="A85" s="77" t="s">
        <v>470</v>
      </c>
      <c r="R85" s="244"/>
      <c r="S85" s="244"/>
      <c r="BD85" s="245"/>
      <c r="BE85" s="245"/>
      <c r="BF85" s="245"/>
      <c r="BG85" s="245"/>
      <c r="BH85" s="245"/>
      <c r="BI85" s="50"/>
      <c r="BJ85" s="30"/>
      <c r="BK85" s="30"/>
      <c r="BL85" s="30"/>
      <c r="BM85" s="30"/>
    </row>
    <row r="86" spans="1:69" s="31" customFormat="1" ht="48.75" customHeight="1" thickBot="1" x14ac:dyDescent="0.65">
      <c r="A86" s="77"/>
      <c r="R86" s="244"/>
      <c r="S86" s="244"/>
      <c r="BD86" s="245"/>
      <c r="BE86" s="245"/>
      <c r="BF86" s="245"/>
      <c r="BG86" s="245"/>
      <c r="BH86" s="245"/>
      <c r="BI86" s="50"/>
      <c r="BJ86" s="30"/>
      <c r="BK86" s="30"/>
      <c r="BL86" s="30"/>
      <c r="BM86" s="30"/>
    </row>
    <row r="87" spans="1:69" ht="32.4" customHeight="1" thickBot="1" x14ac:dyDescent="0.3">
      <c r="A87" s="648" t="s">
        <v>98</v>
      </c>
      <c r="B87" s="653" t="s">
        <v>441</v>
      </c>
      <c r="C87" s="654"/>
      <c r="D87" s="654"/>
      <c r="E87" s="654"/>
      <c r="F87" s="654"/>
      <c r="G87" s="654"/>
      <c r="H87" s="654"/>
      <c r="I87" s="654"/>
      <c r="J87" s="654"/>
      <c r="K87" s="654"/>
      <c r="L87" s="654"/>
      <c r="M87" s="654"/>
      <c r="N87" s="654"/>
      <c r="O87" s="655"/>
      <c r="P87" s="675" t="s">
        <v>8</v>
      </c>
      <c r="Q87" s="673"/>
      <c r="R87" s="673" t="s">
        <v>9</v>
      </c>
      <c r="S87" s="674"/>
      <c r="T87" s="630" t="s">
        <v>10</v>
      </c>
      <c r="U87" s="662"/>
      <c r="V87" s="662"/>
      <c r="W87" s="662"/>
      <c r="X87" s="663"/>
      <c r="Y87" s="663"/>
      <c r="Z87" s="663"/>
      <c r="AA87" s="663"/>
      <c r="AB87" s="663"/>
      <c r="AC87" s="663"/>
      <c r="AD87" s="663"/>
      <c r="AE87" s="664"/>
      <c r="AF87" s="685" t="s">
        <v>36</v>
      </c>
      <c r="AG87" s="663"/>
      <c r="AH87" s="663"/>
      <c r="AI87" s="663"/>
      <c r="AJ87" s="663"/>
      <c r="AK87" s="663"/>
      <c r="AL87" s="663"/>
      <c r="AM87" s="663"/>
      <c r="AN87" s="663"/>
      <c r="AO87" s="663"/>
      <c r="AP87" s="663"/>
      <c r="AQ87" s="663"/>
      <c r="AR87" s="663"/>
      <c r="AS87" s="663"/>
      <c r="AT87" s="663"/>
      <c r="AU87" s="663"/>
      <c r="AV87" s="663"/>
      <c r="AW87" s="663"/>
      <c r="AX87" s="663"/>
      <c r="AY87" s="663"/>
      <c r="AZ87" s="663"/>
      <c r="BA87" s="663"/>
      <c r="BB87" s="663"/>
      <c r="BC87" s="686"/>
      <c r="BD87" s="666" t="s">
        <v>24</v>
      </c>
      <c r="BE87" s="667"/>
      <c r="BF87" s="689" t="s">
        <v>99</v>
      </c>
      <c r="BG87" s="690"/>
      <c r="BH87" s="690"/>
      <c r="BI87" s="691"/>
    </row>
    <row r="88" spans="1:69" ht="32.4" customHeight="1" thickBot="1" x14ac:dyDescent="0.3">
      <c r="A88" s="649"/>
      <c r="B88" s="656"/>
      <c r="C88" s="657"/>
      <c r="D88" s="657"/>
      <c r="E88" s="657"/>
      <c r="F88" s="657"/>
      <c r="G88" s="657"/>
      <c r="H88" s="657"/>
      <c r="I88" s="657"/>
      <c r="J88" s="657"/>
      <c r="K88" s="657"/>
      <c r="L88" s="657"/>
      <c r="M88" s="657"/>
      <c r="N88" s="657"/>
      <c r="O88" s="658"/>
      <c r="P88" s="569"/>
      <c r="Q88" s="537"/>
      <c r="R88" s="537"/>
      <c r="S88" s="651"/>
      <c r="T88" s="569" t="s">
        <v>5</v>
      </c>
      <c r="U88" s="537"/>
      <c r="V88" s="536" t="s">
        <v>11</v>
      </c>
      <c r="W88" s="570"/>
      <c r="X88" s="450" t="s">
        <v>12</v>
      </c>
      <c r="Y88" s="451"/>
      <c r="Z88" s="451"/>
      <c r="AA88" s="451"/>
      <c r="AB88" s="451"/>
      <c r="AC88" s="451"/>
      <c r="AD88" s="451"/>
      <c r="AE88" s="575"/>
      <c r="AF88" s="568" t="s">
        <v>14</v>
      </c>
      <c r="AG88" s="523"/>
      <c r="AH88" s="523"/>
      <c r="AI88" s="523"/>
      <c r="AJ88" s="523"/>
      <c r="AK88" s="543"/>
      <c r="AL88" s="568" t="s">
        <v>15</v>
      </c>
      <c r="AM88" s="523"/>
      <c r="AN88" s="523"/>
      <c r="AO88" s="523"/>
      <c r="AP88" s="523"/>
      <c r="AQ88" s="543"/>
      <c r="AR88" s="568" t="s">
        <v>16</v>
      </c>
      <c r="AS88" s="523"/>
      <c r="AT88" s="523"/>
      <c r="AU88" s="523"/>
      <c r="AV88" s="523"/>
      <c r="AW88" s="543"/>
      <c r="AX88" s="568" t="s">
        <v>160</v>
      </c>
      <c r="AY88" s="523"/>
      <c r="AZ88" s="523"/>
      <c r="BA88" s="523"/>
      <c r="BB88" s="523"/>
      <c r="BC88" s="543"/>
      <c r="BD88" s="668"/>
      <c r="BE88" s="669"/>
      <c r="BF88" s="692"/>
      <c r="BG88" s="693"/>
      <c r="BH88" s="693"/>
      <c r="BI88" s="694"/>
    </row>
    <row r="89" spans="1:69" ht="76.95" customHeight="1" x14ac:dyDescent="0.25">
      <c r="A89" s="649"/>
      <c r="B89" s="656"/>
      <c r="C89" s="657"/>
      <c r="D89" s="657"/>
      <c r="E89" s="657"/>
      <c r="F89" s="657"/>
      <c r="G89" s="657"/>
      <c r="H89" s="657"/>
      <c r="I89" s="657"/>
      <c r="J89" s="657"/>
      <c r="K89" s="657"/>
      <c r="L89" s="657"/>
      <c r="M89" s="657"/>
      <c r="N89" s="657"/>
      <c r="O89" s="658"/>
      <c r="P89" s="569"/>
      <c r="Q89" s="537"/>
      <c r="R89" s="537"/>
      <c r="S89" s="651"/>
      <c r="T89" s="569"/>
      <c r="U89" s="537"/>
      <c r="V89" s="536"/>
      <c r="W89" s="570"/>
      <c r="X89" s="569" t="s">
        <v>13</v>
      </c>
      <c r="Y89" s="570"/>
      <c r="Z89" s="537" t="s">
        <v>100</v>
      </c>
      <c r="AA89" s="537"/>
      <c r="AB89" s="536" t="s">
        <v>101</v>
      </c>
      <c r="AC89" s="537"/>
      <c r="AD89" s="537" t="s">
        <v>74</v>
      </c>
      <c r="AE89" s="651"/>
      <c r="AF89" s="599" t="s">
        <v>154</v>
      </c>
      <c r="AG89" s="432"/>
      <c r="AH89" s="601"/>
      <c r="AI89" s="599" t="s">
        <v>184</v>
      </c>
      <c r="AJ89" s="432"/>
      <c r="AK89" s="433"/>
      <c r="AL89" s="600" t="s">
        <v>182</v>
      </c>
      <c r="AM89" s="432"/>
      <c r="AN89" s="433"/>
      <c r="AO89" s="599" t="s">
        <v>183</v>
      </c>
      <c r="AP89" s="432"/>
      <c r="AQ89" s="601"/>
      <c r="AR89" s="599" t="s">
        <v>155</v>
      </c>
      <c r="AS89" s="432"/>
      <c r="AT89" s="433"/>
      <c r="AU89" s="600" t="s">
        <v>156</v>
      </c>
      <c r="AV89" s="432"/>
      <c r="AW89" s="433"/>
      <c r="AX89" s="600" t="s">
        <v>193</v>
      </c>
      <c r="AY89" s="432"/>
      <c r="AZ89" s="601"/>
      <c r="BA89" s="596" t="s">
        <v>157</v>
      </c>
      <c r="BB89" s="597"/>
      <c r="BC89" s="598"/>
      <c r="BD89" s="668"/>
      <c r="BE89" s="669"/>
      <c r="BF89" s="692"/>
      <c r="BG89" s="693"/>
      <c r="BH89" s="693"/>
      <c r="BI89" s="694"/>
    </row>
    <row r="90" spans="1:69" ht="185.25" customHeight="1" thickBot="1" x14ac:dyDescent="0.3">
      <c r="A90" s="650"/>
      <c r="B90" s="659"/>
      <c r="C90" s="660"/>
      <c r="D90" s="660"/>
      <c r="E90" s="660"/>
      <c r="F90" s="660"/>
      <c r="G90" s="660"/>
      <c r="H90" s="660"/>
      <c r="I90" s="660"/>
      <c r="J90" s="660"/>
      <c r="K90" s="660"/>
      <c r="L90" s="660"/>
      <c r="M90" s="660"/>
      <c r="N90" s="660"/>
      <c r="O90" s="661"/>
      <c r="P90" s="571"/>
      <c r="Q90" s="539"/>
      <c r="R90" s="539"/>
      <c r="S90" s="652"/>
      <c r="T90" s="571"/>
      <c r="U90" s="539"/>
      <c r="V90" s="538"/>
      <c r="W90" s="572"/>
      <c r="X90" s="571"/>
      <c r="Y90" s="572"/>
      <c r="Z90" s="539"/>
      <c r="AA90" s="539"/>
      <c r="AB90" s="538"/>
      <c r="AC90" s="539"/>
      <c r="AD90" s="539"/>
      <c r="AE90" s="652"/>
      <c r="AF90" s="171" t="s">
        <v>3</v>
      </c>
      <c r="AG90" s="224" t="s">
        <v>17</v>
      </c>
      <c r="AH90" s="176" t="s">
        <v>18</v>
      </c>
      <c r="AI90" s="171" t="s">
        <v>3</v>
      </c>
      <c r="AJ90" s="224" t="s">
        <v>17</v>
      </c>
      <c r="AK90" s="180" t="s">
        <v>18</v>
      </c>
      <c r="AL90" s="225" t="s">
        <v>3</v>
      </c>
      <c r="AM90" s="224" t="s">
        <v>17</v>
      </c>
      <c r="AN90" s="226" t="s">
        <v>18</v>
      </c>
      <c r="AO90" s="223" t="s">
        <v>3</v>
      </c>
      <c r="AP90" s="224" t="s">
        <v>17</v>
      </c>
      <c r="AQ90" s="227" t="s">
        <v>18</v>
      </c>
      <c r="AR90" s="223" t="s">
        <v>3</v>
      </c>
      <c r="AS90" s="224" t="s">
        <v>17</v>
      </c>
      <c r="AT90" s="226" t="s">
        <v>18</v>
      </c>
      <c r="AU90" s="225" t="s">
        <v>3</v>
      </c>
      <c r="AV90" s="224" t="s">
        <v>17</v>
      </c>
      <c r="AW90" s="226" t="s">
        <v>18</v>
      </c>
      <c r="AX90" s="225" t="s">
        <v>3</v>
      </c>
      <c r="AY90" s="224" t="s">
        <v>17</v>
      </c>
      <c r="AZ90" s="227" t="s">
        <v>18</v>
      </c>
      <c r="BA90" s="223" t="s">
        <v>3</v>
      </c>
      <c r="BB90" s="224" t="s">
        <v>17</v>
      </c>
      <c r="BC90" s="226" t="s">
        <v>18</v>
      </c>
      <c r="BD90" s="670"/>
      <c r="BE90" s="671"/>
      <c r="BF90" s="695"/>
      <c r="BG90" s="696"/>
      <c r="BH90" s="696"/>
      <c r="BI90" s="697"/>
    </row>
    <row r="91" spans="1:69" ht="48.75" customHeight="1" x14ac:dyDescent="0.25">
      <c r="A91" s="405" t="s">
        <v>118</v>
      </c>
      <c r="B91" s="495" t="s">
        <v>158</v>
      </c>
      <c r="C91" s="496"/>
      <c r="D91" s="496"/>
      <c r="E91" s="496"/>
      <c r="F91" s="496"/>
      <c r="G91" s="496"/>
      <c r="H91" s="496"/>
      <c r="I91" s="496"/>
      <c r="J91" s="496"/>
      <c r="K91" s="496"/>
      <c r="L91" s="496"/>
      <c r="M91" s="496"/>
      <c r="N91" s="496"/>
      <c r="O91" s="497"/>
      <c r="P91" s="500"/>
      <c r="Q91" s="501"/>
      <c r="R91" s="501"/>
      <c r="S91" s="517"/>
      <c r="T91" s="500"/>
      <c r="U91" s="501"/>
      <c r="V91" s="756"/>
      <c r="W91" s="517"/>
      <c r="X91" s="756"/>
      <c r="Y91" s="757"/>
      <c r="Z91" s="501"/>
      <c r="AA91" s="501"/>
      <c r="AB91" s="756"/>
      <c r="AC91" s="501"/>
      <c r="AD91" s="501">
        <f>SUM(AD93:AE95)</f>
        <v>0</v>
      </c>
      <c r="AE91" s="517"/>
      <c r="AF91" s="406">
        <f t="shared" ref="AF91:AN91" si="24">SUM(AF93:AF95)</f>
        <v>0</v>
      </c>
      <c r="AG91" s="390">
        <f t="shared" si="24"/>
        <v>0</v>
      </c>
      <c r="AH91" s="375">
        <f t="shared" si="24"/>
        <v>0</v>
      </c>
      <c r="AI91" s="406">
        <f t="shared" si="24"/>
        <v>0</v>
      </c>
      <c r="AJ91" s="390">
        <f t="shared" si="24"/>
        <v>0</v>
      </c>
      <c r="AK91" s="376">
        <f t="shared" si="24"/>
        <v>0</v>
      </c>
      <c r="AL91" s="407">
        <f t="shared" si="24"/>
        <v>0</v>
      </c>
      <c r="AM91" s="390">
        <f t="shared" si="24"/>
        <v>0</v>
      </c>
      <c r="AN91" s="391">
        <f t="shared" si="24"/>
        <v>0</v>
      </c>
      <c r="AO91" s="406"/>
      <c r="AP91" s="390"/>
      <c r="AQ91" s="408"/>
      <c r="AR91" s="393">
        <f t="shared" ref="AR91:BC91" si="25">SUM(AR93:AR95)</f>
        <v>0</v>
      </c>
      <c r="AS91" s="390">
        <f t="shared" si="25"/>
        <v>0</v>
      </c>
      <c r="AT91" s="391">
        <f t="shared" si="25"/>
        <v>0</v>
      </c>
      <c r="AU91" s="407">
        <f t="shared" si="25"/>
        <v>0</v>
      </c>
      <c r="AV91" s="390">
        <f t="shared" si="25"/>
        <v>0</v>
      </c>
      <c r="AW91" s="391">
        <f t="shared" si="25"/>
        <v>0</v>
      </c>
      <c r="AX91" s="407">
        <f t="shared" si="25"/>
        <v>0</v>
      </c>
      <c r="AY91" s="390">
        <f t="shared" si="25"/>
        <v>0</v>
      </c>
      <c r="AZ91" s="408">
        <f t="shared" si="25"/>
        <v>0</v>
      </c>
      <c r="BA91" s="393">
        <f t="shared" si="25"/>
        <v>0</v>
      </c>
      <c r="BB91" s="390">
        <f t="shared" si="25"/>
        <v>0</v>
      </c>
      <c r="BC91" s="391">
        <f t="shared" si="25"/>
        <v>0</v>
      </c>
      <c r="BD91" s="736">
        <f t="shared" ref="BD91:BD108" si="26">SUM(AH91,AK91,AN91,AQ91,AT91,AW91,AZ91,BC91)</f>
        <v>0</v>
      </c>
      <c r="BE91" s="737"/>
      <c r="BF91" s="565"/>
      <c r="BG91" s="566"/>
      <c r="BH91" s="566"/>
      <c r="BI91" s="567"/>
    </row>
    <row r="92" spans="1:69" ht="41.25" customHeight="1" x14ac:dyDescent="0.25">
      <c r="A92" s="370" t="s">
        <v>186</v>
      </c>
      <c r="B92" s="426" t="s">
        <v>159</v>
      </c>
      <c r="C92" s="415"/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27"/>
      <c r="P92" s="483"/>
      <c r="Q92" s="484"/>
      <c r="R92" s="484">
        <v>1</v>
      </c>
      <c r="S92" s="520"/>
      <c r="T92" s="483">
        <f>SUM(AF92,AI92,AL92,AO92,AR92,AU92,AX92,BA92)</f>
        <v>108</v>
      </c>
      <c r="U92" s="484"/>
      <c r="V92" s="490">
        <f>SUM(AG92,AJ92,AM92,AP92,AS92,AV92,AY92,BB92)</f>
        <v>50</v>
      </c>
      <c r="W92" s="520"/>
      <c r="X92" s="490">
        <v>16</v>
      </c>
      <c r="Y92" s="595"/>
      <c r="Z92" s="484"/>
      <c r="AA92" s="484"/>
      <c r="AB92" s="490">
        <v>34</v>
      </c>
      <c r="AC92" s="484"/>
      <c r="AD92" s="484"/>
      <c r="AE92" s="520"/>
      <c r="AF92" s="173">
        <v>108</v>
      </c>
      <c r="AG92" s="371">
        <v>50</v>
      </c>
      <c r="AH92" s="177">
        <v>3</v>
      </c>
      <c r="AI92" s="173"/>
      <c r="AJ92" s="371"/>
      <c r="AK92" s="181"/>
      <c r="AL92" s="358"/>
      <c r="AM92" s="371"/>
      <c r="AN92" s="364"/>
      <c r="AO92" s="173"/>
      <c r="AP92" s="371"/>
      <c r="AQ92" s="359"/>
      <c r="AR92" s="372"/>
      <c r="AS92" s="371"/>
      <c r="AT92" s="364"/>
      <c r="AU92" s="358"/>
      <c r="AV92" s="371"/>
      <c r="AW92" s="364"/>
      <c r="AX92" s="358"/>
      <c r="AY92" s="371"/>
      <c r="AZ92" s="359"/>
      <c r="BA92" s="372"/>
      <c r="BB92" s="371"/>
      <c r="BC92" s="364"/>
      <c r="BD92" s="491">
        <f>SUM(AH92,AK92,AN92,AQ92,AT92,AW92,AZ92,BC92)</f>
        <v>3</v>
      </c>
      <c r="BE92" s="492"/>
      <c r="BF92" s="489" t="s">
        <v>140</v>
      </c>
      <c r="BG92" s="429"/>
      <c r="BH92" s="429"/>
      <c r="BI92" s="430"/>
    </row>
    <row r="93" spans="1:69" ht="52.5" customHeight="1" x14ac:dyDescent="0.25">
      <c r="A93" s="63" t="s">
        <v>185</v>
      </c>
      <c r="B93" s="426" t="s">
        <v>298</v>
      </c>
      <c r="C93" s="415"/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27"/>
      <c r="P93" s="483"/>
      <c r="Q93" s="484"/>
      <c r="R93" s="484">
        <v>4</v>
      </c>
      <c r="S93" s="520"/>
      <c r="T93" s="483">
        <v>108</v>
      </c>
      <c r="U93" s="484"/>
      <c r="V93" s="490">
        <f t="shared" ref="V93:V123" si="27">SUM(AG93,AJ93,AM93,AP93,AS93,AV93,AY93,BB93)</f>
        <v>48</v>
      </c>
      <c r="W93" s="520"/>
      <c r="X93" s="490">
        <v>32</v>
      </c>
      <c r="Y93" s="595"/>
      <c r="Z93" s="484"/>
      <c r="AA93" s="484"/>
      <c r="AB93" s="490">
        <v>16</v>
      </c>
      <c r="AC93" s="484"/>
      <c r="AD93" s="484"/>
      <c r="AE93" s="520"/>
      <c r="AF93" s="173"/>
      <c r="AG93" s="371"/>
      <c r="AH93" s="177"/>
      <c r="AI93" s="173"/>
      <c r="AJ93" s="371"/>
      <c r="AK93" s="181"/>
      <c r="AL93" s="358"/>
      <c r="AM93" s="371"/>
      <c r="AN93" s="364"/>
      <c r="AO93" s="173">
        <v>108</v>
      </c>
      <c r="AP93" s="371">
        <v>48</v>
      </c>
      <c r="AQ93" s="359">
        <v>3</v>
      </c>
      <c r="AR93" s="372"/>
      <c r="AS93" s="371"/>
      <c r="AT93" s="364"/>
      <c r="AU93" s="358"/>
      <c r="AV93" s="371"/>
      <c r="AW93" s="364"/>
      <c r="AX93" s="358"/>
      <c r="AY93" s="371"/>
      <c r="AZ93" s="359"/>
      <c r="BA93" s="372"/>
      <c r="BB93" s="371"/>
      <c r="BC93" s="364"/>
      <c r="BD93" s="491">
        <f t="shared" si="26"/>
        <v>3</v>
      </c>
      <c r="BE93" s="492"/>
      <c r="BF93" s="489" t="s">
        <v>142</v>
      </c>
      <c r="BG93" s="429"/>
      <c r="BH93" s="429"/>
      <c r="BI93" s="430"/>
    </row>
    <row r="94" spans="1:69" ht="83.25" customHeight="1" x14ac:dyDescent="0.25">
      <c r="A94" s="63" t="s">
        <v>187</v>
      </c>
      <c r="B94" s="426" t="s">
        <v>436</v>
      </c>
      <c r="C94" s="415"/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27"/>
      <c r="P94" s="483"/>
      <c r="Q94" s="484"/>
      <c r="R94" s="484">
        <v>4</v>
      </c>
      <c r="S94" s="520"/>
      <c r="T94" s="483">
        <f t="shared" ref="T94" si="28">SUM(AF94,AI94,AL94,AO94,AR94,AU94,AX94,BA94)</f>
        <v>102</v>
      </c>
      <c r="U94" s="484"/>
      <c r="V94" s="490">
        <f t="shared" ref="V94" si="29">SUM(AG94,AJ94,AM94,AP94,AS94,AV94,AY94,BB94)</f>
        <v>36</v>
      </c>
      <c r="W94" s="520"/>
      <c r="X94" s="490">
        <v>22</v>
      </c>
      <c r="Y94" s="595"/>
      <c r="Z94" s="484"/>
      <c r="AA94" s="484"/>
      <c r="AB94" s="490">
        <v>14</v>
      </c>
      <c r="AC94" s="484"/>
      <c r="AD94" s="484"/>
      <c r="AE94" s="520"/>
      <c r="AF94" s="173"/>
      <c r="AG94" s="371"/>
      <c r="AH94" s="177"/>
      <c r="AI94" s="173"/>
      <c r="AJ94" s="371"/>
      <c r="AK94" s="181"/>
      <c r="AL94" s="358"/>
      <c r="AM94" s="371"/>
      <c r="AN94" s="364"/>
      <c r="AO94" s="173">
        <v>102</v>
      </c>
      <c r="AP94" s="371">
        <v>36</v>
      </c>
      <c r="AQ94" s="359">
        <v>3</v>
      </c>
      <c r="AR94" s="372"/>
      <c r="AS94" s="371"/>
      <c r="AT94" s="364"/>
      <c r="AU94" s="358"/>
      <c r="AV94" s="371"/>
      <c r="AW94" s="364"/>
      <c r="AX94" s="358"/>
      <c r="AY94" s="371"/>
      <c r="AZ94" s="359"/>
      <c r="BA94" s="372"/>
      <c r="BB94" s="371"/>
      <c r="BC94" s="364"/>
      <c r="BD94" s="491">
        <f t="shared" ref="BD94" si="30">SUM(AH94,AK94,AN94,AQ94,AT94,AW94,AZ94,BC94)</f>
        <v>3</v>
      </c>
      <c r="BE94" s="492"/>
      <c r="BF94" s="489" t="s">
        <v>143</v>
      </c>
      <c r="BG94" s="429"/>
      <c r="BH94" s="429"/>
      <c r="BI94" s="430"/>
    </row>
    <row r="95" spans="1:69" ht="75.75" customHeight="1" x14ac:dyDescent="0.25">
      <c r="A95" s="63" t="s">
        <v>188</v>
      </c>
      <c r="B95" s="480" t="s">
        <v>296</v>
      </c>
      <c r="C95" s="481"/>
      <c r="D95" s="481"/>
      <c r="E95" s="481"/>
      <c r="F95" s="481"/>
      <c r="G95" s="481"/>
      <c r="H95" s="481"/>
      <c r="I95" s="481"/>
      <c r="J95" s="481"/>
      <c r="K95" s="481"/>
      <c r="L95" s="481"/>
      <c r="M95" s="481"/>
      <c r="N95" s="481"/>
      <c r="O95" s="482"/>
      <c r="P95" s="483"/>
      <c r="Q95" s="484"/>
      <c r="R95" s="484">
        <v>4</v>
      </c>
      <c r="S95" s="520"/>
      <c r="T95" s="483">
        <f t="shared" ref="T95:T123" si="31">SUM(AF95,AI95,AL95,AO95,AR95,AU95,AX95,BA95)</f>
        <v>108</v>
      </c>
      <c r="U95" s="484"/>
      <c r="V95" s="490">
        <f t="shared" si="27"/>
        <v>50</v>
      </c>
      <c r="W95" s="520"/>
      <c r="X95" s="490">
        <v>26</v>
      </c>
      <c r="Y95" s="595"/>
      <c r="Z95" s="484"/>
      <c r="AA95" s="484"/>
      <c r="AB95" s="490">
        <v>24</v>
      </c>
      <c r="AC95" s="484"/>
      <c r="AD95" s="484"/>
      <c r="AE95" s="520"/>
      <c r="AF95" s="173"/>
      <c r="AG95" s="371"/>
      <c r="AH95" s="177"/>
      <c r="AI95" s="173"/>
      <c r="AJ95" s="371"/>
      <c r="AK95" s="181"/>
      <c r="AL95" s="358"/>
      <c r="AM95" s="371"/>
      <c r="AN95" s="364"/>
      <c r="AO95" s="173">
        <v>108</v>
      </c>
      <c r="AP95" s="371">
        <v>50</v>
      </c>
      <c r="AQ95" s="359">
        <v>3</v>
      </c>
      <c r="AR95" s="372"/>
      <c r="AS95" s="371"/>
      <c r="AT95" s="364"/>
      <c r="AU95" s="358"/>
      <c r="AV95" s="371"/>
      <c r="AW95" s="364"/>
      <c r="AX95" s="358"/>
      <c r="AY95" s="371"/>
      <c r="AZ95" s="359"/>
      <c r="BA95" s="372"/>
      <c r="BB95" s="371"/>
      <c r="BC95" s="364"/>
      <c r="BD95" s="491">
        <f t="shared" si="26"/>
        <v>3</v>
      </c>
      <c r="BE95" s="492"/>
      <c r="BF95" s="489" t="s">
        <v>144</v>
      </c>
      <c r="BG95" s="429"/>
      <c r="BH95" s="429"/>
      <c r="BI95" s="430"/>
    </row>
    <row r="96" spans="1:69" s="197" customFormat="1" ht="43.5" customHeight="1" x14ac:dyDescent="0.25">
      <c r="A96" s="285" t="s">
        <v>219</v>
      </c>
      <c r="B96" s="547" t="s">
        <v>218</v>
      </c>
      <c r="C96" s="548"/>
      <c r="D96" s="548"/>
      <c r="E96" s="548"/>
      <c r="F96" s="548"/>
      <c r="G96" s="548"/>
      <c r="H96" s="548"/>
      <c r="I96" s="548"/>
      <c r="J96" s="548"/>
      <c r="K96" s="548"/>
      <c r="L96" s="548"/>
      <c r="M96" s="548"/>
      <c r="N96" s="548"/>
      <c r="O96" s="549"/>
      <c r="P96" s="478"/>
      <c r="Q96" s="479"/>
      <c r="R96" s="479"/>
      <c r="S96" s="477"/>
      <c r="T96" s="478"/>
      <c r="U96" s="479"/>
      <c r="V96" s="476"/>
      <c r="W96" s="477"/>
      <c r="X96" s="476"/>
      <c r="Y96" s="502"/>
      <c r="Z96" s="479"/>
      <c r="AA96" s="479"/>
      <c r="AB96" s="476"/>
      <c r="AC96" s="479"/>
      <c r="AD96" s="479">
        <f t="shared" ref="AD96" si="32">SUM(AD97:AE99)</f>
        <v>0</v>
      </c>
      <c r="AE96" s="477"/>
      <c r="AF96" s="174"/>
      <c r="AG96" s="369"/>
      <c r="AH96" s="178"/>
      <c r="AI96" s="174"/>
      <c r="AJ96" s="369"/>
      <c r="AK96" s="182"/>
      <c r="AL96" s="191"/>
      <c r="AM96" s="192"/>
      <c r="AN96" s="193"/>
      <c r="AO96" s="194"/>
      <c r="AP96" s="192"/>
      <c r="AQ96" s="195"/>
      <c r="AR96" s="196"/>
      <c r="AS96" s="192"/>
      <c r="AT96" s="193"/>
      <c r="AU96" s="191"/>
      <c r="AV96" s="192"/>
      <c r="AW96" s="193"/>
      <c r="AX96" s="366">
        <f>SUM(AX97:AY99)</f>
        <v>0</v>
      </c>
      <c r="AY96" s="369">
        <f>SUM(AY97:AZ99)</f>
        <v>0</v>
      </c>
      <c r="AZ96" s="378">
        <f>SUM(AZ97:BA99)</f>
        <v>0</v>
      </c>
      <c r="BA96" s="368"/>
      <c r="BB96" s="369"/>
      <c r="BC96" s="367"/>
      <c r="BD96" s="476"/>
      <c r="BE96" s="502"/>
      <c r="BF96" s="562"/>
      <c r="BG96" s="563"/>
      <c r="BH96" s="563"/>
      <c r="BI96" s="564"/>
      <c r="BO96" s="198"/>
      <c r="BP96" s="198"/>
      <c r="BQ96" s="198"/>
    </row>
    <row r="97" spans="1:69" s="60" customFormat="1" ht="48.75" customHeight="1" x14ac:dyDescent="0.25">
      <c r="A97" s="370" t="s">
        <v>285</v>
      </c>
      <c r="B97" s="426" t="s">
        <v>220</v>
      </c>
      <c r="C97" s="415"/>
      <c r="D97" s="415"/>
      <c r="E97" s="415"/>
      <c r="F97" s="415"/>
      <c r="G97" s="415"/>
      <c r="H97" s="415"/>
      <c r="I97" s="415"/>
      <c r="J97" s="415"/>
      <c r="K97" s="415"/>
      <c r="L97" s="415"/>
      <c r="M97" s="415"/>
      <c r="N97" s="415"/>
      <c r="O97" s="427"/>
      <c r="P97" s="423">
        <v>3.4</v>
      </c>
      <c r="Q97" s="424"/>
      <c r="R97" s="424"/>
      <c r="S97" s="425"/>
      <c r="T97" s="423">
        <f t="shared" ref="T97" si="33">SUM(AF97,AI97,AL97,AO97,AR97,AU97,AX97,BA97)</f>
        <v>252</v>
      </c>
      <c r="U97" s="424"/>
      <c r="V97" s="464">
        <f t="shared" ref="V97" si="34">SUM(AG97,AJ97,AM97,AP97,AS97,AV97,AY97,BB97)</f>
        <v>126</v>
      </c>
      <c r="W97" s="425"/>
      <c r="X97" s="464">
        <v>62</v>
      </c>
      <c r="Y97" s="498"/>
      <c r="Z97" s="424">
        <v>48</v>
      </c>
      <c r="AA97" s="424"/>
      <c r="AB97" s="464">
        <v>16</v>
      </c>
      <c r="AC97" s="424"/>
      <c r="AD97" s="424"/>
      <c r="AE97" s="425"/>
      <c r="AF97" s="398"/>
      <c r="AG97" s="349"/>
      <c r="AH97" s="399"/>
      <c r="AI97" s="398"/>
      <c r="AJ97" s="349"/>
      <c r="AK97" s="400"/>
      <c r="AL97" s="362">
        <v>144</v>
      </c>
      <c r="AM97" s="349">
        <v>78</v>
      </c>
      <c r="AN97" s="350">
        <v>4</v>
      </c>
      <c r="AO97" s="398">
        <v>108</v>
      </c>
      <c r="AP97" s="349">
        <v>48</v>
      </c>
      <c r="AQ97" s="363">
        <v>3</v>
      </c>
      <c r="AR97" s="348"/>
      <c r="AS97" s="349"/>
      <c r="AT97" s="350"/>
      <c r="AU97" s="362"/>
      <c r="AV97" s="349"/>
      <c r="AW97" s="350"/>
      <c r="AX97" s="362"/>
      <c r="AY97" s="349"/>
      <c r="AZ97" s="363"/>
      <c r="BA97" s="348"/>
      <c r="BB97" s="349"/>
      <c r="BC97" s="350"/>
      <c r="BD97" s="476">
        <f t="shared" ref="BD97" si="35">SUM(AH97,AK97,AN97,AQ97,AT97,AW97,AZ97,BC97)</f>
        <v>7</v>
      </c>
      <c r="BE97" s="502"/>
      <c r="BF97" s="489" t="s">
        <v>384</v>
      </c>
      <c r="BG97" s="429"/>
      <c r="BH97" s="429"/>
      <c r="BI97" s="430"/>
      <c r="BO97" s="61"/>
      <c r="BP97" s="61"/>
      <c r="BQ97" s="61"/>
    </row>
    <row r="98" spans="1:69" s="60" customFormat="1" ht="45" customHeight="1" x14ac:dyDescent="0.25">
      <c r="A98" s="827" t="s">
        <v>286</v>
      </c>
      <c r="B98" s="426" t="s">
        <v>221</v>
      </c>
      <c r="C98" s="415"/>
      <c r="D98" s="415"/>
      <c r="E98" s="415"/>
      <c r="F98" s="415"/>
      <c r="G98" s="415"/>
      <c r="H98" s="415"/>
      <c r="I98" s="415"/>
      <c r="J98" s="415"/>
      <c r="K98" s="415"/>
      <c r="L98" s="415"/>
      <c r="M98" s="415"/>
      <c r="N98" s="415"/>
      <c r="O98" s="427"/>
      <c r="P98" s="423">
        <v>5</v>
      </c>
      <c r="Q98" s="424"/>
      <c r="R98" s="424">
        <v>4</v>
      </c>
      <c r="S98" s="425"/>
      <c r="T98" s="423">
        <f t="shared" si="31"/>
        <v>324</v>
      </c>
      <c r="U98" s="424"/>
      <c r="V98" s="464">
        <f t="shared" si="27"/>
        <v>140</v>
      </c>
      <c r="W98" s="425"/>
      <c r="X98" s="464">
        <v>64</v>
      </c>
      <c r="Y98" s="498"/>
      <c r="Z98" s="424">
        <v>48</v>
      </c>
      <c r="AA98" s="424"/>
      <c r="AB98" s="464">
        <v>28</v>
      </c>
      <c r="AC98" s="424"/>
      <c r="AD98" s="424"/>
      <c r="AE98" s="425"/>
      <c r="AF98" s="398"/>
      <c r="AG98" s="349"/>
      <c r="AH98" s="399"/>
      <c r="AI98" s="398"/>
      <c r="AJ98" s="349"/>
      <c r="AK98" s="400"/>
      <c r="AL98" s="362"/>
      <c r="AM98" s="349"/>
      <c r="AN98" s="350"/>
      <c r="AO98" s="398">
        <v>108</v>
      </c>
      <c r="AP98" s="349">
        <v>52</v>
      </c>
      <c r="AQ98" s="363">
        <v>3</v>
      </c>
      <c r="AR98" s="348">
        <v>216</v>
      </c>
      <c r="AS98" s="349">
        <v>88</v>
      </c>
      <c r="AT98" s="350">
        <v>6</v>
      </c>
      <c r="AU98" s="362"/>
      <c r="AV98" s="349"/>
      <c r="AW98" s="350"/>
      <c r="AX98" s="362"/>
      <c r="AY98" s="349"/>
      <c r="AZ98" s="363"/>
      <c r="BA98" s="348"/>
      <c r="BB98" s="349"/>
      <c r="BC98" s="350"/>
      <c r="BD98" s="476">
        <f t="shared" si="26"/>
        <v>9</v>
      </c>
      <c r="BE98" s="502"/>
      <c r="BF98" s="441" t="s">
        <v>385</v>
      </c>
      <c r="BG98" s="442"/>
      <c r="BH98" s="442"/>
      <c r="BI98" s="443"/>
      <c r="BO98" s="61"/>
      <c r="BP98" s="61"/>
      <c r="BQ98" s="61"/>
    </row>
    <row r="99" spans="1:69" s="60" customFormat="1" ht="62.25" customHeight="1" x14ac:dyDescent="0.25">
      <c r="A99" s="827"/>
      <c r="B99" s="426" t="s">
        <v>300</v>
      </c>
      <c r="C99" s="415"/>
      <c r="D99" s="415"/>
      <c r="E99" s="415"/>
      <c r="F99" s="415"/>
      <c r="G99" s="415"/>
      <c r="H99" s="415"/>
      <c r="I99" s="415"/>
      <c r="J99" s="415"/>
      <c r="K99" s="415"/>
      <c r="L99" s="415"/>
      <c r="M99" s="415"/>
      <c r="N99" s="415"/>
      <c r="O99" s="427"/>
      <c r="P99" s="423"/>
      <c r="Q99" s="424"/>
      <c r="R99" s="424"/>
      <c r="S99" s="425"/>
      <c r="T99" s="423">
        <f t="shared" ref="T99" si="36">SUM(AF99,AI99,AL99,AO99,AR99,AU99,AX99,BA99)</f>
        <v>30</v>
      </c>
      <c r="U99" s="424"/>
      <c r="V99" s="464">
        <f t="shared" ref="V99" si="37">SUM(AG99,AJ99,AM99,AP99,AS99,AV99,AY99,BB99)</f>
        <v>0</v>
      </c>
      <c r="W99" s="425"/>
      <c r="X99" s="464"/>
      <c r="Y99" s="498"/>
      <c r="Z99" s="424"/>
      <c r="AA99" s="424"/>
      <c r="AB99" s="464"/>
      <c r="AC99" s="424"/>
      <c r="AD99" s="424"/>
      <c r="AE99" s="425"/>
      <c r="AF99" s="398"/>
      <c r="AG99" s="349"/>
      <c r="AH99" s="399"/>
      <c r="AI99" s="398"/>
      <c r="AJ99" s="349"/>
      <c r="AK99" s="400"/>
      <c r="AL99" s="362"/>
      <c r="AM99" s="349"/>
      <c r="AN99" s="350"/>
      <c r="AO99" s="398"/>
      <c r="AP99" s="349"/>
      <c r="AQ99" s="363"/>
      <c r="AR99" s="217">
        <v>30</v>
      </c>
      <c r="AS99" s="221"/>
      <c r="AT99" s="228">
        <v>1</v>
      </c>
      <c r="AU99" s="362"/>
      <c r="AV99" s="349"/>
      <c r="AW99" s="350"/>
      <c r="AX99" s="362"/>
      <c r="AY99" s="349"/>
      <c r="AZ99" s="363"/>
      <c r="BA99" s="348"/>
      <c r="BB99" s="349"/>
      <c r="BC99" s="350"/>
      <c r="BD99" s="476">
        <f t="shared" ref="BD99" si="38">SUM(AH99,AK99,AN99,AQ99,AT99,AW99,AZ99,BC99)</f>
        <v>1</v>
      </c>
      <c r="BE99" s="502"/>
      <c r="BF99" s="441" t="s">
        <v>415</v>
      </c>
      <c r="BG99" s="442"/>
      <c r="BH99" s="442"/>
      <c r="BI99" s="443"/>
      <c r="BO99" s="61"/>
      <c r="BP99" s="61"/>
      <c r="BQ99" s="61"/>
    </row>
    <row r="100" spans="1:69" ht="105" customHeight="1" x14ac:dyDescent="0.25">
      <c r="A100" s="272" t="s">
        <v>224</v>
      </c>
      <c r="B100" s="547" t="s">
        <v>418</v>
      </c>
      <c r="C100" s="548"/>
      <c r="D100" s="548"/>
      <c r="E100" s="548"/>
      <c r="F100" s="548"/>
      <c r="G100" s="548"/>
      <c r="H100" s="548"/>
      <c r="I100" s="548"/>
      <c r="J100" s="548"/>
      <c r="K100" s="548"/>
      <c r="L100" s="548"/>
      <c r="M100" s="548"/>
      <c r="N100" s="548"/>
      <c r="O100" s="549"/>
      <c r="P100" s="423"/>
      <c r="Q100" s="424"/>
      <c r="R100" s="424">
        <v>3</v>
      </c>
      <c r="S100" s="425"/>
      <c r="T100" s="423">
        <f t="shared" ref="T100" si="39">SUM(AF100,AI100,AL100,AO100,AR100,AU100,AX100,BA100)</f>
        <v>108</v>
      </c>
      <c r="U100" s="424"/>
      <c r="V100" s="464">
        <f t="shared" ref="V100" si="40">SUM(AG100,AJ100,AM100,AP100,AS100,AV100,AY100,BB100)</f>
        <v>56</v>
      </c>
      <c r="W100" s="425"/>
      <c r="X100" s="464">
        <v>32</v>
      </c>
      <c r="Y100" s="498"/>
      <c r="Z100" s="424">
        <v>24</v>
      </c>
      <c r="AA100" s="424"/>
      <c r="AB100" s="464"/>
      <c r="AC100" s="424"/>
      <c r="AD100" s="424"/>
      <c r="AE100" s="425"/>
      <c r="AF100" s="398"/>
      <c r="AG100" s="349"/>
      <c r="AH100" s="399"/>
      <c r="AI100" s="398"/>
      <c r="AJ100" s="349"/>
      <c r="AK100" s="400"/>
      <c r="AL100" s="362">
        <v>108</v>
      </c>
      <c r="AM100" s="349">
        <v>56</v>
      </c>
      <c r="AN100" s="350">
        <v>3</v>
      </c>
      <c r="AO100" s="398"/>
      <c r="AP100" s="349"/>
      <c r="AQ100" s="363"/>
      <c r="AR100" s="348"/>
      <c r="AS100" s="349"/>
      <c r="AT100" s="350"/>
      <c r="AU100" s="362"/>
      <c r="AV100" s="349"/>
      <c r="AW100" s="350"/>
      <c r="AX100" s="362"/>
      <c r="AY100" s="349"/>
      <c r="AZ100" s="363"/>
      <c r="BA100" s="348"/>
      <c r="BB100" s="349"/>
      <c r="BC100" s="350"/>
      <c r="BD100" s="476">
        <f t="shared" ref="BD100" si="41">SUM(AH100,AK100,AN100,AQ100,AT100,AW100,AZ100,BC100)</f>
        <v>3</v>
      </c>
      <c r="BE100" s="502"/>
      <c r="BF100" s="489" t="s">
        <v>392</v>
      </c>
      <c r="BG100" s="429"/>
      <c r="BH100" s="429"/>
      <c r="BI100" s="430"/>
    </row>
    <row r="101" spans="1:69" ht="75" customHeight="1" x14ac:dyDescent="0.25">
      <c r="A101" s="272" t="s">
        <v>278</v>
      </c>
      <c r="B101" s="547" t="s">
        <v>223</v>
      </c>
      <c r="C101" s="548"/>
      <c r="D101" s="548"/>
      <c r="E101" s="548"/>
      <c r="F101" s="548"/>
      <c r="G101" s="548"/>
      <c r="H101" s="548"/>
      <c r="I101" s="548"/>
      <c r="J101" s="548"/>
      <c r="K101" s="548"/>
      <c r="L101" s="548"/>
      <c r="M101" s="548"/>
      <c r="N101" s="548"/>
      <c r="O101" s="549"/>
      <c r="P101" s="423"/>
      <c r="Q101" s="424"/>
      <c r="R101" s="424"/>
      <c r="S101" s="425"/>
      <c r="T101" s="478"/>
      <c r="U101" s="479"/>
      <c r="V101" s="476"/>
      <c r="W101" s="477"/>
      <c r="X101" s="476"/>
      <c r="Y101" s="502"/>
      <c r="Z101" s="479"/>
      <c r="AA101" s="479"/>
      <c r="AB101" s="476"/>
      <c r="AC101" s="479"/>
      <c r="AD101" s="424"/>
      <c r="AE101" s="425"/>
      <c r="AF101" s="398"/>
      <c r="AG101" s="349"/>
      <c r="AH101" s="399"/>
      <c r="AI101" s="398"/>
      <c r="AJ101" s="349"/>
      <c r="AK101" s="400"/>
      <c r="AL101" s="362"/>
      <c r="AM101" s="349"/>
      <c r="AN101" s="350"/>
      <c r="AO101" s="398"/>
      <c r="AP101" s="349"/>
      <c r="AQ101" s="363"/>
      <c r="AR101" s="348"/>
      <c r="AS101" s="349"/>
      <c r="AT101" s="350"/>
      <c r="AU101" s="362"/>
      <c r="AV101" s="349"/>
      <c r="AW101" s="350"/>
      <c r="AX101" s="362"/>
      <c r="AY101" s="349"/>
      <c r="AZ101" s="363"/>
      <c r="BA101" s="348"/>
      <c r="BB101" s="349"/>
      <c r="BC101" s="350"/>
      <c r="BD101" s="476"/>
      <c r="BE101" s="502"/>
      <c r="BF101" s="489"/>
      <c r="BG101" s="429"/>
      <c r="BH101" s="429"/>
      <c r="BI101" s="430"/>
    </row>
    <row r="102" spans="1:69" s="60" customFormat="1" ht="58.5" customHeight="1" x14ac:dyDescent="0.25">
      <c r="A102" s="370" t="s">
        <v>287</v>
      </c>
      <c r="B102" s="426" t="s">
        <v>279</v>
      </c>
      <c r="C102" s="415"/>
      <c r="D102" s="415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27"/>
      <c r="P102" s="423">
        <v>5</v>
      </c>
      <c r="Q102" s="424"/>
      <c r="R102" s="424"/>
      <c r="S102" s="425"/>
      <c r="T102" s="423">
        <f t="shared" ref="T102:T104" si="42">SUM(AF102,AI102,AL102,AO102,AR102,AU102,AX102,BA102)</f>
        <v>120</v>
      </c>
      <c r="U102" s="424"/>
      <c r="V102" s="464">
        <f t="shared" ref="V102:V104" si="43">SUM(AG102,AJ102,AM102,AP102,AS102,AV102,AY102,BB102)</f>
        <v>64</v>
      </c>
      <c r="W102" s="425"/>
      <c r="X102" s="464">
        <v>32</v>
      </c>
      <c r="Y102" s="498"/>
      <c r="Z102" s="424"/>
      <c r="AA102" s="424"/>
      <c r="AB102" s="464">
        <v>32</v>
      </c>
      <c r="AC102" s="424"/>
      <c r="AD102" s="424"/>
      <c r="AE102" s="425"/>
      <c r="AF102" s="398"/>
      <c r="AG102" s="349"/>
      <c r="AH102" s="399"/>
      <c r="AI102" s="398"/>
      <c r="AJ102" s="349"/>
      <c r="AK102" s="400"/>
      <c r="AL102" s="362"/>
      <c r="AM102" s="349"/>
      <c r="AN102" s="350"/>
      <c r="AO102" s="398"/>
      <c r="AP102" s="349"/>
      <c r="AQ102" s="363"/>
      <c r="AR102" s="348">
        <v>120</v>
      </c>
      <c r="AS102" s="349">
        <v>64</v>
      </c>
      <c r="AT102" s="350">
        <v>3</v>
      </c>
      <c r="AU102" s="362"/>
      <c r="AV102" s="349"/>
      <c r="AW102" s="350"/>
      <c r="AX102" s="362"/>
      <c r="AY102" s="349"/>
      <c r="AZ102" s="363"/>
      <c r="BA102" s="348"/>
      <c r="BB102" s="349"/>
      <c r="BC102" s="350"/>
      <c r="BD102" s="476">
        <f t="shared" ref="BD102:BD104" si="44">SUM(AH102,AK102,AN102,AQ102,AT102,AW102,AZ102,BC102)</f>
        <v>3</v>
      </c>
      <c r="BE102" s="502"/>
      <c r="BF102" s="489" t="s">
        <v>302</v>
      </c>
      <c r="BG102" s="429"/>
      <c r="BH102" s="429"/>
      <c r="BI102" s="430"/>
      <c r="BO102" s="61"/>
      <c r="BP102" s="61"/>
      <c r="BQ102" s="61"/>
    </row>
    <row r="103" spans="1:69" s="60" customFormat="1" ht="51" customHeight="1" x14ac:dyDescent="0.25">
      <c r="A103" s="370" t="s">
        <v>288</v>
      </c>
      <c r="B103" s="426" t="s">
        <v>235</v>
      </c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27"/>
      <c r="P103" s="423"/>
      <c r="Q103" s="424"/>
      <c r="R103" s="424">
        <v>6</v>
      </c>
      <c r="S103" s="425"/>
      <c r="T103" s="423">
        <f>SUM(AF103,AI103,AL103,AO103,AR103,AU103,AX103,BA103)</f>
        <v>108</v>
      </c>
      <c r="U103" s="424"/>
      <c r="V103" s="464">
        <f>SUM(AG103,AJ103,AM103,AP103,AS103,AV103,AY103,BB103)</f>
        <v>52</v>
      </c>
      <c r="W103" s="425"/>
      <c r="X103" s="464">
        <v>32</v>
      </c>
      <c r="Y103" s="498"/>
      <c r="Z103" s="424">
        <v>20</v>
      </c>
      <c r="AA103" s="424"/>
      <c r="AB103" s="464"/>
      <c r="AC103" s="424"/>
      <c r="AD103" s="424"/>
      <c r="AE103" s="425"/>
      <c r="AF103" s="398"/>
      <c r="AG103" s="349"/>
      <c r="AH103" s="399"/>
      <c r="AI103" s="398"/>
      <c r="AJ103" s="349"/>
      <c r="AK103" s="400"/>
      <c r="AL103" s="362"/>
      <c r="AM103" s="349"/>
      <c r="AN103" s="350"/>
      <c r="AO103" s="398"/>
      <c r="AP103" s="349"/>
      <c r="AQ103" s="363"/>
      <c r="AR103" s="348"/>
      <c r="AS103" s="349"/>
      <c r="AT103" s="350"/>
      <c r="AU103" s="362">
        <v>108</v>
      </c>
      <c r="AV103" s="349">
        <v>52</v>
      </c>
      <c r="AW103" s="350">
        <v>3</v>
      </c>
      <c r="AX103" s="362"/>
      <c r="AY103" s="349"/>
      <c r="AZ103" s="363"/>
      <c r="BA103" s="348"/>
      <c r="BB103" s="349"/>
      <c r="BC103" s="350"/>
      <c r="BD103" s="476">
        <f>SUM(AH103,AK103,AN103,AQ103,AT103,AW103,AZ103,BC103)</f>
        <v>3</v>
      </c>
      <c r="BE103" s="502"/>
      <c r="BF103" s="489" t="s">
        <v>303</v>
      </c>
      <c r="BG103" s="429"/>
      <c r="BH103" s="429"/>
      <c r="BI103" s="430"/>
      <c r="BO103" s="61"/>
      <c r="BP103" s="61"/>
      <c r="BQ103" s="61"/>
    </row>
    <row r="104" spans="1:69" s="60" customFormat="1" ht="45" customHeight="1" x14ac:dyDescent="0.25">
      <c r="A104" s="370" t="s">
        <v>289</v>
      </c>
      <c r="B104" s="426" t="s">
        <v>222</v>
      </c>
      <c r="C104" s="415"/>
      <c r="D104" s="415"/>
      <c r="E104" s="415"/>
      <c r="F104" s="415"/>
      <c r="G104" s="415"/>
      <c r="H104" s="415"/>
      <c r="I104" s="415"/>
      <c r="J104" s="415"/>
      <c r="K104" s="415"/>
      <c r="L104" s="415"/>
      <c r="M104" s="415"/>
      <c r="N104" s="415"/>
      <c r="O104" s="427"/>
      <c r="P104" s="423"/>
      <c r="Q104" s="424"/>
      <c r="R104" s="424">
        <v>7</v>
      </c>
      <c r="S104" s="425"/>
      <c r="T104" s="423">
        <f t="shared" si="42"/>
        <v>104</v>
      </c>
      <c r="U104" s="424"/>
      <c r="V104" s="464">
        <f t="shared" si="43"/>
        <v>44</v>
      </c>
      <c r="W104" s="425"/>
      <c r="X104" s="464">
        <v>28</v>
      </c>
      <c r="Y104" s="498"/>
      <c r="Z104" s="424"/>
      <c r="AA104" s="424"/>
      <c r="AB104" s="464">
        <v>16</v>
      </c>
      <c r="AC104" s="424"/>
      <c r="AD104" s="424"/>
      <c r="AE104" s="425"/>
      <c r="AF104" s="398"/>
      <c r="AG104" s="349"/>
      <c r="AH104" s="399"/>
      <c r="AI104" s="398"/>
      <c r="AJ104" s="349"/>
      <c r="AK104" s="400"/>
      <c r="AL104" s="362"/>
      <c r="AM104" s="349"/>
      <c r="AN104" s="350"/>
      <c r="AO104" s="398"/>
      <c r="AP104" s="349"/>
      <c r="AQ104" s="363"/>
      <c r="AR104" s="348"/>
      <c r="AS104" s="349"/>
      <c r="AT104" s="350"/>
      <c r="AU104" s="362"/>
      <c r="AV104" s="349"/>
      <c r="AW104" s="350"/>
      <c r="AX104" s="362">
        <v>104</v>
      </c>
      <c r="AY104" s="349">
        <v>44</v>
      </c>
      <c r="AZ104" s="363">
        <v>3</v>
      </c>
      <c r="BA104" s="348"/>
      <c r="BB104" s="349"/>
      <c r="BC104" s="350"/>
      <c r="BD104" s="476">
        <f t="shared" si="44"/>
        <v>3</v>
      </c>
      <c r="BE104" s="502"/>
      <c r="BF104" s="489" t="s">
        <v>397</v>
      </c>
      <c r="BG104" s="429"/>
      <c r="BH104" s="429"/>
      <c r="BI104" s="430"/>
      <c r="BO104" s="61"/>
      <c r="BP104" s="61"/>
      <c r="BQ104" s="61"/>
    </row>
    <row r="105" spans="1:69" s="60" customFormat="1" ht="51.75" customHeight="1" x14ac:dyDescent="0.25">
      <c r="A105" s="272" t="s">
        <v>227</v>
      </c>
      <c r="B105" s="547" t="s">
        <v>225</v>
      </c>
      <c r="C105" s="548"/>
      <c r="D105" s="548"/>
      <c r="E105" s="548"/>
      <c r="F105" s="548"/>
      <c r="G105" s="548"/>
      <c r="H105" s="548"/>
      <c r="I105" s="548"/>
      <c r="J105" s="548"/>
      <c r="K105" s="548"/>
      <c r="L105" s="548"/>
      <c r="M105" s="548"/>
      <c r="N105" s="548"/>
      <c r="O105" s="549"/>
      <c r="P105" s="423"/>
      <c r="Q105" s="424"/>
      <c r="R105" s="424"/>
      <c r="S105" s="425"/>
      <c r="T105" s="478"/>
      <c r="U105" s="479"/>
      <c r="V105" s="476"/>
      <c r="W105" s="477"/>
      <c r="X105" s="476"/>
      <c r="Y105" s="502"/>
      <c r="Z105" s="479"/>
      <c r="AA105" s="479"/>
      <c r="AB105" s="476"/>
      <c r="AC105" s="479"/>
      <c r="AD105" s="424"/>
      <c r="AE105" s="425"/>
      <c r="AF105" s="398"/>
      <c r="AG105" s="349"/>
      <c r="AH105" s="399"/>
      <c r="AI105" s="398"/>
      <c r="AJ105" s="349"/>
      <c r="AK105" s="400"/>
      <c r="AL105" s="362"/>
      <c r="AM105" s="349"/>
      <c r="AN105" s="350"/>
      <c r="AO105" s="398"/>
      <c r="AP105" s="349"/>
      <c r="AQ105" s="363"/>
      <c r="AR105" s="348"/>
      <c r="AS105" s="349"/>
      <c r="AT105" s="350"/>
      <c r="AU105" s="362"/>
      <c r="AV105" s="147"/>
      <c r="AW105" s="149"/>
      <c r="AX105" s="362"/>
      <c r="AY105" s="349"/>
      <c r="AZ105" s="363"/>
      <c r="BA105" s="348"/>
      <c r="BB105" s="349"/>
      <c r="BC105" s="350"/>
      <c r="BD105" s="476"/>
      <c r="BE105" s="502"/>
      <c r="BF105" s="489"/>
      <c r="BG105" s="429"/>
      <c r="BH105" s="429"/>
      <c r="BI105" s="430"/>
      <c r="BO105" s="61"/>
      <c r="BP105" s="61"/>
      <c r="BQ105" s="61"/>
    </row>
    <row r="106" spans="1:69" s="60" customFormat="1" ht="48.75" customHeight="1" x14ac:dyDescent="0.25">
      <c r="A106" s="771" t="s">
        <v>231</v>
      </c>
      <c r="B106" s="426" t="s">
        <v>226</v>
      </c>
      <c r="C106" s="415"/>
      <c r="D106" s="415"/>
      <c r="E106" s="415"/>
      <c r="F106" s="415"/>
      <c r="G106" s="415"/>
      <c r="H106" s="415"/>
      <c r="I106" s="415"/>
      <c r="J106" s="415"/>
      <c r="K106" s="415"/>
      <c r="L106" s="415"/>
      <c r="M106" s="415"/>
      <c r="N106" s="415"/>
      <c r="O106" s="427"/>
      <c r="P106" s="423">
        <v>6</v>
      </c>
      <c r="Q106" s="424"/>
      <c r="R106" s="424"/>
      <c r="S106" s="425"/>
      <c r="T106" s="423">
        <f t="shared" ref="T106" si="45">SUM(AF106,AI106,AL106,AO106,AR106,AU106,AX106,BA106)</f>
        <v>180</v>
      </c>
      <c r="U106" s="424"/>
      <c r="V106" s="464">
        <f t="shared" ref="V106" si="46">SUM(AG106,AJ106,AM106,AP106,AS106,AV106,AY106,BB106)</f>
        <v>80</v>
      </c>
      <c r="W106" s="425"/>
      <c r="X106" s="464">
        <v>44</v>
      </c>
      <c r="Y106" s="498"/>
      <c r="Z106" s="424">
        <v>20</v>
      </c>
      <c r="AA106" s="424"/>
      <c r="AB106" s="464">
        <v>16</v>
      </c>
      <c r="AC106" s="424"/>
      <c r="AD106" s="424"/>
      <c r="AE106" s="425"/>
      <c r="AF106" s="398"/>
      <c r="AG106" s="349"/>
      <c r="AH106" s="399"/>
      <c r="AI106" s="398"/>
      <c r="AJ106" s="349"/>
      <c r="AK106" s="400"/>
      <c r="AL106" s="362"/>
      <c r="AM106" s="349"/>
      <c r="AN106" s="350"/>
      <c r="AO106" s="398"/>
      <c r="AP106" s="349"/>
      <c r="AQ106" s="363"/>
      <c r="AR106" s="348"/>
      <c r="AS106" s="349"/>
      <c r="AT106" s="350"/>
      <c r="AU106" s="362">
        <v>180</v>
      </c>
      <c r="AV106" s="349">
        <v>80</v>
      </c>
      <c r="AW106" s="350">
        <v>5</v>
      </c>
      <c r="AX106" s="362"/>
      <c r="AY106" s="349"/>
      <c r="AZ106" s="363"/>
      <c r="BA106" s="348"/>
      <c r="BB106" s="349"/>
      <c r="BC106" s="350"/>
      <c r="BD106" s="476">
        <f>SUM(AH106,AK106,AN106,AQ106,AT106,AW106,AZ106,BC106)</f>
        <v>5</v>
      </c>
      <c r="BE106" s="502"/>
      <c r="BF106" s="441" t="s">
        <v>393</v>
      </c>
      <c r="BG106" s="442"/>
      <c r="BH106" s="442"/>
      <c r="BI106" s="443"/>
      <c r="BO106" s="61"/>
      <c r="BP106" s="61"/>
      <c r="BQ106" s="61"/>
    </row>
    <row r="107" spans="1:69" s="60" customFormat="1" ht="111.75" customHeight="1" x14ac:dyDescent="0.25">
      <c r="A107" s="771"/>
      <c r="B107" s="426" t="s">
        <v>419</v>
      </c>
      <c r="C107" s="415"/>
      <c r="D107" s="415"/>
      <c r="E107" s="415"/>
      <c r="F107" s="415"/>
      <c r="G107" s="415"/>
      <c r="H107" s="415"/>
      <c r="I107" s="415"/>
      <c r="J107" s="415"/>
      <c r="K107" s="415"/>
      <c r="L107" s="415"/>
      <c r="M107" s="415"/>
      <c r="N107" s="415"/>
      <c r="O107" s="427"/>
      <c r="P107" s="423"/>
      <c r="Q107" s="424"/>
      <c r="R107" s="424"/>
      <c r="S107" s="425"/>
      <c r="T107" s="423">
        <f>SUM(AF107,AI107,AL107,AO107,AR107,AU107,AX107,BA107)</f>
        <v>40</v>
      </c>
      <c r="U107" s="424"/>
      <c r="V107" s="464">
        <f>SUM(AG107,AJ107,AM107,AP107,AS107,AV107,AY107,BB107)</f>
        <v>0</v>
      </c>
      <c r="W107" s="425"/>
      <c r="X107" s="464"/>
      <c r="Y107" s="498"/>
      <c r="Z107" s="424"/>
      <c r="AA107" s="424"/>
      <c r="AB107" s="464"/>
      <c r="AC107" s="424"/>
      <c r="AD107" s="424"/>
      <c r="AE107" s="425"/>
      <c r="AF107" s="398"/>
      <c r="AG107" s="349"/>
      <c r="AH107" s="399"/>
      <c r="AI107" s="398"/>
      <c r="AJ107" s="349"/>
      <c r="AK107" s="400"/>
      <c r="AL107" s="362"/>
      <c r="AM107" s="349"/>
      <c r="AN107" s="350"/>
      <c r="AO107" s="398"/>
      <c r="AP107" s="349"/>
      <c r="AQ107" s="363"/>
      <c r="AR107" s="348"/>
      <c r="AS107" s="349"/>
      <c r="AT107" s="350"/>
      <c r="AU107" s="362">
        <v>40</v>
      </c>
      <c r="AV107" s="349">
        <v>0</v>
      </c>
      <c r="AW107" s="350">
        <v>1</v>
      </c>
      <c r="AX107" s="362"/>
      <c r="AY107" s="349"/>
      <c r="AZ107" s="363"/>
      <c r="BA107" s="348"/>
      <c r="BB107" s="349"/>
      <c r="BC107" s="350"/>
      <c r="BD107" s="476">
        <f>SUM(AH107,AK107,AN107,AQ107,AT107,AW107,AZ107,BC107)</f>
        <v>1</v>
      </c>
      <c r="BE107" s="502"/>
      <c r="BF107" s="441" t="s">
        <v>415</v>
      </c>
      <c r="BG107" s="442"/>
      <c r="BH107" s="442"/>
      <c r="BI107" s="443"/>
      <c r="BO107" s="61"/>
      <c r="BP107" s="61"/>
      <c r="BQ107" s="61"/>
    </row>
    <row r="108" spans="1:69" s="60" customFormat="1" ht="40.200000000000003" customHeight="1" x14ac:dyDescent="0.25">
      <c r="A108" s="370" t="s">
        <v>232</v>
      </c>
      <c r="B108" s="456" t="s">
        <v>390</v>
      </c>
      <c r="C108" s="457"/>
      <c r="D108" s="457"/>
      <c r="E108" s="457"/>
      <c r="F108" s="457"/>
      <c r="G108" s="457"/>
      <c r="H108" s="457"/>
      <c r="I108" s="457"/>
      <c r="J108" s="457"/>
      <c r="K108" s="457"/>
      <c r="L108" s="457"/>
      <c r="M108" s="457"/>
      <c r="N108" s="457"/>
      <c r="O108" s="458"/>
      <c r="P108" s="423">
        <v>6</v>
      </c>
      <c r="Q108" s="424"/>
      <c r="R108" s="424"/>
      <c r="S108" s="425"/>
      <c r="T108" s="423">
        <f t="shared" ref="T108" si="47">SUM(AF108,AI108,AL108,AO108,AR108,AU108,AX108,BA108)</f>
        <v>240</v>
      </c>
      <c r="U108" s="424"/>
      <c r="V108" s="464">
        <f t="shared" ref="V108" si="48">SUM(AG108,AJ108,AM108,AP108,AS108,AV108,AY108,BB108)</f>
        <v>104</v>
      </c>
      <c r="W108" s="425"/>
      <c r="X108" s="464">
        <v>64</v>
      </c>
      <c r="Y108" s="498"/>
      <c r="Z108" s="424">
        <v>32</v>
      </c>
      <c r="AA108" s="424"/>
      <c r="AB108" s="464">
        <v>8</v>
      </c>
      <c r="AC108" s="424"/>
      <c r="AD108" s="424"/>
      <c r="AE108" s="425"/>
      <c r="AF108" s="398"/>
      <c r="AG108" s="349"/>
      <c r="AH108" s="399"/>
      <c r="AI108" s="398"/>
      <c r="AJ108" s="349"/>
      <c r="AK108" s="400"/>
      <c r="AL108" s="362"/>
      <c r="AM108" s="349"/>
      <c r="AN108" s="350"/>
      <c r="AO108" s="398"/>
      <c r="AP108" s="349"/>
      <c r="AQ108" s="363"/>
      <c r="AR108" s="348"/>
      <c r="AS108" s="349"/>
      <c r="AT108" s="350"/>
      <c r="AU108" s="362">
        <v>240</v>
      </c>
      <c r="AV108" s="349">
        <v>104</v>
      </c>
      <c r="AW108" s="350">
        <v>6</v>
      </c>
      <c r="AX108" s="362"/>
      <c r="AY108" s="349"/>
      <c r="AZ108" s="363"/>
      <c r="BA108" s="348"/>
      <c r="BB108" s="349"/>
      <c r="BC108" s="350"/>
      <c r="BD108" s="476">
        <f t="shared" si="26"/>
        <v>6</v>
      </c>
      <c r="BE108" s="502"/>
      <c r="BF108" s="489" t="s">
        <v>399</v>
      </c>
      <c r="BG108" s="429"/>
      <c r="BH108" s="429"/>
      <c r="BI108" s="430"/>
      <c r="BO108" s="61"/>
      <c r="BP108" s="61"/>
      <c r="BQ108" s="61"/>
    </row>
    <row r="109" spans="1:69" s="60" customFormat="1" ht="67.95" customHeight="1" x14ac:dyDescent="0.25">
      <c r="A109" s="370" t="s">
        <v>233</v>
      </c>
      <c r="B109" s="426" t="s">
        <v>391</v>
      </c>
      <c r="C109" s="415"/>
      <c r="D109" s="415"/>
      <c r="E109" s="415"/>
      <c r="F109" s="415"/>
      <c r="G109" s="415"/>
      <c r="H109" s="415"/>
      <c r="I109" s="415"/>
      <c r="J109" s="415"/>
      <c r="K109" s="415"/>
      <c r="L109" s="415"/>
      <c r="M109" s="415"/>
      <c r="N109" s="415"/>
      <c r="O109" s="427"/>
      <c r="P109" s="423"/>
      <c r="Q109" s="424"/>
      <c r="R109" s="424">
        <v>7</v>
      </c>
      <c r="S109" s="425"/>
      <c r="T109" s="423">
        <f t="shared" si="31"/>
        <v>204</v>
      </c>
      <c r="U109" s="424"/>
      <c r="V109" s="464">
        <f t="shared" si="27"/>
        <v>84</v>
      </c>
      <c r="W109" s="425"/>
      <c r="X109" s="464">
        <v>52</v>
      </c>
      <c r="Y109" s="498"/>
      <c r="Z109" s="424">
        <v>32</v>
      </c>
      <c r="AA109" s="424"/>
      <c r="AB109" s="464"/>
      <c r="AC109" s="424"/>
      <c r="AD109" s="424"/>
      <c r="AE109" s="425"/>
      <c r="AF109" s="398"/>
      <c r="AG109" s="349"/>
      <c r="AH109" s="399"/>
      <c r="AI109" s="398"/>
      <c r="AJ109" s="349"/>
      <c r="AK109" s="400"/>
      <c r="AL109" s="362"/>
      <c r="AM109" s="349"/>
      <c r="AN109" s="350"/>
      <c r="AO109" s="398"/>
      <c r="AP109" s="349"/>
      <c r="AQ109" s="363"/>
      <c r="AR109" s="348"/>
      <c r="AS109" s="349"/>
      <c r="AT109" s="350"/>
      <c r="AU109" s="362"/>
      <c r="AV109" s="349"/>
      <c r="AW109" s="350"/>
      <c r="AX109" s="362">
        <v>204</v>
      </c>
      <c r="AY109" s="349">
        <v>84</v>
      </c>
      <c r="AZ109" s="363">
        <v>6</v>
      </c>
      <c r="BA109" s="348"/>
      <c r="BB109" s="349"/>
      <c r="BC109" s="350"/>
      <c r="BD109" s="476">
        <f t="shared" ref="BD109" si="49">SUM(AH109,AK109,AN109,AQ109,AT109,AW109,AZ109,BC109)</f>
        <v>6</v>
      </c>
      <c r="BE109" s="502"/>
      <c r="BF109" s="489" t="s">
        <v>400</v>
      </c>
      <c r="BG109" s="429"/>
      <c r="BH109" s="429"/>
      <c r="BI109" s="430"/>
      <c r="BO109" s="61"/>
      <c r="BP109" s="61"/>
      <c r="BQ109" s="61"/>
    </row>
    <row r="110" spans="1:69" ht="47.25" customHeight="1" x14ac:dyDescent="0.25">
      <c r="A110" s="272" t="s">
        <v>243</v>
      </c>
      <c r="B110" s="547" t="s">
        <v>228</v>
      </c>
      <c r="C110" s="548"/>
      <c r="D110" s="548"/>
      <c r="E110" s="548"/>
      <c r="F110" s="548"/>
      <c r="G110" s="548"/>
      <c r="H110" s="548"/>
      <c r="I110" s="548"/>
      <c r="J110" s="548"/>
      <c r="K110" s="548"/>
      <c r="L110" s="548"/>
      <c r="M110" s="548"/>
      <c r="N110" s="548"/>
      <c r="O110" s="549"/>
      <c r="P110" s="423"/>
      <c r="Q110" s="424"/>
      <c r="R110" s="424"/>
      <c r="S110" s="425"/>
      <c r="T110" s="478"/>
      <c r="U110" s="479"/>
      <c r="V110" s="476"/>
      <c r="W110" s="477"/>
      <c r="X110" s="476"/>
      <c r="Y110" s="502"/>
      <c r="Z110" s="479"/>
      <c r="AA110" s="479"/>
      <c r="AB110" s="476"/>
      <c r="AC110" s="479"/>
      <c r="AD110" s="424"/>
      <c r="AE110" s="425"/>
      <c r="AF110" s="398"/>
      <c r="AG110" s="349"/>
      <c r="AH110" s="399"/>
      <c r="AI110" s="398"/>
      <c r="AJ110" s="349"/>
      <c r="AK110" s="400"/>
      <c r="AL110" s="362"/>
      <c r="AM110" s="349"/>
      <c r="AN110" s="350"/>
      <c r="AO110" s="398"/>
      <c r="AP110" s="349"/>
      <c r="AQ110" s="363"/>
      <c r="AR110" s="348"/>
      <c r="AS110" s="349"/>
      <c r="AT110" s="350"/>
      <c r="AU110" s="362"/>
      <c r="AV110" s="349"/>
      <c r="AW110" s="350"/>
      <c r="AX110" s="362"/>
      <c r="AY110" s="147"/>
      <c r="AZ110" s="363"/>
      <c r="BA110" s="348"/>
      <c r="BB110" s="349"/>
      <c r="BC110" s="350"/>
      <c r="BD110" s="476"/>
      <c r="BE110" s="502"/>
      <c r="BF110" s="489"/>
      <c r="BG110" s="429"/>
      <c r="BH110" s="429"/>
      <c r="BI110" s="430"/>
    </row>
    <row r="111" spans="1:69" ht="47.25" customHeight="1" x14ac:dyDescent="0.25">
      <c r="A111" s="108" t="s">
        <v>244</v>
      </c>
      <c r="B111" s="540" t="s">
        <v>229</v>
      </c>
      <c r="C111" s="541"/>
      <c r="D111" s="541"/>
      <c r="E111" s="541"/>
      <c r="F111" s="541"/>
      <c r="G111" s="541"/>
      <c r="H111" s="541"/>
      <c r="I111" s="541"/>
      <c r="J111" s="541"/>
      <c r="K111" s="541"/>
      <c r="L111" s="541"/>
      <c r="M111" s="541"/>
      <c r="N111" s="541"/>
      <c r="O111" s="542"/>
      <c r="P111" s="447">
        <v>7</v>
      </c>
      <c r="Q111" s="448"/>
      <c r="R111" s="448">
        <v>6</v>
      </c>
      <c r="S111" s="449"/>
      <c r="T111" s="447">
        <f>SUM(AF111,AI111,AL111,AO111,AR111,AU111,AX111,BA111)</f>
        <v>210</v>
      </c>
      <c r="U111" s="448"/>
      <c r="V111" s="576">
        <f>SUM(AG111,AJ111,AM111,AP111,AS111,AV111,AY111,BB111)</f>
        <v>92</v>
      </c>
      <c r="W111" s="449"/>
      <c r="X111" s="576">
        <v>48</v>
      </c>
      <c r="Y111" s="602"/>
      <c r="Z111" s="448">
        <v>44</v>
      </c>
      <c r="AA111" s="448"/>
      <c r="AB111" s="576"/>
      <c r="AC111" s="448"/>
      <c r="AD111" s="448"/>
      <c r="AE111" s="449"/>
      <c r="AF111" s="394"/>
      <c r="AG111" s="352"/>
      <c r="AH111" s="395"/>
      <c r="AI111" s="394"/>
      <c r="AJ111" s="352"/>
      <c r="AK111" s="396"/>
      <c r="AL111" s="365"/>
      <c r="AM111" s="352"/>
      <c r="AN111" s="353"/>
      <c r="AO111" s="394"/>
      <c r="AP111" s="352"/>
      <c r="AQ111" s="381"/>
      <c r="AR111" s="351"/>
      <c r="AS111" s="352"/>
      <c r="AT111" s="353"/>
      <c r="AU111" s="365">
        <v>108</v>
      </c>
      <c r="AV111" s="352">
        <v>50</v>
      </c>
      <c r="AW111" s="353">
        <v>3</v>
      </c>
      <c r="AX111" s="365">
        <v>102</v>
      </c>
      <c r="AY111" s="352">
        <v>42</v>
      </c>
      <c r="AZ111" s="381">
        <v>3</v>
      </c>
      <c r="BA111" s="351"/>
      <c r="BB111" s="352"/>
      <c r="BC111" s="353"/>
      <c r="BD111" s="706">
        <f>SUM(AH111,AK111,AN111,AQ111,AT111,AW111,AZ111,BC111)</f>
        <v>6</v>
      </c>
      <c r="BE111" s="707"/>
      <c r="BF111" s="486" t="s">
        <v>394</v>
      </c>
      <c r="BG111" s="487"/>
      <c r="BH111" s="487"/>
      <c r="BI111" s="488"/>
    </row>
    <row r="112" spans="1:69" s="404" customFormat="1" ht="73.5" customHeight="1" x14ac:dyDescent="0.25">
      <c r="A112" s="370" t="s">
        <v>245</v>
      </c>
      <c r="B112" s="426" t="s">
        <v>251</v>
      </c>
      <c r="C112" s="415"/>
      <c r="D112" s="415"/>
      <c r="E112" s="415"/>
      <c r="F112" s="415"/>
      <c r="G112" s="415"/>
      <c r="H112" s="415"/>
      <c r="I112" s="415"/>
      <c r="J112" s="415"/>
      <c r="K112" s="415"/>
      <c r="L112" s="415"/>
      <c r="M112" s="415"/>
      <c r="N112" s="415"/>
      <c r="O112" s="427"/>
      <c r="P112" s="423">
        <v>7</v>
      </c>
      <c r="Q112" s="424"/>
      <c r="R112" s="424"/>
      <c r="S112" s="425"/>
      <c r="T112" s="423">
        <f>SUM(AF112,AI112,AL112,AO112,AR112,AU112,AX112,BA112)</f>
        <v>204</v>
      </c>
      <c r="U112" s="424"/>
      <c r="V112" s="464">
        <f>SUM(AG112,AJ112,AM112,AP112,AS112,AV112,AY112,BB112)</f>
        <v>84</v>
      </c>
      <c r="W112" s="425"/>
      <c r="X112" s="464">
        <v>36</v>
      </c>
      <c r="Y112" s="498"/>
      <c r="Z112" s="424">
        <v>32</v>
      </c>
      <c r="AA112" s="424"/>
      <c r="AB112" s="464">
        <v>16</v>
      </c>
      <c r="AC112" s="424"/>
      <c r="AD112" s="424"/>
      <c r="AE112" s="425"/>
      <c r="AF112" s="398"/>
      <c r="AG112" s="349"/>
      <c r="AH112" s="399"/>
      <c r="AI112" s="398"/>
      <c r="AJ112" s="349"/>
      <c r="AK112" s="400"/>
      <c r="AL112" s="362"/>
      <c r="AM112" s="349"/>
      <c r="AN112" s="350"/>
      <c r="AO112" s="398"/>
      <c r="AP112" s="349"/>
      <c r="AQ112" s="363"/>
      <c r="AR112" s="348"/>
      <c r="AS112" s="349"/>
      <c r="AT112" s="350"/>
      <c r="AU112" s="362"/>
      <c r="AV112" s="349"/>
      <c r="AW112" s="350"/>
      <c r="AX112" s="362">
        <v>204</v>
      </c>
      <c r="AY112" s="349">
        <v>84</v>
      </c>
      <c r="AZ112" s="363">
        <v>6</v>
      </c>
      <c r="BA112" s="348"/>
      <c r="BB112" s="349"/>
      <c r="BC112" s="350"/>
      <c r="BD112" s="476">
        <f t="shared" ref="BD112" si="50">SUM(AH112,AK112,AN112,AQ112,AT112,AW112,AZ112,BC112)</f>
        <v>6</v>
      </c>
      <c r="BE112" s="502"/>
      <c r="BF112" s="429" t="s">
        <v>395</v>
      </c>
      <c r="BG112" s="429"/>
      <c r="BH112" s="429"/>
      <c r="BI112" s="430"/>
      <c r="BJ112" s="61"/>
      <c r="BK112" s="61"/>
      <c r="BL112" s="61"/>
      <c r="BM112" s="61"/>
      <c r="BN112" s="61"/>
      <c r="BO112" s="61"/>
    </row>
    <row r="113" spans="1:69" s="167" customFormat="1" ht="45" customHeight="1" x14ac:dyDescent="0.25">
      <c r="A113" s="272" t="s">
        <v>246</v>
      </c>
      <c r="B113" s="547" t="s">
        <v>236</v>
      </c>
      <c r="C113" s="548"/>
      <c r="D113" s="548"/>
      <c r="E113" s="548"/>
      <c r="F113" s="548"/>
      <c r="G113" s="548"/>
      <c r="H113" s="548"/>
      <c r="I113" s="548"/>
      <c r="J113" s="548"/>
      <c r="K113" s="548"/>
      <c r="L113" s="548"/>
      <c r="M113" s="548"/>
      <c r="N113" s="548"/>
      <c r="O113" s="549"/>
      <c r="P113" s="423"/>
      <c r="Q113" s="424"/>
      <c r="R113" s="424"/>
      <c r="S113" s="425"/>
      <c r="T113" s="478"/>
      <c r="U113" s="479"/>
      <c r="V113" s="476"/>
      <c r="W113" s="477"/>
      <c r="X113" s="476"/>
      <c r="Y113" s="502"/>
      <c r="Z113" s="479"/>
      <c r="AA113" s="479"/>
      <c r="AB113" s="476"/>
      <c r="AC113" s="479"/>
      <c r="AD113" s="424"/>
      <c r="AE113" s="425"/>
      <c r="AF113" s="398"/>
      <c r="AG113" s="349"/>
      <c r="AH113" s="399"/>
      <c r="AI113" s="398"/>
      <c r="AJ113" s="349"/>
      <c r="AK113" s="400"/>
      <c r="AL113" s="362"/>
      <c r="AM113" s="349"/>
      <c r="AN113" s="350"/>
      <c r="AO113" s="398"/>
      <c r="AP113" s="349"/>
      <c r="AQ113" s="363"/>
      <c r="AR113" s="348"/>
      <c r="AS113" s="349"/>
      <c r="AT113" s="350"/>
      <c r="AU113" s="362"/>
      <c r="AV113" s="349"/>
      <c r="AW113" s="350"/>
      <c r="AX113" s="362"/>
      <c r="AY113" s="147"/>
      <c r="AZ113" s="148"/>
      <c r="BA113" s="348"/>
      <c r="BB113" s="349"/>
      <c r="BC113" s="350"/>
      <c r="BD113" s="476"/>
      <c r="BE113" s="502"/>
      <c r="BF113" s="599"/>
      <c r="BG113" s="701"/>
      <c r="BH113" s="701"/>
      <c r="BI113" s="702"/>
      <c r="BJ113" s="23"/>
      <c r="BK113" s="23"/>
      <c r="BL113" s="23"/>
      <c r="BM113" s="23"/>
      <c r="BN113" s="23"/>
      <c r="BO113" s="23"/>
    </row>
    <row r="114" spans="1:69" ht="59.25" customHeight="1" x14ac:dyDescent="0.45">
      <c r="A114" s="771" t="s">
        <v>247</v>
      </c>
      <c r="B114" s="426" t="s">
        <v>238</v>
      </c>
      <c r="C114" s="415"/>
      <c r="D114" s="415"/>
      <c r="E114" s="415"/>
      <c r="F114" s="415"/>
      <c r="G114" s="415"/>
      <c r="H114" s="415"/>
      <c r="I114" s="415"/>
      <c r="J114" s="415"/>
      <c r="K114" s="415"/>
      <c r="L114" s="415"/>
      <c r="M114" s="415"/>
      <c r="N114" s="415"/>
      <c r="O114" s="427"/>
      <c r="P114" s="423">
        <v>7</v>
      </c>
      <c r="Q114" s="424"/>
      <c r="R114" s="424">
        <v>6</v>
      </c>
      <c r="S114" s="425"/>
      <c r="T114" s="423">
        <f t="shared" ref="T114" si="51">SUM(AF114,AI114,AL114,AO114,AR114,AU114,AX114,BA114)</f>
        <v>288</v>
      </c>
      <c r="U114" s="424"/>
      <c r="V114" s="464">
        <f t="shared" ref="V114" si="52">SUM(AG114,AJ114,AM114,AP114,AS114,AV114,AY114,BB114)</f>
        <v>150</v>
      </c>
      <c r="W114" s="425"/>
      <c r="X114" s="464">
        <v>74</v>
      </c>
      <c r="Y114" s="498"/>
      <c r="Z114" s="424">
        <v>48</v>
      </c>
      <c r="AA114" s="424"/>
      <c r="AB114" s="464">
        <v>28</v>
      </c>
      <c r="AC114" s="424"/>
      <c r="AD114" s="424"/>
      <c r="AE114" s="425"/>
      <c r="AF114" s="398"/>
      <c r="AG114" s="349"/>
      <c r="AH114" s="399"/>
      <c r="AI114" s="398"/>
      <c r="AJ114" s="349"/>
      <c r="AK114" s="400"/>
      <c r="AL114" s="362"/>
      <c r="AM114" s="349"/>
      <c r="AN114" s="350"/>
      <c r="AO114" s="398"/>
      <c r="AP114" s="349"/>
      <c r="AQ114" s="363"/>
      <c r="AR114" s="348"/>
      <c r="AS114" s="349"/>
      <c r="AT114" s="350"/>
      <c r="AU114" s="362">
        <v>108</v>
      </c>
      <c r="AV114" s="349">
        <v>68</v>
      </c>
      <c r="AW114" s="350">
        <v>3</v>
      </c>
      <c r="AX114" s="362">
        <v>180</v>
      </c>
      <c r="AY114" s="349">
        <v>82</v>
      </c>
      <c r="AZ114" s="363">
        <v>5</v>
      </c>
      <c r="BA114" s="348"/>
      <c r="BB114" s="349"/>
      <c r="BC114" s="350"/>
      <c r="BD114" s="476">
        <f t="shared" ref="BD114" si="53">SUM(AH114,AK114,AN114,AQ114,AT114,AW114,AZ114,BC114)</f>
        <v>8</v>
      </c>
      <c r="BE114" s="502"/>
      <c r="BF114" s="441" t="s">
        <v>398</v>
      </c>
      <c r="BG114" s="442"/>
      <c r="BH114" s="442"/>
      <c r="BI114" s="443"/>
      <c r="BJ114" s="10"/>
      <c r="BO114" s="25"/>
      <c r="BP114" s="25"/>
      <c r="BQ114" s="25"/>
    </row>
    <row r="115" spans="1:69" ht="100.5" customHeight="1" thickBot="1" x14ac:dyDescent="0.3">
      <c r="A115" s="772"/>
      <c r="B115" s="643" t="s">
        <v>301</v>
      </c>
      <c r="C115" s="644"/>
      <c r="D115" s="644"/>
      <c r="E115" s="644"/>
      <c r="F115" s="644"/>
      <c r="G115" s="644"/>
      <c r="H115" s="644"/>
      <c r="I115" s="644"/>
      <c r="J115" s="644"/>
      <c r="K115" s="644"/>
      <c r="L115" s="644"/>
      <c r="M115" s="644"/>
      <c r="N115" s="644"/>
      <c r="O115" s="645"/>
      <c r="P115" s="444"/>
      <c r="Q115" s="445"/>
      <c r="R115" s="445"/>
      <c r="S115" s="446"/>
      <c r="T115" s="444">
        <f>SUM(AF115,AI115,AL115,AO115,AR115,AU115,AX115,BA115)</f>
        <v>30</v>
      </c>
      <c r="U115" s="445"/>
      <c r="V115" s="558">
        <f>SUM(AG115,AJ115,AM115,AP115,AS115,AV115,AY115,BB115)</f>
        <v>0</v>
      </c>
      <c r="W115" s="446"/>
      <c r="X115" s="558"/>
      <c r="Y115" s="591"/>
      <c r="Z115" s="445"/>
      <c r="AA115" s="445"/>
      <c r="AB115" s="558"/>
      <c r="AC115" s="445"/>
      <c r="AD115" s="445"/>
      <c r="AE115" s="446"/>
      <c r="AF115" s="159"/>
      <c r="AG115" s="361"/>
      <c r="AH115" s="383"/>
      <c r="AI115" s="159"/>
      <c r="AJ115" s="361"/>
      <c r="AK115" s="160"/>
      <c r="AL115" s="373"/>
      <c r="AM115" s="361"/>
      <c r="AN115" s="374"/>
      <c r="AO115" s="159"/>
      <c r="AP115" s="361"/>
      <c r="AQ115" s="382"/>
      <c r="AR115" s="360"/>
      <c r="AS115" s="361"/>
      <c r="AT115" s="374"/>
      <c r="AU115" s="373"/>
      <c r="AV115" s="361"/>
      <c r="AW115" s="374"/>
      <c r="AX115" s="373">
        <v>30</v>
      </c>
      <c r="AY115" s="361">
        <v>0</v>
      </c>
      <c r="AZ115" s="382">
        <v>1</v>
      </c>
      <c r="BA115" s="360"/>
      <c r="BB115" s="361"/>
      <c r="BC115" s="374"/>
      <c r="BD115" s="828">
        <f>SUM(AH115,AK115,AN115,AQ115,AT115,AW115,AZ115,BC115)</f>
        <v>1</v>
      </c>
      <c r="BE115" s="613"/>
      <c r="BF115" s="559" t="s">
        <v>415</v>
      </c>
      <c r="BG115" s="560"/>
      <c r="BH115" s="560"/>
      <c r="BI115" s="561"/>
      <c r="BO115" s="25"/>
      <c r="BP115" s="25"/>
      <c r="BQ115" s="25"/>
    </row>
    <row r="116" spans="1:69" s="61" customFormat="1" ht="58.5" customHeight="1" thickBot="1" x14ac:dyDescent="0.3">
      <c r="A116" s="246"/>
      <c r="B116" s="232"/>
      <c r="C116" s="232"/>
      <c r="D116" s="232"/>
      <c r="E116" s="232"/>
      <c r="F116" s="232"/>
      <c r="G116" s="232"/>
      <c r="H116" s="232"/>
      <c r="I116" s="232"/>
      <c r="J116" s="232"/>
      <c r="K116" s="232"/>
      <c r="L116" s="232"/>
      <c r="M116" s="232"/>
      <c r="N116" s="232"/>
      <c r="O116" s="232"/>
      <c r="P116" s="247"/>
      <c r="Q116" s="247"/>
      <c r="R116" s="247"/>
      <c r="S116" s="247"/>
      <c r="T116" s="247"/>
      <c r="U116" s="247"/>
      <c r="V116" s="247"/>
      <c r="W116" s="247"/>
      <c r="X116" s="247"/>
      <c r="Y116" s="247"/>
      <c r="Z116" s="247"/>
      <c r="AA116" s="247"/>
      <c r="AB116" s="247"/>
      <c r="AC116" s="247"/>
      <c r="AD116" s="247"/>
      <c r="AE116" s="247"/>
      <c r="AF116" s="247"/>
      <c r="AG116" s="247"/>
      <c r="AH116" s="247"/>
      <c r="AI116" s="247"/>
      <c r="AJ116" s="247"/>
      <c r="AK116" s="247"/>
      <c r="AL116" s="247"/>
      <c r="AM116" s="247"/>
      <c r="AN116" s="247"/>
      <c r="AO116" s="247"/>
      <c r="AP116" s="247"/>
      <c r="AQ116" s="247"/>
      <c r="AR116" s="247"/>
      <c r="AS116" s="247"/>
      <c r="AT116" s="247"/>
      <c r="AU116" s="247"/>
      <c r="AV116" s="247"/>
      <c r="AW116" s="247"/>
      <c r="AX116" s="247"/>
      <c r="AY116" s="247"/>
      <c r="AZ116" s="247"/>
      <c r="BA116" s="247"/>
      <c r="BB116" s="247"/>
      <c r="BC116" s="247"/>
      <c r="BD116" s="248"/>
      <c r="BE116" s="248"/>
      <c r="BF116" s="249"/>
      <c r="BG116" s="249"/>
      <c r="BH116" s="249"/>
      <c r="BI116" s="249"/>
    </row>
    <row r="117" spans="1:69" ht="32.4" customHeight="1" thickBot="1" x14ac:dyDescent="0.3">
      <c r="A117" s="648" t="s">
        <v>98</v>
      </c>
      <c r="B117" s="653" t="s">
        <v>441</v>
      </c>
      <c r="C117" s="654"/>
      <c r="D117" s="654"/>
      <c r="E117" s="654"/>
      <c r="F117" s="654"/>
      <c r="G117" s="654"/>
      <c r="H117" s="654"/>
      <c r="I117" s="654"/>
      <c r="J117" s="654"/>
      <c r="K117" s="654"/>
      <c r="L117" s="654"/>
      <c r="M117" s="654"/>
      <c r="N117" s="654"/>
      <c r="O117" s="655"/>
      <c r="P117" s="675" t="s">
        <v>8</v>
      </c>
      <c r="Q117" s="673"/>
      <c r="R117" s="673" t="s">
        <v>9</v>
      </c>
      <c r="S117" s="674"/>
      <c r="T117" s="630" t="s">
        <v>10</v>
      </c>
      <c r="U117" s="662"/>
      <c r="V117" s="662"/>
      <c r="W117" s="662"/>
      <c r="X117" s="663"/>
      <c r="Y117" s="663"/>
      <c r="Z117" s="663"/>
      <c r="AA117" s="663"/>
      <c r="AB117" s="663"/>
      <c r="AC117" s="663"/>
      <c r="AD117" s="663"/>
      <c r="AE117" s="664"/>
      <c r="AF117" s="685" t="s">
        <v>36</v>
      </c>
      <c r="AG117" s="663"/>
      <c r="AH117" s="663"/>
      <c r="AI117" s="663"/>
      <c r="AJ117" s="663"/>
      <c r="AK117" s="663"/>
      <c r="AL117" s="663"/>
      <c r="AM117" s="663"/>
      <c r="AN117" s="663"/>
      <c r="AO117" s="663"/>
      <c r="AP117" s="663"/>
      <c r="AQ117" s="663"/>
      <c r="AR117" s="663"/>
      <c r="AS117" s="663"/>
      <c r="AT117" s="663"/>
      <c r="AU117" s="663"/>
      <c r="AV117" s="663"/>
      <c r="AW117" s="663"/>
      <c r="AX117" s="663"/>
      <c r="AY117" s="663"/>
      <c r="AZ117" s="663"/>
      <c r="BA117" s="663"/>
      <c r="BB117" s="663"/>
      <c r="BC117" s="686"/>
      <c r="BD117" s="666" t="s">
        <v>24</v>
      </c>
      <c r="BE117" s="667"/>
      <c r="BF117" s="689" t="s">
        <v>99</v>
      </c>
      <c r="BG117" s="690"/>
      <c r="BH117" s="690"/>
      <c r="BI117" s="691"/>
    </row>
    <row r="118" spans="1:69" ht="32.4" customHeight="1" thickBot="1" x14ac:dyDescent="0.3">
      <c r="A118" s="649"/>
      <c r="B118" s="656"/>
      <c r="C118" s="657"/>
      <c r="D118" s="657"/>
      <c r="E118" s="657"/>
      <c r="F118" s="657"/>
      <c r="G118" s="657"/>
      <c r="H118" s="657"/>
      <c r="I118" s="657"/>
      <c r="J118" s="657"/>
      <c r="K118" s="657"/>
      <c r="L118" s="657"/>
      <c r="M118" s="657"/>
      <c r="N118" s="657"/>
      <c r="O118" s="658"/>
      <c r="P118" s="569"/>
      <c r="Q118" s="537"/>
      <c r="R118" s="537"/>
      <c r="S118" s="651"/>
      <c r="T118" s="569" t="s">
        <v>5</v>
      </c>
      <c r="U118" s="537"/>
      <c r="V118" s="536" t="s">
        <v>11</v>
      </c>
      <c r="W118" s="570"/>
      <c r="X118" s="450" t="s">
        <v>12</v>
      </c>
      <c r="Y118" s="451"/>
      <c r="Z118" s="451"/>
      <c r="AA118" s="451"/>
      <c r="AB118" s="451"/>
      <c r="AC118" s="451"/>
      <c r="AD118" s="451"/>
      <c r="AE118" s="575"/>
      <c r="AF118" s="568" t="s">
        <v>14</v>
      </c>
      <c r="AG118" s="523"/>
      <c r="AH118" s="523"/>
      <c r="AI118" s="523"/>
      <c r="AJ118" s="523"/>
      <c r="AK118" s="543"/>
      <c r="AL118" s="568" t="s">
        <v>15</v>
      </c>
      <c r="AM118" s="523"/>
      <c r="AN118" s="523"/>
      <c r="AO118" s="523"/>
      <c r="AP118" s="523"/>
      <c r="AQ118" s="543"/>
      <c r="AR118" s="568" t="s">
        <v>16</v>
      </c>
      <c r="AS118" s="523"/>
      <c r="AT118" s="523"/>
      <c r="AU118" s="523"/>
      <c r="AV118" s="523"/>
      <c r="AW118" s="543"/>
      <c r="AX118" s="568" t="s">
        <v>160</v>
      </c>
      <c r="AY118" s="523"/>
      <c r="AZ118" s="523"/>
      <c r="BA118" s="523"/>
      <c r="BB118" s="523"/>
      <c r="BC118" s="543"/>
      <c r="BD118" s="668"/>
      <c r="BE118" s="669"/>
      <c r="BF118" s="692"/>
      <c r="BG118" s="693"/>
      <c r="BH118" s="693"/>
      <c r="BI118" s="694"/>
    </row>
    <row r="119" spans="1:69" ht="76.95" customHeight="1" x14ac:dyDescent="0.25">
      <c r="A119" s="649"/>
      <c r="B119" s="656"/>
      <c r="C119" s="657"/>
      <c r="D119" s="657"/>
      <c r="E119" s="657"/>
      <c r="F119" s="657"/>
      <c r="G119" s="657"/>
      <c r="H119" s="657"/>
      <c r="I119" s="657"/>
      <c r="J119" s="657"/>
      <c r="K119" s="657"/>
      <c r="L119" s="657"/>
      <c r="M119" s="657"/>
      <c r="N119" s="657"/>
      <c r="O119" s="658"/>
      <c r="P119" s="569"/>
      <c r="Q119" s="537"/>
      <c r="R119" s="537"/>
      <c r="S119" s="651"/>
      <c r="T119" s="569"/>
      <c r="U119" s="537"/>
      <c r="V119" s="536"/>
      <c r="W119" s="570"/>
      <c r="X119" s="569" t="s">
        <v>13</v>
      </c>
      <c r="Y119" s="570"/>
      <c r="Z119" s="537" t="s">
        <v>100</v>
      </c>
      <c r="AA119" s="537"/>
      <c r="AB119" s="536" t="s">
        <v>101</v>
      </c>
      <c r="AC119" s="537"/>
      <c r="AD119" s="537" t="s">
        <v>74</v>
      </c>
      <c r="AE119" s="651"/>
      <c r="AF119" s="599" t="s">
        <v>154</v>
      </c>
      <c r="AG119" s="432"/>
      <c r="AH119" s="601"/>
      <c r="AI119" s="599" t="s">
        <v>184</v>
      </c>
      <c r="AJ119" s="432"/>
      <c r="AK119" s="433"/>
      <c r="AL119" s="600" t="s">
        <v>182</v>
      </c>
      <c r="AM119" s="432"/>
      <c r="AN119" s="433"/>
      <c r="AO119" s="599" t="s">
        <v>183</v>
      </c>
      <c r="AP119" s="432"/>
      <c r="AQ119" s="601"/>
      <c r="AR119" s="599" t="s">
        <v>155</v>
      </c>
      <c r="AS119" s="432"/>
      <c r="AT119" s="433"/>
      <c r="AU119" s="600" t="s">
        <v>156</v>
      </c>
      <c r="AV119" s="432"/>
      <c r="AW119" s="433"/>
      <c r="AX119" s="600" t="s">
        <v>193</v>
      </c>
      <c r="AY119" s="432"/>
      <c r="AZ119" s="601"/>
      <c r="BA119" s="596" t="s">
        <v>157</v>
      </c>
      <c r="BB119" s="597"/>
      <c r="BC119" s="598"/>
      <c r="BD119" s="668"/>
      <c r="BE119" s="669"/>
      <c r="BF119" s="692"/>
      <c r="BG119" s="693"/>
      <c r="BH119" s="693"/>
      <c r="BI119" s="694"/>
    </row>
    <row r="120" spans="1:69" ht="185.25" customHeight="1" thickBot="1" x14ac:dyDescent="0.3">
      <c r="A120" s="650"/>
      <c r="B120" s="659"/>
      <c r="C120" s="660"/>
      <c r="D120" s="660"/>
      <c r="E120" s="660"/>
      <c r="F120" s="660"/>
      <c r="G120" s="660"/>
      <c r="H120" s="660"/>
      <c r="I120" s="660"/>
      <c r="J120" s="660"/>
      <c r="K120" s="660"/>
      <c r="L120" s="660"/>
      <c r="M120" s="660"/>
      <c r="N120" s="660"/>
      <c r="O120" s="661"/>
      <c r="P120" s="571"/>
      <c r="Q120" s="539"/>
      <c r="R120" s="539"/>
      <c r="S120" s="652"/>
      <c r="T120" s="571"/>
      <c r="U120" s="539"/>
      <c r="V120" s="538"/>
      <c r="W120" s="572"/>
      <c r="X120" s="571"/>
      <c r="Y120" s="572"/>
      <c r="Z120" s="539"/>
      <c r="AA120" s="539"/>
      <c r="AB120" s="538"/>
      <c r="AC120" s="539"/>
      <c r="AD120" s="539"/>
      <c r="AE120" s="652"/>
      <c r="AF120" s="171" t="s">
        <v>3</v>
      </c>
      <c r="AG120" s="321" t="s">
        <v>17</v>
      </c>
      <c r="AH120" s="176" t="s">
        <v>18</v>
      </c>
      <c r="AI120" s="171" t="s">
        <v>3</v>
      </c>
      <c r="AJ120" s="321" t="s">
        <v>17</v>
      </c>
      <c r="AK120" s="180" t="s">
        <v>18</v>
      </c>
      <c r="AL120" s="322" t="s">
        <v>3</v>
      </c>
      <c r="AM120" s="321" t="s">
        <v>17</v>
      </c>
      <c r="AN120" s="342" t="s">
        <v>18</v>
      </c>
      <c r="AO120" s="319" t="s">
        <v>3</v>
      </c>
      <c r="AP120" s="321" t="s">
        <v>17</v>
      </c>
      <c r="AQ120" s="320" t="s">
        <v>18</v>
      </c>
      <c r="AR120" s="319" t="s">
        <v>3</v>
      </c>
      <c r="AS120" s="321" t="s">
        <v>17</v>
      </c>
      <c r="AT120" s="342" t="s">
        <v>18</v>
      </c>
      <c r="AU120" s="322" t="s">
        <v>3</v>
      </c>
      <c r="AV120" s="321" t="s">
        <v>17</v>
      </c>
      <c r="AW120" s="342" t="s">
        <v>18</v>
      </c>
      <c r="AX120" s="322" t="s">
        <v>3</v>
      </c>
      <c r="AY120" s="321" t="s">
        <v>17</v>
      </c>
      <c r="AZ120" s="320" t="s">
        <v>18</v>
      </c>
      <c r="BA120" s="319" t="s">
        <v>3</v>
      </c>
      <c r="BB120" s="321" t="s">
        <v>17</v>
      </c>
      <c r="BC120" s="342" t="s">
        <v>18</v>
      </c>
      <c r="BD120" s="670"/>
      <c r="BE120" s="671"/>
      <c r="BF120" s="695"/>
      <c r="BG120" s="696"/>
      <c r="BH120" s="696"/>
      <c r="BI120" s="697"/>
    </row>
    <row r="121" spans="1:69" ht="54" customHeight="1" x14ac:dyDescent="0.25">
      <c r="A121" s="108" t="s">
        <v>248</v>
      </c>
      <c r="B121" s="540" t="s">
        <v>241</v>
      </c>
      <c r="C121" s="541"/>
      <c r="D121" s="541"/>
      <c r="E121" s="541"/>
      <c r="F121" s="541"/>
      <c r="G121" s="541"/>
      <c r="H121" s="541"/>
      <c r="I121" s="541"/>
      <c r="J121" s="541"/>
      <c r="K121" s="541"/>
      <c r="L121" s="541"/>
      <c r="M121" s="541"/>
      <c r="N121" s="541"/>
      <c r="O121" s="542"/>
      <c r="P121" s="447"/>
      <c r="Q121" s="448"/>
      <c r="R121" s="448">
        <v>7</v>
      </c>
      <c r="S121" s="449"/>
      <c r="T121" s="447">
        <f t="shared" si="31"/>
        <v>104</v>
      </c>
      <c r="U121" s="448"/>
      <c r="V121" s="576">
        <f t="shared" si="27"/>
        <v>44</v>
      </c>
      <c r="W121" s="449"/>
      <c r="X121" s="576">
        <v>28</v>
      </c>
      <c r="Y121" s="602"/>
      <c r="Z121" s="448">
        <v>16</v>
      </c>
      <c r="AA121" s="448"/>
      <c r="AB121" s="576"/>
      <c r="AC121" s="448"/>
      <c r="AD121" s="448"/>
      <c r="AE121" s="449"/>
      <c r="AF121" s="338"/>
      <c r="AG121" s="295"/>
      <c r="AH121" s="339"/>
      <c r="AI121" s="338"/>
      <c r="AJ121" s="295"/>
      <c r="AK121" s="340"/>
      <c r="AL121" s="332"/>
      <c r="AM121" s="295"/>
      <c r="AN121" s="296"/>
      <c r="AO121" s="338"/>
      <c r="AP121" s="295"/>
      <c r="AQ121" s="331"/>
      <c r="AR121" s="306"/>
      <c r="AS121" s="295"/>
      <c r="AT121" s="296"/>
      <c r="AU121" s="332"/>
      <c r="AV121" s="295"/>
      <c r="AW121" s="296"/>
      <c r="AX121" s="332">
        <v>104</v>
      </c>
      <c r="AY121" s="295">
        <v>44</v>
      </c>
      <c r="AZ121" s="331">
        <v>3</v>
      </c>
      <c r="BA121" s="306"/>
      <c r="BB121" s="295"/>
      <c r="BC121" s="296"/>
      <c r="BD121" s="706">
        <f t="shared" ref="BD121:BD123" si="54">SUM(AH121,AK121,AN121,AQ121,AT121,AW121,AZ121,BC121)</f>
        <v>3</v>
      </c>
      <c r="BE121" s="707"/>
      <c r="BF121" s="486" t="s">
        <v>304</v>
      </c>
      <c r="BG121" s="487"/>
      <c r="BH121" s="487"/>
      <c r="BI121" s="488"/>
      <c r="BO121" s="25"/>
      <c r="BP121" s="25"/>
      <c r="BQ121" s="25"/>
    </row>
    <row r="122" spans="1:69" s="167" customFormat="1" ht="77.25" customHeight="1" x14ac:dyDescent="0.25">
      <c r="A122" s="347" t="s">
        <v>290</v>
      </c>
      <c r="B122" s="426" t="s">
        <v>237</v>
      </c>
      <c r="C122" s="415"/>
      <c r="D122" s="415"/>
      <c r="E122" s="415"/>
      <c r="F122" s="415"/>
      <c r="G122" s="415"/>
      <c r="H122" s="415"/>
      <c r="I122" s="415"/>
      <c r="J122" s="415"/>
      <c r="K122" s="415"/>
      <c r="L122" s="415"/>
      <c r="M122" s="415"/>
      <c r="N122" s="415"/>
      <c r="O122" s="427"/>
      <c r="P122" s="423">
        <v>7</v>
      </c>
      <c r="Q122" s="424"/>
      <c r="R122" s="424"/>
      <c r="S122" s="425"/>
      <c r="T122" s="423">
        <f t="shared" si="31"/>
        <v>102</v>
      </c>
      <c r="U122" s="424"/>
      <c r="V122" s="464">
        <f t="shared" si="27"/>
        <v>44</v>
      </c>
      <c r="W122" s="425"/>
      <c r="X122" s="464">
        <v>28</v>
      </c>
      <c r="Y122" s="498"/>
      <c r="Z122" s="424">
        <v>16</v>
      </c>
      <c r="AA122" s="424"/>
      <c r="AB122" s="464"/>
      <c r="AC122" s="424"/>
      <c r="AD122" s="424"/>
      <c r="AE122" s="425"/>
      <c r="AF122" s="302"/>
      <c r="AG122" s="297"/>
      <c r="AH122" s="303"/>
      <c r="AI122" s="302"/>
      <c r="AJ122" s="297"/>
      <c r="AK122" s="304"/>
      <c r="AL122" s="308"/>
      <c r="AM122" s="297"/>
      <c r="AN122" s="298"/>
      <c r="AO122" s="302"/>
      <c r="AP122" s="297"/>
      <c r="AQ122" s="309"/>
      <c r="AR122" s="305"/>
      <c r="AS122" s="297"/>
      <c r="AT122" s="298"/>
      <c r="AU122" s="308"/>
      <c r="AV122" s="297"/>
      <c r="AW122" s="298"/>
      <c r="AX122" s="308">
        <v>102</v>
      </c>
      <c r="AY122" s="297">
        <v>44</v>
      </c>
      <c r="AZ122" s="309">
        <v>3</v>
      </c>
      <c r="BA122" s="305"/>
      <c r="BB122" s="297"/>
      <c r="BC122" s="298"/>
      <c r="BD122" s="476">
        <f t="shared" si="54"/>
        <v>3</v>
      </c>
      <c r="BE122" s="502"/>
      <c r="BF122" s="489" t="s">
        <v>305</v>
      </c>
      <c r="BG122" s="429"/>
      <c r="BH122" s="429"/>
      <c r="BI122" s="430"/>
      <c r="BO122" s="170"/>
      <c r="BP122" s="170"/>
      <c r="BQ122" s="170"/>
    </row>
    <row r="123" spans="1:69" s="293" customFormat="1" ht="60.75" customHeight="1" thickBot="1" x14ac:dyDescent="0.3">
      <c r="A123" s="108" t="s">
        <v>326</v>
      </c>
      <c r="B123" s="540" t="s">
        <v>250</v>
      </c>
      <c r="C123" s="541"/>
      <c r="D123" s="541"/>
      <c r="E123" s="541"/>
      <c r="F123" s="541"/>
      <c r="G123" s="541"/>
      <c r="H123" s="541"/>
      <c r="I123" s="541"/>
      <c r="J123" s="541"/>
      <c r="K123" s="541"/>
      <c r="L123" s="541"/>
      <c r="M123" s="541"/>
      <c r="N123" s="541"/>
      <c r="O123" s="542"/>
      <c r="P123" s="447"/>
      <c r="Q123" s="448"/>
      <c r="R123" s="448">
        <v>7</v>
      </c>
      <c r="S123" s="449"/>
      <c r="T123" s="444">
        <f t="shared" si="31"/>
        <v>102</v>
      </c>
      <c r="U123" s="445"/>
      <c r="V123" s="558">
        <f t="shared" si="27"/>
        <v>44</v>
      </c>
      <c r="W123" s="446"/>
      <c r="X123" s="576">
        <v>28</v>
      </c>
      <c r="Y123" s="602"/>
      <c r="Z123" s="448">
        <v>16</v>
      </c>
      <c r="AA123" s="448"/>
      <c r="AB123" s="576"/>
      <c r="AC123" s="448"/>
      <c r="AD123" s="448"/>
      <c r="AE123" s="449"/>
      <c r="AF123" s="338"/>
      <c r="AG123" s="295"/>
      <c r="AH123" s="339"/>
      <c r="AI123" s="338"/>
      <c r="AJ123" s="295"/>
      <c r="AK123" s="340"/>
      <c r="AL123" s="332"/>
      <c r="AM123" s="295"/>
      <c r="AN123" s="296"/>
      <c r="AO123" s="338"/>
      <c r="AP123" s="295"/>
      <c r="AQ123" s="331"/>
      <c r="AR123" s="306"/>
      <c r="AS123" s="295"/>
      <c r="AT123" s="296"/>
      <c r="AU123" s="332"/>
      <c r="AV123" s="295"/>
      <c r="AW123" s="296"/>
      <c r="AX123" s="332">
        <v>102</v>
      </c>
      <c r="AY123" s="295">
        <v>44</v>
      </c>
      <c r="AZ123" s="331">
        <v>3</v>
      </c>
      <c r="BA123" s="306"/>
      <c r="BB123" s="295"/>
      <c r="BC123" s="296"/>
      <c r="BD123" s="706">
        <f t="shared" si="54"/>
        <v>3</v>
      </c>
      <c r="BE123" s="707"/>
      <c r="BF123" s="486" t="s">
        <v>396</v>
      </c>
      <c r="BG123" s="487"/>
      <c r="BH123" s="487"/>
      <c r="BI123" s="488"/>
      <c r="BJ123" s="3"/>
      <c r="BK123" s="3"/>
      <c r="BL123" s="3"/>
      <c r="BM123" s="3"/>
      <c r="BN123" s="3"/>
      <c r="BO123" s="25"/>
      <c r="BP123" s="294"/>
      <c r="BQ123" s="294"/>
    </row>
    <row r="124" spans="1:69" ht="51" customHeight="1" thickBot="1" x14ac:dyDescent="0.3">
      <c r="A124" s="185" t="s">
        <v>35</v>
      </c>
      <c r="B124" s="461" t="s">
        <v>107</v>
      </c>
      <c r="C124" s="462"/>
      <c r="D124" s="462"/>
      <c r="E124" s="462"/>
      <c r="F124" s="462"/>
      <c r="G124" s="462"/>
      <c r="H124" s="462"/>
      <c r="I124" s="462"/>
      <c r="J124" s="462"/>
      <c r="K124" s="462"/>
      <c r="L124" s="462"/>
      <c r="M124" s="462"/>
      <c r="N124" s="462"/>
      <c r="O124" s="463"/>
      <c r="P124" s="412"/>
      <c r="Q124" s="573"/>
      <c r="R124" s="459"/>
      <c r="S124" s="460"/>
      <c r="T124" s="412" t="s">
        <v>420</v>
      </c>
      <c r="U124" s="573"/>
      <c r="V124" s="573" t="s">
        <v>421</v>
      </c>
      <c r="W124" s="413"/>
      <c r="X124" s="412" t="s">
        <v>422</v>
      </c>
      <c r="Y124" s="573"/>
      <c r="Z124" s="557"/>
      <c r="AA124" s="557"/>
      <c r="AB124" s="557" t="s">
        <v>163</v>
      </c>
      <c r="AC124" s="557"/>
      <c r="AD124" s="557"/>
      <c r="AE124" s="603"/>
      <c r="AF124" s="327" t="s">
        <v>423</v>
      </c>
      <c r="AG124" s="328" t="s">
        <v>422</v>
      </c>
      <c r="AH124" s="289" t="s">
        <v>424</v>
      </c>
      <c r="AI124" s="327"/>
      <c r="AJ124" s="328"/>
      <c r="AK124" s="289"/>
      <c r="AL124" s="312"/>
      <c r="AM124" s="311"/>
      <c r="AN124" s="289"/>
      <c r="AO124" s="290"/>
      <c r="AP124" s="311"/>
      <c r="AQ124" s="289"/>
      <c r="AR124" s="290" t="s">
        <v>191</v>
      </c>
      <c r="AS124" s="311" t="s">
        <v>191</v>
      </c>
      <c r="AT124" s="289"/>
      <c r="AU124" s="290" t="s">
        <v>191</v>
      </c>
      <c r="AV124" s="311" t="s">
        <v>191</v>
      </c>
      <c r="AW124" s="289"/>
      <c r="AX124" s="327"/>
      <c r="AY124" s="328"/>
      <c r="AZ124" s="330"/>
      <c r="BA124" s="313"/>
      <c r="BB124" s="328"/>
      <c r="BC124" s="330"/>
      <c r="BD124" s="412" t="s">
        <v>424</v>
      </c>
      <c r="BE124" s="413"/>
      <c r="BF124" s="646"/>
      <c r="BG124" s="634"/>
      <c r="BH124" s="634"/>
      <c r="BI124" s="635"/>
    </row>
    <row r="125" spans="1:69" ht="54.75" customHeight="1" x14ac:dyDescent="0.25">
      <c r="A125" s="184" t="s">
        <v>69</v>
      </c>
      <c r="B125" s="469" t="s">
        <v>161</v>
      </c>
      <c r="C125" s="470"/>
      <c r="D125" s="470"/>
      <c r="E125" s="470"/>
      <c r="F125" s="470"/>
      <c r="G125" s="470"/>
      <c r="H125" s="470"/>
      <c r="I125" s="470"/>
      <c r="J125" s="470"/>
      <c r="K125" s="470"/>
      <c r="L125" s="470"/>
      <c r="M125" s="470"/>
      <c r="N125" s="470"/>
      <c r="O125" s="471"/>
      <c r="P125" s="431"/>
      <c r="Q125" s="432"/>
      <c r="R125" s="467"/>
      <c r="S125" s="556"/>
      <c r="T125" s="778" t="s">
        <v>163</v>
      </c>
      <c r="U125" s="521"/>
      <c r="V125" s="467" t="s">
        <v>163</v>
      </c>
      <c r="W125" s="556"/>
      <c r="X125" s="521"/>
      <c r="Y125" s="468"/>
      <c r="Z125" s="467"/>
      <c r="AA125" s="468"/>
      <c r="AB125" s="467" t="s">
        <v>163</v>
      </c>
      <c r="AC125" s="521"/>
      <c r="AD125" s="467"/>
      <c r="AE125" s="556"/>
      <c r="AF125" s="343"/>
      <c r="AG125" s="291"/>
      <c r="AH125" s="310"/>
      <c r="AI125" s="343"/>
      <c r="AJ125" s="291"/>
      <c r="AK125" s="310"/>
      <c r="AL125" s="343"/>
      <c r="AM125" s="291"/>
      <c r="AN125" s="310"/>
      <c r="AO125" s="343"/>
      <c r="AP125" s="291"/>
      <c r="AQ125" s="310"/>
      <c r="AR125" s="343" t="s">
        <v>191</v>
      </c>
      <c r="AS125" s="291" t="s">
        <v>191</v>
      </c>
      <c r="AT125" s="310"/>
      <c r="AU125" s="343" t="s">
        <v>191</v>
      </c>
      <c r="AV125" s="291" t="s">
        <v>191</v>
      </c>
      <c r="AW125" s="310"/>
      <c r="AX125" s="299"/>
      <c r="AY125" s="300"/>
      <c r="AZ125" s="301"/>
      <c r="BA125" s="326"/>
      <c r="BB125" s="300"/>
      <c r="BC125" s="301"/>
      <c r="BD125" s="717">
        <f t="shared" ref="BD125" si="55">SUM(AH125,AK125,AN125,AQ125,AT125,AW125,AZ125)</f>
        <v>0</v>
      </c>
      <c r="BE125" s="718"/>
      <c r="BF125" s="600"/>
      <c r="BG125" s="701"/>
      <c r="BH125" s="701"/>
      <c r="BI125" s="702"/>
    </row>
    <row r="126" spans="1:69" ht="51" customHeight="1" thickBot="1" x14ac:dyDescent="0.3">
      <c r="A126" s="64" t="s">
        <v>291</v>
      </c>
      <c r="B126" s="643" t="s">
        <v>292</v>
      </c>
      <c r="C126" s="644"/>
      <c r="D126" s="644"/>
      <c r="E126" s="644"/>
      <c r="F126" s="644"/>
      <c r="G126" s="644"/>
      <c r="H126" s="644"/>
      <c r="I126" s="644"/>
      <c r="J126" s="644"/>
      <c r="K126" s="644"/>
      <c r="L126" s="644"/>
      <c r="M126" s="644"/>
      <c r="N126" s="644"/>
      <c r="O126" s="645"/>
      <c r="P126" s="444"/>
      <c r="Q126" s="445"/>
      <c r="R126" s="613" t="s">
        <v>424</v>
      </c>
      <c r="S126" s="614"/>
      <c r="T126" s="447" t="s">
        <v>423</v>
      </c>
      <c r="U126" s="448"/>
      <c r="V126" s="448" t="s">
        <v>422</v>
      </c>
      <c r="W126" s="602"/>
      <c r="X126" s="447" t="s">
        <v>422</v>
      </c>
      <c r="Y126" s="602"/>
      <c r="Z126" s="448"/>
      <c r="AA126" s="448"/>
      <c r="AB126" s="576"/>
      <c r="AC126" s="448"/>
      <c r="AD126" s="448"/>
      <c r="AE126" s="449"/>
      <c r="AF126" s="306" t="s">
        <v>423</v>
      </c>
      <c r="AG126" s="295" t="s">
        <v>422</v>
      </c>
      <c r="AH126" s="310" t="s">
        <v>424</v>
      </c>
      <c r="AI126" s="306"/>
      <c r="AJ126" s="295"/>
      <c r="AK126" s="310"/>
      <c r="AL126" s="174"/>
      <c r="AM126" s="292"/>
      <c r="AN126" s="182"/>
      <c r="AO126" s="174"/>
      <c r="AP126" s="292"/>
      <c r="AQ126" s="182"/>
      <c r="AR126" s="174"/>
      <c r="AS126" s="292"/>
      <c r="AT126" s="182"/>
      <c r="AU126" s="174"/>
      <c r="AV126" s="307"/>
      <c r="AW126" s="182"/>
      <c r="AX126" s="306"/>
      <c r="AY126" s="295"/>
      <c r="AZ126" s="296"/>
      <c r="BA126" s="332"/>
      <c r="BB126" s="295"/>
      <c r="BC126" s="296"/>
      <c r="BD126" s="447" t="s">
        <v>424</v>
      </c>
      <c r="BE126" s="449"/>
      <c r="BF126" s="793" t="s">
        <v>139</v>
      </c>
      <c r="BG126" s="487"/>
      <c r="BH126" s="487"/>
      <c r="BI126" s="488"/>
    </row>
    <row r="127" spans="1:69" ht="51" customHeight="1" thickBot="1" x14ac:dyDescent="0.3">
      <c r="A127" s="185" t="s">
        <v>106</v>
      </c>
      <c r="B127" s="461" t="s">
        <v>108</v>
      </c>
      <c r="C127" s="462"/>
      <c r="D127" s="462"/>
      <c r="E127" s="462"/>
      <c r="F127" s="462"/>
      <c r="G127" s="462"/>
      <c r="H127" s="462"/>
      <c r="I127" s="462"/>
      <c r="J127" s="462"/>
      <c r="K127" s="462"/>
      <c r="L127" s="462"/>
      <c r="M127" s="462"/>
      <c r="N127" s="462"/>
      <c r="O127" s="463"/>
      <c r="P127" s="568"/>
      <c r="Q127" s="523"/>
      <c r="R127" s="523"/>
      <c r="S127" s="543"/>
      <c r="T127" s="465" t="s">
        <v>192</v>
      </c>
      <c r="U127" s="573"/>
      <c r="V127" s="465" t="s">
        <v>192</v>
      </c>
      <c r="W127" s="466"/>
      <c r="X127" s="568"/>
      <c r="Y127" s="638"/>
      <c r="Z127" s="523"/>
      <c r="AA127" s="523"/>
      <c r="AB127" s="522" t="s">
        <v>192</v>
      </c>
      <c r="AC127" s="523"/>
      <c r="AD127" s="523"/>
      <c r="AE127" s="543"/>
      <c r="AF127" s="344" t="s">
        <v>162</v>
      </c>
      <c r="AG127" s="328" t="s">
        <v>162</v>
      </c>
      <c r="AH127" s="345"/>
      <c r="AI127" s="344" t="s">
        <v>163</v>
      </c>
      <c r="AJ127" s="328" t="s">
        <v>163</v>
      </c>
      <c r="AK127" s="346"/>
      <c r="AL127" s="313" t="s">
        <v>162</v>
      </c>
      <c r="AM127" s="328" t="s">
        <v>162</v>
      </c>
      <c r="AN127" s="330"/>
      <c r="AO127" s="344" t="s">
        <v>162</v>
      </c>
      <c r="AP127" s="328" t="s">
        <v>162</v>
      </c>
      <c r="AQ127" s="314"/>
      <c r="AR127" s="327" t="s">
        <v>191</v>
      </c>
      <c r="AS127" s="328" t="s">
        <v>191</v>
      </c>
      <c r="AT127" s="330"/>
      <c r="AU127" s="313" t="s">
        <v>191</v>
      </c>
      <c r="AV127" s="328" t="s">
        <v>191</v>
      </c>
      <c r="AW127" s="330"/>
      <c r="AX127" s="315"/>
      <c r="AY127" s="316"/>
      <c r="AZ127" s="337"/>
      <c r="BA127" s="317"/>
      <c r="BB127" s="316"/>
      <c r="BC127" s="318"/>
      <c r="BD127" s="465"/>
      <c r="BE127" s="466"/>
      <c r="BF127" s="703"/>
      <c r="BG127" s="704"/>
      <c r="BH127" s="704"/>
      <c r="BI127" s="705"/>
    </row>
    <row r="128" spans="1:69" ht="56.25" customHeight="1" thickBot="1" x14ac:dyDescent="0.3">
      <c r="A128" s="186" t="s">
        <v>73</v>
      </c>
      <c r="B128" s="809" t="s">
        <v>161</v>
      </c>
      <c r="C128" s="810"/>
      <c r="D128" s="810"/>
      <c r="E128" s="810"/>
      <c r="F128" s="810"/>
      <c r="G128" s="810"/>
      <c r="H128" s="810"/>
      <c r="I128" s="810"/>
      <c r="J128" s="810"/>
      <c r="K128" s="810"/>
      <c r="L128" s="810"/>
      <c r="M128" s="810"/>
      <c r="N128" s="810"/>
      <c r="O128" s="811"/>
      <c r="P128" s="642"/>
      <c r="Q128" s="545"/>
      <c r="R128" s="636" t="s">
        <v>293</v>
      </c>
      <c r="S128" s="637"/>
      <c r="T128" s="544" t="s">
        <v>192</v>
      </c>
      <c r="U128" s="545"/>
      <c r="V128" s="544" t="s">
        <v>192</v>
      </c>
      <c r="W128" s="610"/>
      <c r="X128" s="642"/>
      <c r="Y128" s="610"/>
      <c r="Z128" s="545"/>
      <c r="AA128" s="545"/>
      <c r="AB128" s="544" t="s">
        <v>192</v>
      </c>
      <c r="AC128" s="545"/>
      <c r="AD128" s="545"/>
      <c r="AE128" s="546"/>
      <c r="AF128" s="333" t="s">
        <v>162</v>
      </c>
      <c r="AG128" s="324" t="s">
        <v>162</v>
      </c>
      <c r="AH128" s="334"/>
      <c r="AI128" s="333" t="s">
        <v>163</v>
      </c>
      <c r="AJ128" s="324" t="s">
        <v>163</v>
      </c>
      <c r="AK128" s="189"/>
      <c r="AL128" s="323" t="s">
        <v>162</v>
      </c>
      <c r="AM128" s="324" t="s">
        <v>162</v>
      </c>
      <c r="AN128" s="325"/>
      <c r="AO128" s="341" t="s">
        <v>162</v>
      </c>
      <c r="AP128" s="324" t="s">
        <v>162</v>
      </c>
      <c r="AQ128" s="329"/>
      <c r="AR128" s="341" t="s">
        <v>191</v>
      </c>
      <c r="AS128" s="324" t="s">
        <v>191</v>
      </c>
      <c r="AT128" s="325"/>
      <c r="AU128" s="323" t="s">
        <v>191</v>
      </c>
      <c r="AV128" s="324" t="s">
        <v>191</v>
      </c>
      <c r="AW128" s="325"/>
      <c r="AX128" s="323"/>
      <c r="AY128" s="324"/>
      <c r="AZ128" s="329"/>
      <c r="BA128" s="341"/>
      <c r="BB128" s="324"/>
      <c r="BC128" s="325"/>
      <c r="BD128" s="544"/>
      <c r="BE128" s="610"/>
      <c r="BF128" s="803" t="s">
        <v>333</v>
      </c>
      <c r="BG128" s="804"/>
      <c r="BH128" s="804"/>
      <c r="BI128" s="805"/>
    </row>
    <row r="129" spans="1:2643" s="22" customFormat="1" ht="30" customHeight="1" x14ac:dyDescent="0.25">
      <c r="A129" s="709" t="s">
        <v>145</v>
      </c>
      <c r="B129" s="710"/>
      <c r="C129" s="710"/>
      <c r="D129" s="710"/>
      <c r="E129" s="710"/>
      <c r="F129" s="710"/>
      <c r="G129" s="710"/>
      <c r="H129" s="710"/>
      <c r="I129" s="710"/>
      <c r="J129" s="710"/>
      <c r="K129" s="710"/>
      <c r="L129" s="710"/>
      <c r="M129" s="710"/>
      <c r="N129" s="710"/>
      <c r="O129" s="710"/>
      <c r="P129" s="710"/>
      <c r="Q129" s="710"/>
      <c r="R129" s="710"/>
      <c r="S129" s="710"/>
      <c r="T129" s="662">
        <f>SUM(T72,T31)</f>
        <v>7354</v>
      </c>
      <c r="U129" s="662"/>
      <c r="V129" s="630">
        <f>SUM(V31,V72)</f>
        <v>3340</v>
      </c>
      <c r="W129" s="631"/>
      <c r="X129" s="844">
        <f>SUM(X31,X72)</f>
        <v>1726</v>
      </c>
      <c r="Y129" s="631"/>
      <c r="Z129" s="662">
        <f>SUM(Z31,Z72)</f>
        <v>712</v>
      </c>
      <c r="AA129" s="662"/>
      <c r="AB129" s="630">
        <f>SUM(AB31,AB72)</f>
        <v>868</v>
      </c>
      <c r="AC129" s="662"/>
      <c r="AD129" s="662">
        <f>SUM(AD31,AD72)</f>
        <v>34</v>
      </c>
      <c r="AE129" s="782"/>
      <c r="AF129" s="121">
        <f t="shared" ref="AF129:BC129" si="56">SUM(AF72,AF31)</f>
        <v>1032</v>
      </c>
      <c r="AG129" s="120">
        <f t="shared" si="56"/>
        <v>518</v>
      </c>
      <c r="AH129" s="336">
        <f t="shared" si="56"/>
        <v>28</v>
      </c>
      <c r="AI129" s="121">
        <f t="shared" si="56"/>
        <v>1024</v>
      </c>
      <c r="AJ129" s="120">
        <f t="shared" si="56"/>
        <v>492</v>
      </c>
      <c r="AK129" s="122">
        <f t="shared" si="56"/>
        <v>29</v>
      </c>
      <c r="AL129" s="335">
        <f t="shared" si="56"/>
        <v>1050</v>
      </c>
      <c r="AM129" s="120">
        <f t="shared" si="56"/>
        <v>506</v>
      </c>
      <c r="AN129" s="122">
        <f t="shared" si="56"/>
        <v>29</v>
      </c>
      <c r="AO129" s="121">
        <f t="shared" si="56"/>
        <v>1114</v>
      </c>
      <c r="AP129" s="120">
        <f t="shared" si="56"/>
        <v>474</v>
      </c>
      <c r="AQ129" s="336">
        <f t="shared" si="56"/>
        <v>31</v>
      </c>
      <c r="AR129" s="121">
        <f t="shared" si="56"/>
        <v>1002</v>
      </c>
      <c r="AS129" s="120">
        <f t="shared" si="56"/>
        <v>442</v>
      </c>
      <c r="AT129" s="122">
        <f t="shared" si="56"/>
        <v>27</v>
      </c>
      <c r="AU129" s="335">
        <f t="shared" si="56"/>
        <v>1000</v>
      </c>
      <c r="AV129" s="120">
        <f t="shared" si="56"/>
        <v>440</v>
      </c>
      <c r="AW129" s="122">
        <f t="shared" si="56"/>
        <v>27</v>
      </c>
      <c r="AX129" s="335">
        <f t="shared" si="56"/>
        <v>1132</v>
      </c>
      <c r="AY129" s="120">
        <f t="shared" si="56"/>
        <v>468</v>
      </c>
      <c r="AZ129" s="336">
        <f t="shared" si="56"/>
        <v>33</v>
      </c>
      <c r="BA129" s="121">
        <f t="shared" si="56"/>
        <v>0</v>
      </c>
      <c r="BB129" s="120">
        <f t="shared" si="56"/>
        <v>0</v>
      </c>
      <c r="BC129" s="122">
        <f t="shared" si="56"/>
        <v>0</v>
      </c>
      <c r="BD129" s="628">
        <f>SUM(BD31,BD72)</f>
        <v>204</v>
      </c>
      <c r="BE129" s="629"/>
      <c r="BF129" s="698"/>
      <c r="BG129" s="699"/>
      <c r="BH129" s="699"/>
      <c r="BI129" s="700"/>
      <c r="BJ129" s="410"/>
      <c r="BK129" s="410"/>
      <c r="BL129" s="410"/>
      <c r="BM129" s="3"/>
      <c r="BN129" s="3"/>
      <c r="BO129" s="23"/>
      <c r="BP129" s="23"/>
      <c r="BQ129" s="2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  <c r="SL129" s="3"/>
      <c r="SM129" s="3"/>
      <c r="SN129" s="3"/>
      <c r="SO129" s="3"/>
      <c r="SP129" s="3"/>
      <c r="SQ129" s="3"/>
      <c r="SR129" s="3"/>
      <c r="SS129" s="3"/>
      <c r="ST129" s="3"/>
      <c r="SU129" s="3"/>
      <c r="SV129" s="3"/>
      <c r="SW129" s="3"/>
      <c r="SX129" s="3"/>
      <c r="SY129" s="3"/>
      <c r="SZ129" s="3"/>
      <c r="TA129" s="3"/>
      <c r="TB129" s="3"/>
      <c r="TC129" s="3"/>
      <c r="TD129" s="3"/>
      <c r="TE129" s="3"/>
      <c r="TF129" s="3"/>
      <c r="TG129" s="3"/>
      <c r="TH129" s="3"/>
      <c r="TI129" s="3"/>
      <c r="TJ129" s="3"/>
      <c r="TK129" s="3"/>
      <c r="TL129" s="3"/>
      <c r="TM129" s="3"/>
      <c r="TN129" s="3"/>
      <c r="TO129" s="3"/>
      <c r="TP129" s="3"/>
      <c r="TQ129" s="3"/>
      <c r="TR129" s="3"/>
      <c r="TS129" s="3"/>
      <c r="TT129" s="3"/>
      <c r="TU129" s="3"/>
      <c r="TV129" s="3"/>
      <c r="TW129" s="3"/>
      <c r="TX129" s="3"/>
      <c r="TY129" s="3"/>
      <c r="TZ129" s="3"/>
      <c r="UA129" s="3"/>
      <c r="UB129" s="3"/>
      <c r="UC129" s="3"/>
      <c r="UD129" s="3"/>
      <c r="UE129" s="3"/>
      <c r="UF129" s="3"/>
      <c r="UG129" s="3"/>
      <c r="UH129" s="3"/>
      <c r="UI129" s="3"/>
      <c r="UJ129" s="3"/>
      <c r="UK129" s="3"/>
      <c r="UL129" s="3"/>
      <c r="UM129" s="3"/>
      <c r="UN129" s="3"/>
      <c r="UO129" s="3"/>
      <c r="UP129" s="3"/>
      <c r="UQ129" s="3"/>
      <c r="UR129" s="3"/>
      <c r="US129" s="3"/>
      <c r="UT129" s="3"/>
      <c r="UU129" s="3"/>
      <c r="UV129" s="3"/>
      <c r="UW129" s="3"/>
      <c r="UX129" s="3"/>
      <c r="UY129" s="3"/>
      <c r="UZ129" s="3"/>
      <c r="VA129" s="3"/>
      <c r="VB129" s="3"/>
      <c r="VC129" s="3"/>
      <c r="VD129" s="3"/>
      <c r="VE129" s="3"/>
      <c r="VF129" s="3"/>
      <c r="VG129" s="3"/>
      <c r="VH129" s="3"/>
      <c r="VI129" s="3"/>
      <c r="VJ129" s="3"/>
      <c r="VK129" s="3"/>
      <c r="VL129" s="3"/>
      <c r="VM129" s="3"/>
      <c r="VN129" s="3"/>
      <c r="VO129" s="3"/>
      <c r="VP129" s="3"/>
      <c r="VQ129" s="3"/>
      <c r="VR129" s="3"/>
      <c r="VS129" s="3"/>
      <c r="VT129" s="3"/>
      <c r="VU129" s="3"/>
      <c r="VV129" s="3"/>
      <c r="VW129" s="3"/>
      <c r="VX129" s="3"/>
      <c r="VY129" s="3"/>
      <c r="VZ129" s="3"/>
      <c r="WA129" s="3"/>
      <c r="WB129" s="3"/>
      <c r="WC129" s="3"/>
      <c r="WD129" s="3"/>
      <c r="WE129" s="3"/>
      <c r="WF129" s="3"/>
      <c r="WG129" s="3"/>
      <c r="WH129" s="3"/>
      <c r="WI129" s="3"/>
      <c r="WJ129" s="3"/>
      <c r="WK129" s="3"/>
      <c r="WL129" s="3"/>
      <c r="WM129" s="3"/>
      <c r="WN129" s="3"/>
      <c r="WO129" s="3"/>
      <c r="WP129" s="3"/>
      <c r="WQ129" s="3"/>
      <c r="WR129" s="3"/>
      <c r="WS129" s="3"/>
      <c r="WT129" s="3"/>
      <c r="WU129" s="3"/>
      <c r="WV129" s="3"/>
      <c r="WW129" s="3"/>
      <c r="WX129" s="3"/>
      <c r="WY129" s="3"/>
      <c r="WZ129" s="3"/>
      <c r="XA129" s="3"/>
      <c r="XB129" s="3"/>
      <c r="XC129" s="3"/>
      <c r="XD129" s="3"/>
      <c r="XE129" s="3"/>
      <c r="XF129" s="3"/>
      <c r="XG129" s="3"/>
      <c r="XH129" s="3"/>
      <c r="XI129" s="3"/>
      <c r="XJ129" s="3"/>
      <c r="XK129" s="3"/>
      <c r="XL129" s="3"/>
      <c r="XM129" s="3"/>
      <c r="XN129" s="3"/>
      <c r="XO129" s="3"/>
      <c r="XP129" s="3"/>
      <c r="XQ129" s="3"/>
      <c r="XR129" s="3"/>
      <c r="XS129" s="3"/>
      <c r="XT129" s="3"/>
      <c r="XU129" s="3"/>
      <c r="XV129" s="3"/>
      <c r="XW129" s="3"/>
      <c r="XX129" s="3"/>
      <c r="XY129" s="3"/>
      <c r="XZ129" s="3"/>
      <c r="YA129" s="3"/>
      <c r="YB129" s="3"/>
      <c r="YC129" s="3"/>
      <c r="YD129" s="3"/>
      <c r="YE129" s="3"/>
      <c r="YF129" s="3"/>
      <c r="YG129" s="3"/>
      <c r="YH129" s="3"/>
      <c r="YI129" s="3"/>
      <c r="YJ129" s="3"/>
      <c r="YK129" s="3"/>
      <c r="YL129" s="3"/>
      <c r="YM129" s="3"/>
      <c r="YN129" s="3"/>
      <c r="YO129" s="3"/>
      <c r="YP129" s="3"/>
      <c r="YQ129" s="3"/>
      <c r="YR129" s="3"/>
      <c r="YS129" s="3"/>
      <c r="YT129" s="3"/>
      <c r="YU129" s="3"/>
      <c r="YV129" s="3"/>
      <c r="YW129" s="3"/>
      <c r="YX129" s="3"/>
      <c r="YY129" s="3"/>
      <c r="YZ129" s="3"/>
      <c r="ZA129" s="3"/>
      <c r="ZB129" s="3"/>
      <c r="ZC129" s="3"/>
      <c r="ZD129" s="3"/>
      <c r="ZE129" s="3"/>
      <c r="ZF129" s="3"/>
      <c r="ZG129" s="3"/>
      <c r="ZH129" s="3"/>
      <c r="ZI129" s="3"/>
      <c r="ZJ129" s="3"/>
      <c r="ZK129" s="3"/>
      <c r="ZL129" s="3"/>
      <c r="ZM129" s="3"/>
      <c r="ZN129" s="3"/>
      <c r="ZO129" s="3"/>
      <c r="ZP129" s="3"/>
      <c r="ZQ129" s="3"/>
      <c r="ZR129" s="3"/>
      <c r="ZS129" s="3"/>
      <c r="ZT129" s="3"/>
      <c r="ZU129" s="3"/>
      <c r="ZV129" s="3"/>
      <c r="ZW129" s="3"/>
      <c r="ZX129" s="3"/>
      <c r="ZY129" s="3"/>
      <c r="ZZ129" s="3"/>
      <c r="AAA129" s="3"/>
      <c r="AAB129" s="3"/>
      <c r="AAC129" s="3"/>
      <c r="AAD129" s="3"/>
      <c r="AAE129" s="3"/>
      <c r="AAF129" s="3"/>
      <c r="AAG129" s="3"/>
      <c r="AAH129" s="3"/>
      <c r="AAI129" s="3"/>
      <c r="AAJ129" s="3"/>
      <c r="AAK129" s="3"/>
      <c r="AAL129" s="3"/>
      <c r="AAM129" s="3"/>
      <c r="AAN129" s="3"/>
      <c r="AAO129" s="3"/>
      <c r="AAP129" s="3"/>
      <c r="AAQ129" s="3"/>
      <c r="AAR129" s="3"/>
      <c r="AAS129" s="3"/>
      <c r="AAT129" s="3"/>
      <c r="AAU129" s="3"/>
      <c r="AAV129" s="3"/>
      <c r="AAW129" s="3"/>
      <c r="AAX129" s="3"/>
      <c r="AAY129" s="3"/>
      <c r="AAZ129" s="3"/>
      <c r="ABA129" s="3"/>
      <c r="ABB129" s="3"/>
      <c r="ABC129" s="3"/>
      <c r="ABD129" s="3"/>
      <c r="ABE129" s="3"/>
      <c r="ABF129" s="3"/>
      <c r="ABG129" s="3"/>
      <c r="ABH129" s="3"/>
      <c r="ABI129" s="3"/>
      <c r="ABJ129" s="3"/>
      <c r="ABK129" s="3"/>
      <c r="ABL129" s="3"/>
      <c r="ABM129" s="3"/>
      <c r="ABN129" s="3"/>
      <c r="ABO129" s="3"/>
      <c r="ABP129" s="3"/>
      <c r="ABQ129" s="3"/>
      <c r="ABR129" s="3"/>
      <c r="ABS129" s="3"/>
      <c r="ABT129" s="3"/>
      <c r="ABU129" s="3"/>
      <c r="ABV129" s="3"/>
      <c r="ABW129" s="3"/>
      <c r="ABX129" s="3"/>
      <c r="ABY129" s="3"/>
      <c r="ABZ129" s="3"/>
      <c r="ACA129" s="3"/>
      <c r="ACB129" s="3"/>
      <c r="ACC129" s="3"/>
      <c r="ACD129" s="3"/>
      <c r="ACE129" s="3"/>
      <c r="ACF129" s="3"/>
      <c r="ACG129" s="3"/>
      <c r="ACH129" s="3"/>
      <c r="ACI129" s="3"/>
      <c r="ACJ129" s="3"/>
      <c r="ACK129" s="3"/>
      <c r="ACL129" s="3"/>
      <c r="ACM129" s="3"/>
      <c r="ACN129" s="3"/>
      <c r="ACO129" s="3"/>
      <c r="ACP129" s="3"/>
      <c r="ACQ129" s="3"/>
      <c r="ACR129" s="3"/>
      <c r="ACS129" s="3"/>
      <c r="ACT129" s="3"/>
      <c r="ACU129" s="3"/>
      <c r="ACV129" s="3"/>
      <c r="ACW129" s="3"/>
      <c r="ACX129" s="3"/>
      <c r="ACY129" s="3"/>
      <c r="ACZ129" s="3"/>
      <c r="ADA129" s="3"/>
      <c r="ADB129" s="3"/>
      <c r="ADC129" s="3"/>
      <c r="ADD129" s="3"/>
      <c r="ADE129" s="3"/>
      <c r="ADF129" s="3"/>
      <c r="ADG129" s="3"/>
      <c r="ADH129" s="3"/>
      <c r="ADI129" s="3"/>
      <c r="ADJ129" s="3"/>
      <c r="ADK129" s="3"/>
      <c r="ADL129" s="3"/>
      <c r="ADM129" s="3"/>
      <c r="ADN129" s="3"/>
      <c r="ADO129" s="3"/>
      <c r="ADP129" s="3"/>
      <c r="ADQ129" s="3"/>
      <c r="ADR129" s="3"/>
      <c r="ADS129" s="3"/>
      <c r="ADT129" s="3"/>
      <c r="ADU129" s="3"/>
      <c r="ADV129" s="3"/>
      <c r="ADW129" s="3"/>
      <c r="ADX129" s="3"/>
      <c r="ADY129" s="3"/>
      <c r="ADZ129" s="3"/>
      <c r="AEA129" s="3"/>
      <c r="AEB129" s="3"/>
      <c r="AEC129" s="3"/>
      <c r="AED129" s="3"/>
      <c r="AEE129" s="3"/>
      <c r="AEF129" s="3"/>
      <c r="AEG129" s="3"/>
      <c r="AEH129" s="3"/>
      <c r="AEI129" s="3"/>
      <c r="AEJ129" s="3"/>
      <c r="AEK129" s="3"/>
      <c r="AEL129" s="3"/>
      <c r="AEM129" s="3"/>
      <c r="AEN129" s="3"/>
      <c r="AEO129" s="3"/>
      <c r="AEP129" s="3"/>
      <c r="AEQ129" s="3"/>
      <c r="AER129" s="3"/>
      <c r="AES129" s="3"/>
      <c r="AET129" s="3"/>
      <c r="AEU129" s="3"/>
      <c r="AEV129" s="3"/>
      <c r="AEW129" s="3"/>
      <c r="AEX129" s="3"/>
      <c r="AEY129" s="3"/>
      <c r="AEZ129" s="3"/>
      <c r="AFA129" s="3"/>
      <c r="AFB129" s="3"/>
      <c r="AFC129" s="3"/>
      <c r="AFD129" s="3"/>
      <c r="AFE129" s="3"/>
      <c r="AFF129" s="3"/>
      <c r="AFG129" s="3"/>
      <c r="AFH129" s="3"/>
      <c r="AFI129" s="3"/>
      <c r="AFJ129" s="3"/>
      <c r="AFK129" s="3"/>
      <c r="AFL129" s="3"/>
      <c r="AFM129" s="3"/>
      <c r="AFN129" s="3"/>
      <c r="AFO129" s="3"/>
      <c r="AFP129" s="3"/>
      <c r="AFQ129" s="3"/>
      <c r="AFR129" s="3"/>
      <c r="AFS129" s="3"/>
      <c r="AFT129" s="3"/>
      <c r="AFU129" s="3"/>
      <c r="AFV129" s="3"/>
      <c r="AFW129" s="3"/>
      <c r="AFX129" s="3"/>
      <c r="AFY129" s="3"/>
      <c r="AFZ129" s="3"/>
      <c r="AGA129" s="3"/>
      <c r="AGB129" s="3"/>
      <c r="AGC129" s="3"/>
      <c r="AGD129" s="3"/>
      <c r="AGE129" s="3"/>
      <c r="AGF129" s="3"/>
      <c r="AGG129" s="3"/>
      <c r="AGH129" s="3"/>
      <c r="AGI129" s="3"/>
      <c r="AGJ129" s="3"/>
      <c r="AGK129" s="3"/>
      <c r="AGL129" s="3"/>
      <c r="AGM129" s="3"/>
      <c r="AGN129" s="3"/>
      <c r="AGO129" s="3"/>
      <c r="AGP129" s="3"/>
      <c r="AGQ129" s="3"/>
      <c r="AGR129" s="3"/>
      <c r="AGS129" s="3"/>
      <c r="AGT129" s="3"/>
      <c r="AGU129" s="3"/>
      <c r="AGV129" s="3"/>
      <c r="AGW129" s="3"/>
      <c r="AGX129" s="3"/>
      <c r="AGY129" s="3"/>
      <c r="AGZ129" s="3"/>
      <c r="AHA129" s="3"/>
      <c r="AHB129" s="3"/>
      <c r="AHC129" s="3"/>
      <c r="AHD129" s="3"/>
      <c r="AHE129" s="3"/>
      <c r="AHF129" s="3"/>
      <c r="AHG129" s="3"/>
      <c r="AHH129" s="3"/>
      <c r="AHI129" s="3"/>
      <c r="AHJ129" s="3"/>
      <c r="AHK129" s="3"/>
      <c r="AHL129" s="3"/>
      <c r="AHM129" s="3"/>
      <c r="AHN129" s="3"/>
      <c r="AHO129" s="3"/>
      <c r="AHP129" s="3"/>
      <c r="AHQ129" s="3"/>
      <c r="AHR129" s="3"/>
      <c r="AHS129" s="3"/>
      <c r="AHT129" s="3"/>
      <c r="AHU129" s="3"/>
      <c r="AHV129" s="3"/>
      <c r="AHW129" s="3"/>
      <c r="AHX129" s="3"/>
      <c r="AHY129" s="3"/>
      <c r="AHZ129" s="3"/>
      <c r="AIA129" s="3"/>
      <c r="AIB129" s="3"/>
      <c r="AIC129" s="3"/>
      <c r="AID129" s="3"/>
      <c r="AIE129" s="3"/>
      <c r="AIF129" s="3"/>
      <c r="AIG129" s="3"/>
      <c r="AIH129" s="3"/>
      <c r="AII129" s="3"/>
      <c r="AIJ129" s="3"/>
      <c r="AIK129" s="3"/>
      <c r="AIL129" s="3"/>
      <c r="AIM129" s="3"/>
      <c r="AIN129" s="3"/>
      <c r="AIO129" s="3"/>
      <c r="AIP129" s="3"/>
      <c r="AIQ129" s="3"/>
      <c r="AIR129" s="3"/>
      <c r="AIS129" s="3"/>
      <c r="AIT129" s="3"/>
      <c r="AIU129" s="3"/>
      <c r="AIV129" s="3"/>
      <c r="AIW129" s="3"/>
      <c r="AIX129" s="3"/>
      <c r="AIY129" s="3"/>
      <c r="AIZ129" s="3"/>
      <c r="AJA129" s="3"/>
      <c r="AJB129" s="3"/>
      <c r="AJC129" s="3"/>
      <c r="AJD129" s="3"/>
      <c r="AJE129" s="3"/>
      <c r="AJF129" s="3"/>
      <c r="AJG129" s="3"/>
      <c r="AJH129" s="3"/>
      <c r="AJI129" s="3"/>
      <c r="AJJ129" s="3"/>
      <c r="AJK129" s="3"/>
      <c r="AJL129" s="3"/>
      <c r="AJM129" s="3"/>
      <c r="AJN129" s="3"/>
      <c r="AJO129" s="3"/>
      <c r="AJP129" s="3"/>
      <c r="AJQ129" s="3"/>
      <c r="AJR129" s="3"/>
      <c r="AJS129" s="3"/>
      <c r="AJT129" s="3"/>
      <c r="AJU129" s="3"/>
      <c r="AJV129" s="3"/>
      <c r="AJW129" s="3"/>
      <c r="AJX129" s="3"/>
      <c r="AJY129" s="3"/>
      <c r="AJZ129" s="3"/>
      <c r="AKA129" s="3"/>
      <c r="AKB129" s="3"/>
      <c r="AKC129" s="3"/>
      <c r="AKD129" s="3"/>
      <c r="AKE129" s="3"/>
      <c r="AKF129" s="3"/>
      <c r="AKG129" s="3"/>
      <c r="AKH129" s="3"/>
      <c r="AKI129" s="3"/>
      <c r="AKJ129" s="3"/>
      <c r="AKK129" s="3"/>
      <c r="AKL129" s="3"/>
      <c r="AKM129" s="3"/>
      <c r="AKN129" s="3"/>
      <c r="AKO129" s="3"/>
      <c r="AKP129" s="3"/>
      <c r="AKQ129" s="3"/>
      <c r="AKR129" s="3"/>
      <c r="AKS129" s="3"/>
      <c r="AKT129" s="3"/>
      <c r="AKU129" s="3"/>
      <c r="AKV129" s="3"/>
      <c r="AKW129" s="3"/>
      <c r="AKX129" s="3"/>
      <c r="AKY129" s="3"/>
      <c r="AKZ129" s="3"/>
      <c r="ALA129" s="3"/>
      <c r="ALB129" s="3"/>
      <c r="ALC129" s="3"/>
      <c r="ALD129" s="3"/>
      <c r="ALE129" s="3"/>
      <c r="ALF129" s="3"/>
      <c r="ALG129" s="3"/>
      <c r="ALH129" s="3"/>
      <c r="ALI129" s="3"/>
      <c r="ALJ129" s="3"/>
      <c r="ALK129" s="3"/>
      <c r="ALL129" s="3"/>
      <c r="ALM129" s="3"/>
      <c r="ALN129" s="3"/>
      <c r="ALO129" s="3"/>
      <c r="ALP129" s="3"/>
      <c r="ALQ129" s="3"/>
      <c r="ALR129" s="3"/>
      <c r="ALS129" s="3"/>
      <c r="ALT129" s="3"/>
      <c r="ALU129" s="3"/>
      <c r="ALV129" s="3"/>
      <c r="ALW129" s="3"/>
      <c r="ALX129" s="3"/>
      <c r="ALY129" s="3"/>
      <c r="ALZ129" s="3"/>
      <c r="AMA129" s="3"/>
      <c r="AMB129" s="3"/>
      <c r="AMC129" s="3"/>
      <c r="AMD129" s="3"/>
      <c r="AME129" s="3"/>
      <c r="AMF129" s="3"/>
      <c r="AMG129" s="3"/>
      <c r="AMH129" s="3"/>
      <c r="AMI129" s="3"/>
      <c r="AMJ129" s="3"/>
      <c r="AMK129" s="3"/>
      <c r="AML129" s="3"/>
      <c r="AMM129" s="3"/>
      <c r="AMN129" s="3"/>
      <c r="AMO129" s="3"/>
      <c r="AMP129" s="3"/>
      <c r="AMQ129" s="3"/>
      <c r="AMR129" s="3"/>
      <c r="AMS129" s="3"/>
      <c r="AMT129" s="3"/>
      <c r="AMU129" s="3"/>
      <c r="AMV129" s="3"/>
      <c r="AMW129" s="3"/>
      <c r="AMX129" s="3"/>
      <c r="AMY129" s="3"/>
      <c r="AMZ129" s="3"/>
      <c r="ANA129" s="3"/>
      <c r="ANB129" s="3"/>
      <c r="ANC129" s="3"/>
      <c r="AND129" s="3"/>
      <c r="ANE129" s="3"/>
      <c r="ANF129" s="3"/>
      <c r="ANG129" s="3"/>
      <c r="ANH129" s="3"/>
      <c r="ANI129" s="3"/>
      <c r="ANJ129" s="3"/>
      <c r="ANK129" s="3"/>
      <c r="ANL129" s="3"/>
      <c r="ANM129" s="3"/>
      <c r="ANN129" s="3"/>
      <c r="ANO129" s="3"/>
      <c r="ANP129" s="3"/>
      <c r="ANQ129" s="3"/>
      <c r="ANR129" s="3"/>
      <c r="ANS129" s="3"/>
      <c r="ANT129" s="3"/>
      <c r="ANU129" s="3"/>
      <c r="ANV129" s="3"/>
      <c r="ANW129" s="3"/>
      <c r="ANX129" s="3"/>
      <c r="ANY129" s="3"/>
      <c r="ANZ129" s="3"/>
      <c r="AOA129" s="3"/>
      <c r="AOB129" s="3"/>
      <c r="AOC129" s="3"/>
      <c r="AOD129" s="3"/>
      <c r="AOE129" s="3"/>
      <c r="AOF129" s="3"/>
      <c r="AOG129" s="3"/>
      <c r="AOH129" s="3"/>
      <c r="AOI129" s="3"/>
      <c r="AOJ129" s="3"/>
      <c r="AOK129" s="3"/>
      <c r="AOL129" s="3"/>
      <c r="AOM129" s="3"/>
      <c r="AON129" s="3"/>
      <c r="AOO129" s="3"/>
      <c r="AOP129" s="3"/>
      <c r="AOQ129" s="3"/>
      <c r="AOR129" s="3"/>
      <c r="AOS129" s="3"/>
      <c r="AOT129" s="3"/>
      <c r="AOU129" s="3"/>
      <c r="AOV129" s="3"/>
      <c r="AOW129" s="3"/>
      <c r="AOX129" s="3"/>
      <c r="AOY129" s="3"/>
      <c r="AOZ129" s="3"/>
      <c r="APA129" s="3"/>
      <c r="APB129" s="3"/>
      <c r="APC129" s="3"/>
      <c r="APD129" s="3"/>
      <c r="APE129" s="3"/>
      <c r="APF129" s="3"/>
      <c r="APG129" s="3"/>
      <c r="APH129" s="3"/>
      <c r="API129" s="3"/>
      <c r="APJ129" s="3"/>
      <c r="APK129" s="3"/>
      <c r="APL129" s="3"/>
      <c r="APM129" s="3"/>
      <c r="APN129" s="3"/>
      <c r="APO129" s="3"/>
      <c r="APP129" s="3"/>
      <c r="APQ129" s="3"/>
      <c r="APR129" s="3"/>
      <c r="APS129" s="3"/>
      <c r="APT129" s="3"/>
      <c r="APU129" s="3"/>
      <c r="APV129" s="3"/>
      <c r="APW129" s="3"/>
      <c r="APX129" s="3"/>
      <c r="APY129" s="3"/>
      <c r="APZ129" s="3"/>
      <c r="AQA129" s="3"/>
      <c r="AQB129" s="3"/>
      <c r="AQC129" s="3"/>
      <c r="AQD129" s="3"/>
      <c r="AQE129" s="3"/>
      <c r="AQF129" s="3"/>
      <c r="AQG129" s="3"/>
      <c r="AQH129" s="3"/>
      <c r="AQI129" s="3"/>
      <c r="AQJ129" s="3"/>
      <c r="AQK129" s="3"/>
      <c r="AQL129" s="3"/>
      <c r="AQM129" s="3"/>
      <c r="AQN129" s="3"/>
      <c r="AQO129" s="3"/>
      <c r="AQP129" s="3"/>
      <c r="AQQ129" s="3"/>
      <c r="AQR129" s="3"/>
      <c r="AQS129" s="3"/>
      <c r="AQT129" s="3"/>
      <c r="AQU129" s="3"/>
      <c r="AQV129" s="3"/>
      <c r="AQW129" s="3"/>
      <c r="AQX129" s="3"/>
      <c r="AQY129" s="3"/>
      <c r="AQZ129" s="3"/>
      <c r="ARA129" s="3"/>
      <c r="ARB129" s="3"/>
      <c r="ARC129" s="3"/>
      <c r="ARD129" s="3"/>
      <c r="ARE129" s="3"/>
      <c r="ARF129" s="3"/>
      <c r="ARG129" s="3"/>
      <c r="ARH129" s="3"/>
      <c r="ARI129" s="3"/>
      <c r="ARJ129" s="3"/>
      <c r="ARK129" s="3"/>
      <c r="ARL129" s="3"/>
      <c r="ARM129" s="3"/>
      <c r="ARN129" s="3"/>
      <c r="ARO129" s="3"/>
      <c r="ARP129" s="3"/>
      <c r="ARQ129" s="3"/>
      <c r="ARR129" s="3"/>
      <c r="ARS129" s="3"/>
      <c r="ART129" s="3"/>
      <c r="ARU129" s="3"/>
      <c r="ARV129" s="3"/>
      <c r="ARW129" s="3"/>
      <c r="ARX129" s="3"/>
      <c r="ARY129" s="3"/>
      <c r="ARZ129" s="3"/>
      <c r="ASA129" s="3"/>
      <c r="ASB129" s="3"/>
      <c r="ASC129" s="3"/>
      <c r="ASD129" s="3"/>
      <c r="ASE129" s="3"/>
      <c r="ASF129" s="3"/>
      <c r="ASG129" s="3"/>
      <c r="ASH129" s="3"/>
      <c r="ASI129" s="3"/>
      <c r="ASJ129" s="3"/>
      <c r="ASK129" s="3"/>
      <c r="ASL129" s="3"/>
      <c r="ASM129" s="3"/>
      <c r="ASN129" s="3"/>
      <c r="ASO129" s="3"/>
      <c r="ASP129" s="3"/>
      <c r="ASQ129" s="3"/>
      <c r="ASR129" s="3"/>
      <c r="ASS129" s="3"/>
      <c r="AST129" s="3"/>
      <c r="ASU129" s="3"/>
      <c r="ASV129" s="3"/>
      <c r="ASW129" s="3"/>
      <c r="ASX129" s="3"/>
      <c r="ASY129" s="3"/>
      <c r="ASZ129" s="3"/>
      <c r="ATA129" s="3"/>
      <c r="ATB129" s="3"/>
      <c r="ATC129" s="3"/>
      <c r="ATD129" s="3"/>
      <c r="ATE129" s="3"/>
      <c r="ATF129" s="3"/>
      <c r="ATG129" s="3"/>
      <c r="ATH129" s="3"/>
      <c r="ATI129" s="3"/>
      <c r="ATJ129" s="3"/>
      <c r="ATK129" s="3"/>
      <c r="ATL129" s="3"/>
      <c r="ATM129" s="3"/>
      <c r="ATN129" s="3"/>
      <c r="ATO129" s="3"/>
      <c r="ATP129" s="3"/>
      <c r="ATQ129" s="3"/>
      <c r="ATR129" s="3"/>
      <c r="ATS129" s="3"/>
      <c r="ATT129" s="3"/>
      <c r="ATU129" s="3"/>
      <c r="ATV129" s="3"/>
      <c r="ATW129" s="3"/>
      <c r="ATX129" s="3"/>
      <c r="ATY129" s="3"/>
      <c r="ATZ129" s="3"/>
      <c r="AUA129" s="3"/>
      <c r="AUB129" s="3"/>
      <c r="AUC129" s="3"/>
      <c r="AUD129" s="3"/>
      <c r="AUE129" s="3"/>
      <c r="AUF129" s="3"/>
      <c r="AUG129" s="3"/>
      <c r="AUH129" s="3"/>
      <c r="AUI129" s="3"/>
      <c r="AUJ129" s="3"/>
      <c r="AUK129" s="3"/>
      <c r="AUL129" s="3"/>
      <c r="AUM129" s="3"/>
      <c r="AUN129" s="3"/>
      <c r="AUO129" s="3"/>
      <c r="AUP129" s="3"/>
      <c r="AUQ129" s="3"/>
      <c r="AUR129" s="3"/>
      <c r="AUS129" s="3"/>
      <c r="AUT129" s="3"/>
      <c r="AUU129" s="3"/>
      <c r="AUV129" s="3"/>
      <c r="AUW129" s="3"/>
      <c r="AUX129" s="3"/>
      <c r="AUY129" s="3"/>
      <c r="AUZ129" s="3"/>
      <c r="AVA129" s="3"/>
      <c r="AVB129" s="3"/>
      <c r="AVC129" s="3"/>
      <c r="AVD129" s="3"/>
      <c r="AVE129" s="3"/>
      <c r="AVF129" s="3"/>
      <c r="AVG129" s="3"/>
      <c r="AVH129" s="3"/>
      <c r="AVI129" s="3"/>
      <c r="AVJ129" s="3"/>
      <c r="AVK129" s="3"/>
      <c r="AVL129" s="3"/>
      <c r="AVM129" s="3"/>
      <c r="AVN129" s="3"/>
      <c r="AVO129" s="3"/>
      <c r="AVP129" s="3"/>
      <c r="AVQ129" s="3"/>
      <c r="AVR129" s="3"/>
      <c r="AVS129" s="3"/>
      <c r="AVT129" s="3"/>
      <c r="AVU129" s="3"/>
      <c r="AVV129" s="3"/>
      <c r="AVW129" s="3"/>
      <c r="AVX129" s="3"/>
      <c r="AVY129" s="3"/>
      <c r="AVZ129" s="3"/>
      <c r="AWA129" s="3"/>
      <c r="AWB129" s="3"/>
      <c r="AWC129" s="3"/>
      <c r="AWD129" s="3"/>
      <c r="AWE129" s="3"/>
      <c r="AWF129" s="3"/>
      <c r="AWG129" s="3"/>
      <c r="AWH129" s="3"/>
      <c r="AWI129" s="3"/>
      <c r="AWJ129" s="3"/>
      <c r="AWK129" s="3"/>
      <c r="AWL129" s="3"/>
      <c r="AWM129" s="3"/>
      <c r="AWN129" s="3"/>
      <c r="AWO129" s="3"/>
      <c r="AWP129" s="3"/>
      <c r="AWQ129" s="3"/>
      <c r="AWR129" s="3"/>
      <c r="AWS129" s="3"/>
      <c r="AWT129" s="3"/>
      <c r="AWU129" s="3"/>
      <c r="AWV129" s="3"/>
      <c r="AWW129" s="3"/>
      <c r="AWX129" s="3"/>
      <c r="AWY129" s="3"/>
      <c r="AWZ129" s="3"/>
      <c r="AXA129" s="3"/>
      <c r="AXB129" s="3"/>
      <c r="AXC129" s="3"/>
      <c r="AXD129" s="3"/>
      <c r="AXE129" s="3"/>
      <c r="AXF129" s="3"/>
      <c r="AXG129" s="3"/>
      <c r="AXH129" s="3"/>
      <c r="AXI129" s="3"/>
      <c r="AXJ129" s="3"/>
      <c r="AXK129" s="3"/>
      <c r="AXL129" s="3"/>
      <c r="AXM129" s="3"/>
      <c r="AXN129" s="3"/>
      <c r="AXO129" s="3"/>
      <c r="AXP129" s="3"/>
      <c r="AXQ129" s="3"/>
      <c r="AXR129" s="3"/>
      <c r="AXS129" s="3"/>
      <c r="AXT129" s="3"/>
      <c r="AXU129" s="3"/>
      <c r="AXV129" s="3"/>
      <c r="AXW129" s="3"/>
      <c r="AXX129" s="3"/>
      <c r="AXY129" s="3"/>
      <c r="AXZ129" s="3"/>
      <c r="AYA129" s="3"/>
      <c r="AYB129" s="3"/>
      <c r="AYC129" s="3"/>
      <c r="AYD129" s="3"/>
      <c r="AYE129" s="3"/>
      <c r="AYF129" s="3"/>
      <c r="AYG129" s="3"/>
      <c r="AYH129" s="3"/>
      <c r="AYI129" s="3"/>
      <c r="AYJ129" s="3"/>
      <c r="AYK129" s="3"/>
      <c r="AYL129" s="3"/>
      <c r="AYM129" s="3"/>
      <c r="AYN129" s="3"/>
      <c r="AYO129" s="3"/>
      <c r="AYP129" s="3"/>
      <c r="AYQ129" s="3"/>
      <c r="AYR129" s="3"/>
      <c r="AYS129" s="3"/>
      <c r="AYT129" s="3"/>
      <c r="AYU129" s="3"/>
      <c r="AYV129" s="3"/>
      <c r="AYW129" s="3"/>
      <c r="AYX129" s="3"/>
      <c r="AYY129" s="3"/>
      <c r="AYZ129" s="3"/>
      <c r="AZA129" s="3"/>
      <c r="AZB129" s="3"/>
      <c r="AZC129" s="3"/>
      <c r="AZD129" s="3"/>
      <c r="AZE129" s="3"/>
      <c r="AZF129" s="3"/>
      <c r="AZG129" s="3"/>
      <c r="AZH129" s="3"/>
      <c r="AZI129" s="3"/>
      <c r="AZJ129" s="3"/>
      <c r="AZK129" s="3"/>
      <c r="AZL129" s="3"/>
      <c r="AZM129" s="3"/>
      <c r="AZN129" s="3"/>
      <c r="AZO129" s="3"/>
      <c r="AZP129" s="3"/>
      <c r="AZQ129" s="3"/>
      <c r="AZR129" s="3"/>
      <c r="AZS129" s="3"/>
      <c r="AZT129" s="3"/>
      <c r="AZU129" s="3"/>
      <c r="AZV129" s="3"/>
      <c r="AZW129" s="3"/>
      <c r="AZX129" s="3"/>
      <c r="AZY129" s="3"/>
      <c r="AZZ129" s="3"/>
      <c r="BAA129" s="3"/>
      <c r="BAB129" s="3"/>
      <c r="BAC129" s="3"/>
      <c r="BAD129" s="3"/>
      <c r="BAE129" s="3"/>
      <c r="BAF129" s="3"/>
      <c r="BAG129" s="3"/>
      <c r="BAH129" s="3"/>
      <c r="BAI129" s="3"/>
      <c r="BAJ129" s="3"/>
      <c r="BAK129" s="3"/>
      <c r="BAL129" s="3"/>
      <c r="BAM129" s="3"/>
      <c r="BAN129" s="3"/>
      <c r="BAO129" s="3"/>
      <c r="BAP129" s="3"/>
      <c r="BAQ129" s="3"/>
      <c r="BAR129" s="3"/>
      <c r="BAS129" s="3"/>
      <c r="BAT129" s="3"/>
      <c r="BAU129" s="3"/>
      <c r="BAV129" s="3"/>
      <c r="BAW129" s="3"/>
      <c r="BAX129" s="3"/>
      <c r="BAY129" s="3"/>
      <c r="BAZ129" s="3"/>
      <c r="BBA129" s="3"/>
      <c r="BBB129" s="3"/>
      <c r="BBC129" s="3"/>
      <c r="BBD129" s="3"/>
      <c r="BBE129" s="3"/>
      <c r="BBF129" s="3"/>
      <c r="BBG129" s="3"/>
      <c r="BBH129" s="3"/>
      <c r="BBI129" s="3"/>
      <c r="BBJ129" s="3"/>
      <c r="BBK129" s="3"/>
      <c r="BBL129" s="3"/>
      <c r="BBM129" s="3"/>
      <c r="BBN129" s="3"/>
      <c r="BBO129" s="3"/>
      <c r="BBP129" s="3"/>
      <c r="BBQ129" s="3"/>
      <c r="BBR129" s="3"/>
      <c r="BBS129" s="3"/>
      <c r="BBT129" s="3"/>
      <c r="BBU129" s="3"/>
      <c r="BBV129" s="3"/>
      <c r="BBW129" s="3"/>
      <c r="BBX129" s="3"/>
      <c r="BBY129" s="3"/>
      <c r="BBZ129" s="3"/>
      <c r="BCA129" s="3"/>
      <c r="BCB129" s="3"/>
      <c r="BCC129" s="3"/>
      <c r="BCD129" s="3"/>
      <c r="BCE129" s="3"/>
      <c r="BCF129" s="3"/>
      <c r="BCG129" s="3"/>
      <c r="BCH129" s="3"/>
      <c r="BCI129" s="3"/>
      <c r="BCJ129" s="3"/>
      <c r="BCK129" s="3"/>
      <c r="BCL129" s="3"/>
      <c r="BCM129" s="3"/>
      <c r="BCN129" s="3"/>
      <c r="BCO129" s="3"/>
      <c r="BCP129" s="3"/>
      <c r="BCQ129" s="3"/>
      <c r="BCR129" s="3"/>
      <c r="BCS129" s="3"/>
      <c r="BCT129" s="3"/>
      <c r="BCU129" s="3"/>
      <c r="BCV129" s="3"/>
      <c r="BCW129" s="3"/>
      <c r="BCX129" s="3"/>
      <c r="BCY129" s="3"/>
      <c r="BCZ129" s="3"/>
      <c r="BDA129" s="3"/>
      <c r="BDB129" s="3"/>
      <c r="BDC129" s="3"/>
      <c r="BDD129" s="3"/>
      <c r="BDE129" s="3"/>
      <c r="BDF129" s="3"/>
      <c r="BDG129" s="3"/>
      <c r="BDH129" s="3"/>
      <c r="BDI129" s="3"/>
      <c r="BDJ129" s="3"/>
      <c r="BDK129" s="3"/>
      <c r="BDL129" s="3"/>
      <c r="BDM129" s="3"/>
      <c r="BDN129" s="3"/>
      <c r="BDO129" s="3"/>
      <c r="BDP129" s="3"/>
      <c r="BDQ129" s="3"/>
      <c r="BDR129" s="3"/>
      <c r="BDS129" s="3"/>
      <c r="BDT129" s="3"/>
      <c r="BDU129" s="3"/>
      <c r="BDV129" s="3"/>
      <c r="BDW129" s="3"/>
      <c r="BDX129" s="3"/>
      <c r="BDY129" s="3"/>
      <c r="BDZ129" s="3"/>
      <c r="BEA129" s="3"/>
      <c r="BEB129" s="3"/>
      <c r="BEC129" s="3"/>
      <c r="BED129" s="3"/>
      <c r="BEE129" s="3"/>
      <c r="BEF129" s="3"/>
      <c r="BEG129" s="3"/>
      <c r="BEH129" s="3"/>
      <c r="BEI129" s="3"/>
      <c r="BEJ129" s="3"/>
      <c r="BEK129" s="3"/>
      <c r="BEL129" s="3"/>
      <c r="BEM129" s="3"/>
      <c r="BEN129" s="3"/>
      <c r="BEO129" s="3"/>
      <c r="BEP129" s="3"/>
      <c r="BEQ129" s="3"/>
      <c r="BER129" s="3"/>
      <c r="BES129" s="3"/>
      <c r="BET129" s="3"/>
      <c r="BEU129" s="3"/>
      <c r="BEV129" s="3"/>
      <c r="BEW129" s="3"/>
      <c r="BEX129" s="3"/>
      <c r="BEY129" s="3"/>
      <c r="BEZ129" s="3"/>
      <c r="BFA129" s="3"/>
      <c r="BFB129" s="3"/>
      <c r="BFC129" s="3"/>
      <c r="BFD129" s="3"/>
      <c r="BFE129" s="3"/>
      <c r="BFF129" s="3"/>
      <c r="BFG129" s="3"/>
      <c r="BFH129" s="3"/>
      <c r="BFI129" s="3"/>
      <c r="BFJ129" s="3"/>
      <c r="BFK129" s="3"/>
      <c r="BFL129" s="3"/>
      <c r="BFM129" s="3"/>
      <c r="BFN129" s="3"/>
      <c r="BFO129" s="3"/>
      <c r="BFP129" s="3"/>
      <c r="BFQ129" s="3"/>
      <c r="BFR129" s="3"/>
      <c r="BFS129" s="3"/>
      <c r="BFT129" s="3"/>
      <c r="BFU129" s="3"/>
      <c r="BFV129" s="3"/>
      <c r="BFW129" s="3"/>
      <c r="BFX129" s="3"/>
      <c r="BFY129" s="3"/>
      <c r="BFZ129" s="3"/>
      <c r="BGA129" s="3"/>
      <c r="BGB129" s="3"/>
      <c r="BGC129" s="3"/>
      <c r="BGD129" s="3"/>
      <c r="BGE129" s="3"/>
      <c r="BGF129" s="3"/>
      <c r="BGG129" s="3"/>
      <c r="BGH129" s="3"/>
      <c r="BGI129" s="3"/>
      <c r="BGJ129" s="3"/>
      <c r="BGK129" s="3"/>
      <c r="BGL129" s="3"/>
      <c r="BGM129" s="3"/>
      <c r="BGN129" s="3"/>
      <c r="BGO129" s="3"/>
      <c r="BGP129" s="3"/>
      <c r="BGQ129" s="3"/>
      <c r="BGR129" s="3"/>
      <c r="BGS129" s="3"/>
      <c r="BGT129" s="3"/>
      <c r="BGU129" s="3"/>
      <c r="BGV129" s="3"/>
      <c r="BGW129" s="3"/>
      <c r="BGX129" s="3"/>
      <c r="BGY129" s="3"/>
      <c r="BGZ129" s="3"/>
      <c r="BHA129" s="3"/>
      <c r="BHB129" s="3"/>
      <c r="BHC129" s="3"/>
      <c r="BHD129" s="3"/>
      <c r="BHE129" s="3"/>
      <c r="BHF129" s="3"/>
      <c r="BHG129" s="3"/>
      <c r="BHH129" s="3"/>
      <c r="BHI129" s="3"/>
      <c r="BHJ129" s="3"/>
      <c r="BHK129" s="3"/>
      <c r="BHL129" s="3"/>
      <c r="BHM129" s="3"/>
      <c r="BHN129" s="3"/>
      <c r="BHO129" s="3"/>
      <c r="BHP129" s="3"/>
      <c r="BHQ129" s="3"/>
      <c r="BHR129" s="3"/>
      <c r="BHS129" s="3"/>
      <c r="BHT129" s="3"/>
      <c r="BHU129" s="3"/>
      <c r="BHV129" s="3"/>
      <c r="BHW129" s="3"/>
      <c r="BHX129" s="3"/>
      <c r="BHY129" s="3"/>
      <c r="BHZ129" s="3"/>
      <c r="BIA129" s="3"/>
      <c r="BIB129" s="3"/>
      <c r="BIC129" s="3"/>
      <c r="BID129" s="3"/>
      <c r="BIE129" s="3"/>
      <c r="BIF129" s="3"/>
      <c r="BIG129" s="3"/>
      <c r="BIH129" s="3"/>
      <c r="BII129" s="3"/>
      <c r="BIJ129" s="3"/>
      <c r="BIK129" s="3"/>
      <c r="BIL129" s="3"/>
      <c r="BIM129" s="3"/>
      <c r="BIN129" s="3"/>
      <c r="BIO129" s="3"/>
      <c r="BIP129" s="3"/>
      <c r="BIQ129" s="3"/>
      <c r="BIR129" s="3"/>
      <c r="BIS129" s="3"/>
      <c r="BIT129" s="3"/>
      <c r="BIU129" s="3"/>
      <c r="BIV129" s="3"/>
      <c r="BIW129" s="3"/>
      <c r="BIX129" s="3"/>
      <c r="BIY129" s="3"/>
      <c r="BIZ129" s="3"/>
      <c r="BJA129" s="3"/>
      <c r="BJB129" s="3"/>
      <c r="BJC129" s="3"/>
      <c r="BJD129" s="3"/>
      <c r="BJE129" s="3"/>
      <c r="BJF129" s="3"/>
      <c r="BJG129" s="3"/>
      <c r="BJH129" s="3"/>
      <c r="BJI129" s="3"/>
      <c r="BJJ129" s="3"/>
      <c r="BJK129" s="3"/>
      <c r="BJL129" s="3"/>
      <c r="BJM129" s="3"/>
      <c r="BJN129" s="3"/>
      <c r="BJO129" s="3"/>
      <c r="BJP129" s="3"/>
      <c r="BJQ129" s="3"/>
      <c r="BJR129" s="3"/>
      <c r="BJS129" s="3"/>
      <c r="BJT129" s="3"/>
      <c r="BJU129" s="3"/>
      <c r="BJV129" s="3"/>
      <c r="BJW129" s="3"/>
      <c r="BJX129" s="3"/>
      <c r="BJY129" s="3"/>
      <c r="BJZ129" s="3"/>
      <c r="BKA129" s="3"/>
      <c r="BKB129" s="3"/>
      <c r="BKC129" s="3"/>
      <c r="BKD129" s="3"/>
      <c r="BKE129" s="3"/>
      <c r="BKF129" s="3"/>
      <c r="BKG129" s="3"/>
      <c r="BKH129" s="3"/>
      <c r="BKI129" s="3"/>
      <c r="BKJ129" s="3"/>
      <c r="BKK129" s="3"/>
      <c r="BKL129" s="3"/>
      <c r="BKM129" s="3"/>
      <c r="BKN129" s="3"/>
      <c r="BKO129" s="3"/>
      <c r="BKP129" s="3"/>
      <c r="BKQ129" s="3"/>
      <c r="BKR129" s="3"/>
      <c r="BKS129" s="3"/>
      <c r="BKT129" s="3"/>
      <c r="BKU129" s="3"/>
      <c r="BKV129" s="3"/>
      <c r="BKW129" s="3"/>
      <c r="BKX129" s="3"/>
      <c r="BKY129" s="3"/>
      <c r="BKZ129" s="3"/>
      <c r="BLA129" s="3"/>
      <c r="BLB129" s="3"/>
      <c r="BLC129" s="3"/>
      <c r="BLD129" s="3"/>
      <c r="BLE129" s="3"/>
      <c r="BLF129" s="3"/>
      <c r="BLG129" s="3"/>
      <c r="BLH129" s="3"/>
      <c r="BLI129" s="3"/>
      <c r="BLJ129" s="3"/>
      <c r="BLK129" s="3"/>
      <c r="BLL129" s="3"/>
      <c r="BLM129" s="3"/>
      <c r="BLN129" s="3"/>
      <c r="BLO129" s="3"/>
      <c r="BLP129" s="3"/>
      <c r="BLQ129" s="3"/>
      <c r="BLR129" s="3"/>
      <c r="BLS129" s="3"/>
      <c r="BLT129" s="3"/>
      <c r="BLU129" s="3"/>
      <c r="BLV129" s="3"/>
      <c r="BLW129" s="3"/>
      <c r="BLX129" s="3"/>
      <c r="BLY129" s="3"/>
      <c r="BLZ129" s="3"/>
      <c r="BMA129" s="3"/>
      <c r="BMB129" s="3"/>
      <c r="BMC129" s="3"/>
      <c r="BMD129" s="3"/>
      <c r="BME129" s="3"/>
      <c r="BMF129" s="3"/>
      <c r="BMG129" s="3"/>
      <c r="BMH129" s="3"/>
      <c r="BMI129" s="3"/>
      <c r="BMJ129" s="3"/>
      <c r="BMK129" s="3"/>
      <c r="BML129" s="3"/>
      <c r="BMM129" s="3"/>
      <c r="BMN129" s="3"/>
      <c r="BMO129" s="3"/>
      <c r="BMP129" s="3"/>
      <c r="BMQ129" s="3"/>
      <c r="BMR129" s="3"/>
      <c r="BMS129" s="3"/>
      <c r="BMT129" s="3"/>
      <c r="BMU129" s="3"/>
      <c r="BMV129" s="3"/>
      <c r="BMW129" s="3"/>
      <c r="BMX129" s="3"/>
      <c r="BMY129" s="3"/>
      <c r="BMZ129" s="3"/>
      <c r="BNA129" s="3"/>
      <c r="BNB129" s="3"/>
      <c r="BNC129" s="3"/>
      <c r="BND129" s="3"/>
      <c r="BNE129" s="3"/>
      <c r="BNF129" s="3"/>
      <c r="BNG129" s="3"/>
      <c r="BNH129" s="3"/>
      <c r="BNI129" s="3"/>
      <c r="BNJ129" s="3"/>
      <c r="BNK129" s="3"/>
      <c r="BNL129" s="3"/>
      <c r="BNM129" s="3"/>
      <c r="BNN129" s="3"/>
      <c r="BNO129" s="3"/>
      <c r="BNP129" s="3"/>
      <c r="BNQ129" s="3"/>
      <c r="BNR129" s="3"/>
      <c r="BNS129" s="3"/>
      <c r="BNT129" s="3"/>
      <c r="BNU129" s="3"/>
      <c r="BNV129" s="3"/>
      <c r="BNW129" s="3"/>
      <c r="BNX129" s="3"/>
      <c r="BNY129" s="3"/>
      <c r="BNZ129" s="3"/>
      <c r="BOA129" s="3"/>
      <c r="BOB129" s="3"/>
      <c r="BOC129" s="3"/>
      <c r="BOD129" s="3"/>
      <c r="BOE129" s="3"/>
      <c r="BOF129" s="3"/>
      <c r="BOG129" s="3"/>
      <c r="BOH129" s="3"/>
      <c r="BOI129" s="3"/>
      <c r="BOJ129" s="3"/>
      <c r="BOK129" s="3"/>
      <c r="BOL129" s="3"/>
      <c r="BOM129" s="3"/>
      <c r="BON129" s="3"/>
      <c r="BOO129" s="3"/>
      <c r="BOP129" s="3"/>
      <c r="BOQ129" s="3"/>
      <c r="BOR129" s="3"/>
      <c r="BOS129" s="3"/>
      <c r="BOT129" s="3"/>
      <c r="BOU129" s="3"/>
      <c r="BOV129" s="3"/>
      <c r="BOW129" s="3"/>
      <c r="BOX129" s="3"/>
      <c r="BOY129" s="3"/>
      <c r="BOZ129" s="3"/>
      <c r="BPA129" s="3"/>
      <c r="BPB129" s="3"/>
      <c r="BPC129" s="3"/>
      <c r="BPD129" s="3"/>
      <c r="BPE129" s="3"/>
      <c r="BPF129" s="3"/>
      <c r="BPG129" s="3"/>
      <c r="BPH129" s="3"/>
      <c r="BPI129" s="3"/>
      <c r="BPJ129" s="3"/>
      <c r="BPK129" s="3"/>
      <c r="BPL129" s="3"/>
      <c r="BPM129" s="3"/>
      <c r="BPN129" s="3"/>
      <c r="BPO129" s="3"/>
      <c r="BPP129" s="3"/>
      <c r="BPQ129" s="3"/>
      <c r="BPR129" s="3"/>
      <c r="BPS129" s="3"/>
      <c r="BPT129" s="3"/>
      <c r="BPU129" s="3"/>
      <c r="BPV129" s="3"/>
      <c r="BPW129" s="3"/>
      <c r="BPX129" s="3"/>
      <c r="BPY129" s="3"/>
      <c r="BPZ129" s="3"/>
      <c r="BQA129" s="3"/>
      <c r="BQB129" s="3"/>
      <c r="BQC129" s="3"/>
      <c r="BQD129" s="3"/>
      <c r="BQE129" s="3"/>
      <c r="BQF129" s="3"/>
      <c r="BQG129" s="3"/>
      <c r="BQH129" s="3"/>
      <c r="BQI129" s="3"/>
      <c r="BQJ129" s="3"/>
      <c r="BQK129" s="3"/>
      <c r="BQL129" s="3"/>
      <c r="BQM129" s="3"/>
      <c r="BQN129" s="3"/>
      <c r="BQO129" s="3"/>
      <c r="BQP129" s="3"/>
      <c r="BQQ129" s="3"/>
      <c r="BQR129" s="3"/>
      <c r="BQS129" s="3"/>
      <c r="BQT129" s="3"/>
      <c r="BQU129" s="3"/>
      <c r="BQV129" s="3"/>
      <c r="BQW129" s="3"/>
      <c r="BQX129" s="3"/>
      <c r="BQY129" s="3"/>
      <c r="BQZ129" s="3"/>
      <c r="BRA129" s="3"/>
      <c r="BRB129" s="3"/>
      <c r="BRC129" s="3"/>
      <c r="BRD129" s="3"/>
      <c r="BRE129" s="3"/>
      <c r="BRF129" s="3"/>
      <c r="BRG129" s="3"/>
      <c r="BRH129" s="3"/>
      <c r="BRI129" s="3"/>
      <c r="BRJ129" s="3"/>
      <c r="BRK129" s="3"/>
      <c r="BRL129" s="3"/>
      <c r="BRM129" s="3"/>
      <c r="BRN129" s="3"/>
      <c r="BRO129" s="3"/>
      <c r="BRP129" s="3"/>
      <c r="BRQ129" s="3"/>
      <c r="BRR129" s="3"/>
      <c r="BRS129" s="3"/>
      <c r="BRT129" s="3"/>
      <c r="BRU129" s="3"/>
      <c r="BRV129" s="3"/>
      <c r="BRW129" s="3"/>
      <c r="BRX129" s="3"/>
      <c r="BRY129" s="3"/>
      <c r="BRZ129" s="3"/>
      <c r="BSA129" s="3"/>
      <c r="BSB129" s="3"/>
      <c r="BSC129" s="3"/>
      <c r="BSD129" s="3"/>
      <c r="BSE129" s="3"/>
      <c r="BSF129" s="3"/>
      <c r="BSG129" s="3"/>
      <c r="BSH129" s="3"/>
      <c r="BSI129" s="3"/>
      <c r="BSJ129" s="3"/>
      <c r="BSK129" s="3"/>
      <c r="BSL129" s="3"/>
      <c r="BSM129" s="3"/>
      <c r="BSN129" s="3"/>
      <c r="BSO129" s="3"/>
      <c r="BSP129" s="3"/>
      <c r="BSQ129" s="3"/>
      <c r="BSR129" s="3"/>
      <c r="BSS129" s="3"/>
      <c r="BST129" s="3"/>
      <c r="BSU129" s="3"/>
      <c r="BSV129" s="3"/>
      <c r="BSW129" s="3"/>
      <c r="BSX129" s="3"/>
      <c r="BSY129" s="3"/>
      <c r="BSZ129" s="3"/>
      <c r="BTA129" s="3"/>
      <c r="BTB129" s="3"/>
      <c r="BTC129" s="3"/>
      <c r="BTD129" s="3"/>
      <c r="BTE129" s="3"/>
      <c r="BTF129" s="3"/>
      <c r="BTG129" s="3"/>
      <c r="BTH129" s="3"/>
      <c r="BTI129" s="3"/>
      <c r="BTJ129" s="3"/>
      <c r="BTK129" s="3"/>
      <c r="BTL129" s="3"/>
      <c r="BTM129" s="3"/>
      <c r="BTN129" s="3"/>
      <c r="BTO129" s="3"/>
      <c r="BTP129" s="3"/>
      <c r="BTQ129" s="3"/>
      <c r="BTR129" s="3"/>
      <c r="BTS129" s="3"/>
      <c r="BTT129" s="3"/>
      <c r="BTU129" s="3"/>
      <c r="BTV129" s="3"/>
      <c r="BTW129" s="3"/>
      <c r="BTX129" s="3"/>
      <c r="BTY129" s="3"/>
      <c r="BTZ129" s="3"/>
      <c r="BUA129" s="3"/>
      <c r="BUB129" s="3"/>
      <c r="BUC129" s="3"/>
      <c r="BUD129" s="3"/>
      <c r="BUE129" s="3"/>
      <c r="BUF129" s="3"/>
      <c r="BUG129" s="3"/>
      <c r="BUH129" s="3"/>
      <c r="BUI129" s="3"/>
      <c r="BUJ129" s="3"/>
      <c r="BUK129" s="3"/>
      <c r="BUL129" s="3"/>
      <c r="BUM129" s="3"/>
      <c r="BUN129" s="3"/>
      <c r="BUO129" s="3"/>
      <c r="BUP129" s="3"/>
      <c r="BUQ129" s="3"/>
      <c r="BUR129" s="3"/>
      <c r="BUS129" s="3"/>
      <c r="BUT129" s="3"/>
      <c r="BUU129" s="3"/>
      <c r="BUV129" s="3"/>
      <c r="BUW129" s="3"/>
      <c r="BUX129" s="3"/>
      <c r="BUY129" s="3"/>
      <c r="BUZ129" s="3"/>
      <c r="BVA129" s="3"/>
      <c r="BVB129" s="3"/>
      <c r="BVC129" s="3"/>
      <c r="BVD129" s="3"/>
      <c r="BVE129" s="3"/>
      <c r="BVF129" s="3"/>
      <c r="BVG129" s="3"/>
      <c r="BVH129" s="3"/>
      <c r="BVI129" s="3"/>
      <c r="BVJ129" s="3"/>
      <c r="BVK129" s="3"/>
      <c r="BVL129" s="3"/>
      <c r="BVM129" s="3"/>
      <c r="BVN129" s="3"/>
      <c r="BVO129" s="3"/>
      <c r="BVP129" s="3"/>
      <c r="BVQ129" s="3"/>
      <c r="BVR129" s="3"/>
      <c r="BVS129" s="3"/>
      <c r="BVT129" s="3"/>
      <c r="BVU129" s="3"/>
      <c r="BVV129" s="3"/>
      <c r="BVW129" s="3"/>
      <c r="BVX129" s="3"/>
      <c r="BVY129" s="3"/>
      <c r="BVZ129" s="3"/>
      <c r="BWA129" s="3"/>
      <c r="BWB129" s="3"/>
      <c r="BWC129" s="3"/>
      <c r="BWD129" s="3"/>
      <c r="BWE129" s="3"/>
      <c r="BWF129" s="3"/>
      <c r="BWG129" s="3"/>
      <c r="BWH129" s="3"/>
      <c r="BWI129" s="3"/>
      <c r="BWJ129" s="3"/>
      <c r="BWK129" s="3"/>
      <c r="BWL129" s="3"/>
      <c r="BWM129" s="3"/>
      <c r="BWN129" s="3"/>
      <c r="BWO129" s="3"/>
      <c r="BWP129" s="3"/>
      <c r="BWQ129" s="3"/>
      <c r="BWR129" s="3"/>
      <c r="BWS129" s="3"/>
      <c r="BWT129" s="3"/>
      <c r="BWU129" s="3"/>
      <c r="BWV129" s="3"/>
      <c r="BWW129" s="3"/>
      <c r="BWX129" s="3"/>
      <c r="BWY129" s="3"/>
      <c r="BWZ129" s="3"/>
      <c r="BXA129" s="3"/>
      <c r="BXB129" s="3"/>
      <c r="BXC129" s="3"/>
      <c r="BXD129" s="3"/>
      <c r="BXE129" s="3"/>
      <c r="BXF129" s="3"/>
      <c r="BXG129" s="3"/>
      <c r="BXH129" s="3"/>
      <c r="BXI129" s="3"/>
      <c r="BXJ129" s="3"/>
      <c r="BXK129" s="3"/>
      <c r="BXL129" s="3"/>
      <c r="BXM129" s="3"/>
      <c r="BXN129" s="3"/>
      <c r="BXO129" s="3"/>
      <c r="BXP129" s="3"/>
      <c r="BXQ129" s="3"/>
      <c r="BXR129" s="3"/>
      <c r="BXS129" s="3"/>
      <c r="BXT129" s="3"/>
      <c r="BXU129" s="3"/>
      <c r="BXV129" s="3"/>
      <c r="BXW129" s="3"/>
      <c r="BXX129" s="3"/>
      <c r="BXY129" s="3"/>
      <c r="BXZ129" s="3"/>
      <c r="BYA129" s="3"/>
      <c r="BYB129" s="3"/>
      <c r="BYC129" s="3"/>
      <c r="BYD129" s="3"/>
      <c r="BYE129" s="3"/>
      <c r="BYF129" s="3"/>
      <c r="BYG129" s="3"/>
      <c r="BYH129" s="3"/>
      <c r="BYI129" s="3"/>
      <c r="BYJ129" s="3"/>
      <c r="BYK129" s="3"/>
      <c r="BYL129" s="3"/>
      <c r="BYM129" s="3"/>
      <c r="BYN129" s="3"/>
      <c r="BYO129" s="3"/>
      <c r="BYP129" s="3"/>
      <c r="BYQ129" s="3"/>
      <c r="BYR129" s="3"/>
      <c r="BYS129" s="3"/>
      <c r="BYT129" s="3"/>
      <c r="BYU129" s="3"/>
      <c r="BYV129" s="3"/>
      <c r="BYW129" s="3"/>
      <c r="BYX129" s="3"/>
      <c r="BYY129" s="3"/>
      <c r="BYZ129" s="3"/>
      <c r="BZA129" s="3"/>
      <c r="BZB129" s="3"/>
      <c r="BZC129" s="3"/>
      <c r="BZD129" s="3"/>
      <c r="BZE129" s="3"/>
      <c r="BZF129" s="3"/>
      <c r="BZG129" s="3"/>
      <c r="BZH129" s="3"/>
      <c r="BZI129" s="3"/>
      <c r="BZJ129" s="3"/>
      <c r="BZK129" s="3"/>
      <c r="BZL129" s="3"/>
      <c r="BZM129" s="3"/>
      <c r="BZN129" s="3"/>
      <c r="BZO129" s="3"/>
      <c r="BZP129" s="3"/>
      <c r="BZQ129" s="3"/>
      <c r="BZR129" s="3"/>
      <c r="BZS129" s="3"/>
      <c r="BZT129" s="3"/>
      <c r="BZU129" s="3"/>
      <c r="BZV129" s="3"/>
      <c r="BZW129" s="3"/>
      <c r="BZX129" s="3"/>
      <c r="BZY129" s="3"/>
      <c r="BZZ129" s="3"/>
      <c r="CAA129" s="3"/>
      <c r="CAB129" s="3"/>
      <c r="CAC129" s="3"/>
      <c r="CAD129" s="3"/>
      <c r="CAE129" s="3"/>
      <c r="CAF129" s="3"/>
      <c r="CAG129" s="3"/>
      <c r="CAH129" s="3"/>
      <c r="CAI129" s="3"/>
      <c r="CAJ129" s="3"/>
      <c r="CAK129" s="3"/>
      <c r="CAL129" s="3"/>
      <c r="CAM129" s="3"/>
      <c r="CAN129" s="3"/>
      <c r="CAO129" s="3"/>
      <c r="CAP129" s="3"/>
      <c r="CAQ129" s="3"/>
      <c r="CAR129" s="3"/>
      <c r="CAS129" s="3"/>
      <c r="CAT129" s="3"/>
      <c r="CAU129" s="3"/>
      <c r="CAV129" s="3"/>
      <c r="CAW129" s="3"/>
      <c r="CAX129" s="3"/>
      <c r="CAY129" s="3"/>
      <c r="CAZ129" s="3"/>
      <c r="CBA129" s="3"/>
      <c r="CBB129" s="3"/>
      <c r="CBC129" s="3"/>
      <c r="CBD129" s="3"/>
      <c r="CBE129" s="3"/>
      <c r="CBF129" s="3"/>
      <c r="CBG129" s="3"/>
      <c r="CBH129" s="3"/>
      <c r="CBI129" s="3"/>
      <c r="CBJ129" s="3"/>
      <c r="CBK129" s="3"/>
      <c r="CBL129" s="3"/>
      <c r="CBM129" s="3"/>
      <c r="CBN129" s="3"/>
      <c r="CBO129" s="3"/>
      <c r="CBP129" s="3"/>
      <c r="CBQ129" s="3"/>
      <c r="CBR129" s="3"/>
      <c r="CBS129" s="3"/>
      <c r="CBT129" s="3"/>
      <c r="CBU129" s="3"/>
      <c r="CBV129" s="3"/>
      <c r="CBW129" s="3"/>
      <c r="CBX129" s="3"/>
      <c r="CBY129" s="3"/>
      <c r="CBZ129" s="3"/>
      <c r="CCA129" s="3"/>
      <c r="CCB129" s="3"/>
      <c r="CCC129" s="3"/>
      <c r="CCD129" s="3"/>
      <c r="CCE129" s="3"/>
      <c r="CCF129" s="3"/>
      <c r="CCG129" s="3"/>
      <c r="CCH129" s="3"/>
      <c r="CCI129" s="3"/>
      <c r="CCJ129" s="3"/>
      <c r="CCK129" s="3"/>
      <c r="CCL129" s="3"/>
      <c r="CCM129" s="3"/>
      <c r="CCN129" s="3"/>
      <c r="CCO129" s="3"/>
      <c r="CCP129" s="3"/>
      <c r="CCQ129" s="3"/>
      <c r="CCR129" s="3"/>
      <c r="CCS129" s="3"/>
      <c r="CCT129" s="3"/>
      <c r="CCU129" s="3"/>
      <c r="CCV129" s="3"/>
      <c r="CCW129" s="3"/>
      <c r="CCX129" s="3"/>
      <c r="CCY129" s="3"/>
      <c r="CCZ129" s="3"/>
      <c r="CDA129" s="3"/>
      <c r="CDB129" s="3"/>
      <c r="CDC129" s="3"/>
      <c r="CDD129" s="3"/>
      <c r="CDE129" s="3"/>
      <c r="CDF129" s="3"/>
      <c r="CDG129" s="3"/>
      <c r="CDH129" s="3"/>
      <c r="CDI129" s="3"/>
      <c r="CDJ129" s="3"/>
      <c r="CDK129" s="3"/>
      <c r="CDL129" s="3"/>
      <c r="CDM129" s="3"/>
      <c r="CDN129" s="3"/>
      <c r="CDO129" s="3"/>
      <c r="CDP129" s="3"/>
      <c r="CDQ129" s="3"/>
      <c r="CDR129" s="3"/>
      <c r="CDS129" s="3"/>
      <c r="CDT129" s="3"/>
      <c r="CDU129" s="3"/>
      <c r="CDV129" s="3"/>
      <c r="CDW129" s="3"/>
      <c r="CDX129" s="3"/>
      <c r="CDY129" s="3"/>
      <c r="CDZ129" s="3"/>
      <c r="CEA129" s="3"/>
      <c r="CEB129" s="3"/>
      <c r="CEC129" s="3"/>
      <c r="CED129" s="3"/>
      <c r="CEE129" s="3"/>
      <c r="CEF129" s="3"/>
      <c r="CEG129" s="3"/>
      <c r="CEH129" s="3"/>
      <c r="CEI129" s="3"/>
      <c r="CEJ129" s="3"/>
      <c r="CEK129" s="3"/>
      <c r="CEL129" s="3"/>
      <c r="CEM129" s="3"/>
      <c r="CEN129" s="3"/>
      <c r="CEO129" s="3"/>
      <c r="CEP129" s="3"/>
      <c r="CEQ129" s="3"/>
      <c r="CER129" s="3"/>
      <c r="CES129" s="3"/>
      <c r="CET129" s="3"/>
      <c r="CEU129" s="3"/>
      <c r="CEV129" s="3"/>
      <c r="CEW129" s="3"/>
      <c r="CEX129" s="3"/>
      <c r="CEY129" s="3"/>
      <c r="CEZ129" s="3"/>
      <c r="CFA129" s="3"/>
      <c r="CFB129" s="3"/>
      <c r="CFC129" s="3"/>
      <c r="CFD129" s="3"/>
      <c r="CFE129" s="3"/>
      <c r="CFF129" s="3"/>
      <c r="CFG129" s="3"/>
      <c r="CFH129" s="3"/>
      <c r="CFI129" s="3"/>
      <c r="CFJ129" s="3"/>
      <c r="CFK129" s="3"/>
      <c r="CFL129" s="3"/>
      <c r="CFM129" s="3"/>
      <c r="CFN129" s="3"/>
      <c r="CFO129" s="3"/>
      <c r="CFP129" s="3"/>
      <c r="CFQ129" s="3"/>
      <c r="CFR129" s="3"/>
      <c r="CFS129" s="3"/>
      <c r="CFT129" s="3"/>
      <c r="CFU129" s="3"/>
      <c r="CFV129" s="3"/>
      <c r="CFW129" s="3"/>
      <c r="CFX129" s="3"/>
      <c r="CFY129" s="3"/>
      <c r="CFZ129" s="3"/>
      <c r="CGA129" s="3"/>
      <c r="CGB129" s="3"/>
      <c r="CGC129" s="3"/>
      <c r="CGD129" s="3"/>
      <c r="CGE129" s="3"/>
      <c r="CGF129" s="3"/>
      <c r="CGG129" s="3"/>
      <c r="CGH129" s="3"/>
      <c r="CGI129" s="3"/>
      <c r="CGJ129" s="3"/>
      <c r="CGK129" s="3"/>
      <c r="CGL129" s="3"/>
      <c r="CGM129" s="3"/>
      <c r="CGN129" s="3"/>
      <c r="CGO129" s="3"/>
      <c r="CGP129" s="3"/>
      <c r="CGQ129" s="3"/>
      <c r="CGR129" s="3"/>
      <c r="CGS129" s="3"/>
      <c r="CGT129" s="3"/>
      <c r="CGU129" s="3"/>
      <c r="CGV129" s="3"/>
      <c r="CGW129" s="3"/>
      <c r="CGX129" s="3"/>
      <c r="CGY129" s="3"/>
      <c r="CGZ129" s="3"/>
      <c r="CHA129" s="3"/>
      <c r="CHB129" s="3"/>
      <c r="CHC129" s="3"/>
      <c r="CHD129" s="3"/>
      <c r="CHE129" s="3"/>
      <c r="CHF129" s="3"/>
      <c r="CHG129" s="3"/>
      <c r="CHH129" s="3"/>
      <c r="CHI129" s="3"/>
      <c r="CHJ129" s="3"/>
      <c r="CHK129" s="3"/>
      <c r="CHL129" s="3"/>
      <c r="CHM129" s="3"/>
      <c r="CHN129" s="3"/>
      <c r="CHO129" s="3"/>
      <c r="CHP129" s="3"/>
      <c r="CHQ129" s="3"/>
      <c r="CHR129" s="3"/>
      <c r="CHS129" s="3"/>
      <c r="CHT129" s="3"/>
      <c r="CHU129" s="3"/>
      <c r="CHV129" s="3"/>
      <c r="CHW129" s="3"/>
      <c r="CHX129" s="3"/>
      <c r="CHY129" s="3"/>
      <c r="CHZ129" s="3"/>
      <c r="CIA129" s="3"/>
      <c r="CIB129" s="3"/>
      <c r="CIC129" s="3"/>
      <c r="CID129" s="3"/>
      <c r="CIE129" s="3"/>
      <c r="CIF129" s="3"/>
      <c r="CIG129" s="3"/>
      <c r="CIH129" s="3"/>
      <c r="CII129" s="3"/>
      <c r="CIJ129" s="3"/>
      <c r="CIK129" s="3"/>
      <c r="CIL129" s="3"/>
      <c r="CIM129" s="3"/>
      <c r="CIN129" s="3"/>
      <c r="CIO129" s="3"/>
      <c r="CIP129" s="3"/>
      <c r="CIQ129" s="3"/>
      <c r="CIR129" s="3"/>
      <c r="CIS129" s="3"/>
      <c r="CIT129" s="3"/>
      <c r="CIU129" s="3"/>
      <c r="CIV129" s="3"/>
      <c r="CIW129" s="3"/>
      <c r="CIX129" s="3"/>
      <c r="CIY129" s="3"/>
      <c r="CIZ129" s="3"/>
      <c r="CJA129" s="3"/>
      <c r="CJB129" s="3"/>
      <c r="CJC129" s="3"/>
      <c r="CJD129" s="3"/>
      <c r="CJE129" s="3"/>
      <c r="CJF129" s="3"/>
      <c r="CJG129" s="3"/>
      <c r="CJH129" s="3"/>
      <c r="CJI129" s="3"/>
      <c r="CJJ129" s="3"/>
      <c r="CJK129" s="3"/>
      <c r="CJL129" s="3"/>
      <c r="CJM129" s="3"/>
      <c r="CJN129" s="3"/>
      <c r="CJO129" s="3"/>
      <c r="CJP129" s="3"/>
      <c r="CJQ129" s="3"/>
      <c r="CJR129" s="3"/>
      <c r="CJS129" s="3"/>
      <c r="CJT129" s="3"/>
      <c r="CJU129" s="3"/>
      <c r="CJV129" s="3"/>
      <c r="CJW129" s="3"/>
      <c r="CJX129" s="3"/>
      <c r="CJY129" s="3"/>
      <c r="CJZ129" s="3"/>
      <c r="CKA129" s="3"/>
      <c r="CKB129" s="3"/>
      <c r="CKC129" s="3"/>
      <c r="CKD129" s="3"/>
      <c r="CKE129" s="3"/>
      <c r="CKF129" s="3"/>
      <c r="CKG129" s="3"/>
      <c r="CKH129" s="3"/>
      <c r="CKI129" s="3"/>
      <c r="CKJ129" s="3"/>
      <c r="CKK129" s="3"/>
      <c r="CKL129" s="3"/>
      <c r="CKM129" s="3"/>
      <c r="CKN129" s="3"/>
      <c r="CKO129" s="3"/>
      <c r="CKP129" s="3"/>
      <c r="CKQ129" s="3"/>
      <c r="CKR129" s="3"/>
      <c r="CKS129" s="3"/>
      <c r="CKT129" s="3"/>
      <c r="CKU129" s="3"/>
      <c r="CKV129" s="3"/>
      <c r="CKW129" s="3"/>
      <c r="CKX129" s="3"/>
      <c r="CKY129" s="3"/>
      <c r="CKZ129" s="3"/>
      <c r="CLA129" s="3"/>
      <c r="CLB129" s="3"/>
      <c r="CLC129" s="3"/>
      <c r="CLD129" s="3"/>
      <c r="CLE129" s="3"/>
      <c r="CLF129" s="3"/>
      <c r="CLG129" s="3"/>
      <c r="CLH129" s="3"/>
      <c r="CLI129" s="3"/>
      <c r="CLJ129" s="3"/>
      <c r="CLK129" s="3"/>
      <c r="CLL129" s="3"/>
      <c r="CLM129" s="3"/>
      <c r="CLN129" s="3"/>
      <c r="CLO129" s="3"/>
      <c r="CLP129" s="3"/>
      <c r="CLQ129" s="3"/>
      <c r="CLR129" s="3"/>
      <c r="CLS129" s="3"/>
      <c r="CLT129" s="3"/>
      <c r="CLU129" s="3"/>
      <c r="CLV129" s="3"/>
      <c r="CLW129" s="3"/>
      <c r="CLX129" s="3"/>
      <c r="CLY129" s="3"/>
      <c r="CLZ129" s="3"/>
      <c r="CMA129" s="3"/>
      <c r="CMB129" s="3"/>
      <c r="CMC129" s="3"/>
      <c r="CMD129" s="3"/>
      <c r="CME129" s="3"/>
      <c r="CMF129" s="3"/>
      <c r="CMG129" s="3"/>
      <c r="CMH129" s="3"/>
      <c r="CMI129" s="3"/>
      <c r="CMJ129" s="3"/>
      <c r="CMK129" s="3"/>
      <c r="CML129" s="3"/>
      <c r="CMM129" s="3"/>
      <c r="CMN129" s="3"/>
      <c r="CMO129" s="3"/>
      <c r="CMP129" s="3"/>
      <c r="CMQ129" s="3"/>
      <c r="CMR129" s="3"/>
      <c r="CMS129" s="3"/>
      <c r="CMT129" s="3"/>
      <c r="CMU129" s="3"/>
      <c r="CMV129" s="3"/>
      <c r="CMW129" s="3"/>
      <c r="CMX129" s="3"/>
      <c r="CMY129" s="3"/>
      <c r="CMZ129" s="3"/>
      <c r="CNA129" s="3"/>
      <c r="CNB129" s="3"/>
      <c r="CNC129" s="3"/>
      <c r="CND129" s="3"/>
      <c r="CNE129" s="3"/>
      <c r="CNF129" s="3"/>
      <c r="CNG129" s="3"/>
      <c r="CNH129" s="3"/>
      <c r="CNI129" s="3"/>
      <c r="CNJ129" s="3"/>
      <c r="CNK129" s="3"/>
      <c r="CNL129" s="3"/>
      <c r="CNM129" s="3"/>
      <c r="CNN129" s="3"/>
      <c r="CNO129" s="3"/>
      <c r="CNP129" s="3"/>
      <c r="CNQ129" s="3"/>
      <c r="CNR129" s="3"/>
      <c r="CNS129" s="3"/>
      <c r="CNT129" s="3"/>
      <c r="CNU129" s="3"/>
      <c r="CNV129" s="3"/>
      <c r="CNW129" s="3"/>
      <c r="CNX129" s="3"/>
      <c r="CNY129" s="3"/>
      <c r="CNZ129" s="3"/>
      <c r="COA129" s="3"/>
      <c r="COB129" s="3"/>
      <c r="COC129" s="3"/>
      <c r="COD129" s="3"/>
      <c r="COE129" s="3"/>
      <c r="COF129" s="3"/>
      <c r="COG129" s="3"/>
      <c r="COH129" s="3"/>
      <c r="COI129" s="3"/>
      <c r="COJ129" s="3"/>
      <c r="COK129" s="3"/>
      <c r="COL129" s="3"/>
      <c r="COM129" s="3"/>
      <c r="CON129" s="3"/>
      <c r="COO129" s="3"/>
      <c r="COP129" s="3"/>
      <c r="COQ129" s="3"/>
      <c r="COR129" s="3"/>
      <c r="COS129" s="3"/>
      <c r="COT129" s="3"/>
      <c r="COU129" s="3"/>
      <c r="COV129" s="3"/>
      <c r="COW129" s="3"/>
      <c r="COX129" s="3"/>
      <c r="COY129" s="3"/>
      <c r="COZ129" s="3"/>
      <c r="CPA129" s="3"/>
      <c r="CPB129" s="3"/>
      <c r="CPC129" s="3"/>
      <c r="CPD129" s="3"/>
      <c r="CPE129" s="3"/>
      <c r="CPF129" s="3"/>
      <c r="CPG129" s="3"/>
      <c r="CPH129" s="3"/>
      <c r="CPI129" s="3"/>
      <c r="CPJ129" s="3"/>
      <c r="CPK129" s="3"/>
      <c r="CPL129" s="3"/>
      <c r="CPM129" s="3"/>
      <c r="CPN129" s="3"/>
      <c r="CPO129" s="3"/>
      <c r="CPP129" s="3"/>
      <c r="CPQ129" s="3"/>
      <c r="CPR129" s="3"/>
      <c r="CPS129" s="3"/>
      <c r="CPT129" s="3"/>
      <c r="CPU129" s="3"/>
      <c r="CPV129" s="3"/>
      <c r="CPW129" s="3"/>
      <c r="CPX129" s="3"/>
      <c r="CPY129" s="3"/>
      <c r="CPZ129" s="3"/>
      <c r="CQA129" s="3"/>
      <c r="CQB129" s="3"/>
      <c r="CQC129" s="3"/>
      <c r="CQD129" s="3"/>
      <c r="CQE129" s="3"/>
      <c r="CQF129" s="3"/>
      <c r="CQG129" s="3"/>
      <c r="CQH129" s="3"/>
      <c r="CQI129" s="3"/>
      <c r="CQJ129" s="3"/>
      <c r="CQK129" s="3"/>
      <c r="CQL129" s="3"/>
      <c r="CQM129" s="3"/>
      <c r="CQN129" s="3"/>
      <c r="CQO129" s="3"/>
      <c r="CQP129" s="3"/>
      <c r="CQQ129" s="3"/>
      <c r="CQR129" s="3"/>
      <c r="CQS129" s="3"/>
      <c r="CQT129" s="3"/>
      <c r="CQU129" s="3"/>
      <c r="CQV129" s="3"/>
      <c r="CQW129" s="3"/>
      <c r="CQX129" s="3"/>
      <c r="CQY129" s="3"/>
      <c r="CQZ129" s="3"/>
      <c r="CRA129" s="3"/>
      <c r="CRB129" s="3"/>
      <c r="CRC129" s="3"/>
      <c r="CRD129" s="3"/>
      <c r="CRE129" s="3"/>
      <c r="CRF129" s="3"/>
      <c r="CRG129" s="3"/>
      <c r="CRH129" s="3"/>
      <c r="CRI129" s="3"/>
      <c r="CRJ129" s="3"/>
      <c r="CRK129" s="3"/>
      <c r="CRL129" s="3"/>
      <c r="CRM129" s="3"/>
      <c r="CRN129" s="3"/>
      <c r="CRO129" s="3"/>
      <c r="CRP129" s="3"/>
      <c r="CRQ129" s="3"/>
      <c r="CRR129" s="3"/>
      <c r="CRS129" s="3"/>
      <c r="CRT129" s="3"/>
      <c r="CRU129" s="3"/>
      <c r="CRV129" s="3"/>
      <c r="CRW129" s="3"/>
      <c r="CRX129" s="3"/>
      <c r="CRY129" s="3"/>
      <c r="CRZ129" s="3"/>
      <c r="CSA129" s="3"/>
      <c r="CSB129" s="3"/>
      <c r="CSC129" s="3"/>
      <c r="CSD129" s="3"/>
      <c r="CSE129" s="3"/>
      <c r="CSF129" s="3"/>
      <c r="CSG129" s="3"/>
      <c r="CSH129" s="3"/>
      <c r="CSI129" s="3"/>
      <c r="CSJ129" s="3"/>
      <c r="CSK129" s="3"/>
      <c r="CSL129" s="3"/>
      <c r="CSM129" s="3"/>
      <c r="CSN129" s="3"/>
      <c r="CSO129" s="3"/>
      <c r="CSP129" s="3"/>
      <c r="CSQ129" s="3"/>
      <c r="CSR129" s="3"/>
      <c r="CSS129" s="3"/>
      <c r="CST129" s="3"/>
      <c r="CSU129" s="3"/>
      <c r="CSV129" s="3"/>
      <c r="CSW129" s="3"/>
      <c r="CSX129" s="3"/>
      <c r="CSY129" s="3"/>
      <c r="CSZ129" s="3"/>
      <c r="CTA129" s="3"/>
      <c r="CTB129" s="3"/>
      <c r="CTC129" s="3"/>
      <c r="CTD129" s="3"/>
      <c r="CTE129" s="3"/>
      <c r="CTF129" s="3"/>
      <c r="CTG129" s="3"/>
      <c r="CTH129" s="3"/>
      <c r="CTI129" s="3"/>
      <c r="CTJ129" s="3"/>
      <c r="CTK129" s="3"/>
      <c r="CTL129" s="3"/>
      <c r="CTM129" s="3"/>
      <c r="CTN129" s="3"/>
      <c r="CTO129" s="3"/>
      <c r="CTP129" s="3"/>
      <c r="CTQ129" s="3"/>
      <c r="CTR129" s="3"/>
      <c r="CTS129" s="3"/>
      <c r="CTT129" s="3"/>
      <c r="CTU129" s="3"/>
      <c r="CTV129" s="3"/>
      <c r="CTW129" s="3"/>
      <c r="CTX129" s="3"/>
      <c r="CTY129" s="3"/>
      <c r="CTZ129" s="3"/>
      <c r="CUA129" s="3"/>
      <c r="CUB129" s="3"/>
      <c r="CUC129" s="3"/>
      <c r="CUD129" s="3"/>
      <c r="CUE129" s="3"/>
      <c r="CUF129" s="3"/>
      <c r="CUG129" s="3"/>
      <c r="CUH129" s="3"/>
      <c r="CUI129" s="3"/>
      <c r="CUJ129" s="3"/>
      <c r="CUK129" s="3"/>
      <c r="CUL129" s="3"/>
      <c r="CUM129" s="3"/>
      <c r="CUN129" s="3"/>
      <c r="CUO129" s="3"/>
      <c r="CUP129" s="3"/>
      <c r="CUQ129" s="3"/>
      <c r="CUR129" s="3"/>
      <c r="CUS129" s="3"/>
      <c r="CUT129" s="3"/>
      <c r="CUU129" s="3"/>
      <c r="CUV129" s="3"/>
      <c r="CUW129" s="3"/>
      <c r="CUX129" s="3"/>
      <c r="CUY129" s="3"/>
      <c r="CUZ129" s="3"/>
      <c r="CVA129" s="3"/>
      <c r="CVB129" s="3"/>
      <c r="CVC129" s="3"/>
      <c r="CVD129" s="3"/>
      <c r="CVE129" s="3"/>
      <c r="CVF129" s="3"/>
      <c r="CVG129" s="3"/>
      <c r="CVH129" s="3"/>
      <c r="CVI129" s="3"/>
      <c r="CVJ129" s="3"/>
      <c r="CVK129" s="3"/>
      <c r="CVL129" s="3"/>
      <c r="CVM129" s="3"/>
      <c r="CVN129" s="3"/>
      <c r="CVO129" s="3"/>
      <c r="CVP129" s="3"/>
      <c r="CVQ129" s="3"/>
      <c r="CVR129" s="3"/>
      <c r="CVS129" s="3"/>
      <c r="CVT129" s="3"/>
      <c r="CVU129" s="3"/>
      <c r="CVV129" s="3"/>
      <c r="CVW129" s="3"/>
      <c r="CVX129" s="3"/>
      <c r="CVY129" s="3"/>
      <c r="CVZ129" s="3"/>
      <c r="CWA129" s="3"/>
      <c r="CWB129" s="3"/>
      <c r="CWC129" s="3"/>
      <c r="CWD129" s="3"/>
      <c r="CWE129" s="3"/>
      <c r="CWF129" s="3"/>
      <c r="CWG129" s="3"/>
      <c r="CWH129" s="3"/>
      <c r="CWI129" s="3"/>
      <c r="CWJ129" s="3"/>
      <c r="CWK129" s="3"/>
      <c r="CWL129" s="3"/>
      <c r="CWM129" s="3"/>
      <c r="CWN129" s="3"/>
      <c r="CWO129" s="3"/>
      <c r="CWP129" s="3"/>
      <c r="CWQ129" s="3"/>
    </row>
    <row r="130" spans="1:2643" s="22" customFormat="1" ht="30" customHeight="1" x14ac:dyDescent="0.25">
      <c r="A130" s="414" t="s">
        <v>20</v>
      </c>
      <c r="B130" s="730"/>
      <c r="C130" s="730"/>
      <c r="D130" s="730"/>
      <c r="E130" s="730"/>
      <c r="F130" s="730"/>
      <c r="G130" s="730"/>
      <c r="H130" s="730"/>
      <c r="I130" s="730"/>
      <c r="J130" s="730"/>
      <c r="K130" s="730"/>
      <c r="L130" s="730"/>
      <c r="M130" s="730"/>
      <c r="N130" s="730"/>
      <c r="O130" s="730"/>
      <c r="P130" s="730"/>
      <c r="Q130" s="730"/>
      <c r="R130" s="730"/>
      <c r="S130" s="730"/>
      <c r="T130" s="587"/>
      <c r="U130" s="587"/>
      <c r="V130" s="615"/>
      <c r="W130" s="616"/>
      <c r="X130" s="624"/>
      <c r="Y130" s="616"/>
      <c r="Z130" s="587"/>
      <c r="AA130" s="587"/>
      <c r="AB130" s="615"/>
      <c r="AC130" s="587"/>
      <c r="AD130" s="587"/>
      <c r="AE130" s="623"/>
      <c r="AF130" s="617">
        <f>ROUND(AG129/17,0)</f>
        <v>30</v>
      </c>
      <c r="AG130" s="618"/>
      <c r="AH130" s="619"/>
      <c r="AI130" s="617">
        <f>ROUND(AJ129/16,0)</f>
        <v>31</v>
      </c>
      <c r="AJ130" s="618"/>
      <c r="AK130" s="708"/>
      <c r="AL130" s="716">
        <f>ROUND(AM129/17,0)</f>
        <v>30</v>
      </c>
      <c r="AM130" s="618"/>
      <c r="AN130" s="708"/>
      <c r="AO130" s="617">
        <f>ROUND(AP129/17,0)</f>
        <v>28</v>
      </c>
      <c r="AP130" s="618"/>
      <c r="AQ130" s="619"/>
      <c r="AR130" s="617">
        <f>ROUND(AS129/16,0)</f>
        <v>28</v>
      </c>
      <c r="AS130" s="618"/>
      <c r="AT130" s="708"/>
      <c r="AU130" s="716">
        <f>ROUND(AV129/16,0)</f>
        <v>28</v>
      </c>
      <c r="AV130" s="618"/>
      <c r="AW130" s="708"/>
      <c r="AX130" s="716">
        <f>ROUND(AY129/17,0)</f>
        <v>28</v>
      </c>
      <c r="AY130" s="618"/>
      <c r="AZ130" s="619"/>
      <c r="BA130" s="617"/>
      <c r="BB130" s="618"/>
      <c r="BC130" s="708"/>
      <c r="BD130" s="615"/>
      <c r="BE130" s="616"/>
      <c r="BF130" s="423"/>
      <c r="BG130" s="424"/>
      <c r="BH130" s="424"/>
      <c r="BI130" s="425"/>
      <c r="BJ130" s="3"/>
      <c r="BK130" s="3"/>
      <c r="BL130" s="3"/>
      <c r="BM130" s="3"/>
      <c r="BN130" s="3"/>
      <c r="BO130" s="23"/>
      <c r="BP130" s="23"/>
      <c r="BQ130" s="2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  <c r="SL130" s="3"/>
      <c r="SM130" s="3"/>
      <c r="SN130" s="3"/>
      <c r="SO130" s="3"/>
      <c r="SP130" s="3"/>
      <c r="SQ130" s="3"/>
      <c r="SR130" s="3"/>
      <c r="SS130" s="3"/>
      <c r="ST130" s="3"/>
      <c r="SU130" s="3"/>
      <c r="SV130" s="3"/>
      <c r="SW130" s="3"/>
      <c r="SX130" s="3"/>
      <c r="SY130" s="3"/>
      <c r="SZ130" s="3"/>
      <c r="TA130" s="3"/>
      <c r="TB130" s="3"/>
      <c r="TC130" s="3"/>
      <c r="TD130" s="3"/>
      <c r="TE130" s="3"/>
      <c r="TF130" s="3"/>
      <c r="TG130" s="3"/>
      <c r="TH130" s="3"/>
      <c r="TI130" s="3"/>
      <c r="TJ130" s="3"/>
      <c r="TK130" s="3"/>
      <c r="TL130" s="3"/>
      <c r="TM130" s="3"/>
      <c r="TN130" s="3"/>
      <c r="TO130" s="3"/>
      <c r="TP130" s="3"/>
      <c r="TQ130" s="3"/>
      <c r="TR130" s="3"/>
      <c r="TS130" s="3"/>
      <c r="TT130" s="3"/>
      <c r="TU130" s="3"/>
      <c r="TV130" s="3"/>
      <c r="TW130" s="3"/>
      <c r="TX130" s="3"/>
      <c r="TY130" s="3"/>
      <c r="TZ130" s="3"/>
      <c r="UA130" s="3"/>
      <c r="UB130" s="3"/>
      <c r="UC130" s="3"/>
      <c r="UD130" s="3"/>
      <c r="UE130" s="3"/>
      <c r="UF130" s="3"/>
      <c r="UG130" s="3"/>
      <c r="UH130" s="3"/>
      <c r="UI130" s="3"/>
      <c r="UJ130" s="3"/>
      <c r="UK130" s="3"/>
      <c r="UL130" s="3"/>
      <c r="UM130" s="3"/>
      <c r="UN130" s="3"/>
      <c r="UO130" s="3"/>
      <c r="UP130" s="3"/>
      <c r="UQ130" s="3"/>
      <c r="UR130" s="3"/>
      <c r="US130" s="3"/>
      <c r="UT130" s="3"/>
      <c r="UU130" s="3"/>
      <c r="UV130" s="3"/>
      <c r="UW130" s="3"/>
      <c r="UX130" s="3"/>
      <c r="UY130" s="3"/>
      <c r="UZ130" s="3"/>
      <c r="VA130" s="3"/>
      <c r="VB130" s="3"/>
      <c r="VC130" s="3"/>
      <c r="VD130" s="3"/>
      <c r="VE130" s="3"/>
      <c r="VF130" s="3"/>
      <c r="VG130" s="3"/>
      <c r="VH130" s="3"/>
      <c r="VI130" s="3"/>
      <c r="VJ130" s="3"/>
      <c r="VK130" s="3"/>
      <c r="VL130" s="3"/>
      <c r="VM130" s="3"/>
      <c r="VN130" s="3"/>
      <c r="VO130" s="3"/>
      <c r="VP130" s="3"/>
      <c r="VQ130" s="3"/>
      <c r="VR130" s="3"/>
      <c r="VS130" s="3"/>
      <c r="VT130" s="3"/>
      <c r="VU130" s="3"/>
      <c r="VV130" s="3"/>
      <c r="VW130" s="3"/>
      <c r="VX130" s="3"/>
      <c r="VY130" s="3"/>
      <c r="VZ130" s="3"/>
      <c r="WA130" s="3"/>
      <c r="WB130" s="3"/>
      <c r="WC130" s="3"/>
      <c r="WD130" s="3"/>
      <c r="WE130" s="3"/>
      <c r="WF130" s="3"/>
      <c r="WG130" s="3"/>
      <c r="WH130" s="3"/>
      <c r="WI130" s="3"/>
      <c r="WJ130" s="3"/>
      <c r="WK130" s="3"/>
      <c r="WL130" s="3"/>
      <c r="WM130" s="3"/>
      <c r="WN130" s="3"/>
      <c r="WO130" s="3"/>
      <c r="WP130" s="3"/>
      <c r="WQ130" s="3"/>
      <c r="WR130" s="3"/>
      <c r="WS130" s="3"/>
      <c r="WT130" s="3"/>
      <c r="WU130" s="3"/>
      <c r="WV130" s="3"/>
      <c r="WW130" s="3"/>
      <c r="WX130" s="3"/>
      <c r="WY130" s="3"/>
      <c r="WZ130" s="3"/>
      <c r="XA130" s="3"/>
      <c r="XB130" s="3"/>
      <c r="XC130" s="3"/>
      <c r="XD130" s="3"/>
      <c r="XE130" s="3"/>
      <c r="XF130" s="3"/>
      <c r="XG130" s="3"/>
      <c r="XH130" s="3"/>
      <c r="XI130" s="3"/>
      <c r="XJ130" s="3"/>
      <c r="XK130" s="3"/>
      <c r="XL130" s="3"/>
      <c r="XM130" s="3"/>
      <c r="XN130" s="3"/>
      <c r="XO130" s="3"/>
      <c r="XP130" s="3"/>
      <c r="XQ130" s="3"/>
      <c r="XR130" s="3"/>
      <c r="XS130" s="3"/>
      <c r="XT130" s="3"/>
      <c r="XU130" s="3"/>
      <c r="XV130" s="3"/>
      <c r="XW130" s="3"/>
      <c r="XX130" s="3"/>
      <c r="XY130" s="3"/>
      <c r="XZ130" s="3"/>
      <c r="YA130" s="3"/>
      <c r="YB130" s="3"/>
      <c r="YC130" s="3"/>
      <c r="YD130" s="3"/>
      <c r="YE130" s="3"/>
      <c r="YF130" s="3"/>
      <c r="YG130" s="3"/>
      <c r="YH130" s="3"/>
      <c r="YI130" s="3"/>
      <c r="YJ130" s="3"/>
      <c r="YK130" s="3"/>
      <c r="YL130" s="3"/>
      <c r="YM130" s="3"/>
      <c r="YN130" s="3"/>
      <c r="YO130" s="3"/>
      <c r="YP130" s="3"/>
      <c r="YQ130" s="3"/>
      <c r="YR130" s="3"/>
      <c r="YS130" s="3"/>
      <c r="YT130" s="3"/>
      <c r="YU130" s="3"/>
      <c r="YV130" s="3"/>
      <c r="YW130" s="3"/>
      <c r="YX130" s="3"/>
      <c r="YY130" s="3"/>
      <c r="YZ130" s="3"/>
      <c r="ZA130" s="3"/>
      <c r="ZB130" s="3"/>
      <c r="ZC130" s="3"/>
      <c r="ZD130" s="3"/>
      <c r="ZE130" s="3"/>
      <c r="ZF130" s="3"/>
      <c r="ZG130" s="3"/>
      <c r="ZH130" s="3"/>
      <c r="ZI130" s="3"/>
      <c r="ZJ130" s="3"/>
      <c r="ZK130" s="3"/>
      <c r="ZL130" s="3"/>
      <c r="ZM130" s="3"/>
      <c r="ZN130" s="3"/>
      <c r="ZO130" s="3"/>
      <c r="ZP130" s="3"/>
      <c r="ZQ130" s="3"/>
      <c r="ZR130" s="3"/>
      <c r="ZS130" s="3"/>
      <c r="ZT130" s="3"/>
      <c r="ZU130" s="3"/>
      <c r="ZV130" s="3"/>
      <c r="ZW130" s="3"/>
      <c r="ZX130" s="3"/>
      <c r="ZY130" s="3"/>
      <c r="ZZ130" s="3"/>
      <c r="AAA130" s="3"/>
      <c r="AAB130" s="3"/>
      <c r="AAC130" s="3"/>
      <c r="AAD130" s="3"/>
      <c r="AAE130" s="3"/>
      <c r="AAF130" s="3"/>
      <c r="AAG130" s="3"/>
      <c r="AAH130" s="3"/>
      <c r="AAI130" s="3"/>
      <c r="AAJ130" s="3"/>
      <c r="AAK130" s="3"/>
      <c r="AAL130" s="3"/>
      <c r="AAM130" s="3"/>
      <c r="AAN130" s="3"/>
      <c r="AAO130" s="3"/>
      <c r="AAP130" s="3"/>
      <c r="AAQ130" s="3"/>
      <c r="AAR130" s="3"/>
      <c r="AAS130" s="3"/>
      <c r="AAT130" s="3"/>
      <c r="AAU130" s="3"/>
      <c r="AAV130" s="3"/>
      <c r="AAW130" s="3"/>
      <c r="AAX130" s="3"/>
      <c r="AAY130" s="3"/>
      <c r="AAZ130" s="3"/>
      <c r="ABA130" s="3"/>
      <c r="ABB130" s="3"/>
      <c r="ABC130" s="3"/>
      <c r="ABD130" s="3"/>
      <c r="ABE130" s="3"/>
      <c r="ABF130" s="3"/>
      <c r="ABG130" s="3"/>
      <c r="ABH130" s="3"/>
      <c r="ABI130" s="3"/>
      <c r="ABJ130" s="3"/>
      <c r="ABK130" s="3"/>
      <c r="ABL130" s="3"/>
      <c r="ABM130" s="3"/>
      <c r="ABN130" s="3"/>
      <c r="ABO130" s="3"/>
      <c r="ABP130" s="3"/>
      <c r="ABQ130" s="3"/>
      <c r="ABR130" s="3"/>
      <c r="ABS130" s="3"/>
      <c r="ABT130" s="3"/>
      <c r="ABU130" s="3"/>
      <c r="ABV130" s="3"/>
      <c r="ABW130" s="3"/>
      <c r="ABX130" s="3"/>
      <c r="ABY130" s="3"/>
      <c r="ABZ130" s="3"/>
      <c r="ACA130" s="3"/>
      <c r="ACB130" s="3"/>
      <c r="ACC130" s="3"/>
      <c r="ACD130" s="3"/>
      <c r="ACE130" s="3"/>
      <c r="ACF130" s="3"/>
      <c r="ACG130" s="3"/>
      <c r="ACH130" s="3"/>
      <c r="ACI130" s="3"/>
      <c r="ACJ130" s="3"/>
      <c r="ACK130" s="3"/>
      <c r="ACL130" s="3"/>
      <c r="ACM130" s="3"/>
      <c r="ACN130" s="3"/>
      <c r="ACO130" s="3"/>
      <c r="ACP130" s="3"/>
      <c r="ACQ130" s="3"/>
      <c r="ACR130" s="3"/>
      <c r="ACS130" s="3"/>
      <c r="ACT130" s="3"/>
      <c r="ACU130" s="3"/>
      <c r="ACV130" s="3"/>
      <c r="ACW130" s="3"/>
      <c r="ACX130" s="3"/>
      <c r="ACY130" s="3"/>
      <c r="ACZ130" s="3"/>
      <c r="ADA130" s="3"/>
      <c r="ADB130" s="3"/>
      <c r="ADC130" s="3"/>
      <c r="ADD130" s="3"/>
      <c r="ADE130" s="3"/>
      <c r="ADF130" s="3"/>
      <c r="ADG130" s="3"/>
      <c r="ADH130" s="3"/>
      <c r="ADI130" s="3"/>
      <c r="ADJ130" s="3"/>
      <c r="ADK130" s="3"/>
      <c r="ADL130" s="3"/>
      <c r="ADM130" s="3"/>
      <c r="ADN130" s="3"/>
      <c r="ADO130" s="3"/>
      <c r="ADP130" s="3"/>
      <c r="ADQ130" s="3"/>
      <c r="ADR130" s="3"/>
      <c r="ADS130" s="3"/>
      <c r="ADT130" s="3"/>
      <c r="ADU130" s="3"/>
      <c r="ADV130" s="3"/>
      <c r="ADW130" s="3"/>
      <c r="ADX130" s="3"/>
      <c r="ADY130" s="3"/>
      <c r="ADZ130" s="3"/>
      <c r="AEA130" s="3"/>
      <c r="AEB130" s="3"/>
      <c r="AEC130" s="3"/>
      <c r="AED130" s="3"/>
      <c r="AEE130" s="3"/>
      <c r="AEF130" s="3"/>
      <c r="AEG130" s="3"/>
      <c r="AEH130" s="3"/>
      <c r="AEI130" s="3"/>
      <c r="AEJ130" s="3"/>
      <c r="AEK130" s="3"/>
      <c r="AEL130" s="3"/>
      <c r="AEM130" s="3"/>
      <c r="AEN130" s="3"/>
      <c r="AEO130" s="3"/>
      <c r="AEP130" s="3"/>
      <c r="AEQ130" s="3"/>
      <c r="AER130" s="3"/>
      <c r="AES130" s="3"/>
      <c r="AET130" s="3"/>
      <c r="AEU130" s="3"/>
      <c r="AEV130" s="3"/>
      <c r="AEW130" s="3"/>
      <c r="AEX130" s="3"/>
      <c r="AEY130" s="3"/>
      <c r="AEZ130" s="3"/>
      <c r="AFA130" s="3"/>
      <c r="AFB130" s="3"/>
      <c r="AFC130" s="3"/>
      <c r="AFD130" s="3"/>
      <c r="AFE130" s="3"/>
      <c r="AFF130" s="3"/>
      <c r="AFG130" s="3"/>
      <c r="AFH130" s="3"/>
      <c r="AFI130" s="3"/>
      <c r="AFJ130" s="3"/>
      <c r="AFK130" s="3"/>
      <c r="AFL130" s="3"/>
      <c r="AFM130" s="3"/>
      <c r="AFN130" s="3"/>
      <c r="AFO130" s="3"/>
      <c r="AFP130" s="3"/>
      <c r="AFQ130" s="3"/>
      <c r="AFR130" s="3"/>
      <c r="AFS130" s="3"/>
      <c r="AFT130" s="3"/>
      <c r="AFU130" s="3"/>
      <c r="AFV130" s="3"/>
      <c r="AFW130" s="3"/>
      <c r="AFX130" s="3"/>
      <c r="AFY130" s="3"/>
      <c r="AFZ130" s="3"/>
      <c r="AGA130" s="3"/>
      <c r="AGB130" s="3"/>
      <c r="AGC130" s="3"/>
      <c r="AGD130" s="3"/>
      <c r="AGE130" s="3"/>
      <c r="AGF130" s="3"/>
      <c r="AGG130" s="3"/>
      <c r="AGH130" s="3"/>
      <c r="AGI130" s="3"/>
      <c r="AGJ130" s="3"/>
      <c r="AGK130" s="3"/>
      <c r="AGL130" s="3"/>
      <c r="AGM130" s="3"/>
      <c r="AGN130" s="3"/>
      <c r="AGO130" s="3"/>
      <c r="AGP130" s="3"/>
      <c r="AGQ130" s="3"/>
      <c r="AGR130" s="3"/>
      <c r="AGS130" s="3"/>
      <c r="AGT130" s="3"/>
      <c r="AGU130" s="3"/>
      <c r="AGV130" s="3"/>
      <c r="AGW130" s="3"/>
      <c r="AGX130" s="3"/>
      <c r="AGY130" s="3"/>
      <c r="AGZ130" s="3"/>
      <c r="AHA130" s="3"/>
      <c r="AHB130" s="3"/>
      <c r="AHC130" s="3"/>
      <c r="AHD130" s="3"/>
      <c r="AHE130" s="3"/>
      <c r="AHF130" s="3"/>
      <c r="AHG130" s="3"/>
      <c r="AHH130" s="3"/>
      <c r="AHI130" s="3"/>
      <c r="AHJ130" s="3"/>
      <c r="AHK130" s="3"/>
      <c r="AHL130" s="3"/>
      <c r="AHM130" s="3"/>
      <c r="AHN130" s="3"/>
      <c r="AHO130" s="3"/>
      <c r="AHP130" s="3"/>
      <c r="AHQ130" s="3"/>
      <c r="AHR130" s="3"/>
      <c r="AHS130" s="3"/>
      <c r="AHT130" s="3"/>
      <c r="AHU130" s="3"/>
      <c r="AHV130" s="3"/>
      <c r="AHW130" s="3"/>
      <c r="AHX130" s="3"/>
      <c r="AHY130" s="3"/>
      <c r="AHZ130" s="3"/>
      <c r="AIA130" s="3"/>
      <c r="AIB130" s="3"/>
      <c r="AIC130" s="3"/>
      <c r="AID130" s="3"/>
      <c r="AIE130" s="3"/>
      <c r="AIF130" s="3"/>
      <c r="AIG130" s="3"/>
      <c r="AIH130" s="3"/>
      <c r="AII130" s="3"/>
      <c r="AIJ130" s="3"/>
      <c r="AIK130" s="3"/>
      <c r="AIL130" s="3"/>
      <c r="AIM130" s="3"/>
      <c r="AIN130" s="3"/>
      <c r="AIO130" s="3"/>
      <c r="AIP130" s="3"/>
      <c r="AIQ130" s="3"/>
      <c r="AIR130" s="3"/>
      <c r="AIS130" s="3"/>
      <c r="AIT130" s="3"/>
      <c r="AIU130" s="3"/>
      <c r="AIV130" s="3"/>
      <c r="AIW130" s="3"/>
      <c r="AIX130" s="3"/>
      <c r="AIY130" s="3"/>
      <c r="AIZ130" s="3"/>
      <c r="AJA130" s="3"/>
      <c r="AJB130" s="3"/>
      <c r="AJC130" s="3"/>
      <c r="AJD130" s="3"/>
      <c r="AJE130" s="3"/>
      <c r="AJF130" s="3"/>
      <c r="AJG130" s="3"/>
      <c r="AJH130" s="3"/>
      <c r="AJI130" s="3"/>
      <c r="AJJ130" s="3"/>
      <c r="AJK130" s="3"/>
      <c r="AJL130" s="3"/>
      <c r="AJM130" s="3"/>
      <c r="AJN130" s="3"/>
      <c r="AJO130" s="3"/>
      <c r="AJP130" s="3"/>
      <c r="AJQ130" s="3"/>
      <c r="AJR130" s="3"/>
      <c r="AJS130" s="3"/>
      <c r="AJT130" s="3"/>
      <c r="AJU130" s="3"/>
      <c r="AJV130" s="3"/>
      <c r="AJW130" s="3"/>
      <c r="AJX130" s="3"/>
      <c r="AJY130" s="3"/>
      <c r="AJZ130" s="3"/>
      <c r="AKA130" s="3"/>
      <c r="AKB130" s="3"/>
      <c r="AKC130" s="3"/>
      <c r="AKD130" s="3"/>
      <c r="AKE130" s="3"/>
      <c r="AKF130" s="3"/>
      <c r="AKG130" s="3"/>
      <c r="AKH130" s="3"/>
      <c r="AKI130" s="3"/>
      <c r="AKJ130" s="3"/>
      <c r="AKK130" s="3"/>
      <c r="AKL130" s="3"/>
      <c r="AKM130" s="3"/>
      <c r="AKN130" s="3"/>
      <c r="AKO130" s="3"/>
      <c r="AKP130" s="3"/>
      <c r="AKQ130" s="3"/>
      <c r="AKR130" s="3"/>
      <c r="AKS130" s="3"/>
      <c r="AKT130" s="3"/>
      <c r="AKU130" s="3"/>
      <c r="AKV130" s="3"/>
      <c r="AKW130" s="3"/>
      <c r="AKX130" s="3"/>
      <c r="AKY130" s="3"/>
      <c r="AKZ130" s="3"/>
      <c r="ALA130" s="3"/>
      <c r="ALB130" s="3"/>
      <c r="ALC130" s="3"/>
      <c r="ALD130" s="3"/>
      <c r="ALE130" s="3"/>
      <c r="ALF130" s="3"/>
      <c r="ALG130" s="3"/>
      <c r="ALH130" s="3"/>
      <c r="ALI130" s="3"/>
      <c r="ALJ130" s="3"/>
      <c r="ALK130" s="3"/>
      <c r="ALL130" s="3"/>
      <c r="ALM130" s="3"/>
      <c r="ALN130" s="3"/>
      <c r="ALO130" s="3"/>
      <c r="ALP130" s="3"/>
      <c r="ALQ130" s="3"/>
      <c r="ALR130" s="3"/>
      <c r="ALS130" s="3"/>
      <c r="ALT130" s="3"/>
      <c r="ALU130" s="3"/>
      <c r="ALV130" s="3"/>
      <c r="ALW130" s="3"/>
      <c r="ALX130" s="3"/>
      <c r="ALY130" s="3"/>
      <c r="ALZ130" s="3"/>
      <c r="AMA130" s="3"/>
      <c r="AMB130" s="3"/>
      <c r="AMC130" s="3"/>
      <c r="AMD130" s="3"/>
      <c r="AME130" s="3"/>
      <c r="AMF130" s="3"/>
      <c r="AMG130" s="3"/>
      <c r="AMH130" s="3"/>
      <c r="AMI130" s="3"/>
      <c r="AMJ130" s="3"/>
      <c r="AMK130" s="3"/>
      <c r="AML130" s="3"/>
      <c r="AMM130" s="3"/>
      <c r="AMN130" s="3"/>
      <c r="AMO130" s="3"/>
      <c r="AMP130" s="3"/>
      <c r="AMQ130" s="3"/>
      <c r="AMR130" s="3"/>
      <c r="AMS130" s="3"/>
      <c r="AMT130" s="3"/>
      <c r="AMU130" s="3"/>
      <c r="AMV130" s="3"/>
      <c r="AMW130" s="3"/>
      <c r="AMX130" s="3"/>
      <c r="AMY130" s="3"/>
      <c r="AMZ130" s="3"/>
      <c r="ANA130" s="3"/>
      <c r="ANB130" s="3"/>
      <c r="ANC130" s="3"/>
      <c r="AND130" s="3"/>
      <c r="ANE130" s="3"/>
      <c r="ANF130" s="3"/>
      <c r="ANG130" s="3"/>
      <c r="ANH130" s="3"/>
      <c r="ANI130" s="3"/>
      <c r="ANJ130" s="3"/>
      <c r="ANK130" s="3"/>
      <c r="ANL130" s="3"/>
      <c r="ANM130" s="3"/>
      <c r="ANN130" s="3"/>
      <c r="ANO130" s="3"/>
      <c r="ANP130" s="3"/>
      <c r="ANQ130" s="3"/>
      <c r="ANR130" s="3"/>
      <c r="ANS130" s="3"/>
      <c r="ANT130" s="3"/>
      <c r="ANU130" s="3"/>
      <c r="ANV130" s="3"/>
      <c r="ANW130" s="3"/>
      <c r="ANX130" s="3"/>
      <c r="ANY130" s="3"/>
      <c r="ANZ130" s="3"/>
      <c r="AOA130" s="3"/>
      <c r="AOB130" s="3"/>
      <c r="AOC130" s="3"/>
      <c r="AOD130" s="3"/>
      <c r="AOE130" s="3"/>
      <c r="AOF130" s="3"/>
      <c r="AOG130" s="3"/>
      <c r="AOH130" s="3"/>
      <c r="AOI130" s="3"/>
      <c r="AOJ130" s="3"/>
      <c r="AOK130" s="3"/>
      <c r="AOL130" s="3"/>
      <c r="AOM130" s="3"/>
      <c r="AON130" s="3"/>
      <c r="AOO130" s="3"/>
      <c r="AOP130" s="3"/>
      <c r="AOQ130" s="3"/>
      <c r="AOR130" s="3"/>
      <c r="AOS130" s="3"/>
      <c r="AOT130" s="3"/>
      <c r="AOU130" s="3"/>
      <c r="AOV130" s="3"/>
      <c r="AOW130" s="3"/>
      <c r="AOX130" s="3"/>
      <c r="AOY130" s="3"/>
      <c r="AOZ130" s="3"/>
      <c r="APA130" s="3"/>
      <c r="APB130" s="3"/>
      <c r="APC130" s="3"/>
      <c r="APD130" s="3"/>
      <c r="APE130" s="3"/>
      <c r="APF130" s="3"/>
      <c r="APG130" s="3"/>
      <c r="APH130" s="3"/>
      <c r="API130" s="3"/>
      <c r="APJ130" s="3"/>
      <c r="APK130" s="3"/>
      <c r="APL130" s="3"/>
      <c r="APM130" s="3"/>
      <c r="APN130" s="3"/>
      <c r="APO130" s="3"/>
      <c r="APP130" s="3"/>
      <c r="APQ130" s="3"/>
      <c r="APR130" s="3"/>
      <c r="APS130" s="3"/>
      <c r="APT130" s="3"/>
      <c r="APU130" s="3"/>
      <c r="APV130" s="3"/>
      <c r="APW130" s="3"/>
      <c r="APX130" s="3"/>
      <c r="APY130" s="3"/>
      <c r="APZ130" s="3"/>
      <c r="AQA130" s="3"/>
      <c r="AQB130" s="3"/>
      <c r="AQC130" s="3"/>
      <c r="AQD130" s="3"/>
      <c r="AQE130" s="3"/>
      <c r="AQF130" s="3"/>
      <c r="AQG130" s="3"/>
      <c r="AQH130" s="3"/>
      <c r="AQI130" s="3"/>
      <c r="AQJ130" s="3"/>
      <c r="AQK130" s="3"/>
      <c r="AQL130" s="3"/>
      <c r="AQM130" s="3"/>
      <c r="AQN130" s="3"/>
      <c r="AQO130" s="3"/>
      <c r="AQP130" s="3"/>
      <c r="AQQ130" s="3"/>
      <c r="AQR130" s="3"/>
      <c r="AQS130" s="3"/>
      <c r="AQT130" s="3"/>
      <c r="AQU130" s="3"/>
      <c r="AQV130" s="3"/>
      <c r="AQW130" s="3"/>
      <c r="AQX130" s="3"/>
      <c r="AQY130" s="3"/>
      <c r="AQZ130" s="3"/>
      <c r="ARA130" s="3"/>
      <c r="ARB130" s="3"/>
      <c r="ARC130" s="3"/>
      <c r="ARD130" s="3"/>
      <c r="ARE130" s="3"/>
      <c r="ARF130" s="3"/>
      <c r="ARG130" s="3"/>
      <c r="ARH130" s="3"/>
      <c r="ARI130" s="3"/>
      <c r="ARJ130" s="3"/>
      <c r="ARK130" s="3"/>
      <c r="ARL130" s="3"/>
      <c r="ARM130" s="3"/>
      <c r="ARN130" s="3"/>
      <c r="ARO130" s="3"/>
      <c r="ARP130" s="3"/>
      <c r="ARQ130" s="3"/>
      <c r="ARR130" s="3"/>
      <c r="ARS130" s="3"/>
      <c r="ART130" s="3"/>
      <c r="ARU130" s="3"/>
      <c r="ARV130" s="3"/>
      <c r="ARW130" s="3"/>
      <c r="ARX130" s="3"/>
      <c r="ARY130" s="3"/>
      <c r="ARZ130" s="3"/>
      <c r="ASA130" s="3"/>
      <c r="ASB130" s="3"/>
      <c r="ASC130" s="3"/>
      <c r="ASD130" s="3"/>
      <c r="ASE130" s="3"/>
      <c r="ASF130" s="3"/>
      <c r="ASG130" s="3"/>
      <c r="ASH130" s="3"/>
      <c r="ASI130" s="3"/>
      <c r="ASJ130" s="3"/>
      <c r="ASK130" s="3"/>
      <c r="ASL130" s="3"/>
      <c r="ASM130" s="3"/>
      <c r="ASN130" s="3"/>
      <c r="ASO130" s="3"/>
      <c r="ASP130" s="3"/>
      <c r="ASQ130" s="3"/>
      <c r="ASR130" s="3"/>
      <c r="ASS130" s="3"/>
      <c r="AST130" s="3"/>
      <c r="ASU130" s="3"/>
      <c r="ASV130" s="3"/>
      <c r="ASW130" s="3"/>
      <c r="ASX130" s="3"/>
      <c r="ASY130" s="3"/>
      <c r="ASZ130" s="3"/>
      <c r="ATA130" s="3"/>
      <c r="ATB130" s="3"/>
      <c r="ATC130" s="3"/>
      <c r="ATD130" s="3"/>
      <c r="ATE130" s="3"/>
      <c r="ATF130" s="3"/>
      <c r="ATG130" s="3"/>
      <c r="ATH130" s="3"/>
      <c r="ATI130" s="3"/>
      <c r="ATJ130" s="3"/>
      <c r="ATK130" s="3"/>
      <c r="ATL130" s="3"/>
      <c r="ATM130" s="3"/>
      <c r="ATN130" s="3"/>
      <c r="ATO130" s="3"/>
      <c r="ATP130" s="3"/>
      <c r="ATQ130" s="3"/>
      <c r="ATR130" s="3"/>
      <c r="ATS130" s="3"/>
      <c r="ATT130" s="3"/>
      <c r="ATU130" s="3"/>
      <c r="ATV130" s="3"/>
      <c r="ATW130" s="3"/>
      <c r="ATX130" s="3"/>
      <c r="ATY130" s="3"/>
      <c r="ATZ130" s="3"/>
      <c r="AUA130" s="3"/>
      <c r="AUB130" s="3"/>
      <c r="AUC130" s="3"/>
      <c r="AUD130" s="3"/>
      <c r="AUE130" s="3"/>
      <c r="AUF130" s="3"/>
      <c r="AUG130" s="3"/>
      <c r="AUH130" s="3"/>
      <c r="AUI130" s="3"/>
      <c r="AUJ130" s="3"/>
      <c r="AUK130" s="3"/>
      <c r="AUL130" s="3"/>
      <c r="AUM130" s="3"/>
      <c r="AUN130" s="3"/>
      <c r="AUO130" s="3"/>
      <c r="AUP130" s="3"/>
      <c r="AUQ130" s="3"/>
      <c r="AUR130" s="3"/>
      <c r="AUS130" s="3"/>
      <c r="AUT130" s="3"/>
      <c r="AUU130" s="3"/>
      <c r="AUV130" s="3"/>
      <c r="AUW130" s="3"/>
      <c r="AUX130" s="3"/>
      <c r="AUY130" s="3"/>
      <c r="AUZ130" s="3"/>
      <c r="AVA130" s="3"/>
      <c r="AVB130" s="3"/>
      <c r="AVC130" s="3"/>
      <c r="AVD130" s="3"/>
      <c r="AVE130" s="3"/>
      <c r="AVF130" s="3"/>
      <c r="AVG130" s="3"/>
      <c r="AVH130" s="3"/>
      <c r="AVI130" s="3"/>
      <c r="AVJ130" s="3"/>
      <c r="AVK130" s="3"/>
      <c r="AVL130" s="3"/>
      <c r="AVM130" s="3"/>
      <c r="AVN130" s="3"/>
      <c r="AVO130" s="3"/>
      <c r="AVP130" s="3"/>
      <c r="AVQ130" s="3"/>
      <c r="AVR130" s="3"/>
      <c r="AVS130" s="3"/>
      <c r="AVT130" s="3"/>
      <c r="AVU130" s="3"/>
      <c r="AVV130" s="3"/>
      <c r="AVW130" s="3"/>
      <c r="AVX130" s="3"/>
      <c r="AVY130" s="3"/>
      <c r="AVZ130" s="3"/>
      <c r="AWA130" s="3"/>
      <c r="AWB130" s="3"/>
      <c r="AWC130" s="3"/>
      <c r="AWD130" s="3"/>
      <c r="AWE130" s="3"/>
      <c r="AWF130" s="3"/>
      <c r="AWG130" s="3"/>
      <c r="AWH130" s="3"/>
      <c r="AWI130" s="3"/>
      <c r="AWJ130" s="3"/>
      <c r="AWK130" s="3"/>
      <c r="AWL130" s="3"/>
      <c r="AWM130" s="3"/>
      <c r="AWN130" s="3"/>
      <c r="AWO130" s="3"/>
      <c r="AWP130" s="3"/>
      <c r="AWQ130" s="3"/>
      <c r="AWR130" s="3"/>
      <c r="AWS130" s="3"/>
      <c r="AWT130" s="3"/>
      <c r="AWU130" s="3"/>
      <c r="AWV130" s="3"/>
      <c r="AWW130" s="3"/>
      <c r="AWX130" s="3"/>
      <c r="AWY130" s="3"/>
      <c r="AWZ130" s="3"/>
      <c r="AXA130" s="3"/>
      <c r="AXB130" s="3"/>
      <c r="AXC130" s="3"/>
      <c r="AXD130" s="3"/>
      <c r="AXE130" s="3"/>
      <c r="AXF130" s="3"/>
      <c r="AXG130" s="3"/>
      <c r="AXH130" s="3"/>
      <c r="AXI130" s="3"/>
      <c r="AXJ130" s="3"/>
      <c r="AXK130" s="3"/>
      <c r="AXL130" s="3"/>
      <c r="AXM130" s="3"/>
      <c r="AXN130" s="3"/>
      <c r="AXO130" s="3"/>
      <c r="AXP130" s="3"/>
      <c r="AXQ130" s="3"/>
      <c r="AXR130" s="3"/>
      <c r="AXS130" s="3"/>
      <c r="AXT130" s="3"/>
      <c r="AXU130" s="3"/>
      <c r="AXV130" s="3"/>
      <c r="AXW130" s="3"/>
      <c r="AXX130" s="3"/>
      <c r="AXY130" s="3"/>
      <c r="AXZ130" s="3"/>
      <c r="AYA130" s="3"/>
      <c r="AYB130" s="3"/>
      <c r="AYC130" s="3"/>
      <c r="AYD130" s="3"/>
      <c r="AYE130" s="3"/>
      <c r="AYF130" s="3"/>
      <c r="AYG130" s="3"/>
      <c r="AYH130" s="3"/>
      <c r="AYI130" s="3"/>
      <c r="AYJ130" s="3"/>
      <c r="AYK130" s="3"/>
      <c r="AYL130" s="3"/>
      <c r="AYM130" s="3"/>
      <c r="AYN130" s="3"/>
      <c r="AYO130" s="3"/>
      <c r="AYP130" s="3"/>
      <c r="AYQ130" s="3"/>
      <c r="AYR130" s="3"/>
      <c r="AYS130" s="3"/>
      <c r="AYT130" s="3"/>
      <c r="AYU130" s="3"/>
      <c r="AYV130" s="3"/>
      <c r="AYW130" s="3"/>
      <c r="AYX130" s="3"/>
      <c r="AYY130" s="3"/>
      <c r="AYZ130" s="3"/>
      <c r="AZA130" s="3"/>
      <c r="AZB130" s="3"/>
      <c r="AZC130" s="3"/>
      <c r="AZD130" s="3"/>
      <c r="AZE130" s="3"/>
      <c r="AZF130" s="3"/>
      <c r="AZG130" s="3"/>
      <c r="AZH130" s="3"/>
      <c r="AZI130" s="3"/>
      <c r="AZJ130" s="3"/>
      <c r="AZK130" s="3"/>
      <c r="AZL130" s="3"/>
      <c r="AZM130" s="3"/>
      <c r="AZN130" s="3"/>
      <c r="AZO130" s="3"/>
      <c r="AZP130" s="3"/>
      <c r="AZQ130" s="3"/>
      <c r="AZR130" s="3"/>
      <c r="AZS130" s="3"/>
      <c r="AZT130" s="3"/>
      <c r="AZU130" s="3"/>
      <c r="AZV130" s="3"/>
      <c r="AZW130" s="3"/>
      <c r="AZX130" s="3"/>
      <c r="AZY130" s="3"/>
      <c r="AZZ130" s="3"/>
      <c r="BAA130" s="3"/>
      <c r="BAB130" s="3"/>
      <c r="BAC130" s="3"/>
      <c r="BAD130" s="3"/>
      <c r="BAE130" s="3"/>
      <c r="BAF130" s="3"/>
      <c r="BAG130" s="3"/>
      <c r="BAH130" s="3"/>
      <c r="BAI130" s="3"/>
      <c r="BAJ130" s="3"/>
      <c r="BAK130" s="3"/>
      <c r="BAL130" s="3"/>
      <c r="BAM130" s="3"/>
      <c r="BAN130" s="3"/>
      <c r="BAO130" s="3"/>
      <c r="BAP130" s="3"/>
      <c r="BAQ130" s="3"/>
      <c r="BAR130" s="3"/>
      <c r="BAS130" s="3"/>
      <c r="BAT130" s="3"/>
      <c r="BAU130" s="3"/>
      <c r="BAV130" s="3"/>
      <c r="BAW130" s="3"/>
      <c r="BAX130" s="3"/>
      <c r="BAY130" s="3"/>
      <c r="BAZ130" s="3"/>
      <c r="BBA130" s="3"/>
      <c r="BBB130" s="3"/>
      <c r="BBC130" s="3"/>
      <c r="BBD130" s="3"/>
      <c r="BBE130" s="3"/>
      <c r="BBF130" s="3"/>
      <c r="BBG130" s="3"/>
      <c r="BBH130" s="3"/>
      <c r="BBI130" s="3"/>
      <c r="BBJ130" s="3"/>
      <c r="BBK130" s="3"/>
      <c r="BBL130" s="3"/>
      <c r="BBM130" s="3"/>
      <c r="BBN130" s="3"/>
      <c r="BBO130" s="3"/>
      <c r="BBP130" s="3"/>
      <c r="BBQ130" s="3"/>
      <c r="BBR130" s="3"/>
      <c r="BBS130" s="3"/>
      <c r="BBT130" s="3"/>
      <c r="BBU130" s="3"/>
      <c r="BBV130" s="3"/>
      <c r="BBW130" s="3"/>
      <c r="BBX130" s="3"/>
      <c r="BBY130" s="3"/>
      <c r="BBZ130" s="3"/>
      <c r="BCA130" s="3"/>
      <c r="BCB130" s="3"/>
      <c r="BCC130" s="3"/>
      <c r="BCD130" s="3"/>
      <c r="BCE130" s="3"/>
      <c r="BCF130" s="3"/>
      <c r="BCG130" s="3"/>
      <c r="BCH130" s="3"/>
      <c r="BCI130" s="3"/>
      <c r="BCJ130" s="3"/>
      <c r="BCK130" s="3"/>
      <c r="BCL130" s="3"/>
      <c r="BCM130" s="3"/>
      <c r="BCN130" s="3"/>
      <c r="BCO130" s="3"/>
      <c r="BCP130" s="3"/>
      <c r="BCQ130" s="3"/>
      <c r="BCR130" s="3"/>
      <c r="BCS130" s="3"/>
      <c r="BCT130" s="3"/>
      <c r="BCU130" s="3"/>
      <c r="BCV130" s="3"/>
      <c r="BCW130" s="3"/>
      <c r="BCX130" s="3"/>
      <c r="BCY130" s="3"/>
      <c r="BCZ130" s="3"/>
      <c r="BDA130" s="3"/>
      <c r="BDB130" s="3"/>
      <c r="BDC130" s="3"/>
      <c r="BDD130" s="3"/>
      <c r="BDE130" s="3"/>
      <c r="BDF130" s="3"/>
      <c r="BDG130" s="3"/>
      <c r="BDH130" s="3"/>
      <c r="BDI130" s="3"/>
      <c r="BDJ130" s="3"/>
      <c r="BDK130" s="3"/>
      <c r="BDL130" s="3"/>
      <c r="BDM130" s="3"/>
      <c r="BDN130" s="3"/>
      <c r="BDO130" s="3"/>
      <c r="BDP130" s="3"/>
      <c r="BDQ130" s="3"/>
      <c r="BDR130" s="3"/>
      <c r="BDS130" s="3"/>
      <c r="BDT130" s="3"/>
      <c r="BDU130" s="3"/>
      <c r="BDV130" s="3"/>
      <c r="BDW130" s="3"/>
      <c r="BDX130" s="3"/>
      <c r="BDY130" s="3"/>
      <c r="BDZ130" s="3"/>
      <c r="BEA130" s="3"/>
      <c r="BEB130" s="3"/>
      <c r="BEC130" s="3"/>
      <c r="BED130" s="3"/>
      <c r="BEE130" s="3"/>
      <c r="BEF130" s="3"/>
      <c r="BEG130" s="3"/>
      <c r="BEH130" s="3"/>
      <c r="BEI130" s="3"/>
      <c r="BEJ130" s="3"/>
      <c r="BEK130" s="3"/>
      <c r="BEL130" s="3"/>
      <c r="BEM130" s="3"/>
      <c r="BEN130" s="3"/>
      <c r="BEO130" s="3"/>
      <c r="BEP130" s="3"/>
      <c r="BEQ130" s="3"/>
      <c r="BER130" s="3"/>
      <c r="BES130" s="3"/>
      <c r="BET130" s="3"/>
      <c r="BEU130" s="3"/>
      <c r="BEV130" s="3"/>
      <c r="BEW130" s="3"/>
      <c r="BEX130" s="3"/>
      <c r="BEY130" s="3"/>
      <c r="BEZ130" s="3"/>
      <c r="BFA130" s="3"/>
      <c r="BFB130" s="3"/>
      <c r="BFC130" s="3"/>
      <c r="BFD130" s="3"/>
      <c r="BFE130" s="3"/>
      <c r="BFF130" s="3"/>
      <c r="BFG130" s="3"/>
      <c r="BFH130" s="3"/>
      <c r="BFI130" s="3"/>
      <c r="BFJ130" s="3"/>
      <c r="BFK130" s="3"/>
      <c r="BFL130" s="3"/>
      <c r="BFM130" s="3"/>
      <c r="BFN130" s="3"/>
      <c r="BFO130" s="3"/>
      <c r="BFP130" s="3"/>
      <c r="BFQ130" s="3"/>
      <c r="BFR130" s="3"/>
      <c r="BFS130" s="3"/>
      <c r="BFT130" s="3"/>
      <c r="BFU130" s="3"/>
      <c r="BFV130" s="3"/>
      <c r="BFW130" s="3"/>
      <c r="BFX130" s="3"/>
      <c r="BFY130" s="3"/>
      <c r="BFZ130" s="3"/>
      <c r="BGA130" s="3"/>
      <c r="BGB130" s="3"/>
      <c r="BGC130" s="3"/>
      <c r="BGD130" s="3"/>
      <c r="BGE130" s="3"/>
      <c r="BGF130" s="3"/>
      <c r="BGG130" s="3"/>
      <c r="BGH130" s="3"/>
      <c r="BGI130" s="3"/>
      <c r="BGJ130" s="3"/>
      <c r="BGK130" s="3"/>
      <c r="BGL130" s="3"/>
      <c r="BGM130" s="3"/>
      <c r="BGN130" s="3"/>
      <c r="BGO130" s="3"/>
      <c r="BGP130" s="3"/>
      <c r="BGQ130" s="3"/>
      <c r="BGR130" s="3"/>
      <c r="BGS130" s="3"/>
      <c r="BGT130" s="3"/>
      <c r="BGU130" s="3"/>
      <c r="BGV130" s="3"/>
      <c r="BGW130" s="3"/>
      <c r="BGX130" s="3"/>
      <c r="BGY130" s="3"/>
      <c r="BGZ130" s="3"/>
      <c r="BHA130" s="3"/>
      <c r="BHB130" s="3"/>
      <c r="BHC130" s="3"/>
      <c r="BHD130" s="3"/>
      <c r="BHE130" s="3"/>
      <c r="BHF130" s="3"/>
      <c r="BHG130" s="3"/>
      <c r="BHH130" s="3"/>
      <c r="BHI130" s="3"/>
      <c r="BHJ130" s="3"/>
      <c r="BHK130" s="3"/>
      <c r="BHL130" s="3"/>
      <c r="BHM130" s="3"/>
      <c r="BHN130" s="3"/>
      <c r="BHO130" s="3"/>
      <c r="BHP130" s="3"/>
      <c r="BHQ130" s="3"/>
      <c r="BHR130" s="3"/>
      <c r="BHS130" s="3"/>
      <c r="BHT130" s="3"/>
      <c r="BHU130" s="3"/>
      <c r="BHV130" s="3"/>
      <c r="BHW130" s="3"/>
      <c r="BHX130" s="3"/>
      <c r="BHY130" s="3"/>
      <c r="BHZ130" s="3"/>
      <c r="BIA130" s="3"/>
      <c r="BIB130" s="3"/>
      <c r="BIC130" s="3"/>
      <c r="BID130" s="3"/>
      <c r="BIE130" s="3"/>
      <c r="BIF130" s="3"/>
      <c r="BIG130" s="3"/>
      <c r="BIH130" s="3"/>
      <c r="BII130" s="3"/>
      <c r="BIJ130" s="3"/>
      <c r="BIK130" s="3"/>
      <c r="BIL130" s="3"/>
      <c r="BIM130" s="3"/>
      <c r="BIN130" s="3"/>
      <c r="BIO130" s="3"/>
      <c r="BIP130" s="3"/>
      <c r="BIQ130" s="3"/>
      <c r="BIR130" s="3"/>
      <c r="BIS130" s="3"/>
      <c r="BIT130" s="3"/>
      <c r="BIU130" s="3"/>
      <c r="BIV130" s="3"/>
      <c r="BIW130" s="3"/>
      <c r="BIX130" s="3"/>
      <c r="BIY130" s="3"/>
      <c r="BIZ130" s="3"/>
      <c r="BJA130" s="3"/>
      <c r="BJB130" s="3"/>
      <c r="BJC130" s="3"/>
      <c r="BJD130" s="3"/>
      <c r="BJE130" s="3"/>
      <c r="BJF130" s="3"/>
      <c r="BJG130" s="3"/>
      <c r="BJH130" s="3"/>
      <c r="BJI130" s="3"/>
      <c r="BJJ130" s="3"/>
      <c r="BJK130" s="3"/>
      <c r="BJL130" s="3"/>
      <c r="BJM130" s="3"/>
      <c r="BJN130" s="3"/>
      <c r="BJO130" s="3"/>
      <c r="BJP130" s="3"/>
      <c r="BJQ130" s="3"/>
      <c r="BJR130" s="3"/>
      <c r="BJS130" s="3"/>
      <c r="BJT130" s="3"/>
      <c r="BJU130" s="3"/>
      <c r="BJV130" s="3"/>
      <c r="BJW130" s="3"/>
      <c r="BJX130" s="3"/>
      <c r="BJY130" s="3"/>
      <c r="BJZ130" s="3"/>
      <c r="BKA130" s="3"/>
      <c r="BKB130" s="3"/>
      <c r="BKC130" s="3"/>
      <c r="BKD130" s="3"/>
      <c r="BKE130" s="3"/>
      <c r="BKF130" s="3"/>
      <c r="BKG130" s="3"/>
      <c r="BKH130" s="3"/>
      <c r="BKI130" s="3"/>
      <c r="BKJ130" s="3"/>
      <c r="BKK130" s="3"/>
      <c r="BKL130" s="3"/>
      <c r="BKM130" s="3"/>
      <c r="BKN130" s="3"/>
      <c r="BKO130" s="3"/>
      <c r="BKP130" s="3"/>
      <c r="BKQ130" s="3"/>
      <c r="BKR130" s="3"/>
      <c r="BKS130" s="3"/>
      <c r="BKT130" s="3"/>
      <c r="BKU130" s="3"/>
      <c r="BKV130" s="3"/>
      <c r="BKW130" s="3"/>
      <c r="BKX130" s="3"/>
      <c r="BKY130" s="3"/>
      <c r="BKZ130" s="3"/>
      <c r="BLA130" s="3"/>
      <c r="BLB130" s="3"/>
      <c r="BLC130" s="3"/>
      <c r="BLD130" s="3"/>
      <c r="BLE130" s="3"/>
      <c r="BLF130" s="3"/>
      <c r="BLG130" s="3"/>
      <c r="BLH130" s="3"/>
      <c r="BLI130" s="3"/>
      <c r="BLJ130" s="3"/>
      <c r="BLK130" s="3"/>
      <c r="BLL130" s="3"/>
      <c r="BLM130" s="3"/>
      <c r="BLN130" s="3"/>
      <c r="BLO130" s="3"/>
      <c r="BLP130" s="3"/>
      <c r="BLQ130" s="3"/>
      <c r="BLR130" s="3"/>
      <c r="BLS130" s="3"/>
      <c r="BLT130" s="3"/>
      <c r="BLU130" s="3"/>
      <c r="BLV130" s="3"/>
      <c r="BLW130" s="3"/>
      <c r="BLX130" s="3"/>
      <c r="BLY130" s="3"/>
      <c r="BLZ130" s="3"/>
      <c r="BMA130" s="3"/>
      <c r="BMB130" s="3"/>
      <c r="BMC130" s="3"/>
      <c r="BMD130" s="3"/>
      <c r="BME130" s="3"/>
      <c r="BMF130" s="3"/>
      <c r="BMG130" s="3"/>
      <c r="BMH130" s="3"/>
      <c r="BMI130" s="3"/>
      <c r="BMJ130" s="3"/>
      <c r="BMK130" s="3"/>
      <c r="BML130" s="3"/>
      <c r="BMM130" s="3"/>
      <c r="BMN130" s="3"/>
      <c r="BMO130" s="3"/>
      <c r="BMP130" s="3"/>
      <c r="BMQ130" s="3"/>
      <c r="BMR130" s="3"/>
      <c r="BMS130" s="3"/>
      <c r="BMT130" s="3"/>
      <c r="BMU130" s="3"/>
      <c r="BMV130" s="3"/>
      <c r="BMW130" s="3"/>
      <c r="BMX130" s="3"/>
      <c r="BMY130" s="3"/>
      <c r="BMZ130" s="3"/>
      <c r="BNA130" s="3"/>
      <c r="BNB130" s="3"/>
      <c r="BNC130" s="3"/>
      <c r="BND130" s="3"/>
      <c r="BNE130" s="3"/>
      <c r="BNF130" s="3"/>
      <c r="BNG130" s="3"/>
      <c r="BNH130" s="3"/>
      <c r="BNI130" s="3"/>
      <c r="BNJ130" s="3"/>
      <c r="BNK130" s="3"/>
      <c r="BNL130" s="3"/>
      <c r="BNM130" s="3"/>
      <c r="BNN130" s="3"/>
      <c r="BNO130" s="3"/>
      <c r="BNP130" s="3"/>
      <c r="BNQ130" s="3"/>
      <c r="BNR130" s="3"/>
      <c r="BNS130" s="3"/>
      <c r="BNT130" s="3"/>
      <c r="BNU130" s="3"/>
      <c r="BNV130" s="3"/>
      <c r="BNW130" s="3"/>
      <c r="BNX130" s="3"/>
      <c r="BNY130" s="3"/>
      <c r="BNZ130" s="3"/>
      <c r="BOA130" s="3"/>
      <c r="BOB130" s="3"/>
      <c r="BOC130" s="3"/>
      <c r="BOD130" s="3"/>
      <c r="BOE130" s="3"/>
      <c r="BOF130" s="3"/>
      <c r="BOG130" s="3"/>
      <c r="BOH130" s="3"/>
      <c r="BOI130" s="3"/>
      <c r="BOJ130" s="3"/>
      <c r="BOK130" s="3"/>
      <c r="BOL130" s="3"/>
      <c r="BOM130" s="3"/>
      <c r="BON130" s="3"/>
      <c r="BOO130" s="3"/>
      <c r="BOP130" s="3"/>
      <c r="BOQ130" s="3"/>
      <c r="BOR130" s="3"/>
      <c r="BOS130" s="3"/>
      <c r="BOT130" s="3"/>
      <c r="BOU130" s="3"/>
      <c r="BOV130" s="3"/>
      <c r="BOW130" s="3"/>
      <c r="BOX130" s="3"/>
      <c r="BOY130" s="3"/>
      <c r="BOZ130" s="3"/>
      <c r="BPA130" s="3"/>
      <c r="BPB130" s="3"/>
      <c r="BPC130" s="3"/>
      <c r="BPD130" s="3"/>
      <c r="BPE130" s="3"/>
      <c r="BPF130" s="3"/>
      <c r="BPG130" s="3"/>
      <c r="BPH130" s="3"/>
      <c r="BPI130" s="3"/>
      <c r="BPJ130" s="3"/>
      <c r="BPK130" s="3"/>
      <c r="BPL130" s="3"/>
      <c r="BPM130" s="3"/>
      <c r="BPN130" s="3"/>
      <c r="BPO130" s="3"/>
      <c r="BPP130" s="3"/>
      <c r="BPQ130" s="3"/>
      <c r="BPR130" s="3"/>
      <c r="BPS130" s="3"/>
      <c r="BPT130" s="3"/>
      <c r="BPU130" s="3"/>
      <c r="BPV130" s="3"/>
      <c r="BPW130" s="3"/>
      <c r="BPX130" s="3"/>
      <c r="BPY130" s="3"/>
      <c r="BPZ130" s="3"/>
      <c r="BQA130" s="3"/>
      <c r="BQB130" s="3"/>
      <c r="BQC130" s="3"/>
      <c r="BQD130" s="3"/>
      <c r="BQE130" s="3"/>
      <c r="BQF130" s="3"/>
      <c r="BQG130" s="3"/>
      <c r="BQH130" s="3"/>
      <c r="BQI130" s="3"/>
      <c r="BQJ130" s="3"/>
      <c r="BQK130" s="3"/>
      <c r="BQL130" s="3"/>
      <c r="BQM130" s="3"/>
      <c r="BQN130" s="3"/>
      <c r="BQO130" s="3"/>
      <c r="BQP130" s="3"/>
      <c r="BQQ130" s="3"/>
      <c r="BQR130" s="3"/>
      <c r="BQS130" s="3"/>
      <c r="BQT130" s="3"/>
      <c r="BQU130" s="3"/>
      <c r="BQV130" s="3"/>
      <c r="BQW130" s="3"/>
      <c r="BQX130" s="3"/>
      <c r="BQY130" s="3"/>
      <c r="BQZ130" s="3"/>
      <c r="BRA130" s="3"/>
      <c r="BRB130" s="3"/>
      <c r="BRC130" s="3"/>
      <c r="BRD130" s="3"/>
      <c r="BRE130" s="3"/>
      <c r="BRF130" s="3"/>
      <c r="BRG130" s="3"/>
      <c r="BRH130" s="3"/>
      <c r="BRI130" s="3"/>
      <c r="BRJ130" s="3"/>
      <c r="BRK130" s="3"/>
      <c r="BRL130" s="3"/>
      <c r="BRM130" s="3"/>
      <c r="BRN130" s="3"/>
      <c r="BRO130" s="3"/>
      <c r="BRP130" s="3"/>
      <c r="BRQ130" s="3"/>
      <c r="BRR130" s="3"/>
      <c r="BRS130" s="3"/>
      <c r="BRT130" s="3"/>
      <c r="BRU130" s="3"/>
      <c r="BRV130" s="3"/>
      <c r="BRW130" s="3"/>
      <c r="BRX130" s="3"/>
      <c r="BRY130" s="3"/>
      <c r="BRZ130" s="3"/>
      <c r="BSA130" s="3"/>
      <c r="BSB130" s="3"/>
      <c r="BSC130" s="3"/>
      <c r="BSD130" s="3"/>
      <c r="BSE130" s="3"/>
      <c r="BSF130" s="3"/>
      <c r="BSG130" s="3"/>
      <c r="BSH130" s="3"/>
      <c r="BSI130" s="3"/>
      <c r="BSJ130" s="3"/>
      <c r="BSK130" s="3"/>
      <c r="BSL130" s="3"/>
      <c r="BSM130" s="3"/>
      <c r="BSN130" s="3"/>
      <c r="BSO130" s="3"/>
      <c r="BSP130" s="3"/>
      <c r="BSQ130" s="3"/>
      <c r="BSR130" s="3"/>
      <c r="BSS130" s="3"/>
      <c r="BST130" s="3"/>
      <c r="BSU130" s="3"/>
      <c r="BSV130" s="3"/>
      <c r="BSW130" s="3"/>
      <c r="BSX130" s="3"/>
      <c r="BSY130" s="3"/>
      <c r="BSZ130" s="3"/>
      <c r="BTA130" s="3"/>
      <c r="BTB130" s="3"/>
      <c r="BTC130" s="3"/>
      <c r="BTD130" s="3"/>
      <c r="BTE130" s="3"/>
      <c r="BTF130" s="3"/>
      <c r="BTG130" s="3"/>
      <c r="BTH130" s="3"/>
      <c r="BTI130" s="3"/>
      <c r="BTJ130" s="3"/>
      <c r="BTK130" s="3"/>
      <c r="BTL130" s="3"/>
      <c r="BTM130" s="3"/>
      <c r="BTN130" s="3"/>
      <c r="BTO130" s="3"/>
      <c r="BTP130" s="3"/>
      <c r="BTQ130" s="3"/>
      <c r="BTR130" s="3"/>
      <c r="BTS130" s="3"/>
      <c r="BTT130" s="3"/>
      <c r="BTU130" s="3"/>
      <c r="BTV130" s="3"/>
      <c r="BTW130" s="3"/>
      <c r="BTX130" s="3"/>
      <c r="BTY130" s="3"/>
      <c r="BTZ130" s="3"/>
      <c r="BUA130" s="3"/>
      <c r="BUB130" s="3"/>
      <c r="BUC130" s="3"/>
      <c r="BUD130" s="3"/>
      <c r="BUE130" s="3"/>
      <c r="BUF130" s="3"/>
      <c r="BUG130" s="3"/>
      <c r="BUH130" s="3"/>
      <c r="BUI130" s="3"/>
      <c r="BUJ130" s="3"/>
      <c r="BUK130" s="3"/>
      <c r="BUL130" s="3"/>
      <c r="BUM130" s="3"/>
      <c r="BUN130" s="3"/>
      <c r="BUO130" s="3"/>
      <c r="BUP130" s="3"/>
      <c r="BUQ130" s="3"/>
      <c r="BUR130" s="3"/>
      <c r="BUS130" s="3"/>
      <c r="BUT130" s="3"/>
      <c r="BUU130" s="3"/>
      <c r="BUV130" s="3"/>
      <c r="BUW130" s="3"/>
      <c r="BUX130" s="3"/>
      <c r="BUY130" s="3"/>
      <c r="BUZ130" s="3"/>
      <c r="BVA130" s="3"/>
      <c r="BVB130" s="3"/>
      <c r="BVC130" s="3"/>
      <c r="BVD130" s="3"/>
      <c r="BVE130" s="3"/>
      <c r="BVF130" s="3"/>
      <c r="BVG130" s="3"/>
      <c r="BVH130" s="3"/>
      <c r="BVI130" s="3"/>
      <c r="BVJ130" s="3"/>
      <c r="BVK130" s="3"/>
      <c r="BVL130" s="3"/>
      <c r="BVM130" s="3"/>
      <c r="BVN130" s="3"/>
      <c r="BVO130" s="3"/>
      <c r="BVP130" s="3"/>
      <c r="BVQ130" s="3"/>
      <c r="BVR130" s="3"/>
      <c r="BVS130" s="3"/>
      <c r="BVT130" s="3"/>
      <c r="BVU130" s="3"/>
      <c r="BVV130" s="3"/>
      <c r="BVW130" s="3"/>
      <c r="BVX130" s="3"/>
      <c r="BVY130" s="3"/>
      <c r="BVZ130" s="3"/>
      <c r="BWA130" s="3"/>
      <c r="BWB130" s="3"/>
      <c r="BWC130" s="3"/>
      <c r="BWD130" s="3"/>
      <c r="BWE130" s="3"/>
      <c r="BWF130" s="3"/>
      <c r="BWG130" s="3"/>
      <c r="BWH130" s="3"/>
      <c r="BWI130" s="3"/>
      <c r="BWJ130" s="3"/>
      <c r="BWK130" s="3"/>
      <c r="BWL130" s="3"/>
      <c r="BWM130" s="3"/>
      <c r="BWN130" s="3"/>
      <c r="BWO130" s="3"/>
      <c r="BWP130" s="3"/>
      <c r="BWQ130" s="3"/>
      <c r="BWR130" s="3"/>
      <c r="BWS130" s="3"/>
      <c r="BWT130" s="3"/>
      <c r="BWU130" s="3"/>
      <c r="BWV130" s="3"/>
      <c r="BWW130" s="3"/>
      <c r="BWX130" s="3"/>
      <c r="BWY130" s="3"/>
      <c r="BWZ130" s="3"/>
      <c r="BXA130" s="3"/>
      <c r="BXB130" s="3"/>
      <c r="BXC130" s="3"/>
      <c r="BXD130" s="3"/>
      <c r="BXE130" s="3"/>
      <c r="BXF130" s="3"/>
      <c r="BXG130" s="3"/>
      <c r="BXH130" s="3"/>
      <c r="BXI130" s="3"/>
      <c r="BXJ130" s="3"/>
      <c r="BXK130" s="3"/>
      <c r="BXL130" s="3"/>
      <c r="BXM130" s="3"/>
      <c r="BXN130" s="3"/>
      <c r="BXO130" s="3"/>
      <c r="BXP130" s="3"/>
      <c r="BXQ130" s="3"/>
      <c r="BXR130" s="3"/>
      <c r="BXS130" s="3"/>
      <c r="BXT130" s="3"/>
      <c r="BXU130" s="3"/>
      <c r="BXV130" s="3"/>
      <c r="BXW130" s="3"/>
      <c r="BXX130" s="3"/>
      <c r="BXY130" s="3"/>
      <c r="BXZ130" s="3"/>
      <c r="BYA130" s="3"/>
      <c r="BYB130" s="3"/>
      <c r="BYC130" s="3"/>
      <c r="BYD130" s="3"/>
      <c r="BYE130" s="3"/>
      <c r="BYF130" s="3"/>
      <c r="BYG130" s="3"/>
      <c r="BYH130" s="3"/>
      <c r="BYI130" s="3"/>
      <c r="BYJ130" s="3"/>
      <c r="BYK130" s="3"/>
      <c r="BYL130" s="3"/>
      <c r="BYM130" s="3"/>
      <c r="BYN130" s="3"/>
      <c r="BYO130" s="3"/>
      <c r="BYP130" s="3"/>
      <c r="BYQ130" s="3"/>
      <c r="BYR130" s="3"/>
      <c r="BYS130" s="3"/>
      <c r="BYT130" s="3"/>
      <c r="BYU130" s="3"/>
      <c r="BYV130" s="3"/>
      <c r="BYW130" s="3"/>
      <c r="BYX130" s="3"/>
      <c r="BYY130" s="3"/>
      <c r="BYZ130" s="3"/>
      <c r="BZA130" s="3"/>
      <c r="BZB130" s="3"/>
      <c r="BZC130" s="3"/>
      <c r="BZD130" s="3"/>
      <c r="BZE130" s="3"/>
      <c r="BZF130" s="3"/>
      <c r="BZG130" s="3"/>
      <c r="BZH130" s="3"/>
      <c r="BZI130" s="3"/>
      <c r="BZJ130" s="3"/>
      <c r="BZK130" s="3"/>
      <c r="BZL130" s="3"/>
      <c r="BZM130" s="3"/>
      <c r="BZN130" s="3"/>
      <c r="BZO130" s="3"/>
      <c r="BZP130" s="3"/>
      <c r="BZQ130" s="3"/>
      <c r="BZR130" s="3"/>
      <c r="BZS130" s="3"/>
      <c r="BZT130" s="3"/>
      <c r="BZU130" s="3"/>
      <c r="BZV130" s="3"/>
      <c r="BZW130" s="3"/>
      <c r="BZX130" s="3"/>
      <c r="BZY130" s="3"/>
      <c r="BZZ130" s="3"/>
      <c r="CAA130" s="3"/>
      <c r="CAB130" s="3"/>
      <c r="CAC130" s="3"/>
      <c r="CAD130" s="3"/>
      <c r="CAE130" s="3"/>
      <c r="CAF130" s="3"/>
      <c r="CAG130" s="3"/>
      <c r="CAH130" s="3"/>
      <c r="CAI130" s="3"/>
      <c r="CAJ130" s="3"/>
      <c r="CAK130" s="3"/>
      <c r="CAL130" s="3"/>
      <c r="CAM130" s="3"/>
      <c r="CAN130" s="3"/>
      <c r="CAO130" s="3"/>
      <c r="CAP130" s="3"/>
      <c r="CAQ130" s="3"/>
      <c r="CAR130" s="3"/>
      <c r="CAS130" s="3"/>
      <c r="CAT130" s="3"/>
      <c r="CAU130" s="3"/>
      <c r="CAV130" s="3"/>
      <c r="CAW130" s="3"/>
      <c r="CAX130" s="3"/>
      <c r="CAY130" s="3"/>
      <c r="CAZ130" s="3"/>
      <c r="CBA130" s="3"/>
      <c r="CBB130" s="3"/>
      <c r="CBC130" s="3"/>
      <c r="CBD130" s="3"/>
      <c r="CBE130" s="3"/>
      <c r="CBF130" s="3"/>
      <c r="CBG130" s="3"/>
      <c r="CBH130" s="3"/>
      <c r="CBI130" s="3"/>
      <c r="CBJ130" s="3"/>
      <c r="CBK130" s="3"/>
      <c r="CBL130" s="3"/>
      <c r="CBM130" s="3"/>
      <c r="CBN130" s="3"/>
      <c r="CBO130" s="3"/>
      <c r="CBP130" s="3"/>
      <c r="CBQ130" s="3"/>
      <c r="CBR130" s="3"/>
      <c r="CBS130" s="3"/>
      <c r="CBT130" s="3"/>
      <c r="CBU130" s="3"/>
      <c r="CBV130" s="3"/>
      <c r="CBW130" s="3"/>
      <c r="CBX130" s="3"/>
      <c r="CBY130" s="3"/>
      <c r="CBZ130" s="3"/>
      <c r="CCA130" s="3"/>
      <c r="CCB130" s="3"/>
      <c r="CCC130" s="3"/>
      <c r="CCD130" s="3"/>
      <c r="CCE130" s="3"/>
      <c r="CCF130" s="3"/>
      <c r="CCG130" s="3"/>
      <c r="CCH130" s="3"/>
      <c r="CCI130" s="3"/>
      <c r="CCJ130" s="3"/>
      <c r="CCK130" s="3"/>
      <c r="CCL130" s="3"/>
      <c r="CCM130" s="3"/>
      <c r="CCN130" s="3"/>
      <c r="CCO130" s="3"/>
      <c r="CCP130" s="3"/>
      <c r="CCQ130" s="3"/>
      <c r="CCR130" s="3"/>
      <c r="CCS130" s="3"/>
      <c r="CCT130" s="3"/>
      <c r="CCU130" s="3"/>
      <c r="CCV130" s="3"/>
      <c r="CCW130" s="3"/>
      <c r="CCX130" s="3"/>
      <c r="CCY130" s="3"/>
      <c r="CCZ130" s="3"/>
      <c r="CDA130" s="3"/>
      <c r="CDB130" s="3"/>
      <c r="CDC130" s="3"/>
      <c r="CDD130" s="3"/>
      <c r="CDE130" s="3"/>
      <c r="CDF130" s="3"/>
      <c r="CDG130" s="3"/>
      <c r="CDH130" s="3"/>
      <c r="CDI130" s="3"/>
      <c r="CDJ130" s="3"/>
      <c r="CDK130" s="3"/>
      <c r="CDL130" s="3"/>
      <c r="CDM130" s="3"/>
      <c r="CDN130" s="3"/>
      <c r="CDO130" s="3"/>
      <c r="CDP130" s="3"/>
      <c r="CDQ130" s="3"/>
      <c r="CDR130" s="3"/>
      <c r="CDS130" s="3"/>
      <c r="CDT130" s="3"/>
      <c r="CDU130" s="3"/>
      <c r="CDV130" s="3"/>
      <c r="CDW130" s="3"/>
      <c r="CDX130" s="3"/>
      <c r="CDY130" s="3"/>
      <c r="CDZ130" s="3"/>
      <c r="CEA130" s="3"/>
      <c r="CEB130" s="3"/>
      <c r="CEC130" s="3"/>
      <c r="CED130" s="3"/>
      <c r="CEE130" s="3"/>
      <c r="CEF130" s="3"/>
      <c r="CEG130" s="3"/>
      <c r="CEH130" s="3"/>
      <c r="CEI130" s="3"/>
      <c r="CEJ130" s="3"/>
      <c r="CEK130" s="3"/>
      <c r="CEL130" s="3"/>
      <c r="CEM130" s="3"/>
      <c r="CEN130" s="3"/>
      <c r="CEO130" s="3"/>
      <c r="CEP130" s="3"/>
      <c r="CEQ130" s="3"/>
      <c r="CER130" s="3"/>
      <c r="CES130" s="3"/>
      <c r="CET130" s="3"/>
      <c r="CEU130" s="3"/>
      <c r="CEV130" s="3"/>
      <c r="CEW130" s="3"/>
      <c r="CEX130" s="3"/>
      <c r="CEY130" s="3"/>
      <c r="CEZ130" s="3"/>
      <c r="CFA130" s="3"/>
      <c r="CFB130" s="3"/>
      <c r="CFC130" s="3"/>
      <c r="CFD130" s="3"/>
      <c r="CFE130" s="3"/>
      <c r="CFF130" s="3"/>
      <c r="CFG130" s="3"/>
      <c r="CFH130" s="3"/>
      <c r="CFI130" s="3"/>
      <c r="CFJ130" s="3"/>
      <c r="CFK130" s="3"/>
      <c r="CFL130" s="3"/>
      <c r="CFM130" s="3"/>
      <c r="CFN130" s="3"/>
      <c r="CFO130" s="3"/>
      <c r="CFP130" s="3"/>
      <c r="CFQ130" s="3"/>
      <c r="CFR130" s="3"/>
      <c r="CFS130" s="3"/>
      <c r="CFT130" s="3"/>
      <c r="CFU130" s="3"/>
      <c r="CFV130" s="3"/>
      <c r="CFW130" s="3"/>
      <c r="CFX130" s="3"/>
      <c r="CFY130" s="3"/>
      <c r="CFZ130" s="3"/>
      <c r="CGA130" s="3"/>
      <c r="CGB130" s="3"/>
      <c r="CGC130" s="3"/>
      <c r="CGD130" s="3"/>
      <c r="CGE130" s="3"/>
      <c r="CGF130" s="3"/>
      <c r="CGG130" s="3"/>
      <c r="CGH130" s="3"/>
      <c r="CGI130" s="3"/>
      <c r="CGJ130" s="3"/>
      <c r="CGK130" s="3"/>
      <c r="CGL130" s="3"/>
      <c r="CGM130" s="3"/>
      <c r="CGN130" s="3"/>
      <c r="CGO130" s="3"/>
      <c r="CGP130" s="3"/>
      <c r="CGQ130" s="3"/>
      <c r="CGR130" s="3"/>
      <c r="CGS130" s="3"/>
      <c r="CGT130" s="3"/>
      <c r="CGU130" s="3"/>
      <c r="CGV130" s="3"/>
      <c r="CGW130" s="3"/>
      <c r="CGX130" s="3"/>
      <c r="CGY130" s="3"/>
      <c r="CGZ130" s="3"/>
      <c r="CHA130" s="3"/>
      <c r="CHB130" s="3"/>
      <c r="CHC130" s="3"/>
      <c r="CHD130" s="3"/>
      <c r="CHE130" s="3"/>
      <c r="CHF130" s="3"/>
      <c r="CHG130" s="3"/>
      <c r="CHH130" s="3"/>
      <c r="CHI130" s="3"/>
      <c r="CHJ130" s="3"/>
      <c r="CHK130" s="3"/>
      <c r="CHL130" s="3"/>
      <c r="CHM130" s="3"/>
      <c r="CHN130" s="3"/>
      <c r="CHO130" s="3"/>
      <c r="CHP130" s="3"/>
      <c r="CHQ130" s="3"/>
      <c r="CHR130" s="3"/>
      <c r="CHS130" s="3"/>
      <c r="CHT130" s="3"/>
      <c r="CHU130" s="3"/>
      <c r="CHV130" s="3"/>
      <c r="CHW130" s="3"/>
      <c r="CHX130" s="3"/>
      <c r="CHY130" s="3"/>
      <c r="CHZ130" s="3"/>
      <c r="CIA130" s="3"/>
      <c r="CIB130" s="3"/>
      <c r="CIC130" s="3"/>
      <c r="CID130" s="3"/>
      <c r="CIE130" s="3"/>
      <c r="CIF130" s="3"/>
      <c r="CIG130" s="3"/>
      <c r="CIH130" s="3"/>
      <c r="CII130" s="3"/>
      <c r="CIJ130" s="3"/>
      <c r="CIK130" s="3"/>
      <c r="CIL130" s="3"/>
      <c r="CIM130" s="3"/>
      <c r="CIN130" s="3"/>
      <c r="CIO130" s="3"/>
      <c r="CIP130" s="3"/>
      <c r="CIQ130" s="3"/>
      <c r="CIR130" s="3"/>
      <c r="CIS130" s="3"/>
      <c r="CIT130" s="3"/>
      <c r="CIU130" s="3"/>
      <c r="CIV130" s="3"/>
      <c r="CIW130" s="3"/>
      <c r="CIX130" s="3"/>
      <c r="CIY130" s="3"/>
      <c r="CIZ130" s="3"/>
      <c r="CJA130" s="3"/>
      <c r="CJB130" s="3"/>
      <c r="CJC130" s="3"/>
      <c r="CJD130" s="3"/>
      <c r="CJE130" s="3"/>
      <c r="CJF130" s="3"/>
      <c r="CJG130" s="3"/>
      <c r="CJH130" s="3"/>
      <c r="CJI130" s="3"/>
      <c r="CJJ130" s="3"/>
      <c r="CJK130" s="3"/>
      <c r="CJL130" s="3"/>
      <c r="CJM130" s="3"/>
      <c r="CJN130" s="3"/>
      <c r="CJO130" s="3"/>
      <c r="CJP130" s="3"/>
      <c r="CJQ130" s="3"/>
      <c r="CJR130" s="3"/>
      <c r="CJS130" s="3"/>
      <c r="CJT130" s="3"/>
      <c r="CJU130" s="3"/>
      <c r="CJV130" s="3"/>
      <c r="CJW130" s="3"/>
      <c r="CJX130" s="3"/>
      <c r="CJY130" s="3"/>
      <c r="CJZ130" s="3"/>
      <c r="CKA130" s="3"/>
      <c r="CKB130" s="3"/>
      <c r="CKC130" s="3"/>
      <c r="CKD130" s="3"/>
      <c r="CKE130" s="3"/>
      <c r="CKF130" s="3"/>
      <c r="CKG130" s="3"/>
      <c r="CKH130" s="3"/>
      <c r="CKI130" s="3"/>
      <c r="CKJ130" s="3"/>
      <c r="CKK130" s="3"/>
      <c r="CKL130" s="3"/>
      <c r="CKM130" s="3"/>
      <c r="CKN130" s="3"/>
      <c r="CKO130" s="3"/>
      <c r="CKP130" s="3"/>
      <c r="CKQ130" s="3"/>
      <c r="CKR130" s="3"/>
      <c r="CKS130" s="3"/>
      <c r="CKT130" s="3"/>
      <c r="CKU130" s="3"/>
      <c r="CKV130" s="3"/>
      <c r="CKW130" s="3"/>
      <c r="CKX130" s="3"/>
      <c r="CKY130" s="3"/>
      <c r="CKZ130" s="3"/>
      <c r="CLA130" s="3"/>
      <c r="CLB130" s="3"/>
      <c r="CLC130" s="3"/>
      <c r="CLD130" s="3"/>
      <c r="CLE130" s="3"/>
      <c r="CLF130" s="3"/>
      <c r="CLG130" s="3"/>
      <c r="CLH130" s="3"/>
      <c r="CLI130" s="3"/>
      <c r="CLJ130" s="3"/>
      <c r="CLK130" s="3"/>
      <c r="CLL130" s="3"/>
      <c r="CLM130" s="3"/>
      <c r="CLN130" s="3"/>
      <c r="CLO130" s="3"/>
      <c r="CLP130" s="3"/>
      <c r="CLQ130" s="3"/>
      <c r="CLR130" s="3"/>
      <c r="CLS130" s="3"/>
      <c r="CLT130" s="3"/>
      <c r="CLU130" s="3"/>
      <c r="CLV130" s="3"/>
      <c r="CLW130" s="3"/>
      <c r="CLX130" s="3"/>
      <c r="CLY130" s="3"/>
      <c r="CLZ130" s="3"/>
      <c r="CMA130" s="3"/>
      <c r="CMB130" s="3"/>
      <c r="CMC130" s="3"/>
      <c r="CMD130" s="3"/>
      <c r="CME130" s="3"/>
      <c r="CMF130" s="3"/>
      <c r="CMG130" s="3"/>
      <c r="CMH130" s="3"/>
      <c r="CMI130" s="3"/>
      <c r="CMJ130" s="3"/>
      <c r="CMK130" s="3"/>
      <c r="CML130" s="3"/>
      <c r="CMM130" s="3"/>
      <c r="CMN130" s="3"/>
      <c r="CMO130" s="3"/>
      <c r="CMP130" s="3"/>
      <c r="CMQ130" s="3"/>
      <c r="CMR130" s="3"/>
      <c r="CMS130" s="3"/>
      <c r="CMT130" s="3"/>
      <c r="CMU130" s="3"/>
      <c r="CMV130" s="3"/>
      <c r="CMW130" s="3"/>
      <c r="CMX130" s="3"/>
      <c r="CMY130" s="3"/>
      <c r="CMZ130" s="3"/>
      <c r="CNA130" s="3"/>
      <c r="CNB130" s="3"/>
      <c r="CNC130" s="3"/>
      <c r="CND130" s="3"/>
      <c r="CNE130" s="3"/>
      <c r="CNF130" s="3"/>
      <c r="CNG130" s="3"/>
      <c r="CNH130" s="3"/>
      <c r="CNI130" s="3"/>
      <c r="CNJ130" s="3"/>
      <c r="CNK130" s="3"/>
      <c r="CNL130" s="3"/>
      <c r="CNM130" s="3"/>
      <c r="CNN130" s="3"/>
      <c r="CNO130" s="3"/>
      <c r="CNP130" s="3"/>
      <c r="CNQ130" s="3"/>
      <c r="CNR130" s="3"/>
      <c r="CNS130" s="3"/>
      <c r="CNT130" s="3"/>
      <c r="CNU130" s="3"/>
      <c r="CNV130" s="3"/>
      <c r="CNW130" s="3"/>
      <c r="CNX130" s="3"/>
      <c r="CNY130" s="3"/>
      <c r="CNZ130" s="3"/>
      <c r="COA130" s="3"/>
      <c r="COB130" s="3"/>
      <c r="COC130" s="3"/>
      <c r="COD130" s="3"/>
      <c r="COE130" s="3"/>
      <c r="COF130" s="3"/>
      <c r="COG130" s="3"/>
      <c r="COH130" s="3"/>
      <c r="COI130" s="3"/>
      <c r="COJ130" s="3"/>
      <c r="COK130" s="3"/>
      <c r="COL130" s="3"/>
      <c r="COM130" s="3"/>
      <c r="CON130" s="3"/>
      <c r="COO130" s="3"/>
      <c r="COP130" s="3"/>
      <c r="COQ130" s="3"/>
      <c r="COR130" s="3"/>
      <c r="COS130" s="3"/>
      <c r="COT130" s="3"/>
      <c r="COU130" s="3"/>
      <c r="COV130" s="3"/>
      <c r="COW130" s="3"/>
      <c r="COX130" s="3"/>
      <c r="COY130" s="3"/>
      <c r="COZ130" s="3"/>
      <c r="CPA130" s="3"/>
      <c r="CPB130" s="3"/>
      <c r="CPC130" s="3"/>
      <c r="CPD130" s="3"/>
      <c r="CPE130" s="3"/>
      <c r="CPF130" s="3"/>
      <c r="CPG130" s="3"/>
      <c r="CPH130" s="3"/>
      <c r="CPI130" s="3"/>
      <c r="CPJ130" s="3"/>
      <c r="CPK130" s="3"/>
      <c r="CPL130" s="3"/>
      <c r="CPM130" s="3"/>
      <c r="CPN130" s="3"/>
      <c r="CPO130" s="3"/>
      <c r="CPP130" s="3"/>
      <c r="CPQ130" s="3"/>
      <c r="CPR130" s="3"/>
      <c r="CPS130" s="3"/>
      <c r="CPT130" s="3"/>
      <c r="CPU130" s="3"/>
      <c r="CPV130" s="3"/>
      <c r="CPW130" s="3"/>
      <c r="CPX130" s="3"/>
      <c r="CPY130" s="3"/>
      <c r="CPZ130" s="3"/>
      <c r="CQA130" s="3"/>
      <c r="CQB130" s="3"/>
      <c r="CQC130" s="3"/>
      <c r="CQD130" s="3"/>
      <c r="CQE130" s="3"/>
      <c r="CQF130" s="3"/>
      <c r="CQG130" s="3"/>
      <c r="CQH130" s="3"/>
      <c r="CQI130" s="3"/>
      <c r="CQJ130" s="3"/>
      <c r="CQK130" s="3"/>
      <c r="CQL130" s="3"/>
      <c r="CQM130" s="3"/>
      <c r="CQN130" s="3"/>
      <c r="CQO130" s="3"/>
      <c r="CQP130" s="3"/>
      <c r="CQQ130" s="3"/>
      <c r="CQR130" s="3"/>
      <c r="CQS130" s="3"/>
      <c r="CQT130" s="3"/>
      <c r="CQU130" s="3"/>
      <c r="CQV130" s="3"/>
      <c r="CQW130" s="3"/>
      <c r="CQX130" s="3"/>
      <c r="CQY130" s="3"/>
      <c r="CQZ130" s="3"/>
      <c r="CRA130" s="3"/>
      <c r="CRB130" s="3"/>
      <c r="CRC130" s="3"/>
      <c r="CRD130" s="3"/>
      <c r="CRE130" s="3"/>
      <c r="CRF130" s="3"/>
      <c r="CRG130" s="3"/>
      <c r="CRH130" s="3"/>
      <c r="CRI130" s="3"/>
      <c r="CRJ130" s="3"/>
      <c r="CRK130" s="3"/>
      <c r="CRL130" s="3"/>
      <c r="CRM130" s="3"/>
      <c r="CRN130" s="3"/>
      <c r="CRO130" s="3"/>
      <c r="CRP130" s="3"/>
      <c r="CRQ130" s="3"/>
      <c r="CRR130" s="3"/>
      <c r="CRS130" s="3"/>
      <c r="CRT130" s="3"/>
      <c r="CRU130" s="3"/>
      <c r="CRV130" s="3"/>
      <c r="CRW130" s="3"/>
      <c r="CRX130" s="3"/>
      <c r="CRY130" s="3"/>
      <c r="CRZ130" s="3"/>
      <c r="CSA130" s="3"/>
      <c r="CSB130" s="3"/>
      <c r="CSC130" s="3"/>
      <c r="CSD130" s="3"/>
      <c r="CSE130" s="3"/>
      <c r="CSF130" s="3"/>
      <c r="CSG130" s="3"/>
      <c r="CSH130" s="3"/>
      <c r="CSI130" s="3"/>
      <c r="CSJ130" s="3"/>
      <c r="CSK130" s="3"/>
      <c r="CSL130" s="3"/>
      <c r="CSM130" s="3"/>
      <c r="CSN130" s="3"/>
      <c r="CSO130" s="3"/>
      <c r="CSP130" s="3"/>
      <c r="CSQ130" s="3"/>
      <c r="CSR130" s="3"/>
      <c r="CSS130" s="3"/>
      <c r="CST130" s="3"/>
      <c r="CSU130" s="3"/>
      <c r="CSV130" s="3"/>
      <c r="CSW130" s="3"/>
      <c r="CSX130" s="3"/>
      <c r="CSY130" s="3"/>
      <c r="CSZ130" s="3"/>
      <c r="CTA130" s="3"/>
      <c r="CTB130" s="3"/>
      <c r="CTC130" s="3"/>
      <c r="CTD130" s="3"/>
      <c r="CTE130" s="3"/>
      <c r="CTF130" s="3"/>
      <c r="CTG130" s="3"/>
      <c r="CTH130" s="3"/>
      <c r="CTI130" s="3"/>
      <c r="CTJ130" s="3"/>
      <c r="CTK130" s="3"/>
      <c r="CTL130" s="3"/>
      <c r="CTM130" s="3"/>
      <c r="CTN130" s="3"/>
      <c r="CTO130" s="3"/>
      <c r="CTP130" s="3"/>
      <c r="CTQ130" s="3"/>
      <c r="CTR130" s="3"/>
      <c r="CTS130" s="3"/>
      <c r="CTT130" s="3"/>
      <c r="CTU130" s="3"/>
      <c r="CTV130" s="3"/>
      <c r="CTW130" s="3"/>
      <c r="CTX130" s="3"/>
      <c r="CTY130" s="3"/>
      <c r="CTZ130" s="3"/>
      <c r="CUA130" s="3"/>
      <c r="CUB130" s="3"/>
      <c r="CUC130" s="3"/>
      <c r="CUD130" s="3"/>
      <c r="CUE130" s="3"/>
      <c r="CUF130" s="3"/>
      <c r="CUG130" s="3"/>
      <c r="CUH130" s="3"/>
      <c r="CUI130" s="3"/>
      <c r="CUJ130" s="3"/>
      <c r="CUK130" s="3"/>
      <c r="CUL130" s="3"/>
      <c r="CUM130" s="3"/>
      <c r="CUN130" s="3"/>
      <c r="CUO130" s="3"/>
      <c r="CUP130" s="3"/>
      <c r="CUQ130" s="3"/>
      <c r="CUR130" s="3"/>
      <c r="CUS130" s="3"/>
      <c r="CUT130" s="3"/>
      <c r="CUU130" s="3"/>
      <c r="CUV130" s="3"/>
      <c r="CUW130" s="3"/>
      <c r="CUX130" s="3"/>
      <c r="CUY130" s="3"/>
      <c r="CUZ130" s="3"/>
      <c r="CVA130" s="3"/>
      <c r="CVB130" s="3"/>
      <c r="CVC130" s="3"/>
      <c r="CVD130" s="3"/>
      <c r="CVE130" s="3"/>
      <c r="CVF130" s="3"/>
      <c r="CVG130" s="3"/>
      <c r="CVH130" s="3"/>
      <c r="CVI130" s="3"/>
      <c r="CVJ130" s="3"/>
      <c r="CVK130" s="3"/>
      <c r="CVL130" s="3"/>
      <c r="CVM130" s="3"/>
      <c r="CVN130" s="3"/>
      <c r="CVO130" s="3"/>
      <c r="CVP130" s="3"/>
      <c r="CVQ130" s="3"/>
      <c r="CVR130" s="3"/>
      <c r="CVS130" s="3"/>
      <c r="CVT130" s="3"/>
      <c r="CVU130" s="3"/>
      <c r="CVV130" s="3"/>
      <c r="CVW130" s="3"/>
      <c r="CVX130" s="3"/>
      <c r="CVY130" s="3"/>
      <c r="CVZ130" s="3"/>
      <c r="CWA130" s="3"/>
      <c r="CWB130" s="3"/>
      <c r="CWC130" s="3"/>
      <c r="CWD130" s="3"/>
      <c r="CWE130" s="3"/>
      <c r="CWF130" s="3"/>
      <c r="CWG130" s="3"/>
      <c r="CWH130" s="3"/>
      <c r="CWI130" s="3"/>
      <c r="CWJ130" s="3"/>
      <c r="CWK130" s="3"/>
      <c r="CWL130" s="3"/>
      <c r="CWM130" s="3"/>
      <c r="CWN130" s="3"/>
      <c r="CWO130" s="3"/>
      <c r="CWP130" s="3"/>
      <c r="CWQ130" s="3"/>
    </row>
    <row r="131" spans="1:2643" ht="30" customHeight="1" x14ac:dyDescent="0.25">
      <c r="A131" s="414" t="s">
        <v>21</v>
      </c>
      <c r="B131" s="730"/>
      <c r="C131" s="730"/>
      <c r="D131" s="730"/>
      <c r="E131" s="730"/>
      <c r="F131" s="730"/>
      <c r="G131" s="730"/>
      <c r="H131" s="730"/>
      <c r="I131" s="730"/>
      <c r="J131" s="730"/>
      <c r="K131" s="730"/>
      <c r="L131" s="730"/>
      <c r="M131" s="730"/>
      <c r="N131" s="730"/>
      <c r="O131" s="730"/>
      <c r="P131" s="730"/>
      <c r="Q131" s="730"/>
      <c r="R131" s="730"/>
      <c r="S131" s="730"/>
      <c r="T131" s="587">
        <f>SUM(AF131:AZ131)</f>
        <v>2</v>
      </c>
      <c r="U131" s="587"/>
      <c r="V131" s="615"/>
      <c r="W131" s="616"/>
      <c r="X131" s="624"/>
      <c r="Y131" s="616"/>
      <c r="Z131" s="587"/>
      <c r="AA131" s="587"/>
      <c r="AB131" s="615"/>
      <c r="AC131" s="587"/>
      <c r="AD131" s="587"/>
      <c r="AE131" s="623"/>
      <c r="AF131" s="617"/>
      <c r="AG131" s="618"/>
      <c r="AH131" s="619"/>
      <c r="AI131" s="617"/>
      <c r="AJ131" s="618"/>
      <c r="AK131" s="708"/>
      <c r="AL131" s="716"/>
      <c r="AM131" s="618"/>
      <c r="AN131" s="708"/>
      <c r="AO131" s="617">
        <v>1</v>
      </c>
      <c r="AP131" s="618"/>
      <c r="AQ131" s="619"/>
      <c r="AR131" s="617"/>
      <c r="AS131" s="618"/>
      <c r="AT131" s="708"/>
      <c r="AU131" s="716">
        <v>1</v>
      </c>
      <c r="AV131" s="618"/>
      <c r="AW131" s="708"/>
      <c r="AX131" s="716"/>
      <c r="AY131" s="618"/>
      <c r="AZ131" s="619"/>
      <c r="BA131" s="617"/>
      <c r="BB131" s="618"/>
      <c r="BC131" s="708"/>
      <c r="BD131" s="615"/>
      <c r="BE131" s="616"/>
      <c r="BF131" s="423"/>
      <c r="BG131" s="424"/>
      <c r="BH131" s="424"/>
      <c r="BI131" s="425"/>
    </row>
    <row r="132" spans="1:2643" ht="30" customHeight="1" x14ac:dyDescent="0.25">
      <c r="A132" s="414" t="s">
        <v>2</v>
      </c>
      <c r="B132" s="730"/>
      <c r="C132" s="730"/>
      <c r="D132" s="730"/>
      <c r="E132" s="730"/>
      <c r="F132" s="730"/>
      <c r="G132" s="730"/>
      <c r="H132" s="730"/>
      <c r="I132" s="730"/>
      <c r="J132" s="730"/>
      <c r="K132" s="730"/>
      <c r="L132" s="730"/>
      <c r="M132" s="730"/>
      <c r="N132" s="730"/>
      <c r="O132" s="730"/>
      <c r="P132" s="730"/>
      <c r="Q132" s="730"/>
      <c r="R132" s="730"/>
      <c r="S132" s="730"/>
      <c r="T132" s="587">
        <f>SUM(AF132:AZ132)</f>
        <v>3</v>
      </c>
      <c r="U132" s="587"/>
      <c r="V132" s="615"/>
      <c r="W132" s="616"/>
      <c r="X132" s="624"/>
      <c r="Y132" s="616"/>
      <c r="Z132" s="587"/>
      <c r="AA132" s="587"/>
      <c r="AB132" s="615"/>
      <c r="AC132" s="587"/>
      <c r="AD132" s="587"/>
      <c r="AE132" s="623"/>
      <c r="AF132" s="624"/>
      <c r="AG132" s="587"/>
      <c r="AH132" s="616"/>
      <c r="AI132" s="624"/>
      <c r="AJ132" s="587"/>
      <c r="AK132" s="623"/>
      <c r="AL132" s="615">
        <v>1</v>
      </c>
      <c r="AM132" s="587"/>
      <c r="AN132" s="623"/>
      <c r="AO132" s="624"/>
      <c r="AP132" s="587"/>
      <c r="AQ132" s="616"/>
      <c r="AR132" s="624">
        <v>1</v>
      </c>
      <c r="AS132" s="587"/>
      <c r="AT132" s="623"/>
      <c r="AU132" s="615"/>
      <c r="AV132" s="587"/>
      <c r="AW132" s="623"/>
      <c r="AX132" s="615">
        <v>1</v>
      </c>
      <c r="AY132" s="587"/>
      <c r="AZ132" s="616"/>
      <c r="BA132" s="624"/>
      <c r="BB132" s="587"/>
      <c r="BC132" s="623"/>
      <c r="BD132" s="615"/>
      <c r="BE132" s="616"/>
      <c r="BF132" s="423"/>
      <c r="BG132" s="424"/>
      <c r="BH132" s="424"/>
      <c r="BI132" s="425"/>
    </row>
    <row r="133" spans="1:2643" ht="30" customHeight="1" x14ac:dyDescent="0.25">
      <c r="A133" s="414" t="s">
        <v>22</v>
      </c>
      <c r="B133" s="730"/>
      <c r="C133" s="730"/>
      <c r="D133" s="730"/>
      <c r="E133" s="730"/>
      <c r="F133" s="730"/>
      <c r="G133" s="730"/>
      <c r="H133" s="730"/>
      <c r="I133" s="730"/>
      <c r="J133" s="730"/>
      <c r="K133" s="730"/>
      <c r="L133" s="730"/>
      <c r="M133" s="730"/>
      <c r="N133" s="730"/>
      <c r="O133" s="730"/>
      <c r="P133" s="730"/>
      <c r="Q133" s="730"/>
      <c r="R133" s="730"/>
      <c r="S133" s="730"/>
      <c r="T133" s="587">
        <f>SUM(AF133:AZ133)</f>
        <v>28</v>
      </c>
      <c r="U133" s="587"/>
      <c r="V133" s="615"/>
      <c r="W133" s="616"/>
      <c r="X133" s="624"/>
      <c r="Y133" s="616"/>
      <c r="Z133" s="587"/>
      <c r="AA133" s="587"/>
      <c r="AB133" s="615"/>
      <c r="AC133" s="587"/>
      <c r="AD133" s="587"/>
      <c r="AE133" s="623"/>
      <c r="AF133" s="624">
        <v>4</v>
      </c>
      <c r="AG133" s="587"/>
      <c r="AH133" s="616"/>
      <c r="AI133" s="624">
        <v>4</v>
      </c>
      <c r="AJ133" s="587"/>
      <c r="AK133" s="623"/>
      <c r="AL133" s="615">
        <v>5</v>
      </c>
      <c r="AM133" s="587"/>
      <c r="AN133" s="623"/>
      <c r="AO133" s="624">
        <v>4</v>
      </c>
      <c r="AP133" s="587"/>
      <c r="AQ133" s="616"/>
      <c r="AR133" s="624">
        <f>COUNTIF(P32:Q123,5)+1</f>
        <v>4</v>
      </c>
      <c r="AS133" s="587"/>
      <c r="AT133" s="623"/>
      <c r="AU133" s="615">
        <f>COUNTIF(P32:Q123,6)</f>
        <v>3</v>
      </c>
      <c r="AV133" s="587"/>
      <c r="AW133" s="623"/>
      <c r="AX133" s="615">
        <f>COUNTIF(P32:Q123,7)</f>
        <v>4</v>
      </c>
      <c r="AY133" s="587"/>
      <c r="AZ133" s="616"/>
      <c r="BA133" s="624"/>
      <c r="BB133" s="587"/>
      <c r="BC133" s="623"/>
      <c r="BD133" s="615"/>
      <c r="BE133" s="616"/>
      <c r="BF133" s="423"/>
      <c r="BG133" s="424"/>
      <c r="BH133" s="424"/>
      <c r="BI133" s="425"/>
    </row>
    <row r="134" spans="1:2643" ht="30" customHeight="1" thickBot="1" x14ac:dyDescent="0.3">
      <c r="A134" s="845" t="s">
        <v>23</v>
      </c>
      <c r="B134" s="846"/>
      <c r="C134" s="846"/>
      <c r="D134" s="846"/>
      <c r="E134" s="846"/>
      <c r="F134" s="846"/>
      <c r="G134" s="846"/>
      <c r="H134" s="846"/>
      <c r="I134" s="846"/>
      <c r="J134" s="846"/>
      <c r="K134" s="846"/>
      <c r="L134" s="846"/>
      <c r="M134" s="846"/>
      <c r="N134" s="846"/>
      <c r="O134" s="846"/>
      <c r="P134" s="846"/>
      <c r="Q134" s="846"/>
      <c r="R134" s="846"/>
      <c r="S134" s="846"/>
      <c r="T134" s="621">
        <f>SUM(AF134:AZ134)</f>
        <v>28</v>
      </c>
      <c r="U134" s="621"/>
      <c r="V134" s="620"/>
      <c r="W134" s="622"/>
      <c r="X134" s="632"/>
      <c r="Y134" s="622"/>
      <c r="Z134" s="621"/>
      <c r="AA134" s="621"/>
      <c r="AB134" s="620"/>
      <c r="AC134" s="621"/>
      <c r="AD134" s="621"/>
      <c r="AE134" s="711"/>
      <c r="AF134" s="632">
        <v>6</v>
      </c>
      <c r="AG134" s="621"/>
      <c r="AH134" s="622"/>
      <c r="AI134" s="632">
        <v>4</v>
      </c>
      <c r="AJ134" s="621"/>
      <c r="AK134" s="711"/>
      <c r="AL134" s="620">
        <f>COUNTIF(R32:S123,3)</f>
        <v>3</v>
      </c>
      <c r="AM134" s="621"/>
      <c r="AN134" s="711"/>
      <c r="AO134" s="632">
        <f>COUNTIF(R32:S123,4)</f>
        <v>5</v>
      </c>
      <c r="AP134" s="621"/>
      <c r="AQ134" s="622"/>
      <c r="AR134" s="632">
        <f>COUNTIF(R32:S123,5)</f>
        <v>3</v>
      </c>
      <c r="AS134" s="621"/>
      <c r="AT134" s="711"/>
      <c r="AU134" s="620">
        <f>COUNTIF(R32:S123,6)</f>
        <v>3</v>
      </c>
      <c r="AV134" s="621"/>
      <c r="AW134" s="711"/>
      <c r="AX134" s="620">
        <f>COUNTIF(R32:S123,7)</f>
        <v>4</v>
      </c>
      <c r="AY134" s="621"/>
      <c r="AZ134" s="622"/>
      <c r="BA134" s="632"/>
      <c r="BB134" s="621"/>
      <c r="BC134" s="711"/>
      <c r="BD134" s="620"/>
      <c r="BE134" s="622"/>
      <c r="BF134" s="444"/>
      <c r="BG134" s="445"/>
      <c r="BH134" s="445"/>
      <c r="BI134" s="446"/>
    </row>
    <row r="135" spans="1:2643" ht="30" customHeight="1" thickBot="1" x14ac:dyDescent="0.4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5"/>
      <c r="S135" s="65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6"/>
      <c r="BG135" s="66"/>
      <c r="BH135" s="66"/>
      <c r="BI135" s="66"/>
    </row>
    <row r="136" spans="1:2643" ht="51.6" customHeight="1" thickBot="1" x14ac:dyDescent="0.3">
      <c r="A136" s="794" t="s">
        <v>72</v>
      </c>
      <c r="B136" s="795"/>
      <c r="C136" s="795"/>
      <c r="D136" s="795"/>
      <c r="E136" s="795"/>
      <c r="F136" s="795"/>
      <c r="G136" s="795"/>
      <c r="H136" s="795"/>
      <c r="I136" s="795"/>
      <c r="J136" s="795"/>
      <c r="K136" s="795"/>
      <c r="L136" s="795"/>
      <c r="M136" s="795"/>
      <c r="N136" s="795"/>
      <c r="O136" s="795"/>
      <c r="P136" s="796"/>
      <c r="Q136" s="794" t="s">
        <v>104</v>
      </c>
      <c r="R136" s="795"/>
      <c r="S136" s="795"/>
      <c r="T136" s="795"/>
      <c r="U136" s="795"/>
      <c r="V136" s="795"/>
      <c r="W136" s="795"/>
      <c r="X136" s="795"/>
      <c r="Y136" s="795"/>
      <c r="Z136" s="795"/>
      <c r="AA136" s="795"/>
      <c r="AB136" s="795"/>
      <c r="AC136" s="795"/>
      <c r="AD136" s="795"/>
      <c r="AE136" s="796"/>
      <c r="AF136" s="777" t="s">
        <v>71</v>
      </c>
      <c r="AG136" s="775"/>
      <c r="AH136" s="775"/>
      <c r="AI136" s="775"/>
      <c r="AJ136" s="775"/>
      <c r="AK136" s="775"/>
      <c r="AL136" s="775"/>
      <c r="AM136" s="775"/>
      <c r="AN136" s="775"/>
      <c r="AO136" s="775"/>
      <c r="AP136" s="775"/>
      <c r="AQ136" s="775"/>
      <c r="AR136" s="775"/>
      <c r="AS136" s="775"/>
      <c r="AT136" s="776"/>
      <c r="AU136" s="775" t="s">
        <v>70</v>
      </c>
      <c r="AV136" s="775"/>
      <c r="AW136" s="775"/>
      <c r="AX136" s="775"/>
      <c r="AY136" s="775"/>
      <c r="AZ136" s="775"/>
      <c r="BA136" s="775"/>
      <c r="BB136" s="775"/>
      <c r="BC136" s="775"/>
      <c r="BD136" s="775"/>
      <c r="BE136" s="775"/>
      <c r="BF136" s="775"/>
      <c r="BG136" s="775"/>
      <c r="BH136" s="775"/>
      <c r="BI136" s="776"/>
    </row>
    <row r="137" spans="1:2643" ht="61.95" customHeight="1" thickBot="1" x14ac:dyDescent="0.3">
      <c r="A137" s="611" t="s">
        <v>31</v>
      </c>
      <c r="B137" s="612"/>
      <c r="C137" s="612"/>
      <c r="D137" s="612"/>
      <c r="E137" s="612"/>
      <c r="F137" s="612"/>
      <c r="G137" s="522"/>
      <c r="H137" s="523" t="s">
        <v>30</v>
      </c>
      <c r="I137" s="523"/>
      <c r="J137" s="523"/>
      <c r="K137" s="523" t="s">
        <v>32</v>
      </c>
      <c r="L137" s="523"/>
      <c r="M137" s="523"/>
      <c r="N137" s="779" t="s">
        <v>314</v>
      </c>
      <c r="O137" s="523"/>
      <c r="P137" s="543"/>
      <c r="Q137" s="780" t="s">
        <v>31</v>
      </c>
      <c r="R137" s="781"/>
      <c r="S137" s="781"/>
      <c r="T137" s="781"/>
      <c r="U137" s="781"/>
      <c r="V137" s="665"/>
      <c r="W137" s="523" t="s">
        <v>30</v>
      </c>
      <c r="X137" s="523"/>
      <c r="Y137" s="523"/>
      <c r="Z137" s="523" t="s">
        <v>32</v>
      </c>
      <c r="AA137" s="523"/>
      <c r="AB137" s="523"/>
      <c r="AC137" s="779" t="s">
        <v>314</v>
      </c>
      <c r="AD137" s="523"/>
      <c r="AE137" s="543"/>
      <c r="AF137" s="611" t="s">
        <v>30</v>
      </c>
      <c r="AG137" s="612"/>
      <c r="AH137" s="612"/>
      <c r="AI137" s="612"/>
      <c r="AJ137" s="522"/>
      <c r="AK137" s="638" t="s">
        <v>32</v>
      </c>
      <c r="AL137" s="612"/>
      <c r="AM137" s="612"/>
      <c r="AN137" s="612"/>
      <c r="AO137" s="522"/>
      <c r="AP137" s="798" t="s">
        <v>105</v>
      </c>
      <c r="AQ137" s="612"/>
      <c r="AR137" s="612"/>
      <c r="AS137" s="612"/>
      <c r="AT137" s="799"/>
      <c r="AU137" s="784" t="s">
        <v>438</v>
      </c>
      <c r="AV137" s="785"/>
      <c r="AW137" s="785"/>
      <c r="AX137" s="785"/>
      <c r="AY137" s="785"/>
      <c r="AZ137" s="785"/>
      <c r="BA137" s="785"/>
      <c r="BB137" s="785"/>
      <c r="BC137" s="785"/>
      <c r="BD137" s="785"/>
      <c r="BE137" s="785"/>
      <c r="BF137" s="785"/>
      <c r="BG137" s="785"/>
      <c r="BH137" s="785"/>
      <c r="BI137" s="786"/>
    </row>
    <row r="138" spans="1:2643" ht="30" customHeight="1" x14ac:dyDescent="0.25">
      <c r="A138" s="829" t="s">
        <v>401</v>
      </c>
      <c r="B138" s="830"/>
      <c r="C138" s="830"/>
      <c r="D138" s="830"/>
      <c r="E138" s="830"/>
      <c r="F138" s="830"/>
      <c r="G138" s="831"/>
      <c r="H138" s="832">
        <v>2</v>
      </c>
      <c r="I138" s="830"/>
      <c r="J138" s="831"/>
      <c r="K138" s="832">
        <v>2</v>
      </c>
      <c r="L138" s="830"/>
      <c r="M138" s="831"/>
      <c r="N138" s="847">
        <f>K138*1.5</f>
        <v>3</v>
      </c>
      <c r="O138" s="848"/>
      <c r="P138" s="849"/>
      <c r="Q138" s="822" t="s">
        <v>189</v>
      </c>
      <c r="R138" s="822"/>
      <c r="S138" s="822"/>
      <c r="T138" s="822"/>
      <c r="U138" s="822"/>
      <c r="V138" s="823"/>
      <c r="W138" s="601">
        <v>6</v>
      </c>
      <c r="X138" s="534"/>
      <c r="Y138" s="824"/>
      <c r="Z138" s="601">
        <v>4</v>
      </c>
      <c r="AA138" s="534"/>
      <c r="AB138" s="824"/>
      <c r="AC138" s="727">
        <f>Z138*1.5</f>
        <v>6</v>
      </c>
      <c r="AD138" s="728"/>
      <c r="AE138" s="729"/>
      <c r="AF138" s="604">
        <v>8</v>
      </c>
      <c r="AG138" s="605"/>
      <c r="AH138" s="605"/>
      <c r="AI138" s="605"/>
      <c r="AJ138" s="606"/>
      <c r="AK138" s="609">
        <v>12</v>
      </c>
      <c r="AL138" s="605"/>
      <c r="AM138" s="605"/>
      <c r="AN138" s="605"/>
      <c r="AO138" s="606"/>
      <c r="AP138" s="719">
        <f>AK138*1.5</f>
        <v>18</v>
      </c>
      <c r="AQ138" s="720"/>
      <c r="AR138" s="720"/>
      <c r="AS138" s="720"/>
      <c r="AT138" s="721"/>
      <c r="AU138" s="787"/>
      <c r="AV138" s="788"/>
      <c r="AW138" s="788"/>
      <c r="AX138" s="788"/>
      <c r="AY138" s="788"/>
      <c r="AZ138" s="788"/>
      <c r="BA138" s="788"/>
      <c r="BB138" s="788"/>
      <c r="BC138" s="788"/>
      <c r="BD138" s="788"/>
      <c r="BE138" s="788"/>
      <c r="BF138" s="788"/>
      <c r="BG138" s="788"/>
      <c r="BH138" s="788"/>
      <c r="BI138" s="789"/>
    </row>
    <row r="139" spans="1:2643" ht="30" customHeight="1" thickBot="1" x14ac:dyDescent="0.3">
      <c r="A139" s="607"/>
      <c r="B139" s="608"/>
      <c r="C139" s="608"/>
      <c r="D139" s="608"/>
      <c r="E139" s="608"/>
      <c r="F139" s="608"/>
      <c r="G139" s="544"/>
      <c r="H139" s="610"/>
      <c r="I139" s="608"/>
      <c r="J139" s="544"/>
      <c r="K139" s="610"/>
      <c r="L139" s="608"/>
      <c r="M139" s="544"/>
      <c r="N139" s="625"/>
      <c r="O139" s="626"/>
      <c r="P139" s="627"/>
      <c r="Q139" s="725" t="s">
        <v>190</v>
      </c>
      <c r="R139" s="725"/>
      <c r="S139" s="725"/>
      <c r="T139" s="725"/>
      <c r="U139" s="725"/>
      <c r="V139" s="726"/>
      <c r="W139" s="591">
        <v>8</v>
      </c>
      <c r="X139" s="647"/>
      <c r="Y139" s="558"/>
      <c r="Z139" s="591">
        <v>6</v>
      </c>
      <c r="AA139" s="647"/>
      <c r="AB139" s="558"/>
      <c r="AC139" s="625">
        <v>9</v>
      </c>
      <c r="AD139" s="626"/>
      <c r="AE139" s="627"/>
      <c r="AF139" s="607"/>
      <c r="AG139" s="608"/>
      <c r="AH139" s="608"/>
      <c r="AI139" s="608"/>
      <c r="AJ139" s="544"/>
      <c r="AK139" s="610"/>
      <c r="AL139" s="608"/>
      <c r="AM139" s="608"/>
      <c r="AN139" s="608"/>
      <c r="AO139" s="544"/>
      <c r="AP139" s="625"/>
      <c r="AQ139" s="626"/>
      <c r="AR139" s="626"/>
      <c r="AS139" s="626"/>
      <c r="AT139" s="627"/>
      <c r="AU139" s="790"/>
      <c r="AV139" s="791"/>
      <c r="AW139" s="791"/>
      <c r="AX139" s="791"/>
      <c r="AY139" s="791"/>
      <c r="AZ139" s="791"/>
      <c r="BA139" s="791"/>
      <c r="BB139" s="791"/>
      <c r="BC139" s="791"/>
      <c r="BD139" s="791"/>
      <c r="BE139" s="791"/>
      <c r="BF139" s="791"/>
      <c r="BG139" s="791"/>
      <c r="BH139" s="791"/>
      <c r="BI139" s="792"/>
    </row>
    <row r="140" spans="1:2643" ht="12.75" customHeight="1" x14ac:dyDescent="0.6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8"/>
      <c r="BG140" s="68"/>
      <c r="BH140" s="68"/>
      <c r="BI140" s="68"/>
    </row>
    <row r="141" spans="1:2643" ht="30" customHeight="1" x14ac:dyDescent="0.6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124"/>
      <c r="AA141" s="125" t="s">
        <v>119</v>
      </c>
      <c r="AB141" s="124"/>
      <c r="AC141" s="124"/>
      <c r="AD141" s="124"/>
      <c r="AE141" s="124"/>
      <c r="AF141" s="124"/>
      <c r="AG141" s="124"/>
      <c r="AH141" s="124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8"/>
      <c r="BG141" s="68"/>
      <c r="BH141" s="68"/>
      <c r="BI141" s="68"/>
    </row>
    <row r="142" spans="1:2643" ht="12.6" customHeight="1" thickBot="1" x14ac:dyDescent="0.4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5"/>
      <c r="S142" s="65"/>
      <c r="T142" s="6"/>
      <c r="U142" s="70"/>
      <c r="V142" s="70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6"/>
      <c r="BG142" s="66"/>
      <c r="BH142" s="66"/>
      <c r="BI142" s="66"/>
    </row>
    <row r="143" spans="1:2643" s="28" customFormat="1" ht="129" customHeight="1" thickBot="1" x14ac:dyDescent="0.5">
      <c r="A143" s="633" t="s">
        <v>109</v>
      </c>
      <c r="B143" s="634"/>
      <c r="C143" s="634"/>
      <c r="D143" s="635"/>
      <c r="E143" s="465" t="s">
        <v>110</v>
      </c>
      <c r="F143" s="573"/>
      <c r="G143" s="573"/>
      <c r="H143" s="573"/>
      <c r="I143" s="573"/>
      <c r="J143" s="573"/>
      <c r="K143" s="573"/>
      <c r="L143" s="573"/>
      <c r="M143" s="573"/>
      <c r="N143" s="573"/>
      <c r="O143" s="573"/>
      <c r="P143" s="573"/>
      <c r="Q143" s="573"/>
      <c r="R143" s="573"/>
      <c r="S143" s="573"/>
      <c r="T143" s="573"/>
      <c r="U143" s="573"/>
      <c r="V143" s="573"/>
      <c r="W143" s="573"/>
      <c r="X143" s="573"/>
      <c r="Y143" s="573"/>
      <c r="Z143" s="573"/>
      <c r="AA143" s="573"/>
      <c r="AB143" s="573"/>
      <c r="AC143" s="573"/>
      <c r="AD143" s="573"/>
      <c r="AE143" s="573"/>
      <c r="AF143" s="573"/>
      <c r="AG143" s="573"/>
      <c r="AH143" s="573"/>
      <c r="AI143" s="573"/>
      <c r="AJ143" s="573"/>
      <c r="AK143" s="573"/>
      <c r="AL143" s="573"/>
      <c r="AM143" s="573"/>
      <c r="AN143" s="573"/>
      <c r="AO143" s="573"/>
      <c r="AP143" s="573"/>
      <c r="AQ143" s="573"/>
      <c r="AR143" s="573"/>
      <c r="AS143" s="573"/>
      <c r="AT143" s="573"/>
      <c r="AU143" s="573"/>
      <c r="AV143" s="573"/>
      <c r="AW143" s="573"/>
      <c r="AX143" s="573"/>
      <c r="AY143" s="573"/>
      <c r="AZ143" s="573"/>
      <c r="BA143" s="573"/>
      <c r="BB143" s="573"/>
      <c r="BC143" s="573"/>
      <c r="BD143" s="573"/>
      <c r="BE143" s="466"/>
      <c r="BF143" s="633" t="s">
        <v>147</v>
      </c>
      <c r="BG143" s="634"/>
      <c r="BH143" s="634"/>
      <c r="BI143" s="635"/>
      <c r="BO143" s="29"/>
      <c r="BP143" s="29"/>
      <c r="BQ143" s="29"/>
    </row>
    <row r="144" spans="1:2643" s="28" customFormat="1" ht="69" customHeight="1" x14ac:dyDescent="0.45">
      <c r="A144" s="450" t="s">
        <v>120</v>
      </c>
      <c r="B144" s="451"/>
      <c r="C144" s="451"/>
      <c r="D144" s="452"/>
      <c r="E144" s="843" t="s">
        <v>332</v>
      </c>
      <c r="F144" s="843"/>
      <c r="G144" s="843"/>
      <c r="H144" s="843"/>
      <c r="I144" s="843"/>
      <c r="J144" s="843"/>
      <c r="K144" s="843"/>
      <c r="L144" s="843"/>
      <c r="M144" s="843"/>
      <c r="N144" s="843"/>
      <c r="O144" s="843"/>
      <c r="P144" s="843"/>
      <c r="Q144" s="843"/>
      <c r="R144" s="843"/>
      <c r="S144" s="843"/>
      <c r="T144" s="843"/>
      <c r="U144" s="843"/>
      <c r="V144" s="843"/>
      <c r="W144" s="843"/>
      <c r="X144" s="843"/>
      <c r="Y144" s="843"/>
      <c r="Z144" s="843"/>
      <c r="AA144" s="843"/>
      <c r="AB144" s="843"/>
      <c r="AC144" s="843"/>
      <c r="AD144" s="843"/>
      <c r="AE144" s="843"/>
      <c r="AF144" s="843"/>
      <c r="AG144" s="843"/>
      <c r="AH144" s="843"/>
      <c r="AI144" s="843"/>
      <c r="AJ144" s="843"/>
      <c r="AK144" s="843"/>
      <c r="AL144" s="843"/>
      <c r="AM144" s="843"/>
      <c r="AN144" s="843"/>
      <c r="AO144" s="843"/>
      <c r="AP144" s="843"/>
      <c r="AQ144" s="843"/>
      <c r="AR144" s="843"/>
      <c r="AS144" s="843"/>
      <c r="AT144" s="843"/>
      <c r="AU144" s="843"/>
      <c r="AV144" s="843"/>
      <c r="AW144" s="843"/>
      <c r="AX144" s="843"/>
      <c r="AY144" s="843"/>
      <c r="AZ144" s="843"/>
      <c r="BA144" s="843"/>
      <c r="BB144" s="843"/>
      <c r="BC144" s="843"/>
      <c r="BD144" s="843"/>
      <c r="BE144" s="843"/>
      <c r="BF144" s="550" t="s">
        <v>437</v>
      </c>
      <c r="BG144" s="566"/>
      <c r="BH144" s="566"/>
      <c r="BI144" s="567"/>
      <c r="BJ144" s="164"/>
      <c r="BP144" s="29"/>
      <c r="BQ144" s="29"/>
      <c r="BR144" s="29"/>
    </row>
    <row r="145" spans="1:70" s="28" customFormat="1" ht="60" customHeight="1" x14ac:dyDescent="0.45">
      <c r="A145" s="423" t="s">
        <v>121</v>
      </c>
      <c r="B145" s="424"/>
      <c r="C145" s="424"/>
      <c r="D145" s="425"/>
      <c r="E145" s="712" t="s">
        <v>331</v>
      </c>
      <c r="F145" s="712"/>
      <c r="G145" s="712"/>
      <c r="H145" s="712"/>
      <c r="I145" s="712"/>
      <c r="J145" s="712"/>
      <c r="K145" s="712"/>
      <c r="L145" s="712"/>
      <c r="M145" s="712"/>
      <c r="N145" s="712"/>
      <c r="O145" s="712"/>
      <c r="P145" s="712"/>
      <c r="Q145" s="712"/>
      <c r="R145" s="712"/>
      <c r="S145" s="712"/>
      <c r="T145" s="712"/>
      <c r="U145" s="712"/>
      <c r="V145" s="712"/>
      <c r="W145" s="712"/>
      <c r="X145" s="712"/>
      <c r="Y145" s="712"/>
      <c r="Z145" s="712"/>
      <c r="AA145" s="712"/>
      <c r="AB145" s="712"/>
      <c r="AC145" s="712"/>
      <c r="AD145" s="712"/>
      <c r="AE145" s="712"/>
      <c r="AF145" s="712"/>
      <c r="AG145" s="712"/>
      <c r="AH145" s="712"/>
      <c r="AI145" s="712"/>
      <c r="AJ145" s="712"/>
      <c r="AK145" s="712"/>
      <c r="AL145" s="712"/>
      <c r="AM145" s="712"/>
      <c r="AN145" s="712"/>
      <c r="AO145" s="712"/>
      <c r="AP145" s="712"/>
      <c r="AQ145" s="712"/>
      <c r="AR145" s="712"/>
      <c r="AS145" s="712"/>
      <c r="AT145" s="712"/>
      <c r="AU145" s="712"/>
      <c r="AV145" s="712"/>
      <c r="AW145" s="712"/>
      <c r="AX145" s="712"/>
      <c r="AY145" s="712"/>
      <c r="AZ145" s="712"/>
      <c r="BA145" s="712"/>
      <c r="BB145" s="712"/>
      <c r="BC145" s="712"/>
      <c r="BD145" s="712"/>
      <c r="BE145" s="712"/>
      <c r="BF145" s="428" t="s">
        <v>205</v>
      </c>
      <c r="BG145" s="429"/>
      <c r="BH145" s="429"/>
      <c r="BI145" s="430"/>
      <c r="BJ145" s="164"/>
      <c r="BP145" s="29"/>
      <c r="BQ145" s="29"/>
      <c r="BR145" s="29"/>
    </row>
    <row r="146" spans="1:70" ht="51.75" customHeight="1" thickBot="1" x14ac:dyDescent="0.3">
      <c r="A146" s="444" t="s">
        <v>128</v>
      </c>
      <c r="B146" s="445"/>
      <c r="C146" s="445"/>
      <c r="D146" s="446"/>
      <c r="E146" s="643" t="s">
        <v>349</v>
      </c>
      <c r="F146" s="644"/>
      <c r="G146" s="644"/>
      <c r="H146" s="644"/>
      <c r="I146" s="644"/>
      <c r="J146" s="644"/>
      <c r="K146" s="644"/>
      <c r="L146" s="644"/>
      <c r="M146" s="644"/>
      <c r="N146" s="644"/>
      <c r="O146" s="644"/>
      <c r="P146" s="644"/>
      <c r="Q146" s="644"/>
      <c r="R146" s="644"/>
      <c r="S146" s="644"/>
      <c r="T146" s="644"/>
      <c r="U146" s="644"/>
      <c r="V146" s="644"/>
      <c r="W146" s="644"/>
      <c r="X146" s="644"/>
      <c r="Y146" s="644"/>
      <c r="Z146" s="644"/>
      <c r="AA146" s="644"/>
      <c r="AB146" s="644"/>
      <c r="AC146" s="644"/>
      <c r="AD146" s="644"/>
      <c r="AE146" s="644"/>
      <c r="AF146" s="644"/>
      <c r="AG146" s="644"/>
      <c r="AH146" s="644"/>
      <c r="AI146" s="644"/>
      <c r="AJ146" s="644"/>
      <c r="AK146" s="644"/>
      <c r="AL146" s="644"/>
      <c r="AM146" s="644"/>
      <c r="AN146" s="644"/>
      <c r="AO146" s="644"/>
      <c r="AP146" s="644"/>
      <c r="AQ146" s="644"/>
      <c r="AR146" s="644"/>
      <c r="AS146" s="644"/>
      <c r="AT146" s="644"/>
      <c r="AU146" s="644"/>
      <c r="AV146" s="644"/>
      <c r="AW146" s="644"/>
      <c r="AX146" s="644"/>
      <c r="AY146" s="644"/>
      <c r="AZ146" s="644"/>
      <c r="BA146" s="644"/>
      <c r="BB146" s="644"/>
      <c r="BC146" s="644"/>
      <c r="BD146" s="644"/>
      <c r="BE146" s="645"/>
      <c r="BF146" s="524" t="s">
        <v>409</v>
      </c>
      <c r="BG146" s="525"/>
      <c r="BH146" s="525"/>
      <c r="BI146" s="526"/>
      <c r="BJ146" s="62"/>
      <c r="BO146" s="3"/>
      <c r="BR146" s="23"/>
    </row>
    <row r="147" spans="1:70" s="33" customFormat="1" ht="51.75" customHeight="1" x14ac:dyDescent="0.55000000000000004">
      <c r="A147" s="239" t="s">
        <v>124</v>
      </c>
      <c r="B147" s="215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32"/>
      <c r="S147" s="32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3"/>
      <c r="AG147" s="215"/>
      <c r="AH147" s="215"/>
      <c r="AI147" s="744" t="s">
        <v>124</v>
      </c>
      <c r="AJ147" s="744"/>
      <c r="AK147" s="744"/>
      <c r="AL147" s="744"/>
      <c r="AM147" s="744"/>
      <c r="AN147" s="744"/>
      <c r="AO147" s="744"/>
      <c r="AP147" s="744"/>
      <c r="AQ147" s="744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  <c r="BI147" s="34"/>
      <c r="BJ147" s="35"/>
      <c r="BK147" s="35"/>
      <c r="BL147" s="35"/>
      <c r="BM147" s="35"/>
    </row>
    <row r="148" spans="1:70" s="33" customFormat="1" ht="17.25" customHeight="1" x14ac:dyDescent="0.55000000000000004">
      <c r="A148" s="738" t="s">
        <v>168</v>
      </c>
      <c r="B148" s="738"/>
      <c r="C148" s="738"/>
      <c r="D148" s="738"/>
      <c r="E148" s="738"/>
      <c r="F148" s="738"/>
      <c r="G148" s="738"/>
      <c r="H148" s="738"/>
      <c r="I148" s="738"/>
      <c r="J148" s="738"/>
      <c r="K148" s="738"/>
      <c r="L148" s="738"/>
      <c r="M148" s="738"/>
      <c r="N148" s="738"/>
      <c r="O148" s="738"/>
      <c r="P148" s="738"/>
      <c r="Q148" s="738"/>
      <c r="R148" s="738"/>
      <c r="S148" s="738"/>
      <c r="T148" s="738"/>
      <c r="U148" s="738"/>
      <c r="V148" s="738"/>
      <c r="W148" s="738"/>
      <c r="X148" s="738"/>
      <c r="Y148" s="36"/>
      <c r="Z148" s="36"/>
      <c r="AA148" s="36"/>
      <c r="AB148" s="36"/>
      <c r="AC148" s="36"/>
      <c r="AD148" s="215"/>
      <c r="AE148" s="213"/>
      <c r="AF148" s="215"/>
      <c r="AG148" s="215"/>
      <c r="AH148" s="215"/>
      <c r="AI148" s="740" t="s">
        <v>452</v>
      </c>
      <c r="AJ148" s="740"/>
      <c r="AK148" s="740"/>
      <c r="AL148" s="740"/>
      <c r="AM148" s="740"/>
      <c r="AN148" s="740"/>
      <c r="AO148" s="740"/>
      <c r="AP148" s="740"/>
      <c r="AQ148" s="740"/>
      <c r="AR148" s="740"/>
      <c r="AS148" s="740"/>
      <c r="AT148" s="740"/>
      <c r="AU148" s="740"/>
      <c r="AV148" s="740"/>
      <c r="AW148" s="740"/>
      <c r="AX148" s="740"/>
      <c r="AY148" s="740"/>
      <c r="AZ148" s="740"/>
      <c r="BA148" s="740"/>
      <c r="BB148" s="740"/>
      <c r="BC148" s="740"/>
      <c r="BD148" s="740"/>
      <c r="BE148" s="740"/>
      <c r="BF148" s="740"/>
      <c r="BG148" s="740"/>
      <c r="BH148" s="740"/>
      <c r="BI148" s="34"/>
      <c r="BJ148" s="35"/>
      <c r="BK148" s="35"/>
      <c r="BL148" s="35"/>
      <c r="BM148" s="35"/>
    </row>
    <row r="149" spans="1:70" s="33" customFormat="1" ht="51.75" customHeight="1" x14ac:dyDescent="0.55000000000000004">
      <c r="A149" s="738"/>
      <c r="B149" s="738"/>
      <c r="C149" s="738"/>
      <c r="D149" s="738"/>
      <c r="E149" s="738"/>
      <c r="F149" s="738"/>
      <c r="G149" s="738"/>
      <c r="H149" s="738"/>
      <c r="I149" s="738"/>
      <c r="J149" s="738"/>
      <c r="K149" s="738"/>
      <c r="L149" s="738"/>
      <c r="M149" s="738"/>
      <c r="N149" s="738"/>
      <c r="O149" s="738"/>
      <c r="P149" s="738"/>
      <c r="Q149" s="738"/>
      <c r="R149" s="738"/>
      <c r="S149" s="738"/>
      <c r="T149" s="738"/>
      <c r="U149" s="738"/>
      <c r="V149" s="738"/>
      <c r="W149" s="738"/>
      <c r="X149" s="738"/>
      <c r="Y149" s="36"/>
      <c r="Z149" s="36"/>
      <c r="AA149" s="36"/>
      <c r="AB149" s="36"/>
      <c r="AC149" s="36"/>
      <c r="AD149" s="215"/>
      <c r="AE149" s="213"/>
      <c r="AF149" s="215"/>
      <c r="AG149" s="215"/>
      <c r="AH149" s="215"/>
      <c r="AI149" s="740"/>
      <c r="AJ149" s="740"/>
      <c r="AK149" s="740"/>
      <c r="AL149" s="740"/>
      <c r="AM149" s="740"/>
      <c r="AN149" s="740"/>
      <c r="AO149" s="740"/>
      <c r="AP149" s="740"/>
      <c r="AQ149" s="740"/>
      <c r="AR149" s="740"/>
      <c r="AS149" s="740"/>
      <c r="AT149" s="740"/>
      <c r="AU149" s="740"/>
      <c r="AV149" s="740"/>
      <c r="AW149" s="740"/>
      <c r="AX149" s="740"/>
      <c r="AY149" s="740"/>
      <c r="AZ149" s="740"/>
      <c r="BA149" s="740"/>
      <c r="BB149" s="740"/>
      <c r="BC149" s="740"/>
      <c r="BD149" s="740"/>
      <c r="BE149" s="740"/>
      <c r="BF149" s="740"/>
      <c r="BG149" s="740"/>
      <c r="BH149" s="740"/>
      <c r="BI149" s="34"/>
      <c r="BJ149" s="35"/>
      <c r="BK149" s="35"/>
      <c r="BL149" s="35"/>
      <c r="BM149" s="35"/>
    </row>
    <row r="150" spans="1:70" s="31" customFormat="1" ht="43.5" customHeight="1" x14ac:dyDescent="0.6">
      <c r="A150" s="739"/>
      <c r="B150" s="739"/>
      <c r="C150" s="739"/>
      <c r="D150" s="739"/>
      <c r="E150" s="739"/>
      <c r="F150" s="739"/>
      <c r="G150" s="739"/>
      <c r="H150" s="755" t="s">
        <v>170</v>
      </c>
      <c r="I150" s="755"/>
      <c r="J150" s="755"/>
      <c r="K150" s="755"/>
      <c r="L150" s="755"/>
      <c r="M150" s="755"/>
      <c r="N150" s="755"/>
      <c r="O150" s="755"/>
      <c r="P150" s="755"/>
      <c r="Q150" s="755"/>
      <c r="R150" s="83"/>
      <c r="S150" s="83"/>
      <c r="T150" s="83"/>
      <c r="U150" s="83"/>
      <c r="V150" s="230"/>
      <c r="W150" s="230"/>
      <c r="X150" s="230"/>
      <c r="Y150" s="230"/>
      <c r="Z150" s="230"/>
      <c r="AA150" s="230"/>
      <c r="AB150" s="230"/>
      <c r="AC150" s="230"/>
      <c r="AD150" s="230"/>
      <c r="AE150" s="49"/>
      <c r="AF150" s="230"/>
      <c r="AG150" s="230"/>
      <c r="AH150" s="230"/>
      <c r="AI150" s="240"/>
      <c r="AJ150" s="241"/>
      <c r="AK150" s="241"/>
      <c r="AL150" s="241"/>
      <c r="AM150" s="241"/>
      <c r="AN150" s="241"/>
      <c r="AO150" s="241"/>
      <c r="AP150" s="741" t="s">
        <v>173</v>
      </c>
      <c r="AQ150" s="741"/>
      <c r="AR150" s="741"/>
      <c r="AS150" s="741"/>
      <c r="AT150" s="741"/>
      <c r="AU150" s="741"/>
      <c r="AV150" s="741"/>
      <c r="AW150" s="741"/>
      <c r="AX150" s="83"/>
      <c r="AY150" s="83"/>
      <c r="AZ150" s="83"/>
      <c r="BA150" s="83"/>
      <c r="BB150" s="83"/>
      <c r="BC150" s="83"/>
      <c r="BD150" s="83"/>
      <c r="BE150" s="83"/>
      <c r="BF150" s="83"/>
      <c r="BG150" s="83"/>
      <c r="BH150" s="230"/>
      <c r="BI150" s="50"/>
      <c r="BJ150" s="30"/>
      <c r="BK150" s="30"/>
      <c r="BL150" s="30"/>
      <c r="BM150" s="30"/>
    </row>
    <row r="151" spans="1:70" s="33" customFormat="1" ht="48.75" customHeight="1" x14ac:dyDescent="0.55000000000000004">
      <c r="A151" s="797"/>
      <c r="B151" s="797"/>
      <c r="C151" s="797"/>
      <c r="D151" s="797"/>
      <c r="E151" s="797"/>
      <c r="F151" s="797"/>
      <c r="G151" s="797"/>
      <c r="H151" s="743">
        <v>2021</v>
      </c>
      <c r="I151" s="743"/>
      <c r="J151" s="743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3"/>
      <c r="AF151" s="215"/>
      <c r="AG151" s="215"/>
      <c r="AH151" s="215"/>
      <c r="AI151" s="742" t="s">
        <v>169</v>
      </c>
      <c r="AJ151" s="742"/>
      <c r="AK151" s="742"/>
      <c r="AL151" s="742"/>
      <c r="AM151" s="742"/>
      <c r="AN151" s="742"/>
      <c r="AO151" s="742"/>
      <c r="AP151" s="743">
        <v>2021</v>
      </c>
      <c r="AQ151" s="743"/>
      <c r="AR151" s="743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215"/>
      <c r="BH151" s="215"/>
      <c r="BI151" s="34"/>
      <c r="BJ151" s="35"/>
      <c r="BK151" s="35"/>
      <c r="BL151" s="35"/>
      <c r="BM151" s="35"/>
    </row>
    <row r="152" spans="1:70" s="33" customFormat="1" ht="48.75" customHeight="1" x14ac:dyDescent="0.55000000000000004">
      <c r="A152" s="213"/>
      <c r="B152" s="213"/>
      <c r="C152" s="213"/>
      <c r="D152" s="213"/>
      <c r="E152" s="213"/>
      <c r="F152" s="213"/>
      <c r="G152" s="213"/>
      <c r="H152" s="211"/>
      <c r="I152" s="211"/>
      <c r="J152" s="211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3"/>
      <c r="AF152" s="215"/>
      <c r="AG152" s="215"/>
      <c r="AH152" s="215"/>
      <c r="AI152" s="242"/>
      <c r="AJ152" s="242"/>
      <c r="AK152" s="242"/>
      <c r="AL152" s="242"/>
      <c r="AM152" s="242"/>
      <c r="AN152" s="242"/>
      <c r="AO152" s="242"/>
      <c r="AP152" s="211"/>
      <c r="AQ152" s="211"/>
      <c r="AR152" s="211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215"/>
      <c r="BH152" s="215"/>
      <c r="BI152" s="34"/>
      <c r="BJ152" s="35"/>
      <c r="BK152" s="35"/>
      <c r="BL152" s="35"/>
      <c r="BM152" s="35"/>
    </row>
    <row r="153" spans="1:70" s="33" customFormat="1" ht="44.25" customHeight="1" x14ac:dyDescent="0.55000000000000004">
      <c r="A153" s="213"/>
      <c r="B153" s="213"/>
      <c r="C153" s="213"/>
      <c r="D153" s="213"/>
      <c r="E153" s="213"/>
      <c r="F153" s="213"/>
      <c r="G153" s="213"/>
      <c r="H153" s="211"/>
      <c r="I153" s="211"/>
      <c r="J153" s="211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3"/>
      <c r="AF153" s="215"/>
      <c r="AG153" s="215"/>
      <c r="AH153" s="215"/>
      <c r="AI153" s="242"/>
      <c r="AJ153" s="242"/>
      <c r="AK153" s="242"/>
      <c r="AL153" s="242"/>
      <c r="AM153" s="242"/>
      <c r="AN153" s="242"/>
      <c r="AO153" s="242"/>
      <c r="AP153" s="211"/>
      <c r="AQ153" s="211"/>
      <c r="AR153" s="211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215"/>
      <c r="BH153" s="215"/>
      <c r="BI153" s="34"/>
      <c r="BJ153" s="35"/>
      <c r="BK153" s="35"/>
      <c r="BL153" s="35"/>
      <c r="BM153" s="35"/>
    </row>
    <row r="154" spans="1:70" s="31" customFormat="1" ht="48.75" customHeight="1" x14ac:dyDescent="0.6">
      <c r="A154" s="243" t="s">
        <v>402</v>
      </c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R154" s="244"/>
      <c r="S154" s="244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BD154" s="245"/>
      <c r="BE154" s="245"/>
      <c r="BF154" s="245"/>
      <c r="BG154" s="245"/>
      <c r="BH154" s="245"/>
      <c r="BI154" s="50"/>
      <c r="BJ154" s="30"/>
      <c r="BK154" s="30"/>
      <c r="BL154" s="30"/>
      <c r="BM154" s="30"/>
    </row>
    <row r="155" spans="1:70" s="31" customFormat="1" ht="48.75" customHeight="1" x14ac:dyDescent="0.6">
      <c r="A155" s="77" t="s">
        <v>470</v>
      </c>
      <c r="R155" s="244"/>
      <c r="S155" s="244"/>
      <c r="BD155" s="245"/>
      <c r="BE155" s="245"/>
      <c r="BF155" s="245"/>
      <c r="BG155" s="245"/>
      <c r="BH155" s="245"/>
      <c r="BI155" s="50"/>
      <c r="BJ155" s="30"/>
      <c r="BK155" s="30"/>
      <c r="BL155" s="30"/>
      <c r="BM155" s="30"/>
    </row>
    <row r="156" spans="1:70" s="31" customFormat="1" ht="48.75" customHeight="1" thickBot="1" x14ac:dyDescent="0.65">
      <c r="A156" s="77"/>
      <c r="R156" s="244"/>
      <c r="S156" s="244"/>
      <c r="BD156" s="245"/>
      <c r="BE156" s="245"/>
      <c r="BF156" s="245"/>
      <c r="BG156" s="245"/>
      <c r="BH156" s="245"/>
      <c r="BI156" s="50"/>
      <c r="BJ156" s="30"/>
      <c r="BK156" s="30"/>
      <c r="BL156" s="30"/>
      <c r="BM156" s="30"/>
    </row>
    <row r="157" spans="1:70" s="28" customFormat="1" ht="129" customHeight="1" thickBot="1" x14ac:dyDescent="0.5">
      <c r="A157" s="633" t="s">
        <v>109</v>
      </c>
      <c r="B157" s="634"/>
      <c r="C157" s="634"/>
      <c r="D157" s="635"/>
      <c r="E157" s="465" t="s">
        <v>110</v>
      </c>
      <c r="F157" s="573"/>
      <c r="G157" s="573"/>
      <c r="H157" s="573"/>
      <c r="I157" s="573"/>
      <c r="J157" s="573"/>
      <c r="K157" s="573"/>
      <c r="L157" s="573"/>
      <c r="M157" s="573"/>
      <c r="N157" s="573"/>
      <c r="O157" s="573"/>
      <c r="P157" s="573"/>
      <c r="Q157" s="573"/>
      <c r="R157" s="573"/>
      <c r="S157" s="573"/>
      <c r="T157" s="573"/>
      <c r="U157" s="573"/>
      <c r="V157" s="573"/>
      <c r="W157" s="573"/>
      <c r="X157" s="573"/>
      <c r="Y157" s="573"/>
      <c r="Z157" s="573"/>
      <c r="AA157" s="573"/>
      <c r="AB157" s="573"/>
      <c r="AC157" s="573"/>
      <c r="AD157" s="573"/>
      <c r="AE157" s="573"/>
      <c r="AF157" s="573"/>
      <c r="AG157" s="573"/>
      <c r="AH157" s="573"/>
      <c r="AI157" s="573"/>
      <c r="AJ157" s="573"/>
      <c r="AK157" s="573"/>
      <c r="AL157" s="573"/>
      <c r="AM157" s="573"/>
      <c r="AN157" s="573"/>
      <c r="AO157" s="573"/>
      <c r="AP157" s="573"/>
      <c r="AQ157" s="573"/>
      <c r="AR157" s="573"/>
      <c r="AS157" s="573"/>
      <c r="AT157" s="573"/>
      <c r="AU157" s="573"/>
      <c r="AV157" s="573"/>
      <c r="AW157" s="573"/>
      <c r="AX157" s="573"/>
      <c r="AY157" s="573"/>
      <c r="AZ157" s="573"/>
      <c r="BA157" s="573"/>
      <c r="BB157" s="573"/>
      <c r="BC157" s="573"/>
      <c r="BD157" s="573"/>
      <c r="BE157" s="466"/>
      <c r="BF157" s="633" t="s">
        <v>147</v>
      </c>
      <c r="BG157" s="634"/>
      <c r="BH157" s="634"/>
      <c r="BI157" s="635"/>
      <c r="BO157" s="29"/>
      <c r="BP157" s="29"/>
      <c r="BQ157" s="29"/>
    </row>
    <row r="158" spans="1:70" ht="96" customHeight="1" x14ac:dyDescent="0.25">
      <c r="A158" s="450" t="s">
        <v>129</v>
      </c>
      <c r="B158" s="451"/>
      <c r="C158" s="451"/>
      <c r="D158" s="452"/>
      <c r="E158" s="426" t="s">
        <v>329</v>
      </c>
      <c r="F158" s="415"/>
      <c r="G158" s="415"/>
      <c r="H158" s="415"/>
      <c r="I158" s="415"/>
      <c r="J158" s="415"/>
      <c r="K158" s="415"/>
      <c r="L158" s="415"/>
      <c r="M158" s="415"/>
      <c r="N158" s="415"/>
      <c r="O158" s="415"/>
      <c r="P158" s="415"/>
      <c r="Q158" s="415"/>
      <c r="R158" s="415"/>
      <c r="S158" s="415"/>
      <c r="T158" s="415"/>
      <c r="U158" s="415"/>
      <c r="V158" s="415"/>
      <c r="W158" s="415"/>
      <c r="X158" s="415"/>
      <c r="Y158" s="415"/>
      <c r="Z158" s="415"/>
      <c r="AA158" s="415"/>
      <c r="AB158" s="415"/>
      <c r="AC158" s="415"/>
      <c r="AD158" s="415"/>
      <c r="AE158" s="415"/>
      <c r="AF158" s="415"/>
      <c r="AG158" s="415"/>
      <c r="AH158" s="415"/>
      <c r="AI158" s="415"/>
      <c r="AJ158" s="415"/>
      <c r="AK158" s="415"/>
      <c r="AL158" s="415"/>
      <c r="AM158" s="415"/>
      <c r="AN158" s="415"/>
      <c r="AO158" s="415"/>
      <c r="AP158" s="415"/>
      <c r="AQ158" s="415"/>
      <c r="AR158" s="415"/>
      <c r="AS158" s="415"/>
      <c r="AT158" s="415"/>
      <c r="AU158" s="415"/>
      <c r="AV158" s="415"/>
      <c r="AW158" s="415"/>
      <c r="AX158" s="415"/>
      <c r="AY158" s="415"/>
      <c r="AZ158" s="415"/>
      <c r="BA158" s="415"/>
      <c r="BB158" s="415"/>
      <c r="BC158" s="415"/>
      <c r="BD158" s="415"/>
      <c r="BE158" s="427"/>
      <c r="BF158" s="813" t="s">
        <v>439</v>
      </c>
      <c r="BG158" s="814"/>
      <c r="BH158" s="814"/>
      <c r="BI158" s="815"/>
      <c r="BJ158" s="62"/>
      <c r="BO158" s="3"/>
      <c r="BP158" s="3"/>
      <c r="BQ158" s="3"/>
    </row>
    <row r="159" spans="1:70" ht="80.25" customHeight="1" x14ac:dyDescent="0.25">
      <c r="A159" s="423" t="s">
        <v>136</v>
      </c>
      <c r="B159" s="424"/>
      <c r="C159" s="424"/>
      <c r="D159" s="425"/>
      <c r="E159" s="426" t="s">
        <v>334</v>
      </c>
      <c r="F159" s="415"/>
      <c r="G159" s="415"/>
      <c r="H159" s="415"/>
      <c r="I159" s="415"/>
      <c r="J159" s="415"/>
      <c r="K159" s="415"/>
      <c r="L159" s="415"/>
      <c r="M159" s="415"/>
      <c r="N159" s="415"/>
      <c r="O159" s="415"/>
      <c r="P159" s="415"/>
      <c r="Q159" s="415"/>
      <c r="R159" s="415"/>
      <c r="S159" s="415"/>
      <c r="T159" s="415"/>
      <c r="U159" s="415"/>
      <c r="V159" s="415"/>
      <c r="W159" s="415"/>
      <c r="X159" s="415"/>
      <c r="Y159" s="415"/>
      <c r="Z159" s="415"/>
      <c r="AA159" s="415"/>
      <c r="AB159" s="415"/>
      <c r="AC159" s="415"/>
      <c r="AD159" s="415"/>
      <c r="AE159" s="415"/>
      <c r="AF159" s="415"/>
      <c r="AG159" s="415"/>
      <c r="AH159" s="415"/>
      <c r="AI159" s="415"/>
      <c r="AJ159" s="415"/>
      <c r="AK159" s="415"/>
      <c r="AL159" s="415"/>
      <c r="AM159" s="415"/>
      <c r="AN159" s="415"/>
      <c r="AO159" s="415"/>
      <c r="AP159" s="415"/>
      <c r="AQ159" s="415"/>
      <c r="AR159" s="415"/>
      <c r="AS159" s="415"/>
      <c r="AT159" s="415"/>
      <c r="AU159" s="415"/>
      <c r="AV159" s="415"/>
      <c r="AW159" s="415"/>
      <c r="AX159" s="415"/>
      <c r="AY159" s="415"/>
      <c r="AZ159" s="415"/>
      <c r="BA159" s="415"/>
      <c r="BB159" s="415"/>
      <c r="BC159" s="415"/>
      <c r="BD159" s="415"/>
      <c r="BE159" s="427"/>
      <c r="BF159" s="428" t="s">
        <v>437</v>
      </c>
      <c r="BG159" s="429"/>
      <c r="BH159" s="429"/>
      <c r="BI159" s="430"/>
      <c r="BJ159" s="62"/>
      <c r="BO159" s="3"/>
      <c r="BP159" s="3"/>
      <c r="BQ159" s="3"/>
    </row>
    <row r="160" spans="1:70" ht="68.25" customHeight="1" x14ac:dyDescent="0.25">
      <c r="A160" s="423" t="s">
        <v>137</v>
      </c>
      <c r="B160" s="424"/>
      <c r="C160" s="424"/>
      <c r="D160" s="425"/>
      <c r="E160" s="426" t="s">
        <v>335</v>
      </c>
      <c r="F160" s="415"/>
      <c r="G160" s="415"/>
      <c r="H160" s="415"/>
      <c r="I160" s="415"/>
      <c r="J160" s="415"/>
      <c r="K160" s="415"/>
      <c r="L160" s="415"/>
      <c r="M160" s="415"/>
      <c r="N160" s="415"/>
      <c r="O160" s="415"/>
      <c r="P160" s="415"/>
      <c r="Q160" s="415"/>
      <c r="R160" s="415"/>
      <c r="S160" s="415"/>
      <c r="T160" s="415"/>
      <c r="U160" s="415"/>
      <c r="V160" s="415"/>
      <c r="W160" s="415"/>
      <c r="X160" s="415"/>
      <c r="Y160" s="415"/>
      <c r="Z160" s="415"/>
      <c r="AA160" s="415"/>
      <c r="AB160" s="415"/>
      <c r="AC160" s="415"/>
      <c r="AD160" s="415"/>
      <c r="AE160" s="415"/>
      <c r="AF160" s="415"/>
      <c r="AG160" s="415"/>
      <c r="AH160" s="415"/>
      <c r="AI160" s="415"/>
      <c r="AJ160" s="415"/>
      <c r="AK160" s="415"/>
      <c r="AL160" s="415"/>
      <c r="AM160" s="415"/>
      <c r="AN160" s="415"/>
      <c r="AO160" s="415"/>
      <c r="AP160" s="415"/>
      <c r="AQ160" s="415"/>
      <c r="AR160" s="415"/>
      <c r="AS160" s="415"/>
      <c r="AT160" s="415"/>
      <c r="AU160" s="415"/>
      <c r="AV160" s="415"/>
      <c r="AW160" s="415"/>
      <c r="AX160" s="415"/>
      <c r="AY160" s="415"/>
      <c r="AZ160" s="415"/>
      <c r="BA160" s="415"/>
      <c r="BB160" s="415"/>
      <c r="BC160" s="415"/>
      <c r="BD160" s="415"/>
      <c r="BE160" s="427"/>
      <c r="BF160" s="514" t="s">
        <v>437</v>
      </c>
      <c r="BG160" s="701"/>
      <c r="BH160" s="701"/>
      <c r="BI160" s="702"/>
      <c r="BJ160" s="62"/>
      <c r="BO160" s="3"/>
      <c r="BP160" s="3"/>
      <c r="BQ160" s="3"/>
    </row>
    <row r="161" spans="1:69" ht="70.5" customHeight="1" x14ac:dyDescent="0.25">
      <c r="A161" s="423" t="s">
        <v>252</v>
      </c>
      <c r="B161" s="424"/>
      <c r="C161" s="424"/>
      <c r="D161" s="425"/>
      <c r="E161" s="840" t="s">
        <v>425</v>
      </c>
      <c r="F161" s="841"/>
      <c r="G161" s="841"/>
      <c r="H161" s="841"/>
      <c r="I161" s="841"/>
      <c r="J161" s="841"/>
      <c r="K161" s="841"/>
      <c r="L161" s="841"/>
      <c r="M161" s="841"/>
      <c r="N161" s="841"/>
      <c r="O161" s="841"/>
      <c r="P161" s="841"/>
      <c r="Q161" s="841"/>
      <c r="R161" s="841"/>
      <c r="S161" s="841"/>
      <c r="T161" s="841"/>
      <c r="U161" s="841"/>
      <c r="V161" s="841"/>
      <c r="W161" s="841"/>
      <c r="X161" s="841"/>
      <c r="Y161" s="841"/>
      <c r="Z161" s="841"/>
      <c r="AA161" s="841"/>
      <c r="AB161" s="841"/>
      <c r="AC161" s="841"/>
      <c r="AD161" s="841"/>
      <c r="AE161" s="841"/>
      <c r="AF161" s="841"/>
      <c r="AG161" s="841"/>
      <c r="AH161" s="841"/>
      <c r="AI161" s="841"/>
      <c r="AJ161" s="841"/>
      <c r="AK161" s="841"/>
      <c r="AL161" s="841"/>
      <c r="AM161" s="841"/>
      <c r="AN161" s="841"/>
      <c r="AO161" s="841"/>
      <c r="AP161" s="841"/>
      <c r="AQ161" s="841"/>
      <c r="AR161" s="841"/>
      <c r="AS161" s="841"/>
      <c r="AT161" s="841"/>
      <c r="AU161" s="841"/>
      <c r="AV161" s="841"/>
      <c r="AW161" s="841"/>
      <c r="AX161" s="841"/>
      <c r="AY161" s="841"/>
      <c r="AZ161" s="841"/>
      <c r="BA161" s="841"/>
      <c r="BB161" s="841"/>
      <c r="BC161" s="841"/>
      <c r="BD161" s="841"/>
      <c r="BE161" s="842"/>
      <c r="BF161" s="428" t="s">
        <v>363</v>
      </c>
      <c r="BG161" s="437"/>
      <c r="BH161" s="437"/>
      <c r="BI161" s="438"/>
      <c r="BJ161" s="62"/>
      <c r="BO161" s="3"/>
      <c r="BP161" s="3"/>
      <c r="BQ161" s="3"/>
    </row>
    <row r="162" spans="1:69" ht="73.5" customHeight="1" x14ac:dyDescent="0.25">
      <c r="A162" s="423" t="s">
        <v>259</v>
      </c>
      <c r="B162" s="424"/>
      <c r="C162" s="424"/>
      <c r="D162" s="425"/>
      <c r="E162" s="840" t="s">
        <v>426</v>
      </c>
      <c r="F162" s="841"/>
      <c r="G162" s="841"/>
      <c r="H162" s="841"/>
      <c r="I162" s="841"/>
      <c r="J162" s="841"/>
      <c r="K162" s="841"/>
      <c r="L162" s="841"/>
      <c r="M162" s="841"/>
      <c r="N162" s="841"/>
      <c r="O162" s="841"/>
      <c r="P162" s="841"/>
      <c r="Q162" s="841"/>
      <c r="R162" s="841"/>
      <c r="S162" s="841"/>
      <c r="T162" s="841"/>
      <c r="U162" s="841"/>
      <c r="V162" s="841"/>
      <c r="W162" s="841"/>
      <c r="X162" s="841"/>
      <c r="Y162" s="841"/>
      <c r="Z162" s="841"/>
      <c r="AA162" s="841"/>
      <c r="AB162" s="841"/>
      <c r="AC162" s="841"/>
      <c r="AD162" s="841"/>
      <c r="AE162" s="841"/>
      <c r="AF162" s="841"/>
      <c r="AG162" s="841"/>
      <c r="AH162" s="841"/>
      <c r="AI162" s="841"/>
      <c r="AJ162" s="841"/>
      <c r="AK162" s="841"/>
      <c r="AL162" s="841"/>
      <c r="AM162" s="841"/>
      <c r="AN162" s="841"/>
      <c r="AO162" s="841"/>
      <c r="AP162" s="841"/>
      <c r="AQ162" s="841"/>
      <c r="AR162" s="841"/>
      <c r="AS162" s="841"/>
      <c r="AT162" s="841"/>
      <c r="AU162" s="841"/>
      <c r="AV162" s="841"/>
      <c r="AW162" s="841"/>
      <c r="AX162" s="841"/>
      <c r="AY162" s="841"/>
      <c r="AZ162" s="841"/>
      <c r="BA162" s="841"/>
      <c r="BB162" s="841"/>
      <c r="BC162" s="841"/>
      <c r="BD162" s="841"/>
      <c r="BE162" s="842"/>
      <c r="BF162" s="428" t="s">
        <v>148</v>
      </c>
      <c r="BG162" s="437"/>
      <c r="BH162" s="437"/>
      <c r="BI162" s="438"/>
      <c r="BJ162" s="165"/>
      <c r="BO162" s="3"/>
      <c r="BP162" s="3"/>
      <c r="BQ162" s="3"/>
    </row>
    <row r="163" spans="1:69" ht="43.5" customHeight="1" x14ac:dyDescent="0.25">
      <c r="A163" s="423" t="s">
        <v>260</v>
      </c>
      <c r="B163" s="424"/>
      <c r="C163" s="424"/>
      <c r="D163" s="425"/>
      <c r="E163" s="426" t="s">
        <v>330</v>
      </c>
      <c r="F163" s="415"/>
      <c r="G163" s="415"/>
      <c r="H163" s="415"/>
      <c r="I163" s="415"/>
      <c r="J163" s="415"/>
      <c r="K163" s="415"/>
      <c r="L163" s="415"/>
      <c r="M163" s="415"/>
      <c r="N163" s="415"/>
      <c r="O163" s="415"/>
      <c r="P163" s="415"/>
      <c r="Q163" s="415"/>
      <c r="R163" s="415"/>
      <c r="S163" s="415"/>
      <c r="T163" s="415"/>
      <c r="U163" s="415"/>
      <c r="V163" s="415"/>
      <c r="W163" s="415"/>
      <c r="X163" s="415"/>
      <c r="Y163" s="415"/>
      <c r="Z163" s="415"/>
      <c r="AA163" s="415"/>
      <c r="AB163" s="415"/>
      <c r="AC163" s="415"/>
      <c r="AD163" s="415"/>
      <c r="AE163" s="415"/>
      <c r="AF163" s="415"/>
      <c r="AG163" s="415"/>
      <c r="AH163" s="415"/>
      <c r="AI163" s="415"/>
      <c r="AJ163" s="415"/>
      <c r="AK163" s="415"/>
      <c r="AL163" s="415"/>
      <c r="AM163" s="415"/>
      <c r="AN163" s="415"/>
      <c r="AO163" s="415"/>
      <c r="AP163" s="415"/>
      <c r="AQ163" s="415"/>
      <c r="AR163" s="415"/>
      <c r="AS163" s="415"/>
      <c r="AT163" s="415"/>
      <c r="AU163" s="415"/>
      <c r="AV163" s="415"/>
      <c r="AW163" s="415"/>
      <c r="AX163" s="415"/>
      <c r="AY163" s="415"/>
      <c r="AZ163" s="415"/>
      <c r="BA163" s="415"/>
      <c r="BB163" s="415"/>
      <c r="BC163" s="415"/>
      <c r="BD163" s="415"/>
      <c r="BE163" s="427"/>
      <c r="BF163" s="428" t="s">
        <v>364</v>
      </c>
      <c r="BG163" s="437"/>
      <c r="BH163" s="437"/>
      <c r="BI163" s="438"/>
      <c r="BJ163" s="165"/>
      <c r="BO163" s="3"/>
      <c r="BP163" s="3"/>
      <c r="BQ163" s="3"/>
    </row>
    <row r="164" spans="1:69" ht="51" customHeight="1" x14ac:dyDescent="0.25">
      <c r="A164" s="423" t="s">
        <v>261</v>
      </c>
      <c r="B164" s="424"/>
      <c r="C164" s="424"/>
      <c r="D164" s="425"/>
      <c r="E164" s="426" t="s">
        <v>446</v>
      </c>
      <c r="F164" s="415"/>
      <c r="G164" s="415"/>
      <c r="H164" s="415"/>
      <c r="I164" s="415"/>
      <c r="J164" s="415"/>
      <c r="K164" s="415"/>
      <c r="L164" s="415"/>
      <c r="M164" s="415"/>
      <c r="N164" s="415"/>
      <c r="O164" s="415"/>
      <c r="P164" s="415"/>
      <c r="Q164" s="415"/>
      <c r="R164" s="415"/>
      <c r="S164" s="415"/>
      <c r="T164" s="415"/>
      <c r="U164" s="415"/>
      <c r="V164" s="415"/>
      <c r="W164" s="415"/>
      <c r="X164" s="415"/>
      <c r="Y164" s="415"/>
      <c r="Z164" s="415"/>
      <c r="AA164" s="415"/>
      <c r="AB164" s="415"/>
      <c r="AC164" s="415"/>
      <c r="AD164" s="415"/>
      <c r="AE164" s="415"/>
      <c r="AF164" s="415"/>
      <c r="AG164" s="415"/>
      <c r="AH164" s="415"/>
      <c r="AI164" s="415"/>
      <c r="AJ164" s="415"/>
      <c r="AK164" s="415"/>
      <c r="AL164" s="415"/>
      <c r="AM164" s="415"/>
      <c r="AN164" s="415"/>
      <c r="AO164" s="415"/>
      <c r="AP164" s="415"/>
      <c r="AQ164" s="415"/>
      <c r="AR164" s="415"/>
      <c r="AS164" s="415"/>
      <c r="AT164" s="415"/>
      <c r="AU164" s="415"/>
      <c r="AV164" s="415"/>
      <c r="AW164" s="415"/>
      <c r="AX164" s="415"/>
      <c r="AY164" s="415"/>
      <c r="AZ164" s="415"/>
      <c r="BA164" s="415"/>
      <c r="BB164" s="415"/>
      <c r="BC164" s="415"/>
      <c r="BD164" s="415"/>
      <c r="BE164" s="427"/>
      <c r="BF164" s="428" t="s">
        <v>194</v>
      </c>
      <c r="BG164" s="437"/>
      <c r="BH164" s="437"/>
      <c r="BI164" s="438"/>
      <c r="BJ164" s="165"/>
      <c r="BO164" s="3"/>
      <c r="BP164" s="3"/>
      <c r="BQ164" s="3"/>
    </row>
    <row r="165" spans="1:69" ht="40.5" customHeight="1" x14ac:dyDescent="0.25">
      <c r="A165" s="423" t="s">
        <v>262</v>
      </c>
      <c r="B165" s="424"/>
      <c r="C165" s="424"/>
      <c r="D165" s="425"/>
      <c r="E165" s="840" t="s">
        <v>427</v>
      </c>
      <c r="F165" s="841"/>
      <c r="G165" s="841"/>
      <c r="H165" s="841"/>
      <c r="I165" s="841"/>
      <c r="J165" s="841"/>
      <c r="K165" s="841"/>
      <c r="L165" s="841"/>
      <c r="M165" s="841"/>
      <c r="N165" s="841"/>
      <c r="O165" s="841"/>
      <c r="P165" s="841"/>
      <c r="Q165" s="841"/>
      <c r="R165" s="841"/>
      <c r="S165" s="841"/>
      <c r="T165" s="841"/>
      <c r="U165" s="841"/>
      <c r="V165" s="841"/>
      <c r="W165" s="841"/>
      <c r="X165" s="841"/>
      <c r="Y165" s="841"/>
      <c r="Z165" s="841"/>
      <c r="AA165" s="841"/>
      <c r="AB165" s="841"/>
      <c r="AC165" s="841"/>
      <c r="AD165" s="841"/>
      <c r="AE165" s="841"/>
      <c r="AF165" s="841"/>
      <c r="AG165" s="841"/>
      <c r="AH165" s="841"/>
      <c r="AI165" s="841"/>
      <c r="AJ165" s="841"/>
      <c r="AK165" s="841"/>
      <c r="AL165" s="841"/>
      <c r="AM165" s="841"/>
      <c r="AN165" s="841"/>
      <c r="AO165" s="841"/>
      <c r="AP165" s="841"/>
      <c r="AQ165" s="841"/>
      <c r="AR165" s="841"/>
      <c r="AS165" s="841"/>
      <c r="AT165" s="841"/>
      <c r="AU165" s="841"/>
      <c r="AV165" s="841"/>
      <c r="AW165" s="841"/>
      <c r="AX165" s="841"/>
      <c r="AY165" s="841"/>
      <c r="AZ165" s="841"/>
      <c r="BA165" s="841"/>
      <c r="BB165" s="841"/>
      <c r="BC165" s="841"/>
      <c r="BD165" s="841"/>
      <c r="BE165" s="842"/>
      <c r="BF165" s="428" t="s">
        <v>116</v>
      </c>
      <c r="BG165" s="437"/>
      <c r="BH165" s="437"/>
      <c r="BI165" s="438"/>
      <c r="BJ165" s="62"/>
      <c r="BO165" s="3"/>
      <c r="BP165" s="3"/>
      <c r="BQ165" s="3"/>
    </row>
    <row r="166" spans="1:69" ht="67.5" customHeight="1" x14ac:dyDescent="0.25">
      <c r="A166" s="423" t="s">
        <v>263</v>
      </c>
      <c r="B166" s="424"/>
      <c r="C166" s="424"/>
      <c r="D166" s="425"/>
      <c r="E166" s="426" t="s">
        <v>428</v>
      </c>
      <c r="F166" s="415"/>
      <c r="G166" s="415"/>
      <c r="H166" s="415"/>
      <c r="I166" s="415"/>
      <c r="J166" s="415"/>
      <c r="K166" s="415"/>
      <c r="L166" s="415"/>
      <c r="M166" s="415"/>
      <c r="N166" s="415"/>
      <c r="O166" s="415"/>
      <c r="P166" s="415"/>
      <c r="Q166" s="415"/>
      <c r="R166" s="415"/>
      <c r="S166" s="415"/>
      <c r="T166" s="415"/>
      <c r="U166" s="415"/>
      <c r="V166" s="415"/>
      <c r="W166" s="415"/>
      <c r="X166" s="415"/>
      <c r="Y166" s="415"/>
      <c r="Z166" s="415"/>
      <c r="AA166" s="415"/>
      <c r="AB166" s="415"/>
      <c r="AC166" s="415"/>
      <c r="AD166" s="415"/>
      <c r="AE166" s="415"/>
      <c r="AF166" s="415"/>
      <c r="AG166" s="415"/>
      <c r="AH166" s="415"/>
      <c r="AI166" s="415"/>
      <c r="AJ166" s="415"/>
      <c r="AK166" s="415"/>
      <c r="AL166" s="415"/>
      <c r="AM166" s="415"/>
      <c r="AN166" s="415"/>
      <c r="AO166" s="415"/>
      <c r="AP166" s="415"/>
      <c r="AQ166" s="415"/>
      <c r="AR166" s="415"/>
      <c r="AS166" s="415"/>
      <c r="AT166" s="415"/>
      <c r="AU166" s="415"/>
      <c r="AV166" s="415"/>
      <c r="AW166" s="415"/>
      <c r="AX166" s="415"/>
      <c r="AY166" s="415"/>
      <c r="AZ166" s="415"/>
      <c r="BA166" s="415"/>
      <c r="BB166" s="415"/>
      <c r="BC166" s="415"/>
      <c r="BD166" s="415"/>
      <c r="BE166" s="427"/>
      <c r="BF166" s="428" t="s">
        <v>414</v>
      </c>
      <c r="BG166" s="437"/>
      <c r="BH166" s="437"/>
      <c r="BI166" s="438"/>
      <c r="BJ166" s="62"/>
      <c r="BO166" s="3"/>
      <c r="BP166" s="3"/>
      <c r="BQ166" s="3"/>
    </row>
    <row r="167" spans="1:69" ht="42" customHeight="1" x14ac:dyDescent="0.25">
      <c r="A167" s="423" t="s">
        <v>264</v>
      </c>
      <c r="B167" s="424"/>
      <c r="C167" s="424"/>
      <c r="D167" s="425"/>
      <c r="E167" s="426" t="s">
        <v>365</v>
      </c>
      <c r="F167" s="415"/>
      <c r="G167" s="415"/>
      <c r="H167" s="415"/>
      <c r="I167" s="415"/>
      <c r="J167" s="415"/>
      <c r="K167" s="415"/>
      <c r="L167" s="415"/>
      <c r="M167" s="415"/>
      <c r="N167" s="415"/>
      <c r="O167" s="415"/>
      <c r="P167" s="415"/>
      <c r="Q167" s="415"/>
      <c r="R167" s="415"/>
      <c r="S167" s="415"/>
      <c r="T167" s="415"/>
      <c r="U167" s="415"/>
      <c r="V167" s="415"/>
      <c r="W167" s="415"/>
      <c r="X167" s="415"/>
      <c r="Y167" s="415"/>
      <c r="Z167" s="415"/>
      <c r="AA167" s="415"/>
      <c r="AB167" s="415"/>
      <c r="AC167" s="415"/>
      <c r="AD167" s="415"/>
      <c r="AE167" s="415"/>
      <c r="AF167" s="415"/>
      <c r="AG167" s="415"/>
      <c r="AH167" s="415"/>
      <c r="AI167" s="415"/>
      <c r="AJ167" s="415"/>
      <c r="AK167" s="415"/>
      <c r="AL167" s="415"/>
      <c r="AM167" s="415"/>
      <c r="AN167" s="415"/>
      <c r="AO167" s="415"/>
      <c r="AP167" s="415"/>
      <c r="AQ167" s="415"/>
      <c r="AR167" s="415"/>
      <c r="AS167" s="415"/>
      <c r="AT167" s="415"/>
      <c r="AU167" s="415"/>
      <c r="AV167" s="415"/>
      <c r="AW167" s="415"/>
      <c r="AX167" s="415"/>
      <c r="AY167" s="415"/>
      <c r="AZ167" s="415"/>
      <c r="BA167" s="415"/>
      <c r="BB167" s="415"/>
      <c r="BC167" s="415"/>
      <c r="BD167" s="415"/>
      <c r="BE167" s="427"/>
      <c r="BF167" s="428" t="s">
        <v>117</v>
      </c>
      <c r="BG167" s="429"/>
      <c r="BH167" s="429"/>
      <c r="BI167" s="430"/>
      <c r="BJ167" s="62"/>
      <c r="BO167" s="3"/>
      <c r="BP167" s="3"/>
      <c r="BQ167" s="3"/>
    </row>
    <row r="168" spans="1:69" ht="39" customHeight="1" x14ac:dyDescent="0.25">
      <c r="A168" s="423" t="s">
        <v>265</v>
      </c>
      <c r="B168" s="424"/>
      <c r="C168" s="424"/>
      <c r="D168" s="425"/>
      <c r="E168" s="426" t="s">
        <v>429</v>
      </c>
      <c r="F168" s="415"/>
      <c r="G168" s="415"/>
      <c r="H168" s="415"/>
      <c r="I168" s="415"/>
      <c r="J168" s="415"/>
      <c r="K168" s="415"/>
      <c r="L168" s="415"/>
      <c r="M168" s="415"/>
      <c r="N168" s="415"/>
      <c r="O168" s="415"/>
      <c r="P168" s="415"/>
      <c r="Q168" s="415"/>
      <c r="R168" s="415"/>
      <c r="S168" s="415"/>
      <c r="T168" s="415"/>
      <c r="U168" s="415"/>
      <c r="V168" s="415"/>
      <c r="W168" s="415"/>
      <c r="X168" s="415"/>
      <c r="Y168" s="415"/>
      <c r="Z168" s="415"/>
      <c r="AA168" s="415"/>
      <c r="AB168" s="415"/>
      <c r="AC168" s="415"/>
      <c r="AD168" s="415"/>
      <c r="AE168" s="415"/>
      <c r="AF168" s="415"/>
      <c r="AG168" s="415"/>
      <c r="AH168" s="415"/>
      <c r="AI168" s="415"/>
      <c r="AJ168" s="415"/>
      <c r="AK168" s="415"/>
      <c r="AL168" s="415"/>
      <c r="AM168" s="415"/>
      <c r="AN168" s="415"/>
      <c r="AO168" s="415"/>
      <c r="AP168" s="415"/>
      <c r="AQ168" s="415"/>
      <c r="AR168" s="415"/>
      <c r="AS168" s="415"/>
      <c r="AT168" s="415"/>
      <c r="AU168" s="415"/>
      <c r="AV168" s="415"/>
      <c r="AW168" s="415"/>
      <c r="AX168" s="415"/>
      <c r="AY168" s="415"/>
      <c r="AZ168" s="415"/>
      <c r="BA168" s="415"/>
      <c r="BB168" s="415"/>
      <c r="BC168" s="415"/>
      <c r="BD168" s="415"/>
      <c r="BE168" s="427"/>
      <c r="BF168" s="428" t="s">
        <v>146</v>
      </c>
      <c r="BG168" s="437"/>
      <c r="BH168" s="437"/>
      <c r="BI168" s="438"/>
      <c r="BJ168" s="62"/>
      <c r="BO168" s="3"/>
      <c r="BP168" s="3"/>
      <c r="BQ168" s="3"/>
    </row>
    <row r="169" spans="1:69" ht="43.5" customHeight="1" x14ac:dyDescent="0.25">
      <c r="A169" s="423" t="s">
        <v>266</v>
      </c>
      <c r="B169" s="424"/>
      <c r="C169" s="424"/>
      <c r="D169" s="425"/>
      <c r="E169" s="426" t="s">
        <v>366</v>
      </c>
      <c r="F169" s="415"/>
      <c r="G169" s="415"/>
      <c r="H169" s="415"/>
      <c r="I169" s="415"/>
      <c r="J169" s="415"/>
      <c r="K169" s="415"/>
      <c r="L169" s="415"/>
      <c r="M169" s="415"/>
      <c r="N169" s="415"/>
      <c r="O169" s="415"/>
      <c r="P169" s="415"/>
      <c r="Q169" s="415"/>
      <c r="R169" s="415"/>
      <c r="S169" s="415"/>
      <c r="T169" s="415"/>
      <c r="U169" s="415"/>
      <c r="V169" s="415"/>
      <c r="W169" s="415"/>
      <c r="X169" s="415"/>
      <c r="Y169" s="415"/>
      <c r="Z169" s="415"/>
      <c r="AA169" s="415"/>
      <c r="AB169" s="415"/>
      <c r="AC169" s="415"/>
      <c r="AD169" s="415"/>
      <c r="AE169" s="415"/>
      <c r="AF169" s="415"/>
      <c r="AG169" s="415"/>
      <c r="AH169" s="415"/>
      <c r="AI169" s="415"/>
      <c r="AJ169" s="415"/>
      <c r="AK169" s="415"/>
      <c r="AL169" s="415"/>
      <c r="AM169" s="415"/>
      <c r="AN169" s="415"/>
      <c r="AO169" s="415"/>
      <c r="AP169" s="415"/>
      <c r="AQ169" s="415"/>
      <c r="AR169" s="415"/>
      <c r="AS169" s="415"/>
      <c r="AT169" s="415"/>
      <c r="AU169" s="415"/>
      <c r="AV169" s="415"/>
      <c r="AW169" s="415"/>
      <c r="AX169" s="415"/>
      <c r="AY169" s="415"/>
      <c r="AZ169" s="415"/>
      <c r="BA169" s="415"/>
      <c r="BB169" s="415"/>
      <c r="BC169" s="415"/>
      <c r="BD169" s="415"/>
      <c r="BE169" s="427"/>
      <c r="BF169" s="428" t="s">
        <v>146</v>
      </c>
      <c r="BG169" s="429"/>
      <c r="BH169" s="429"/>
      <c r="BI169" s="430"/>
      <c r="BJ169" s="62"/>
      <c r="BO169" s="3"/>
      <c r="BP169" s="3"/>
      <c r="BQ169" s="3"/>
    </row>
    <row r="170" spans="1:69" ht="49.5" customHeight="1" x14ac:dyDescent="0.25">
      <c r="A170" s="447" t="s">
        <v>333</v>
      </c>
      <c r="B170" s="448"/>
      <c r="C170" s="448"/>
      <c r="D170" s="449"/>
      <c r="E170" s="540" t="s">
        <v>367</v>
      </c>
      <c r="F170" s="541"/>
      <c r="G170" s="541"/>
      <c r="H170" s="541"/>
      <c r="I170" s="541"/>
      <c r="J170" s="541"/>
      <c r="K170" s="541"/>
      <c r="L170" s="541"/>
      <c r="M170" s="541"/>
      <c r="N170" s="541"/>
      <c r="O170" s="541"/>
      <c r="P170" s="541"/>
      <c r="Q170" s="541"/>
      <c r="R170" s="541"/>
      <c r="S170" s="541"/>
      <c r="T170" s="541"/>
      <c r="U170" s="541"/>
      <c r="V170" s="541"/>
      <c r="W170" s="541"/>
      <c r="X170" s="541"/>
      <c r="Y170" s="541"/>
      <c r="Z170" s="541"/>
      <c r="AA170" s="541"/>
      <c r="AB170" s="541"/>
      <c r="AC170" s="541"/>
      <c r="AD170" s="541"/>
      <c r="AE170" s="541"/>
      <c r="AF170" s="541"/>
      <c r="AG170" s="541"/>
      <c r="AH170" s="541"/>
      <c r="AI170" s="541"/>
      <c r="AJ170" s="541"/>
      <c r="AK170" s="541"/>
      <c r="AL170" s="541"/>
      <c r="AM170" s="541"/>
      <c r="AN170" s="541"/>
      <c r="AO170" s="541"/>
      <c r="AP170" s="541"/>
      <c r="AQ170" s="541"/>
      <c r="AR170" s="541"/>
      <c r="AS170" s="541"/>
      <c r="AT170" s="541"/>
      <c r="AU170" s="541"/>
      <c r="AV170" s="541"/>
      <c r="AW170" s="541"/>
      <c r="AX170" s="541"/>
      <c r="AY170" s="541"/>
      <c r="AZ170" s="541"/>
      <c r="BA170" s="541"/>
      <c r="BB170" s="541"/>
      <c r="BC170" s="541"/>
      <c r="BD170" s="541"/>
      <c r="BE170" s="542"/>
      <c r="BF170" s="530" t="s">
        <v>73</v>
      </c>
      <c r="BG170" s="487"/>
      <c r="BH170" s="487"/>
      <c r="BI170" s="488"/>
      <c r="BJ170" s="62"/>
      <c r="BO170" s="3"/>
      <c r="BP170" s="3"/>
      <c r="BQ170" s="3"/>
    </row>
    <row r="171" spans="1:69" s="274" customFormat="1" ht="42" customHeight="1" thickBot="1" x14ac:dyDescent="0.5">
      <c r="A171" s="859" t="s">
        <v>413</v>
      </c>
      <c r="B171" s="860"/>
      <c r="C171" s="860"/>
      <c r="D171" s="861"/>
      <c r="E171" s="434" t="s">
        <v>445</v>
      </c>
      <c r="F171" s="435"/>
      <c r="G171" s="435"/>
      <c r="H171" s="435"/>
      <c r="I171" s="435"/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  <c r="AA171" s="435"/>
      <c r="AB171" s="435"/>
      <c r="AC171" s="435"/>
      <c r="AD171" s="435"/>
      <c r="AE171" s="435"/>
      <c r="AF171" s="435"/>
      <c r="AG171" s="435"/>
      <c r="AH171" s="435"/>
      <c r="AI171" s="435"/>
      <c r="AJ171" s="435"/>
      <c r="AK171" s="435"/>
      <c r="AL171" s="435"/>
      <c r="AM171" s="435"/>
      <c r="AN171" s="435"/>
      <c r="AO171" s="435"/>
      <c r="AP171" s="435"/>
      <c r="AQ171" s="435"/>
      <c r="AR171" s="435"/>
      <c r="AS171" s="435"/>
      <c r="AT171" s="435"/>
      <c r="AU171" s="435"/>
      <c r="AV171" s="435"/>
      <c r="AW171" s="435"/>
      <c r="AX171" s="435"/>
      <c r="AY171" s="435"/>
      <c r="AZ171" s="435"/>
      <c r="BA171" s="435"/>
      <c r="BB171" s="435"/>
      <c r="BC171" s="435"/>
      <c r="BD171" s="435"/>
      <c r="BE171" s="436"/>
      <c r="BF171" s="862" t="s">
        <v>294</v>
      </c>
      <c r="BG171" s="860"/>
      <c r="BH171" s="860"/>
      <c r="BI171" s="861"/>
      <c r="BJ171" s="273"/>
    </row>
    <row r="172" spans="1:69" ht="54" customHeight="1" x14ac:dyDescent="0.25">
      <c r="A172" s="450" t="s">
        <v>122</v>
      </c>
      <c r="B172" s="451"/>
      <c r="C172" s="451"/>
      <c r="D172" s="452"/>
      <c r="E172" s="837" t="s">
        <v>442</v>
      </c>
      <c r="F172" s="838"/>
      <c r="G172" s="838"/>
      <c r="H172" s="838"/>
      <c r="I172" s="838"/>
      <c r="J172" s="838"/>
      <c r="K172" s="838"/>
      <c r="L172" s="838"/>
      <c r="M172" s="838"/>
      <c r="N172" s="838"/>
      <c r="O172" s="838"/>
      <c r="P172" s="838"/>
      <c r="Q172" s="838"/>
      <c r="R172" s="838"/>
      <c r="S172" s="838"/>
      <c r="T172" s="838"/>
      <c r="U172" s="838"/>
      <c r="V172" s="838"/>
      <c r="W172" s="838"/>
      <c r="X172" s="838"/>
      <c r="Y172" s="838"/>
      <c r="Z172" s="838"/>
      <c r="AA172" s="838"/>
      <c r="AB172" s="838"/>
      <c r="AC172" s="838"/>
      <c r="AD172" s="838"/>
      <c r="AE172" s="838"/>
      <c r="AF172" s="838"/>
      <c r="AG172" s="838"/>
      <c r="AH172" s="838"/>
      <c r="AI172" s="838"/>
      <c r="AJ172" s="838"/>
      <c r="AK172" s="838"/>
      <c r="AL172" s="838"/>
      <c r="AM172" s="838"/>
      <c r="AN172" s="838"/>
      <c r="AO172" s="838"/>
      <c r="AP172" s="838"/>
      <c r="AQ172" s="838"/>
      <c r="AR172" s="838"/>
      <c r="AS172" s="838"/>
      <c r="AT172" s="838"/>
      <c r="AU172" s="838"/>
      <c r="AV172" s="838"/>
      <c r="AW172" s="838"/>
      <c r="AX172" s="838"/>
      <c r="AY172" s="838"/>
      <c r="AZ172" s="838"/>
      <c r="BA172" s="838"/>
      <c r="BB172" s="838"/>
      <c r="BC172" s="838"/>
      <c r="BD172" s="838"/>
      <c r="BE172" s="839"/>
      <c r="BF172" s="550" t="s">
        <v>281</v>
      </c>
      <c r="BG172" s="566"/>
      <c r="BH172" s="566"/>
      <c r="BI172" s="567"/>
      <c r="BO172" s="3"/>
      <c r="BP172" s="3"/>
      <c r="BQ172" s="3"/>
    </row>
    <row r="173" spans="1:69" ht="46.5" customHeight="1" x14ac:dyDescent="0.25">
      <c r="A173" s="423" t="s">
        <v>123</v>
      </c>
      <c r="B173" s="424"/>
      <c r="C173" s="424"/>
      <c r="D173" s="425"/>
      <c r="E173" s="453" t="s">
        <v>443</v>
      </c>
      <c r="F173" s="454"/>
      <c r="G173" s="454"/>
      <c r="H173" s="454"/>
      <c r="I173" s="454"/>
      <c r="J173" s="454"/>
      <c r="K173" s="454"/>
      <c r="L173" s="454"/>
      <c r="M173" s="454"/>
      <c r="N173" s="454"/>
      <c r="O173" s="454"/>
      <c r="P173" s="454"/>
      <c r="Q173" s="454"/>
      <c r="R173" s="454"/>
      <c r="S173" s="454"/>
      <c r="T173" s="454"/>
      <c r="U173" s="454"/>
      <c r="V173" s="454"/>
      <c r="W173" s="454"/>
      <c r="X173" s="454"/>
      <c r="Y173" s="454"/>
      <c r="Z173" s="454"/>
      <c r="AA173" s="454"/>
      <c r="AB173" s="454"/>
      <c r="AC173" s="454"/>
      <c r="AD173" s="454"/>
      <c r="AE173" s="454"/>
      <c r="AF173" s="454"/>
      <c r="AG173" s="454"/>
      <c r="AH173" s="454"/>
      <c r="AI173" s="454"/>
      <c r="AJ173" s="454"/>
      <c r="AK173" s="454"/>
      <c r="AL173" s="454"/>
      <c r="AM173" s="454"/>
      <c r="AN173" s="454"/>
      <c r="AO173" s="454"/>
      <c r="AP173" s="454"/>
      <c r="AQ173" s="454"/>
      <c r="AR173" s="454"/>
      <c r="AS173" s="454"/>
      <c r="AT173" s="454"/>
      <c r="AU173" s="454"/>
      <c r="AV173" s="454"/>
      <c r="AW173" s="454"/>
      <c r="AX173" s="454"/>
      <c r="AY173" s="454"/>
      <c r="AZ173" s="454"/>
      <c r="BA173" s="454"/>
      <c r="BB173" s="454"/>
      <c r="BC173" s="454"/>
      <c r="BD173" s="454"/>
      <c r="BE173" s="455"/>
      <c r="BF173" s="428" t="s">
        <v>283</v>
      </c>
      <c r="BG173" s="429"/>
      <c r="BH173" s="429"/>
      <c r="BI173" s="430"/>
      <c r="BO173" s="3"/>
      <c r="BP173" s="3"/>
      <c r="BQ173" s="3"/>
    </row>
    <row r="174" spans="1:69" ht="43.5" customHeight="1" x14ac:dyDescent="0.25">
      <c r="A174" s="423" t="s">
        <v>131</v>
      </c>
      <c r="B174" s="424"/>
      <c r="C174" s="424"/>
      <c r="D174" s="425"/>
      <c r="E174" s="426" t="s">
        <v>430</v>
      </c>
      <c r="F174" s="415"/>
      <c r="G174" s="415"/>
      <c r="H174" s="415"/>
      <c r="I174" s="415"/>
      <c r="J174" s="415"/>
      <c r="K174" s="415"/>
      <c r="L174" s="415"/>
      <c r="M174" s="415"/>
      <c r="N174" s="415"/>
      <c r="O174" s="415"/>
      <c r="P174" s="415"/>
      <c r="Q174" s="415"/>
      <c r="R174" s="415"/>
      <c r="S174" s="415"/>
      <c r="T174" s="415"/>
      <c r="U174" s="415"/>
      <c r="V174" s="415"/>
      <c r="W174" s="415"/>
      <c r="X174" s="415"/>
      <c r="Y174" s="415"/>
      <c r="Z174" s="415"/>
      <c r="AA174" s="415"/>
      <c r="AB174" s="415"/>
      <c r="AC174" s="415"/>
      <c r="AD174" s="415"/>
      <c r="AE174" s="415"/>
      <c r="AF174" s="415"/>
      <c r="AG174" s="415"/>
      <c r="AH174" s="415"/>
      <c r="AI174" s="415"/>
      <c r="AJ174" s="415"/>
      <c r="AK174" s="415"/>
      <c r="AL174" s="415"/>
      <c r="AM174" s="415"/>
      <c r="AN174" s="415"/>
      <c r="AO174" s="415"/>
      <c r="AP174" s="415"/>
      <c r="AQ174" s="415"/>
      <c r="AR174" s="415"/>
      <c r="AS174" s="415"/>
      <c r="AT174" s="415"/>
      <c r="AU174" s="415"/>
      <c r="AV174" s="415"/>
      <c r="AW174" s="415"/>
      <c r="AX174" s="415"/>
      <c r="AY174" s="415"/>
      <c r="AZ174" s="415"/>
      <c r="BA174" s="415"/>
      <c r="BB174" s="415"/>
      <c r="BC174" s="415"/>
      <c r="BD174" s="415"/>
      <c r="BE174" s="427"/>
      <c r="BF174" s="428" t="s">
        <v>127</v>
      </c>
      <c r="BG174" s="437"/>
      <c r="BH174" s="437"/>
      <c r="BI174" s="438"/>
      <c r="BO174" s="3"/>
      <c r="BP174" s="3"/>
      <c r="BQ174" s="3"/>
    </row>
    <row r="175" spans="1:69" ht="48" customHeight="1" x14ac:dyDescent="0.25">
      <c r="A175" s="423" t="s">
        <v>132</v>
      </c>
      <c r="B175" s="424"/>
      <c r="C175" s="424"/>
      <c r="D175" s="425"/>
      <c r="E175" s="426" t="s">
        <v>368</v>
      </c>
      <c r="F175" s="415"/>
      <c r="G175" s="415"/>
      <c r="H175" s="415"/>
      <c r="I175" s="415"/>
      <c r="J175" s="415"/>
      <c r="K175" s="415"/>
      <c r="L175" s="415"/>
      <c r="M175" s="415"/>
      <c r="N175" s="415"/>
      <c r="O175" s="415"/>
      <c r="P175" s="415"/>
      <c r="Q175" s="415"/>
      <c r="R175" s="415"/>
      <c r="S175" s="415"/>
      <c r="T175" s="415"/>
      <c r="U175" s="415"/>
      <c r="V175" s="415"/>
      <c r="W175" s="415"/>
      <c r="X175" s="415"/>
      <c r="Y175" s="415"/>
      <c r="Z175" s="415"/>
      <c r="AA175" s="415"/>
      <c r="AB175" s="415"/>
      <c r="AC175" s="415"/>
      <c r="AD175" s="415"/>
      <c r="AE175" s="415"/>
      <c r="AF175" s="415"/>
      <c r="AG175" s="415"/>
      <c r="AH175" s="415"/>
      <c r="AI175" s="415"/>
      <c r="AJ175" s="415"/>
      <c r="AK175" s="415"/>
      <c r="AL175" s="415"/>
      <c r="AM175" s="415"/>
      <c r="AN175" s="415"/>
      <c r="AO175" s="415"/>
      <c r="AP175" s="415"/>
      <c r="AQ175" s="415"/>
      <c r="AR175" s="415"/>
      <c r="AS175" s="415"/>
      <c r="AT175" s="415"/>
      <c r="AU175" s="415"/>
      <c r="AV175" s="415"/>
      <c r="AW175" s="415"/>
      <c r="AX175" s="415"/>
      <c r="AY175" s="415"/>
      <c r="AZ175" s="415"/>
      <c r="BA175" s="415"/>
      <c r="BB175" s="415"/>
      <c r="BC175" s="415"/>
      <c r="BD175" s="415"/>
      <c r="BE175" s="427"/>
      <c r="BF175" s="428" t="s">
        <v>133</v>
      </c>
      <c r="BG175" s="429"/>
      <c r="BH175" s="429"/>
      <c r="BI175" s="430"/>
      <c r="BO175" s="3"/>
      <c r="BP175" s="3"/>
      <c r="BQ175" s="3"/>
    </row>
    <row r="176" spans="1:69" ht="54" customHeight="1" x14ac:dyDescent="0.25">
      <c r="A176" s="423" t="s">
        <v>134</v>
      </c>
      <c r="B176" s="424"/>
      <c r="C176" s="424"/>
      <c r="D176" s="425"/>
      <c r="E176" s="836" t="s">
        <v>373</v>
      </c>
      <c r="F176" s="836"/>
      <c r="G176" s="836"/>
      <c r="H176" s="836"/>
      <c r="I176" s="836"/>
      <c r="J176" s="836"/>
      <c r="K176" s="836"/>
      <c r="L176" s="836"/>
      <c r="M176" s="836"/>
      <c r="N176" s="836"/>
      <c r="O176" s="836"/>
      <c r="P176" s="836"/>
      <c r="Q176" s="836"/>
      <c r="R176" s="836"/>
      <c r="S176" s="836"/>
      <c r="T176" s="836"/>
      <c r="U176" s="836"/>
      <c r="V176" s="836"/>
      <c r="W176" s="836"/>
      <c r="X176" s="836"/>
      <c r="Y176" s="836"/>
      <c r="Z176" s="836"/>
      <c r="AA176" s="836"/>
      <c r="AB176" s="836"/>
      <c r="AC176" s="836"/>
      <c r="AD176" s="836"/>
      <c r="AE176" s="836"/>
      <c r="AF176" s="836"/>
      <c r="AG176" s="836"/>
      <c r="AH176" s="836"/>
      <c r="AI176" s="836"/>
      <c r="AJ176" s="836"/>
      <c r="AK176" s="836"/>
      <c r="AL176" s="836"/>
      <c r="AM176" s="836"/>
      <c r="AN176" s="836"/>
      <c r="AO176" s="836"/>
      <c r="AP176" s="836"/>
      <c r="AQ176" s="836"/>
      <c r="AR176" s="836"/>
      <c r="AS176" s="836"/>
      <c r="AT176" s="836"/>
      <c r="AU176" s="836"/>
      <c r="AV176" s="836"/>
      <c r="AW176" s="836"/>
      <c r="AX176" s="836"/>
      <c r="AY176" s="836"/>
      <c r="AZ176" s="836"/>
      <c r="BA176" s="836"/>
      <c r="BB176" s="836"/>
      <c r="BC176" s="836"/>
      <c r="BD176" s="836"/>
      <c r="BE176" s="836"/>
      <c r="BF176" s="428" t="s">
        <v>152</v>
      </c>
      <c r="BG176" s="437"/>
      <c r="BH176" s="437"/>
      <c r="BI176" s="438"/>
      <c r="BO176" s="3"/>
      <c r="BP176" s="3"/>
      <c r="BQ176" s="3"/>
    </row>
    <row r="177" spans="1:69" ht="42" customHeight="1" x14ac:dyDescent="0.25">
      <c r="A177" s="423" t="s">
        <v>135</v>
      </c>
      <c r="B177" s="424"/>
      <c r="C177" s="424"/>
      <c r="D177" s="425"/>
      <c r="E177" s="426" t="s">
        <v>369</v>
      </c>
      <c r="F177" s="415"/>
      <c r="G177" s="415"/>
      <c r="H177" s="415"/>
      <c r="I177" s="415"/>
      <c r="J177" s="415"/>
      <c r="K177" s="415"/>
      <c r="L177" s="415"/>
      <c r="M177" s="415"/>
      <c r="N177" s="415"/>
      <c r="O177" s="415"/>
      <c r="P177" s="415"/>
      <c r="Q177" s="415"/>
      <c r="R177" s="415"/>
      <c r="S177" s="415"/>
      <c r="T177" s="415"/>
      <c r="U177" s="415"/>
      <c r="V177" s="415"/>
      <c r="W177" s="415"/>
      <c r="X177" s="415"/>
      <c r="Y177" s="415"/>
      <c r="Z177" s="415"/>
      <c r="AA177" s="415"/>
      <c r="AB177" s="415"/>
      <c r="AC177" s="415"/>
      <c r="AD177" s="415"/>
      <c r="AE177" s="415"/>
      <c r="AF177" s="415"/>
      <c r="AG177" s="415"/>
      <c r="AH177" s="415"/>
      <c r="AI177" s="415"/>
      <c r="AJ177" s="415"/>
      <c r="AK177" s="415"/>
      <c r="AL177" s="415"/>
      <c r="AM177" s="415"/>
      <c r="AN177" s="415"/>
      <c r="AO177" s="415"/>
      <c r="AP177" s="415"/>
      <c r="AQ177" s="415"/>
      <c r="AR177" s="415"/>
      <c r="AS177" s="415"/>
      <c r="AT177" s="415"/>
      <c r="AU177" s="415"/>
      <c r="AV177" s="415"/>
      <c r="AW177" s="415"/>
      <c r="AX177" s="415"/>
      <c r="AY177" s="415"/>
      <c r="AZ177" s="415"/>
      <c r="BA177" s="415"/>
      <c r="BB177" s="415"/>
      <c r="BC177" s="415"/>
      <c r="BD177" s="415"/>
      <c r="BE177" s="427"/>
      <c r="BF177" s="428" t="s">
        <v>205</v>
      </c>
      <c r="BG177" s="429"/>
      <c r="BH177" s="429"/>
      <c r="BI177" s="430"/>
      <c r="BO177" s="3"/>
      <c r="BP177" s="3"/>
      <c r="BQ177" s="3"/>
    </row>
    <row r="178" spans="1:69" ht="60.75" customHeight="1" x14ac:dyDescent="0.25">
      <c r="A178" s="423" t="s">
        <v>253</v>
      </c>
      <c r="B178" s="424"/>
      <c r="C178" s="424"/>
      <c r="D178" s="425"/>
      <c r="E178" s="850" t="s">
        <v>431</v>
      </c>
      <c r="F178" s="851"/>
      <c r="G178" s="851"/>
      <c r="H178" s="851"/>
      <c r="I178" s="851"/>
      <c r="J178" s="851"/>
      <c r="K178" s="851"/>
      <c r="L178" s="851"/>
      <c r="M178" s="851"/>
      <c r="N178" s="851"/>
      <c r="O178" s="851"/>
      <c r="P178" s="851"/>
      <c r="Q178" s="851"/>
      <c r="R178" s="851"/>
      <c r="S178" s="851"/>
      <c r="T178" s="851"/>
      <c r="U178" s="851"/>
      <c r="V178" s="851"/>
      <c r="W178" s="851"/>
      <c r="X178" s="851"/>
      <c r="Y178" s="851"/>
      <c r="Z178" s="851"/>
      <c r="AA178" s="851"/>
      <c r="AB178" s="851"/>
      <c r="AC178" s="851"/>
      <c r="AD178" s="851"/>
      <c r="AE178" s="851"/>
      <c r="AF178" s="851"/>
      <c r="AG178" s="851"/>
      <c r="AH178" s="851"/>
      <c r="AI178" s="851"/>
      <c r="AJ178" s="851"/>
      <c r="AK178" s="851"/>
      <c r="AL178" s="851"/>
      <c r="AM178" s="851"/>
      <c r="AN178" s="851"/>
      <c r="AO178" s="851"/>
      <c r="AP178" s="851"/>
      <c r="AQ178" s="851"/>
      <c r="AR178" s="851"/>
      <c r="AS178" s="851"/>
      <c r="AT178" s="851"/>
      <c r="AU178" s="851"/>
      <c r="AV178" s="851"/>
      <c r="AW178" s="851"/>
      <c r="AX178" s="851"/>
      <c r="AY178" s="851"/>
      <c r="AZ178" s="851"/>
      <c r="BA178" s="851"/>
      <c r="BB178" s="851"/>
      <c r="BC178" s="851"/>
      <c r="BD178" s="851"/>
      <c r="BE178" s="852"/>
      <c r="BF178" s="428" t="s">
        <v>176</v>
      </c>
      <c r="BG178" s="429"/>
      <c r="BH178" s="429"/>
      <c r="BI178" s="430"/>
      <c r="BO178" s="3"/>
      <c r="BP178" s="3"/>
      <c r="BQ178" s="3"/>
    </row>
    <row r="179" spans="1:69" s="33" customFormat="1" ht="82.5" customHeight="1" x14ac:dyDescent="0.5">
      <c r="A179" s="423" t="s">
        <v>254</v>
      </c>
      <c r="B179" s="424"/>
      <c r="C179" s="424"/>
      <c r="D179" s="425"/>
      <c r="E179" s="853" t="s">
        <v>447</v>
      </c>
      <c r="F179" s="854"/>
      <c r="G179" s="854"/>
      <c r="H179" s="854"/>
      <c r="I179" s="854"/>
      <c r="J179" s="854"/>
      <c r="K179" s="854"/>
      <c r="L179" s="854"/>
      <c r="M179" s="854"/>
      <c r="N179" s="854"/>
      <c r="O179" s="854"/>
      <c r="P179" s="854"/>
      <c r="Q179" s="854"/>
      <c r="R179" s="854"/>
      <c r="S179" s="854"/>
      <c r="T179" s="854"/>
      <c r="U179" s="854"/>
      <c r="V179" s="854"/>
      <c r="W179" s="854"/>
      <c r="X179" s="854"/>
      <c r="Y179" s="854"/>
      <c r="Z179" s="854"/>
      <c r="AA179" s="854"/>
      <c r="AB179" s="854"/>
      <c r="AC179" s="854"/>
      <c r="AD179" s="854"/>
      <c r="AE179" s="854"/>
      <c r="AF179" s="854"/>
      <c r="AG179" s="854"/>
      <c r="AH179" s="854"/>
      <c r="AI179" s="854"/>
      <c r="AJ179" s="854"/>
      <c r="AK179" s="854"/>
      <c r="AL179" s="854"/>
      <c r="AM179" s="854"/>
      <c r="AN179" s="854"/>
      <c r="AO179" s="854"/>
      <c r="AP179" s="854"/>
      <c r="AQ179" s="854"/>
      <c r="AR179" s="854"/>
      <c r="AS179" s="854"/>
      <c r="AT179" s="854"/>
      <c r="AU179" s="854"/>
      <c r="AV179" s="854"/>
      <c r="AW179" s="854"/>
      <c r="AX179" s="854"/>
      <c r="AY179" s="854"/>
      <c r="AZ179" s="854"/>
      <c r="BA179" s="854"/>
      <c r="BB179" s="854"/>
      <c r="BC179" s="854"/>
      <c r="BD179" s="854"/>
      <c r="BE179" s="855"/>
      <c r="BF179" s="428" t="s">
        <v>179</v>
      </c>
      <c r="BG179" s="429"/>
      <c r="BH179" s="429"/>
      <c r="BI179" s="430"/>
      <c r="BJ179" s="166"/>
      <c r="BK179" s="54"/>
      <c r="BL179" s="35"/>
      <c r="BM179" s="35"/>
    </row>
    <row r="180" spans="1:69" s="33" customFormat="1" ht="66" customHeight="1" x14ac:dyDescent="0.5">
      <c r="A180" s="423" t="s">
        <v>255</v>
      </c>
      <c r="B180" s="424"/>
      <c r="C180" s="424"/>
      <c r="D180" s="425"/>
      <c r="E180" s="856" t="s">
        <v>458</v>
      </c>
      <c r="F180" s="857"/>
      <c r="G180" s="857"/>
      <c r="H180" s="857"/>
      <c r="I180" s="857"/>
      <c r="J180" s="857"/>
      <c r="K180" s="857"/>
      <c r="L180" s="857"/>
      <c r="M180" s="857"/>
      <c r="N180" s="857"/>
      <c r="O180" s="857"/>
      <c r="P180" s="857"/>
      <c r="Q180" s="857"/>
      <c r="R180" s="857"/>
      <c r="S180" s="857"/>
      <c r="T180" s="857"/>
      <c r="U180" s="857"/>
      <c r="V180" s="857"/>
      <c r="W180" s="857"/>
      <c r="X180" s="857"/>
      <c r="Y180" s="857"/>
      <c r="Z180" s="857"/>
      <c r="AA180" s="857"/>
      <c r="AB180" s="857"/>
      <c r="AC180" s="857"/>
      <c r="AD180" s="857"/>
      <c r="AE180" s="857"/>
      <c r="AF180" s="857"/>
      <c r="AG180" s="857"/>
      <c r="AH180" s="857"/>
      <c r="AI180" s="857"/>
      <c r="AJ180" s="857"/>
      <c r="AK180" s="857"/>
      <c r="AL180" s="857"/>
      <c r="AM180" s="857"/>
      <c r="AN180" s="857"/>
      <c r="AO180" s="857"/>
      <c r="AP180" s="857"/>
      <c r="AQ180" s="857"/>
      <c r="AR180" s="857"/>
      <c r="AS180" s="857"/>
      <c r="AT180" s="857"/>
      <c r="AU180" s="857"/>
      <c r="AV180" s="857"/>
      <c r="AW180" s="857"/>
      <c r="AX180" s="857"/>
      <c r="AY180" s="857"/>
      <c r="AZ180" s="857"/>
      <c r="BA180" s="857"/>
      <c r="BB180" s="857"/>
      <c r="BC180" s="857"/>
      <c r="BD180" s="857"/>
      <c r="BE180" s="858"/>
      <c r="BF180" s="428" t="s">
        <v>181</v>
      </c>
      <c r="BG180" s="429"/>
      <c r="BH180" s="429"/>
      <c r="BI180" s="430"/>
      <c r="BJ180" s="166"/>
      <c r="BK180" s="54"/>
      <c r="BL180" s="35"/>
      <c r="BM180" s="35"/>
    </row>
    <row r="181" spans="1:69" ht="48" customHeight="1" x14ac:dyDescent="0.25">
      <c r="A181" s="423" t="s">
        <v>256</v>
      </c>
      <c r="B181" s="424"/>
      <c r="C181" s="424"/>
      <c r="D181" s="425"/>
      <c r="E181" s="434" t="s">
        <v>375</v>
      </c>
      <c r="F181" s="435"/>
      <c r="G181" s="435"/>
      <c r="H181" s="435"/>
      <c r="I181" s="435"/>
      <c r="J181" s="435"/>
      <c r="K181" s="435"/>
      <c r="L181" s="435"/>
      <c r="M181" s="435"/>
      <c r="N181" s="435"/>
      <c r="O181" s="435"/>
      <c r="P181" s="435"/>
      <c r="Q181" s="435"/>
      <c r="R181" s="435"/>
      <c r="S181" s="435"/>
      <c r="T181" s="435"/>
      <c r="U181" s="435"/>
      <c r="V181" s="435"/>
      <c r="W181" s="435"/>
      <c r="X181" s="435"/>
      <c r="Y181" s="435"/>
      <c r="Z181" s="435"/>
      <c r="AA181" s="435"/>
      <c r="AB181" s="435"/>
      <c r="AC181" s="435"/>
      <c r="AD181" s="435"/>
      <c r="AE181" s="435"/>
      <c r="AF181" s="435"/>
      <c r="AG181" s="435"/>
      <c r="AH181" s="435"/>
      <c r="AI181" s="435"/>
      <c r="AJ181" s="435"/>
      <c r="AK181" s="435"/>
      <c r="AL181" s="435"/>
      <c r="AM181" s="435"/>
      <c r="AN181" s="435"/>
      <c r="AO181" s="435"/>
      <c r="AP181" s="435"/>
      <c r="AQ181" s="435"/>
      <c r="AR181" s="435"/>
      <c r="AS181" s="435"/>
      <c r="AT181" s="435"/>
      <c r="AU181" s="435"/>
      <c r="AV181" s="435"/>
      <c r="AW181" s="435"/>
      <c r="AX181" s="435"/>
      <c r="AY181" s="435"/>
      <c r="AZ181" s="435"/>
      <c r="BA181" s="435"/>
      <c r="BB181" s="435"/>
      <c r="BC181" s="435"/>
      <c r="BD181" s="435"/>
      <c r="BE181" s="436"/>
      <c r="BF181" s="428" t="s">
        <v>405</v>
      </c>
      <c r="BG181" s="437"/>
      <c r="BH181" s="437"/>
      <c r="BI181" s="438"/>
      <c r="BO181" s="3"/>
      <c r="BP181" s="3"/>
      <c r="BQ181" s="3"/>
    </row>
    <row r="182" spans="1:69" ht="50.25" customHeight="1" x14ac:dyDescent="0.25">
      <c r="A182" s="423" t="s">
        <v>257</v>
      </c>
      <c r="B182" s="424"/>
      <c r="C182" s="424"/>
      <c r="D182" s="425"/>
      <c r="E182" s="434" t="s">
        <v>457</v>
      </c>
      <c r="F182" s="435"/>
      <c r="G182" s="435"/>
      <c r="H182" s="435"/>
      <c r="I182" s="435"/>
      <c r="J182" s="435"/>
      <c r="K182" s="435"/>
      <c r="L182" s="435"/>
      <c r="M182" s="435"/>
      <c r="N182" s="435"/>
      <c r="O182" s="435"/>
      <c r="P182" s="435"/>
      <c r="Q182" s="435"/>
      <c r="R182" s="435"/>
      <c r="S182" s="435"/>
      <c r="T182" s="435"/>
      <c r="U182" s="435"/>
      <c r="V182" s="435"/>
      <c r="W182" s="435"/>
      <c r="X182" s="435"/>
      <c r="Y182" s="435"/>
      <c r="Z182" s="435"/>
      <c r="AA182" s="435"/>
      <c r="AB182" s="435"/>
      <c r="AC182" s="435"/>
      <c r="AD182" s="435"/>
      <c r="AE182" s="435"/>
      <c r="AF182" s="435"/>
      <c r="AG182" s="435"/>
      <c r="AH182" s="435"/>
      <c r="AI182" s="435"/>
      <c r="AJ182" s="435"/>
      <c r="AK182" s="435"/>
      <c r="AL182" s="435"/>
      <c r="AM182" s="435"/>
      <c r="AN182" s="435"/>
      <c r="AO182" s="435"/>
      <c r="AP182" s="435"/>
      <c r="AQ182" s="435"/>
      <c r="AR182" s="435"/>
      <c r="AS182" s="435"/>
      <c r="AT182" s="435"/>
      <c r="AU182" s="435"/>
      <c r="AV182" s="435"/>
      <c r="AW182" s="435"/>
      <c r="AX182" s="435"/>
      <c r="AY182" s="435"/>
      <c r="AZ182" s="435"/>
      <c r="BA182" s="435"/>
      <c r="BB182" s="435"/>
      <c r="BC182" s="435"/>
      <c r="BD182" s="435"/>
      <c r="BE182" s="436"/>
      <c r="BF182" s="428" t="s">
        <v>406</v>
      </c>
      <c r="BG182" s="437"/>
      <c r="BH182" s="437"/>
      <c r="BI182" s="438"/>
      <c r="BO182" s="3"/>
      <c r="BP182" s="3"/>
      <c r="BQ182" s="3"/>
    </row>
    <row r="183" spans="1:69" ht="50.25" customHeight="1" x14ac:dyDescent="0.25">
      <c r="A183" s="423" t="s">
        <v>258</v>
      </c>
      <c r="B183" s="424"/>
      <c r="C183" s="424"/>
      <c r="D183" s="425"/>
      <c r="E183" s="434" t="s">
        <v>432</v>
      </c>
      <c r="F183" s="435"/>
      <c r="G183" s="435"/>
      <c r="H183" s="435"/>
      <c r="I183" s="435"/>
      <c r="J183" s="435"/>
      <c r="K183" s="435"/>
      <c r="L183" s="435"/>
      <c r="M183" s="435"/>
      <c r="N183" s="435"/>
      <c r="O183" s="435"/>
      <c r="P183" s="435"/>
      <c r="Q183" s="435"/>
      <c r="R183" s="435"/>
      <c r="S183" s="435"/>
      <c r="T183" s="435"/>
      <c r="U183" s="435"/>
      <c r="V183" s="435"/>
      <c r="W183" s="435"/>
      <c r="X183" s="435"/>
      <c r="Y183" s="435"/>
      <c r="Z183" s="435"/>
      <c r="AA183" s="435"/>
      <c r="AB183" s="435"/>
      <c r="AC183" s="435"/>
      <c r="AD183" s="435"/>
      <c r="AE183" s="435"/>
      <c r="AF183" s="435"/>
      <c r="AG183" s="435"/>
      <c r="AH183" s="435"/>
      <c r="AI183" s="435"/>
      <c r="AJ183" s="435"/>
      <c r="AK183" s="435"/>
      <c r="AL183" s="435"/>
      <c r="AM183" s="435"/>
      <c r="AN183" s="435"/>
      <c r="AO183" s="435"/>
      <c r="AP183" s="435"/>
      <c r="AQ183" s="435"/>
      <c r="AR183" s="435"/>
      <c r="AS183" s="435"/>
      <c r="AT183" s="435"/>
      <c r="AU183" s="435"/>
      <c r="AV183" s="435"/>
      <c r="AW183" s="435"/>
      <c r="AX183" s="435"/>
      <c r="AY183" s="435"/>
      <c r="AZ183" s="435"/>
      <c r="BA183" s="435"/>
      <c r="BB183" s="435"/>
      <c r="BC183" s="435"/>
      <c r="BD183" s="435"/>
      <c r="BE183" s="436"/>
      <c r="BF183" s="428" t="s">
        <v>407</v>
      </c>
      <c r="BG183" s="437"/>
      <c r="BH183" s="437"/>
      <c r="BI183" s="438"/>
      <c r="BO183" s="3"/>
      <c r="BP183" s="3"/>
      <c r="BQ183" s="3"/>
    </row>
    <row r="184" spans="1:69" ht="46.5" customHeight="1" x14ac:dyDescent="0.25">
      <c r="A184" s="423" t="s">
        <v>297</v>
      </c>
      <c r="B184" s="424"/>
      <c r="C184" s="424"/>
      <c r="D184" s="425"/>
      <c r="E184" s="434" t="s">
        <v>339</v>
      </c>
      <c r="F184" s="435"/>
      <c r="G184" s="435"/>
      <c r="H184" s="435"/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  <c r="W184" s="435"/>
      <c r="X184" s="435"/>
      <c r="Y184" s="435"/>
      <c r="Z184" s="435"/>
      <c r="AA184" s="435"/>
      <c r="AB184" s="435"/>
      <c r="AC184" s="435"/>
      <c r="AD184" s="435"/>
      <c r="AE184" s="435"/>
      <c r="AF184" s="435"/>
      <c r="AG184" s="435"/>
      <c r="AH184" s="435"/>
      <c r="AI184" s="435"/>
      <c r="AJ184" s="435"/>
      <c r="AK184" s="435"/>
      <c r="AL184" s="435"/>
      <c r="AM184" s="435"/>
      <c r="AN184" s="435"/>
      <c r="AO184" s="435"/>
      <c r="AP184" s="435"/>
      <c r="AQ184" s="435"/>
      <c r="AR184" s="435"/>
      <c r="AS184" s="435"/>
      <c r="AT184" s="435"/>
      <c r="AU184" s="435"/>
      <c r="AV184" s="435"/>
      <c r="AW184" s="435"/>
      <c r="AX184" s="435"/>
      <c r="AY184" s="435"/>
      <c r="AZ184" s="435"/>
      <c r="BA184" s="435"/>
      <c r="BB184" s="435"/>
      <c r="BC184" s="435"/>
      <c r="BD184" s="435"/>
      <c r="BE184" s="436"/>
      <c r="BF184" s="428" t="s">
        <v>408</v>
      </c>
      <c r="BG184" s="437"/>
      <c r="BH184" s="437"/>
      <c r="BI184" s="438"/>
      <c r="BO184" s="3"/>
      <c r="BP184" s="3"/>
      <c r="BQ184" s="3"/>
    </row>
    <row r="185" spans="1:69" ht="44.25" customHeight="1" x14ac:dyDescent="0.25">
      <c r="A185" s="423" t="s">
        <v>377</v>
      </c>
      <c r="B185" s="424"/>
      <c r="C185" s="424"/>
      <c r="D185" s="425"/>
      <c r="E185" s="434" t="s">
        <v>462</v>
      </c>
      <c r="F185" s="435"/>
      <c r="G185" s="435"/>
      <c r="H185" s="435"/>
      <c r="I185" s="435"/>
      <c r="J185" s="435"/>
      <c r="K185" s="435"/>
      <c r="L185" s="435"/>
      <c r="M185" s="435"/>
      <c r="N185" s="435"/>
      <c r="O185" s="435"/>
      <c r="P185" s="435"/>
      <c r="Q185" s="435"/>
      <c r="R185" s="435"/>
      <c r="S185" s="435"/>
      <c r="T185" s="435"/>
      <c r="U185" s="435"/>
      <c r="V185" s="435"/>
      <c r="W185" s="435"/>
      <c r="X185" s="435"/>
      <c r="Y185" s="435"/>
      <c r="Z185" s="435"/>
      <c r="AA185" s="435"/>
      <c r="AB185" s="435"/>
      <c r="AC185" s="435"/>
      <c r="AD185" s="435"/>
      <c r="AE185" s="435"/>
      <c r="AF185" s="435"/>
      <c r="AG185" s="435"/>
      <c r="AH185" s="435"/>
      <c r="AI185" s="435"/>
      <c r="AJ185" s="435"/>
      <c r="AK185" s="435"/>
      <c r="AL185" s="435"/>
      <c r="AM185" s="435"/>
      <c r="AN185" s="435"/>
      <c r="AO185" s="435"/>
      <c r="AP185" s="435"/>
      <c r="AQ185" s="435"/>
      <c r="AR185" s="435"/>
      <c r="AS185" s="435"/>
      <c r="AT185" s="435"/>
      <c r="AU185" s="435"/>
      <c r="AV185" s="435"/>
      <c r="AW185" s="435"/>
      <c r="AX185" s="435"/>
      <c r="AY185" s="435"/>
      <c r="AZ185" s="435"/>
      <c r="BA185" s="435"/>
      <c r="BB185" s="435"/>
      <c r="BC185" s="435"/>
      <c r="BD185" s="435"/>
      <c r="BE185" s="436"/>
      <c r="BF185" s="428" t="s">
        <v>208</v>
      </c>
      <c r="BG185" s="437"/>
      <c r="BH185" s="437"/>
      <c r="BI185" s="438"/>
      <c r="BO185" s="3"/>
      <c r="BP185" s="3"/>
      <c r="BQ185" s="3"/>
    </row>
    <row r="186" spans="1:69" ht="44.25" customHeight="1" x14ac:dyDescent="0.25">
      <c r="A186" s="423" t="s">
        <v>378</v>
      </c>
      <c r="B186" s="424"/>
      <c r="C186" s="424"/>
      <c r="D186" s="425"/>
      <c r="E186" s="434" t="s">
        <v>340</v>
      </c>
      <c r="F186" s="435"/>
      <c r="G186" s="435"/>
      <c r="H186" s="435"/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  <c r="W186" s="435"/>
      <c r="X186" s="435"/>
      <c r="Y186" s="435"/>
      <c r="Z186" s="435"/>
      <c r="AA186" s="435"/>
      <c r="AB186" s="435"/>
      <c r="AC186" s="435"/>
      <c r="AD186" s="435"/>
      <c r="AE186" s="435"/>
      <c r="AF186" s="435"/>
      <c r="AG186" s="435"/>
      <c r="AH186" s="435"/>
      <c r="AI186" s="435"/>
      <c r="AJ186" s="435"/>
      <c r="AK186" s="435"/>
      <c r="AL186" s="435"/>
      <c r="AM186" s="435"/>
      <c r="AN186" s="435"/>
      <c r="AO186" s="435"/>
      <c r="AP186" s="435"/>
      <c r="AQ186" s="435"/>
      <c r="AR186" s="435"/>
      <c r="AS186" s="435"/>
      <c r="AT186" s="435"/>
      <c r="AU186" s="435"/>
      <c r="AV186" s="435"/>
      <c r="AW186" s="435"/>
      <c r="AX186" s="435"/>
      <c r="AY186" s="435"/>
      <c r="AZ186" s="435"/>
      <c r="BA186" s="435"/>
      <c r="BB186" s="435"/>
      <c r="BC186" s="435"/>
      <c r="BD186" s="435"/>
      <c r="BE186" s="436"/>
      <c r="BF186" s="428" t="s">
        <v>207</v>
      </c>
      <c r="BG186" s="437"/>
      <c r="BH186" s="437"/>
      <c r="BI186" s="438"/>
      <c r="BO186" s="3"/>
      <c r="BP186" s="3"/>
      <c r="BQ186" s="3"/>
    </row>
    <row r="187" spans="1:69" ht="44.25" customHeight="1" x14ac:dyDescent="0.25">
      <c r="A187" s="423" t="s">
        <v>379</v>
      </c>
      <c r="B187" s="424"/>
      <c r="C187" s="424"/>
      <c r="D187" s="425"/>
      <c r="E187" s="434" t="s">
        <v>410</v>
      </c>
      <c r="F187" s="435"/>
      <c r="G187" s="435"/>
      <c r="H187" s="435"/>
      <c r="I187" s="435"/>
      <c r="J187" s="435"/>
      <c r="K187" s="435"/>
      <c r="L187" s="435"/>
      <c r="M187" s="435"/>
      <c r="N187" s="435"/>
      <c r="O187" s="435"/>
      <c r="P187" s="435"/>
      <c r="Q187" s="435"/>
      <c r="R187" s="435"/>
      <c r="S187" s="435"/>
      <c r="T187" s="435"/>
      <c r="U187" s="435"/>
      <c r="V187" s="435"/>
      <c r="W187" s="435"/>
      <c r="X187" s="435"/>
      <c r="Y187" s="435"/>
      <c r="Z187" s="435"/>
      <c r="AA187" s="435"/>
      <c r="AB187" s="435"/>
      <c r="AC187" s="435"/>
      <c r="AD187" s="435"/>
      <c r="AE187" s="435"/>
      <c r="AF187" s="435"/>
      <c r="AG187" s="435"/>
      <c r="AH187" s="435"/>
      <c r="AI187" s="435"/>
      <c r="AJ187" s="435"/>
      <c r="AK187" s="435"/>
      <c r="AL187" s="435"/>
      <c r="AM187" s="435"/>
      <c r="AN187" s="435"/>
      <c r="AO187" s="435"/>
      <c r="AP187" s="435"/>
      <c r="AQ187" s="435"/>
      <c r="AR187" s="435"/>
      <c r="AS187" s="435"/>
      <c r="AT187" s="435"/>
      <c r="AU187" s="435"/>
      <c r="AV187" s="435"/>
      <c r="AW187" s="435"/>
      <c r="AX187" s="435"/>
      <c r="AY187" s="435"/>
      <c r="AZ187" s="435"/>
      <c r="BA187" s="435"/>
      <c r="BB187" s="435"/>
      <c r="BC187" s="435"/>
      <c r="BD187" s="435"/>
      <c r="BE187" s="436"/>
      <c r="BF187" s="428" t="s">
        <v>376</v>
      </c>
      <c r="BG187" s="437"/>
      <c r="BH187" s="437"/>
      <c r="BI187" s="438"/>
      <c r="BO187" s="3"/>
      <c r="BP187" s="3"/>
      <c r="BQ187" s="3"/>
    </row>
    <row r="188" spans="1:69" ht="53.25" customHeight="1" x14ac:dyDescent="0.25">
      <c r="A188" s="447" t="s">
        <v>380</v>
      </c>
      <c r="B188" s="448"/>
      <c r="C188" s="448"/>
      <c r="D188" s="449"/>
      <c r="E188" s="713" t="s">
        <v>342</v>
      </c>
      <c r="F188" s="714"/>
      <c r="G188" s="714"/>
      <c r="H188" s="714"/>
      <c r="I188" s="714"/>
      <c r="J188" s="714"/>
      <c r="K188" s="714"/>
      <c r="L188" s="714"/>
      <c r="M188" s="714"/>
      <c r="N188" s="714"/>
      <c r="O188" s="714"/>
      <c r="P188" s="714"/>
      <c r="Q188" s="714"/>
      <c r="R188" s="714"/>
      <c r="S188" s="714"/>
      <c r="T188" s="714"/>
      <c r="U188" s="714"/>
      <c r="V188" s="714"/>
      <c r="W188" s="714"/>
      <c r="X188" s="714"/>
      <c r="Y188" s="714"/>
      <c r="Z188" s="714"/>
      <c r="AA188" s="714"/>
      <c r="AB188" s="714"/>
      <c r="AC188" s="714"/>
      <c r="AD188" s="714"/>
      <c r="AE188" s="714"/>
      <c r="AF188" s="714"/>
      <c r="AG188" s="714"/>
      <c r="AH188" s="714"/>
      <c r="AI188" s="714"/>
      <c r="AJ188" s="714"/>
      <c r="AK188" s="714"/>
      <c r="AL188" s="714"/>
      <c r="AM188" s="714"/>
      <c r="AN188" s="714"/>
      <c r="AO188" s="714"/>
      <c r="AP188" s="714"/>
      <c r="AQ188" s="714"/>
      <c r="AR188" s="714"/>
      <c r="AS188" s="714"/>
      <c r="AT188" s="714"/>
      <c r="AU188" s="714"/>
      <c r="AV188" s="714"/>
      <c r="AW188" s="714"/>
      <c r="AX188" s="714"/>
      <c r="AY188" s="714"/>
      <c r="AZ188" s="714"/>
      <c r="BA188" s="714"/>
      <c r="BB188" s="714"/>
      <c r="BC188" s="714"/>
      <c r="BD188" s="714"/>
      <c r="BE188" s="715"/>
      <c r="BF188" s="530" t="s">
        <v>212</v>
      </c>
      <c r="BG188" s="487"/>
      <c r="BH188" s="487"/>
      <c r="BI188" s="488"/>
      <c r="BO188" s="3"/>
      <c r="BP188" s="3"/>
      <c r="BQ188" s="3"/>
    </row>
    <row r="189" spans="1:69" s="167" customFormat="1" ht="44.25" customHeight="1" x14ac:dyDescent="0.25">
      <c r="A189" s="423" t="s">
        <v>381</v>
      </c>
      <c r="B189" s="424"/>
      <c r="C189" s="424"/>
      <c r="D189" s="425"/>
      <c r="E189" s="434" t="s">
        <v>465</v>
      </c>
      <c r="F189" s="435"/>
      <c r="G189" s="435"/>
      <c r="H189" s="435"/>
      <c r="I189" s="435"/>
      <c r="J189" s="435"/>
      <c r="K189" s="435"/>
      <c r="L189" s="435"/>
      <c r="M189" s="435"/>
      <c r="N189" s="435"/>
      <c r="O189" s="435"/>
      <c r="P189" s="435"/>
      <c r="Q189" s="435"/>
      <c r="R189" s="435"/>
      <c r="S189" s="435"/>
      <c r="T189" s="435"/>
      <c r="U189" s="435"/>
      <c r="V189" s="435"/>
      <c r="W189" s="435"/>
      <c r="X189" s="435"/>
      <c r="Y189" s="435"/>
      <c r="Z189" s="435"/>
      <c r="AA189" s="435"/>
      <c r="AB189" s="435"/>
      <c r="AC189" s="435"/>
      <c r="AD189" s="435"/>
      <c r="AE189" s="435"/>
      <c r="AF189" s="435"/>
      <c r="AG189" s="435"/>
      <c r="AH189" s="435"/>
      <c r="AI189" s="435"/>
      <c r="AJ189" s="435"/>
      <c r="AK189" s="435"/>
      <c r="AL189" s="435"/>
      <c r="AM189" s="435"/>
      <c r="AN189" s="435"/>
      <c r="AO189" s="435"/>
      <c r="AP189" s="435"/>
      <c r="AQ189" s="435"/>
      <c r="AR189" s="435"/>
      <c r="AS189" s="435"/>
      <c r="AT189" s="435"/>
      <c r="AU189" s="435"/>
      <c r="AV189" s="435"/>
      <c r="AW189" s="435"/>
      <c r="AX189" s="435"/>
      <c r="AY189" s="435"/>
      <c r="AZ189" s="435"/>
      <c r="BA189" s="435"/>
      <c r="BB189" s="435"/>
      <c r="BC189" s="435"/>
      <c r="BD189" s="435"/>
      <c r="BE189" s="436"/>
      <c r="BF189" s="428" t="s">
        <v>213</v>
      </c>
      <c r="BG189" s="437"/>
      <c r="BH189" s="437"/>
      <c r="BI189" s="438"/>
    </row>
    <row r="190" spans="1:69" ht="46.5" customHeight="1" thickBot="1" x14ac:dyDescent="0.3">
      <c r="A190" s="423" t="s">
        <v>382</v>
      </c>
      <c r="B190" s="424"/>
      <c r="C190" s="424"/>
      <c r="D190" s="425"/>
      <c r="E190" s="434" t="s">
        <v>341</v>
      </c>
      <c r="F190" s="435"/>
      <c r="G190" s="435"/>
      <c r="H190" s="435"/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  <c r="W190" s="435"/>
      <c r="X190" s="435"/>
      <c r="Y190" s="435"/>
      <c r="Z190" s="435"/>
      <c r="AA190" s="435"/>
      <c r="AB190" s="435"/>
      <c r="AC190" s="435"/>
      <c r="AD190" s="435"/>
      <c r="AE190" s="435"/>
      <c r="AF190" s="435"/>
      <c r="AG190" s="435"/>
      <c r="AH190" s="435"/>
      <c r="AI190" s="435"/>
      <c r="AJ190" s="435"/>
      <c r="AK190" s="435"/>
      <c r="AL190" s="435"/>
      <c r="AM190" s="435"/>
      <c r="AN190" s="435"/>
      <c r="AO190" s="435"/>
      <c r="AP190" s="435"/>
      <c r="AQ190" s="435"/>
      <c r="AR190" s="435"/>
      <c r="AS190" s="435"/>
      <c r="AT190" s="435"/>
      <c r="AU190" s="435"/>
      <c r="AV190" s="435"/>
      <c r="AW190" s="435"/>
      <c r="AX190" s="435"/>
      <c r="AY190" s="435"/>
      <c r="AZ190" s="435"/>
      <c r="BA190" s="435"/>
      <c r="BB190" s="435"/>
      <c r="BC190" s="435"/>
      <c r="BD190" s="435"/>
      <c r="BE190" s="436"/>
      <c r="BF190" s="428" t="s">
        <v>214</v>
      </c>
      <c r="BG190" s="437"/>
      <c r="BH190" s="437"/>
      <c r="BI190" s="438"/>
      <c r="BO190" s="3"/>
      <c r="BP190" s="3"/>
      <c r="BQ190" s="3"/>
    </row>
    <row r="191" spans="1:69" s="28" customFormat="1" ht="104.25" customHeight="1" thickBot="1" x14ac:dyDescent="0.5">
      <c r="A191" s="633" t="s">
        <v>109</v>
      </c>
      <c r="B191" s="634"/>
      <c r="C191" s="634"/>
      <c r="D191" s="635"/>
      <c r="E191" s="465" t="s">
        <v>110</v>
      </c>
      <c r="F191" s="573"/>
      <c r="G191" s="573"/>
      <c r="H191" s="573"/>
      <c r="I191" s="573"/>
      <c r="J191" s="573"/>
      <c r="K191" s="573"/>
      <c r="L191" s="573"/>
      <c r="M191" s="573"/>
      <c r="N191" s="573"/>
      <c r="O191" s="573"/>
      <c r="P191" s="573"/>
      <c r="Q191" s="573"/>
      <c r="R191" s="573"/>
      <c r="S191" s="573"/>
      <c r="T191" s="573"/>
      <c r="U191" s="573"/>
      <c r="V191" s="573"/>
      <c r="W191" s="573"/>
      <c r="X191" s="573"/>
      <c r="Y191" s="573"/>
      <c r="Z191" s="573"/>
      <c r="AA191" s="573"/>
      <c r="AB191" s="573"/>
      <c r="AC191" s="573"/>
      <c r="AD191" s="573"/>
      <c r="AE191" s="573"/>
      <c r="AF191" s="573"/>
      <c r="AG191" s="573"/>
      <c r="AH191" s="573"/>
      <c r="AI191" s="573"/>
      <c r="AJ191" s="573"/>
      <c r="AK191" s="573"/>
      <c r="AL191" s="573"/>
      <c r="AM191" s="573"/>
      <c r="AN191" s="573"/>
      <c r="AO191" s="573"/>
      <c r="AP191" s="573"/>
      <c r="AQ191" s="573"/>
      <c r="AR191" s="573"/>
      <c r="AS191" s="573"/>
      <c r="AT191" s="573"/>
      <c r="AU191" s="573"/>
      <c r="AV191" s="573"/>
      <c r="AW191" s="573"/>
      <c r="AX191" s="573"/>
      <c r="AY191" s="573"/>
      <c r="AZ191" s="573"/>
      <c r="BA191" s="573"/>
      <c r="BB191" s="573"/>
      <c r="BC191" s="573"/>
      <c r="BD191" s="573"/>
      <c r="BE191" s="466"/>
      <c r="BF191" s="633" t="s">
        <v>147</v>
      </c>
      <c r="BG191" s="634"/>
      <c r="BH191" s="634"/>
      <c r="BI191" s="635"/>
      <c r="BO191" s="29"/>
      <c r="BP191" s="29"/>
      <c r="BQ191" s="29"/>
    </row>
    <row r="192" spans="1:69" ht="57.75" customHeight="1" thickBot="1" x14ac:dyDescent="0.3">
      <c r="A192" s="444" t="s">
        <v>383</v>
      </c>
      <c r="B192" s="445"/>
      <c r="C192" s="445"/>
      <c r="D192" s="446"/>
      <c r="E192" s="434" t="s">
        <v>453</v>
      </c>
      <c r="F192" s="435"/>
      <c r="G192" s="435"/>
      <c r="H192" s="435"/>
      <c r="I192" s="435"/>
      <c r="J192" s="435"/>
      <c r="K192" s="435"/>
      <c r="L192" s="435"/>
      <c r="M192" s="435"/>
      <c r="N192" s="435"/>
      <c r="O192" s="435"/>
      <c r="P192" s="435"/>
      <c r="Q192" s="435"/>
      <c r="R192" s="435"/>
      <c r="S192" s="435"/>
      <c r="T192" s="435"/>
      <c r="U192" s="435"/>
      <c r="V192" s="435"/>
      <c r="W192" s="435"/>
      <c r="X192" s="435"/>
      <c r="Y192" s="435"/>
      <c r="Z192" s="435"/>
      <c r="AA192" s="435"/>
      <c r="AB192" s="435"/>
      <c r="AC192" s="435"/>
      <c r="AD192" s="435"/>
      <c r="AE192" s="435"/>
      <c r="AF192" s="435"/>
      <c r="AG192" s="435"/>
      <c r="AH192" s="435"/>
      <c r="AI192" s="435"/>
      <c r="AJ192" s="435"/>
      <c r="AK192" s="435"/>
      <c r="AL192" s="435"/>
      <c r="AM192" s="435"/>
      <c r="AN192" s="435"/>
      <c r="AO192" s="435"/>
      <c r="AP192" s="435"/>
      <c r="AQ192" s="435"/>
      <c r="AR192" s="435"/>
      <c r="AS192" s="435"/>
      <c r="AT192" s="435"/>
      <c r="AU192" s="435"/>
      <c r="AV192" s="435"/>
      <c r="AW192" s="435"/>
      <c r="AX192" s="435"/>
      <c r="AY192" s="435"/>
      <c r="AZ192" s="435"/>
      <c r="BA192" s="435"/>
      <c r="BB192" s="435"/>
      <c r="BC192" s="435"/>
      <c r="BD192" s="435"/>
      <c r="BE192" s="436"/>
      <c r="BF192" s="524" t="s">
        <v>411</v>
      </c>
      <c r="BG192" s="525"/>
      <c r="BH192" s="525"/>
      <c r="BI192" s="526"/>
      <c r="BO192" s="3"/>
      <c r="BP192" s="3"/>
      <c r="BQ192" s="3"/>
    </row>
    <row r="193" spans="1:69" ht="45" customHeight="1" x14ac:dyDescent="0.25">
      <c r="A193" s="450" t="s">
        <v>138</v>
      </c>
      <c r="B193" s="451"/>
      <c r="C193" s="451"/>
      <c r="D193" s="452"/>
      <c r="E193" s="800" t="s">
        <v>448</v>
      </c>
      <c r="F193" s="801"/>
      <c r="G193" s="801"/>
      <c r="H193" s="801"/>
      <c r="I193" s="801"/>
      <c r="J193" s="801"/>
      <c r="K193" s="801"/>
      <c r="L193" s="801"/>
      <c r="M193" s="801"/>
      <c r="N193" s="801"/>
      <c r="O193" s="801"/>
      <c r="P193" s="801"/>
      <c r="Q193" s="801"/>
      <c r="R193" s="801"/>
      <c r="S193" s="801"/>
      <c r="T193" s="801"/>
      <c r="U193" s="801"/>
      <c r="V193" s="801"/>
      <c r="W193" s="801"/>
      <c r="X193" s="801"/>
      <c r="Y193" s="801"/>
      <c r="Z193" s="801"/>
      <c r="AA193" s="801"/>
      <c r="AB193" s="801"/>
      <c r="AC193" s="801"/>
      <c r="AD193" s="801"/>
      <c r="AE193" s="801"/>
      <c r="AF193" s="801"/>
      <c r="AG193" s="801"/>
      <c r="AH193" s="801"/>
      <c r="AI193" s="801"/>
      <c r="AJ193" s="801"/>
      <c r="AK193" s="801"/>
      <c r="AL193" s="801"/>
      <c r="AM193" s="801"/>
      <c r="AN193" s="801"/>
      <c r="AO193" s="801"/>
      <c r="AP193" s="801"/>
      <c r="AQ193" s="801"/>
      <c r="AR193" s="801"/>
      <c r="AS193" s="801"/>
      <c r="AT193" s="801"/>
      <c r="AU193" s="801"/>
      <c r="AV193" s="801"/>
      <c r="AW193" s="801"/>
      <c r="AX193" s="801"/>
      <c r="AY193" s="801"/>
      <c r="AZ193" s="801"/>
      <c r="BA193" s="801"/>
      <c r="BB193" s="801"/>
      <c r="BC193" s="801"/>
      <c r="BD193" s="801"/>
      <c r="BE193" s="802"/>
      <c r="BF193" s="550" t="s">
        <v>294</v>
      </c>
      <c r="BG193" s="551"/>
      <c r="BH193" s="551"/>
      <c r="BI193" s="552"/>
      <c r="BO193" s="3"/>
      <c r="BP193" s="3"/>
      <c r="BQ193" s="3"/>
    </row>
    <row r="194" spans="1:69" ht="41.25" customHeight="1" x14ac:dyDescent="0.25">
      <c r="A194" s="423" t="s">
        <v>139</v>
      </c>
      <c r="B194" s="424"/>
      <c r="C194" s="424"/>
      <c r="D194" s="425"/>
      <c r="E194" s="527" t="s">
        <v>455</v>
      </c>
      <c r="F194" s="528"/>
      <c r="G194" s="528"/>
      <c r="H194" s="528"/>
      <c r="I194" s="528"/>
      <c r="J194" s="528"/>
      <c r="K194" s="528"/>
      <c r="L194" s="528"/>
      <c r="M194" s="528"/>
      <c r="N194" s="528"/>
      <c r="O194" s="528"/>
      <c r="P194" s="528"/>
      <c r="Q194" s="528"/>
      <c r="R194" s="528"/>
      <c r="S194" s="528"/>
      <c r="T194" s="528"/>
      <c r="U194" s="528"/>
      <c r="V194" s="528"/>
      <c r="W194" s="528"/>
      <c r="X194" s="528"/>
      <c r="Y194" s="528"/>
      <c r="Z194" s="528"/>
      <c r="AA194" s="528"/>
      <c r="AB194" s="528"/>
      <c r="AC194" s="528"/>
      <c r="AD194" s="528"/>
      <c r="AE194" s="528"/>
      <c r="AF194" s="528"/>
      <c r="AG194" s="528"/>
      <c r="AH194" s="528"/>
      <c r="AI194" s="528"/>
      <c r="AJ194" s="528"/>
      <c r="AK194" s="528"/>
      <c r="AL194" s="528"/>
      <c r="AM194" s="528"/>
      <c r="AN194" s="528"/>
      <c r="AO194" s="528"/>
      <c r="AP194" s="528"/>
      <c r="AQ194" s="528"/>
      <c r="AR194" s="528"/>
      <c r="AS194" s="528"/>
      <c r="AT194" s="528"/>
      <c r="AU194" s="528"/>
      <c r="AV194" s="528"/>
      <c r="AW194" s="528"/>
      <c r="AX194" s="528"/>
      <c r="AY194" s="528"/>
      <c r="AZ194" s="528"/>
      <c r="BA194" s="528"/>
      <c r="BB194" s="528"/>
      <c r="BC194" s="528"/>
      <c r="BD194" s="528"/>
      <c r="BE194" s="529"/>
      <c r="BF194" s="530" t="s">
        <v>291</v>
      </c>
      <c r="BG194" s="531"/>
      <c r="BH194" s="531"/>
      <c r="BI194" s="532"/>
      <c r="BO194" s="3"/>
      <c r="BP194" s="3"/>
      <c r="BQ194" s="3"/>
    </row>
    <row r="195" spans="1:69" s="168" customFormat="1" ht="49.5" customHeight="1" x14ac:dyDescent="0.25">
      <c r="A195" s="420" t="s">
        <v>140</v>
      </c>
      <c r="B195" s="421"/>
      <c r="C195" s="421"/>
      <c r="D195" s="422"/>
      <c r="E195" s="414" t="s">
        <v>337</v>
      </c>
      <c r="F195" s="415"/>
      <c r="G195" s="415"/>
      <c r="H195" s="415"/>
      <c r="I195" s="415"/>
      <c r="J195" s="415"/>
      <c r="K195" s="415"/>
      <c r="L195" s="415"/>
      <c r="M195" s="415"/>
      <c r="N195" s="415"/>
      <c r="O195" s="415"/>
      <c r="P195" s="415"/>
      <c r="Q195" s="415"/>
      <c r="R195" s="415"/>
      <c r="S195" s="415"/>
      <c r="T195" s="415"/>
      <c r="U195" s="415"/>
      <c r="V195" s="415"/>
      <c r="W195" s="415"/>
      <c r="X195" s="415"/>
      <c r="Y195" s="415"/>
      <c r="Z195" s="415"/>
      <c r="AA195" s="415"/>
      <c r="AB195" s="415"/>
      <c r="AC195" s="415"/>
      <c r="AD195" s="415"/>
      <c r="AE195" s="415"/>
      <c r="AF195" s="415"/>
      <c r="AG195" s="415"/>
      <c r="AH195" s="415"/>
      <c r="AI195" s="415"/>
      <c r="AJ195" s="415"/>
      <c r="AK195" s="415"/>
      <c r="AL195" s="415"/>
      <c r="AM195" s="415"/>
      <c r="AN195" s="415"/>
      <c r="AO195" s="415"/>
      <c r="AP195" s="415"/>
      <c r="AQ195" s="415"/>
      <c r="AR195" s="415"/>
      <c r="AS195" s="415"/>
      <c r="AT195" s="415"/>
      <c r="AU195" s="415"/>
      <c r="AV195" s="415"/>
      <c r="AW195" s="415"/>
      <c r="AX195" s="415"/>
      <c r="AY195" s="415"/>
      <c r="AZ195" s="415"/>
      <c r="BA195" s="415"/>
      <c r="BB195" s="415"/>
      <c r="BC195" s="415"/>
      <c r="BD195" s="415"/>
      <c r="BE195" s="427"/>
      <c r="BF195" s="417" t="s">
        <v>186</v>
      </c>
      <c r="BG195" s="418"/>
      <c r="BH195" s="418"/>
      <c r="BI195" s="419"/>
    </row>
    <row r="196" spans="1:69" ht="45.75" customHeight="1" x14ac:dyDescent="0.25">
      <c r="A196" s="533" t="s">
        <v>142</v>
      </c>
      <c r="B196" s="534"/>
      <c r="C196" s="534"/>
      <c r="D196" s="535"/>
      <c r="E196" s="469" t="s">
        <v>336</v>
      </c>
      <c r="F196" s="470"/>
      <c r="G196" s="470"/>
      <c r="H196" s="470"/>
      <c r="I196" s="470"/>
      <c r="J196" s="470"/>
      <c r="K196" s="470"/>
      <c r="L196" s="470"/>
      <c r="M196" s="470"/>
      <c r="N196" s="470"/>
      <c r="O196" s="470"/>
      <c r="P196" s="470"/>
      <c r="Q196" s="470"/>
      <c r="R196" s="470"/>
      <c r="S196" s="470"/>
      <c r="T196" s="470"/>
      <c r="U196" s="470"/>
      <c r="V196" s="470"/>
      <c r="W196" s="470"/>
      <c r="X196" s="470"/>
      <c r="Y196" s="470"/>
      <c r="Z196" s="470"/>
      <c r="AA196" s="470"/>
      <c r="AB196" s="470"/>
      <c r="AC196" s="470"/>
      <c r="AD196" s="470"/>
      <c r="AE196" s="470"/>
      <c r="AF196" s="470"/>
      <c r="AG196" s="470"/>
      <c r="AH196" s="470"/>
      <c r="AI196" s="470"/>
      <c r="AJ196" s="470"/>
      <c r="AK196" s="470"/>
      <c r="AL196" s="470"/>
      <c r="AM196" s="470"/>
      <c r="AN196" s="470"/>
      <c r="AO196" s="470"/>
      <c r="AP196" s="470"/>
      <c r="AQ196" s="470"/>
      <c r="AR196" s="470"/>
      <c r="AS196" s="470"/>
      <c r="AT196" s="470"/>
      <c r="AU196" s="470"/>
      <c r="AV196" s="470"/>
      <c r="AW196" s="470"/>
      <c r="AX196" s="470"/>
      <c r="AY196" s="470"/>
      <c r="AZ196" s="470"/>
      <c r="BA196" s="470"/>
      <c r="BB196" s="470"/>
      <c r="BC196" s="470"/>
      <c r="BD196" s="470"/>
      <c r="BE196" s="471"/>
      <c r="BF196" s="553" t="s">
        <v>185</v>
      </c>
      <c r="BG196" s="554"/>
      <c r="BH196" s="554"/>
      <c r="BI196" s="555"/>
      <c r="BO196" s="3"/>
      <c r="BP196" s="3"/>
      <c r="BQ196" s="3"/>
    </row>
    <row r="197" spans="1:69" ht="42.75" customHeight="1" x14ac:dyDescent="0.25">
      <c r="A197" s="420" t="s">
        <v>143</v>
      </c>
      <c r="B197" s="421"/>
      <c r="C197" s="421"/>
      <c r="D197" s="422"/>
      <c r="E197" s="414" t="s">
        <v>338</v>
      </c>
      <c r="F197" s="415"/>
      <c r="G197" s="415"/>
      <c r="H197" s="415"/>
      <c r="I197" s="415"/>
      <c r="J197" s="415"/>
      <c r="K197" s="415"/>
      <c r="L197" s="415"/>
      <c r="M197" s="415"/>
      <c r="N197" s="415"/>
      <c r="O197" s="415"/>
      <c r="P197" s="415"/>
      <c r="Q197" s="415"/>
      <c r="R197" s="415"/>
      <c r="S197" s="415"/>
      <c r="T197" s="415"/>
      <c r="U197" s="415"/>
      <c r="V197" s="415"/>
      <c r="W197" s="415"/>
      <c r="X197" s="415"/>
      <c r="Y197" s="415"/>
      <c r="Z197" s="415"/>
      <c r="AA197" s="415"/>
      <c r="AB197" s="415"/>
      <c r="AC197" s="415"/>
      <c r="AD197" s="415"/>
      <c r="AE197" s="415"/>
      <c r="AF197" s="415"/>
      <c r="AG197" s="415"/>
      <c r="AH197" s="415"/>
      <c r="AI197" s="415"/>
      <c r="AJ197" s="415"/>
      <c r="AK197" s="415"/>
      <c r="AL197" s="415"/>
      <c r="AM197" s="415"/>
      <c r="AN197" s="415"/>
      <c r="AO197" s="415"/>
      <c r="AP197" s="415"/>
      <c r="AQ197" s="415"/>
      <c r="AR197" s="415"/>
      <c r="AS197" s="415"/>
      <c r="AT197" s="415"/>
      <c r="AU197" s="415"/>
      <c r="AV197" s="415"/>
      <c r="AW197" s="415"/>
      <c r="AX197" s="415"/>
      <c r="AY197" s="415"/>
      <c r="AZ197" s="415"/>
      <c r="BA197" s="415"/>
      <c r="BB197" s="415"/>
      <c r="BC197" s="415"/>
      <c r="BD197" s="415"/>
      <c r="BE197" s="416"/>
      <c r="BF197" s="417" t="s">
        <v>187</v>
      </c>
      <c r="BG197" s="418"/>
      <c r="BH197" s="418"/>
      <c r="BI197" s="419"/>
      <c r="BO197" s="3"/>
      <c r="BP197" s="3"/>
      <c r="BQ197" s="3"/>
    </row>
    <row r="198" spans="1:69" ht="48.75" customHeight="1" x14ac:dyDescent="0.25">
      <c r="A198" s="420" t="s">
        <v>144</v>
      </c>
      <c r="B198" s="421"/>
      <c r="C198" s="421"/>
      <c r="D198" s="422"/>
      <c r="E198" s="414" t="s">
        <v>433</v>
      </c>
      <c r="F198" s="415"/>
      <c r="G198" s="415"/>
      <c r="H198" s="415"/>
      <c r="I198" s="415"/>
      <c r="J198" s="415"/>
      <c r="K198" s="415"/>
      <c r="L198" s="415"/>
      <c r="M198" s="415"/>
      <c r="N198" s="415"/>
      <c r="O198" s="415"/>
      <c r="P198" s="415"/>
      <c r="Q198" s="415"/>
      <c r="R198" s="415"/>
      <c r="S198" s="415"/>
      <c r="T198" s="415"/>
      <c r="U198" s="415"/>
      <c r="V198" s="415"/>
      <c r="W198" s="415"/>
      <c r="X198" s="415"/>
      <c r="Y198" s="415"/>
      <c r="Z198" s="415"/>
      <c r="AA198" s="415"/>
      <c r="AB198" s="415"/>
      <c r="AC198" s="415"/>
      <c r="AD198" s="415"/>
      <c r="AE198" s="415"/>
      <c r="AF198" s="415"/>
      <c r="AG198" s="415"/>
      <c r="AH198" s="415"/>
      <c r="AI198" s="415"/>
      <c r="AJ198" s="415"/>
      <c r="AK198" s="415"/>
      <c r="AL198" s="415"/>
      <c r="AM198" s="415"/>
      <c r="AN198" s="415"/>
      <c r="AO198" s="415"/>
      <c r="AP198" s="415"/>
      <c r="AQ198" s="415"/>
      <c r="AR198" s="415"/>
      <c r="AS198" s="415"/>
      <c r="AT198" s="415"/>
      <c r="AU198" s="415"/>
      <c r="AV198" s="415"/>
      <c r="AW198" s="415"/>
      <c r="AX198" s="415"/>
      <c r="AY198" s="415"/>
      <c r="AZ198" s="415"/>
      <c r="BA198" s="415"/>
      <c r="BB198" s="415"/>
      <c r="BC198" s="415"/>
      <c r="BD198" s="415"/>
      <c r="BE198" s="416"/>
      <c r="BF198" s="417" t="s">
        <v>188</v>
      </c>
      <c r="BG198" s="418"/>
      <c r="BH198" s="418"/>
      <c r="BI198" s="419"/>
      <c r="BO198" s="3"/>
      <c r="BP198" s="3"/>
      <c r="BQ198" s="3"/>
    </row>
    <row r="199" spans="1:69" ht="39.75" customHeight="1" x14ac:dyDescent="0.25">
      <c r="A199" s="639" t="s">
        <v>267</v>
      </c>
      <c r="B199" s="640"/>
      <c r="C199" s="640"/>
      <c r="D199" s="641"/>
      <c r="E199" s="733" t="s">
        <v>459</v>
      </c>
      <c r="F199" s="734"/>
      <c r="G199" s="734"/>
      <c r="H199" s="734"/>
      <c r="I199" s="734"/>
      <c r="J199" s="734"/>
      <c r="K199" s="734"/>
      <c r="L199" s="734"/>
      <c r="M199" s="734"/>
      <c r="N199" s="734"/>
      <c r="O199" s="734"/>
      <c r="P199" s="734"/>
      <c r="Q199" s="734"/>
      <c r="R199" s="734"/>
      <c r="S199" s="734"/>
      <c r="T199" s="734"/>
      <c r="U199" s="734"/>
      <c r="V199" s="734"/>
      <c r="W199" s="734"/>
      <c r="X199" s="734"/>
      <c r="Y199" s="734"/>
      <c r="Z199" s="734"/>
      <c r="AA199" s="734"/>
      <c r="AB199" s="734"/>
      <c r="AC199" s="734"/>
      <c r="AD199" s="734"/>
      <c r="AE199" s="734"/>
      <c r="AF199" s="734"/>
      <c r="AG199" s="734"/>
      <c r="AH199" s="734"/>
      <c r="AI199" s="734"/>
      <c r="AJ199" s="734"/>
      <c r="AK199" s="734"/>
      <c r="AL199" s="734"/>
      <c r="AM199" s="734"/>
      <c r="AN199" s="734"/>
      <c r="AO199" s="734"/>
      <c r="AP199" s="734"/>
      <c r="AQ199" s="734"/>
      <c r="AR199" s="734"/>
      <c r="AS199" s="734"/>
      <c r="AT199" s="734"/>
      <c r="AU199" s="734"/>
      <c r="AV199" s="734"/>
      <c r="AW199" s="734"/>
      <c r="AX199" s="734"/>
      <c r="AY199" s="734"/>
      <c r="AZ199" s="734"/>
      <c r="BA199" s="734"/>
      <c r="BB199" s="734"/>
      <c r="BC199" s="734"/>
      <c r="BD199" s="734"/>
      <c r="BE199" s="735"/>
      <c r="BF199" s="722" t="s">
        <v>285</v>
      </c>
      <c r="BG199" s="723"/>
      <c r="BH199" s="723"/>
      <c r="BI199" s="724"/>
      <c r="BO199" s="3"/>
      <c r="BP199" s="3"/>
      <c r="BQ199" s="3"/>
    </row>
    <row r="200" spans="1:69" s="167" customFormat="1" ht="42.75" customHeight="1" x14ac:dyDescent="0.25">
      <c r="A200" s="447" t="s">
        <v>268</v>
      </c>
      <c r="B200" s="448"/>
      <c r="C200" s="448"/>
      <c r="D200" s="449"/>
      <c r="E200" s="540" t="s">
        <v>463</v>
      </c>
      <c r="F200" s="541"/>
      <c r="G200" s="541"/>
      <c r="H200" s="541"/>
      <c r="I200" s="541"/>
      <c r="J200" s="541"/>
      <c r="K200" s="541"/>
      <c r="L200" s="541"/>
      <c r="M200" s="541"/>
      <c r="N200" s="541"/>
      <c r="O200" s="541"/>
      <c r="P200" s="541"/>
      <c r="Q200" s="541"/>
      <c r="R200" s="541"/>
      <c r="S200" s="541"/>
      <c r="T200" s="541"/>
      <c r="U200" s="541"/>
      <c r="V200" s="541"/>
      <c r="W200" s="541"/>
      <c r="X200" s="541"/>
      <c r="Y200" s="541"/>
      <c r="Z200" s="541"/>
      <c r="AA200" s="541"/>
      <c r="AB200" s="541"/>
      <c r="AC200" s="541"/>
      <c r="AD200" s="541"/>
      <c r="AE200" s="541"/>
      <c r="AF200" s="541"/>
      <c r="AG200" s="541"/>
      <c r="AH200" s="541"/>
      <c r="AI200" s="541"/>
      <c r="AJ200" s="541"/>
      <c r="AK200" s="541"/>
      <c r="AL200" s="541"/>
      <c r="AM200" s="541"/>
      <c r="AN200" s="541"/>
      <c r="AO200" s="541"/>
      <c r="AP200" s="541"/>
      <c r="AQ200" s="541"/>
      <c r="AR200" s="541"/>
      <c r="AS200" s="541"/>
      <c r="AT200" s="541"/>
      <c r="AU200" s="541"/>
      <c r="AV200" s="541"/>
      <c r="AW200" s="541"/>
      <c r="AX200" s="541"/>
      <c r="AY200" s="541"/>
      <c r="AZ200" s="541"/>
      <c r="BA200" s="541"/>
      <c r="BB200" s="541"/>
      <c r="BC200" s="541"/>
      <c r="BD200" s="541"/>
      <c r="BE200" s="542"/>
      <c r="BF200" s="530" t="s">
        <v>286</v>
      </c>
      <c r="BG200" s="531"/>
      <c r="BH200" s="531"/>
      <c r="BI200" s="532"/>
    </row>
    <row r="201" spans="1:69" s="169" customFormat="1" ht="48" customHeight="1" x14ac:dyDescent="0.25">
      <c r="A201" s="423" t="s">
        <v>269</v>
      </c>
      <c r="B201" s="424"/>
      <c r="C201" s="424"/>
      <c r="D201" s="425"/>
      <c r="E201" s="453" t="s">
        <v>417</v>
      </c>
      <c r="F201" s="454"/>
      <c r="G201" s="454"/>
      <c r="H201" s="454"/>
      <c r="I201" s="454"/>
      <c r="J201" s="454"/>
      <c r="K201" s="454"/>
      <c r="L201" s="454"/>
      <c r="M201" s="454"/>
      <c r="N201" s="454"/>
      <c r="O201" s="454"/>
      <c r="P201" s="454"/>
      <c r="Q201" s="454"/>
      <c r="R201" s="454"/>
      <c r="S201" s="454"/>
      <c r="T201" s="454"/>
      <c r="U201" s="454"/>
      <c r="V201" s="454"/>
      <c r="W201" s="454"/>
      <c r="X201" s="454"/>
      <c r="Y201" s="454"/>
      <c r="Z201" s="454"/>
      <c r="AA201" s="454"/>
      <c r="AB201" s="454"/>
      <c r="AC201" s="454"/>
      <c r="AD201" s="454"/>
      <c r="AE201" s="454"/>
      <c r="AF201" s="454"/>
      <c r="AG201" s="454"/>
      <c r="AH201" s="454"/>
      <c r="AI201" s="454"/>
      <c r="AJ201" s="454"/>
      <c r="AK201" s="454"/>
      <c r="AL201" s="454"/>
      <c r="AM201" s="454"/>
      <c r="AN201" s="454"/>
      <c r="AO201" s="454"/>
      <c r="AP201" s="454"/>
      <c r="AQ201" s="454"/>
      <c r="AR201" s="454"/>
      <c r="AS201" s="454"/>
      <c r="AT201" s="454"/>
      <c r="AU201" s="454"/>
      <c r="AV201" s="454"/>
      <c r="AW201" s="454"/>
      <c r="AX201" s="454"/>
      <c r="AY201" s="454"/>
      <c r="AZ201" s="454"/>
      <c r="BA201" s="454"/>
      <c r="BB201" s="454"/>
      <c r="BC201" s="454"/>
      <c r="BD201" s="454"/>
      <c r="BE201" s="455"/>
      <c r="BF201" s="428" t="s">
        <v>224</v>
      </c>
      <c r="BG201" s="437"/>
      <c r="BH201" s="437"/>
      <c r="BI201" s="438"/>
    </row>
    <row r="202" spans="1:69" ht="40.5" customHeight="1" x14ac:dyDescent="0.25">
      <c r="A202" s="431" t="s">
        <v>270</v>
      </c>
      <c r="B202" s="432"/>
      <c r="C202" s="432"/>
      <c r="D202" s="433"/>
      <c r="E202" s="469" t="s">
        <v>434</v>
      </c>
      <c r="F202" s="470"/>
      <c r="G202" s="470"/>
      <c r="H202" s="470"/>
      <c r="I202" s="470"/>
      <c r="J202" s="470"/>
      <c r="K202" s="470"/>
      <c r="L202" s="470"/>
      <c r="M202" s="470"/>
      <c r="N202" s="470"/>
      <c r="O202" s="470"/>
      <c r="P202" s="470"/>
      <c r="Q202" s="470"/>
      <c r="R202" s="470"/>
      <c r="S202" s="470"/>
      <c r="T202" s="470"/>
      <c r="U202" s="470"/>
      <c r="V202" s="470"/>
      <c r="W202" s="470"/>
      <c r="X202" s="470"/>
      <c r="Y202" s="470"/>
      <c r="Z202" s="470"/>
      <c r="AA202" s="470"/>
      <c r="AB202" s="470"/>
      <c r="AC202" s="470"/>
      <c r="AD202" s="470"/>
      <c r="AE202" s="470"/>
      <c r="AF202" s="470"/>
      <c r="AG202" s="470"/>
      <c r="AH202" s="470"/>
      <c r="AI202" s="470"/>
      <c r="AJ202" s="470"/>
      <c r="AK202" s="470"/>
      <c r="AL202" s="470"/>
      <c r="AM202" s="470"/>
      <c r="AN202" s="470"/>
      <c r="AO202" s="470"/>
      <c r="AP202" s="470"/>
      <c r="AQ202" s="470"/>
      <c r="AR202" s="470"/>
      <c r="AS202" s="470"/>
      <c r="AT202" s="470"/>
      <c r="AU202" s="470"/>
      <c r="AV202" s="470"/>
      <c r="AW202" s="470"/>
      <c r="AX202" s="470"/>
      <c r="AY202" s="470"/>
      <c r="AZ202" s="470"/>
      <c r="BA202" s="470"/>
      <c r="BB202" s="470"/>
      <c r="BC202" s="470"/>
      <c r="BD202" s="470"/>
      <c r="BE202" s="471"/>
      <c r="BF202" s="514" t="s">
        <v>224</v>
      </c>
      <c r="BG202" s="515"/>
      <c r="BH202" s="515"/>
      <c r="BI202" s="516"/>
      <c r="BO202" s="3"/>
      <c r="BP202" s="3"/>
      <c r="BQ202" s="3"/>
    </row>
    <row r="203" spans="1:69" ht="51.6" customHeight="1" x14ac:dyDescent="0.25">
      <c r="A203" s="431" t="s">
        <v>271</v>
      </c>
      <c r="B203" s="432"/>
      <c r="C203" s="432"/>
      <c r="D203" s="433"/>
      <c r="E203" s="511" t="s">
        <v>389</v>
      </c>
      <c r="F203" s="512"/>
      <c r="G203" s="512"/>
      <c r="H203" s="512"/>
      <c r="I203" s="512"/>
      <c r="J203" s="512"/>
      <c r="K203" s="512"/>
      <c r="L203" s="512"/>
      <c r="M203" s="512"/>
      <c r="N203" s="512"/>
      <c r="O203" s="512"/>
      <c r="P203" s="512"/>
      <c r="Q203" s="512"/>
      <c r="R203" s="512"/>
      <c r="S203" s="512"/>
      <c r="T203" s="512"/>
      <c r="U203" s="512"/>
      <c r="V203" s="512"/>
      <c r="W203" s="512"/>
      <c r="X203" s="512"/>
      <c r="Y203" s="512"/>
      <c r="Z203" s="512"/>
      <c r="AA203" s="512"/>
      <c r="AB203" s="512"/>
      <c r="AC203" s="512"/>
      <c r="AD203" s="512"/>
      <c r="AE203" s="512"/>
      <c r="AF203" s="512"/>
      <c r="AG203" s="512"/>
      <c r="AH203" s="512"/>
      <c r="AI203" s="512"/>
      <c r="AJ203" s="512"/>
      <c r="AK203" s="512"/>
      <c r="AL203" s="512"/>
      <c r="AM203" s="512"/>
      <c r="AN203" s="512"/>
      <c r="AO203" s="512"/>
      <c r="AP203" s="512"/>
      <c r="AQ203" s="512"/>
      <c r="AR203" s="512"/>
      <c r="AS203" s="512"/>
      <c r="AT203" s="512"/>
      <c r="AU203" s="512"/>
      <c r="AV203" s="512"/>
      <c r="AW203" s="512"/>
      <c r="AX203" s="512"/>
      <c r="AY203" s="512"/>
      <c r="AZ203" s="512"/>
      <c r="BA203" s="512"/>
      <c r="BB203" s="512"/>
      <c r="BC203" s="512"/>
      <c r="BD203" s="512"/>
      <c r="BE203" s="513"/>
      <c r="BF203" s="514" t="s">
        <v>287</v>
      </c>
      <c r="BG203" s="515"/>
      <c r="BH203" s="515"/>
      <c r="BI203" s="516"/>
      <c r="BO203" s="3"/>
      <c r="BP203" s="3"/>
      <c r="BQ203" s="3"/>
    </row>
    <row r="204" spans="1:69" ht="42.75" customHeight="1" x14ac:dyDescent="0.25">
      <c r="A204" s="423" t="s">
        <v>272</v>
      </c>
      <c r="B204" s="424"/>
      <c r="C204" s="424"/>
      <c r="D204" s="425"/>
      <c r="E204" s="426" t="s">
        <v>343</v>
      </c>
      <c r="F204" s="415"/>
      <c r="G204" s="415"/>
      <c r="H204" s="415"/>
      <c r="I204" s="415"/>
      <c r="J204" s="415"/>
      <c r="K204" s="415"/>
      <c r="L204" s="415"/>
      <c r="M204" s="415"/>
      <c r="N204" s="415"/>
      <c r="O204" s="415"/>
      <c r="P204" s="415"/>
      <c r="Q204" s="415"/>
      <c r="R204" s="415"/>
      <c r="S204" s="415"/>
      <c r="T204" s="415"/>
      <c r="U204" s="415"/>
      <c r="V204" s="415"/>
      <c r="W204" s="415"/>
      <c r="X204" s="415"/>
      <c r="Y204" s="415"/>
      <c r="Z204" s="415"/>
      <c r="AA204" s="415"/>
      <c r="AB204" s="415"/>
      <c r="AC204" s="415"/>
      <c r="AD204" s="415"/>
      <c r="AE204" s="415"/>
      <c r="AF204" s="415"/>
      <c r="AG204" s="415"/>
      <c r="AH204" s="415"/>
      <c r="AI204" s="415"/>
      <c r="AJ204" s="415"/>
      <c r="AK204" s="415"/>
      <c r="AL204" s="415"/>
      <c r="AM204" s="415"/>
      <c r="AN204" s="415"/>
      <c r="AO204" s="415"/>
      <c r="AP204" s="415"/>
      <c r="AQ204" s="415"/>
      <c r="AR204" s="415"/>
      <c r="AS204" s="415"/>
      <c r="AT204" s="415"/>
      <c r="AU204" s="415"/>
      <c r="AV204" s="415"/>
      <c r="AW204" s="415"/>
      <c r="AX204" s="415"/>
      <c r="AY204" s="415"/>
      <c r="AZ204" s="415"/>
      <c r="BA204" s="415"/>
      <c r="BB204" s="415"/>
      <c r="BC204" s="415"/>
      <c r="BD204" s="415"/>
      <c r="BE204" s="427"/>
      <c r="BF204" s="428" t="s">
        <v>288</v>
      </c>
      <c r="BG204" s="429"/>
      <c r="BH204" s="429"/>
      <c r="BI204" s="430"/>
      <c r="BO204" s="3"/>
      <c r="BP204" s="3"/>
      <c r="BQ204" s="3"/>
    </row>
    <row r="205" spans="1:69" ht="44.25" customHeight="1" x14ac:dyDescent="0.25">
      <c r="A205" s="423" t="s">
        <v>273</v>
      </c>
      <c r="B205" s="424"/>
      <c r="C205" s="424"/>
      <c r="D205" s="425"/>
      <c r="E205" s="426" t="s">
        <v>327</v>
      </c>
      <c r="F205" s="415"/>
      <c r="G205" s="415"/>
      <c r="H205" s="415"/>
      <c r="I205" s="415"/>
      <c r="J205" s="415"/>
      <c r="K205" s="415"/>
      <c r="L205" s="415"/>
      <c r="M205" s="415"/>
      <c r="N205" s="415"/>
      <c r="O205" s="415"/>
      <c r="P205" s="415"/>
      <c r="Q205" s="415"/>
      <c r="R205" s="415"/>
      <c r="S205" s="415"/>
      <c r="T205" s="415"/>
      <c r="U205" s="415"/>
      <c r="V205" s="415"/>
      <c r="W205" s="415"/>
      <c r="X205" s="415"/>
      <c r="Y205" s="415"/>
      <c r="Z205" s="415"/>
      <c r="AA205" s="415"/>
      <c r="AB205" s="415"/>
      <c r="AC205" s="415"/>
      <c r="AD205" s="415"/>
      <c r="AE205" s="415"/>
      <c r="AF205" s="415"/>
      <c r="AG205" s="415"/>
      <c r="AH205" s="415"/>
      <c r="AI205" s="415"/>
      <c r="AJ205" s="415"/>
      <c r="AK205" s="415"/>
      <c r="AL205" s="415"/>
      <c r="AM205" s="415"/>
      <c r="AN205" s="415"/>
      <c r="AO205" s="415"/>
      <c r="AP205" s="415"/>
      <c r="AQ205" s="415"/>
      <c r="AR205" s="415"/>
      <c r="AS205" s="415"/>
      <c r="AT205" s="415"/>
      <c r="AU205" s="415"/>
      <c r="AV205" s="415"/>
      <c r="AW205" s="415"/>
      <c r="AX205" s="415"/>
      <c r="AY205" s="415"/>
      <c r="AZ205" s="415"/>
      <c r="BA205" s="415"/>
      <c r="BB205" s="415"/>
      <c r="BC205" s="415"/>
      <c r="BD205" s="415"/>
      <c r="BE205" s="427"/>
      <c r="BF205" s="428" t="s">
        <v>289</v>
      </c>
      <c r="BG205" s="437"/>
      <c r="BH205" s="437"/>
      <c r="BI205" s="438"/>
      <c r="BO205" s="3"/>
      <c r="BP205" s="3"/>
      <c r="BQ205" s="3"/>
    </row>
    <row r="206" spans="1:69" ht="45" customHeight="1" x14ac:dyDescent="0.25">
      <c r="A206" s="423" t="s">
        <v>274</v>
      </c>
      <c r="B206" s="424"/>
      <c r="C206" s="424"/>
      <c r="D206" s="425"/>
      <c r="E206" s="426" t="s">
        <v>460</v>
      </c>
      <c r="F206" s="415"/>
      <c r="G206" s="415"/>
      <c r="H206" s="415"/>
      <c r="I206" s="415"/>
      <c r="J206" s="415"/>
      <c r="K206" s="415"/>
      <c r="L206" s="415"/>
      <c r="M206" s="415"/>
      <c r="N206" s="415"/>
      <c r="O206" s="415"/>
      <c r="P206" s="415"/>
      <c r="Q206" s="415"/>
      <c r="R206" s="415"/>
      <c r="S206" s="415"/>
      <c r="T206" s="415"/>
      <c r="U206" s="415"/>
      <c r="V206" s="415"/>
      <c r="W206" s="415"/>
      <c r="X206" s="415"/>
      <c r="Y206" s="415"/>
      <c r="Z206" s="415"/>
      <c r="AA206" s="415"/>
      <c r="AB206" s="415"/>
      <c r="AC206" s="415"/>
      <c r="AD206" s="415"/>
      <c r="AE206" s="415"/>
      <c r="AF206" s="415"/>
      <c r="AG206" s="415"/>
      <c r="AH206" s="415"/>
      <c r="AI206" s="415"/>
      <c r="AJ206" s="415"/>
      <c r="AK206" s="415"/>
      <c r="AL206" s="415"/>
      <c r="AM206" s="415"/>
      <c r="AN206" s="415"/>
      <c r="AO206" s="415"/>
      <c r="AP206" s="415"/>
      <c r="AQ206" s="415"/>
      <c r="AR206" s="415"/>
      <c r="AS206" s="415"/>
      <c r="AT206" s="415"/>
      <c r="AU206" s="415"/>
      <c r="AV206" s="415"/>
      <c r="AW206" s="415"/>
      <c r="AX206" s="415"/>
      <c r="AY206" s="415"/>
      <c r="AZ206" s="415"/>
      <c r="BA206" s="415"/>
      <c r="BB206" s="415"/>
      <c r="BC206" s="415"/>
      <c r="BD206" s="415"/>
      <c r="BE206" s="427"/>
      <c r="BF206" s="428" t="s">
        <v>231</v>
      </c>
      <c r="BG206" s="429"/>
      <c r="BH206" s="429"/>
      <c r="BI206" s="430"/>
      <c r="BO206" s="3"/>
      <c r="BP206" s="3"/>
      <c r="BQ206" s="3"/>
    </row>
    <row r="207" spans="1:69" ht="42.75" customHeight="1" x14ac:dyDescent="0.25">
      <c r="A207" s="423" t="s">
        <v>275</v>
      </c>
      <c r="B207" s="424"/>
      <c r="C207" s="424"/>
      <c r="D207" s="425"/>
      <c r="E207" s="426" t="s">
        <v>344</v>
      </c>
      <c r="F207" s="415"/>
      <c r="G207" s="415"/>
      <c r="H207" s="415"/>
      <c r="I207" s="415"/>
      <c r="J207" s="415"/>
      <c r="K207" s="415"/>
      <c r="L207" s="415"/>
      <c r="M207" s="415"/>
      <c r="N207" s="415"/>
      <c r="O207" s="415"/>
      <c r="P207" s="415"/>
      <c r="Q207" s="415"/>
      <c r="R207" s="415"/>
      <c r="S207" s="415"/>
      <c r="T207" s="415"/>
      <c r="U207" s="415"/>
      <c r="V207" s="415"/>
      <c r="W207" s="415"/>
      <c r="X207" s="415"/>
      <c r="Y207" s="415"/>
      <c r="Z207" s="415"/>
      <c r="AA207" s="415"/>
      <c r="AB207" s="415"/>
      <c r="AC207" s="415"/>
      <c r="AD207" s="415"/>
      <c r="AE207" s="415"/>
      <c r="AF207" s="415"/>
      <c r="AG207" s="415"/>
      <c r="AH207" s="415"/>
      <c r="AI207" s="415"/>
      <c r="AJ207" s="415"/>
      <c r="AK207" s="415"/>
      <c r="AL207" s="415"/>
      <c r="AM207" s="415"/>
      <c r="AN207" s="415"/>
      <c r="AO207" s="415"/>
      <c r="AP207" s="415"/>
      <c r="AQ207" s="415"/>
      <c r="AR207" s="415"/>
      <c r="AS207" s="415"/>
      <c r="AT207" s="415"/>
      <c r="AU207" s="415"/>
      <c r="AV207" s="415"/>
      <c r="AW207" s="415"/>
      <c r="AX207" s="415"/>
      <c r="AY207" s="415"/>
      <c r="AZ207" s="415"/>
      <c r="BA207" s="415"/>
      <c r="BB207" s="415"/>
      <c r="BC207" s="415"/>
      <c r="BD207" s="415"/>
      <c r="BE207" s="427"/>
      <c r="BF207" s="428" t="s">
        <v>232</v>
      </c>
      <c r="BG207" s="429"/>
      <c r="BH207" s="429"/>
      <c r="BI207" s="430"/>
      <c r="BO207" s="3"/>
      <c r="BP207" s="3"/>
      <c r="BQ207" s="3"/>
    </row>
    <row r="208" spans="1:69" ht="44.25" customHeight="1" x14ac:dyDescent="0.25">
      <c r="A208" s="420" t="s">
        <v>276</v>
      </c>
      <c r="B208" s="421"/>
      <c r="C208" s="421"/>
      <c r="D208" s="422"/>
      <c r="E208" s="453" t="s">
        <v>386</v>
      </c>
      <c r="F208" s="454"/>
      <c r="G208" s="454"/>
      <c r="H208" s="454"/>
      <c r="I208" s="454"/>
      <c r="J208" s="454"/>
      <c r="K208" s="454"/>
      <c r="L208" s="454"/>
      <c r="M208" s="454"/>
      <c r="N208" s="454"/>
      <c r="O208" s="454"/>
      <c r="P208" s="454"/>
      <c r="Q208" s="454"/>
      <c r="R208" s="454"/>
      <c r="S208" s="454"/>
      <c r="T208" s="454"/>
      <c r="U208" s="454"/>
      <c r="V208" s="454"/>
      <c r="W208" s="454"/>
      <c r="X208" s="454"/>
      <c r="Y208" s="454"/>
      <c r="Z208" s="454"/>
      <c r="AA208" s="454"/>
      <c r="AB208" s="454"/>
      <c r="AC208" s="454"/>
      <c r="AD208" s="454"/>
      <c r="AE208" s="454"/>
      <c r="AF208" s="454"/>
      <c r="AG208" s="454"/>
      <c r="AH208" s="454"/>
      <c r="AI208" s="454"/>
      <c r="AJ208" s="454"/>
      <c r="AK208" s="454"/>
      <c r="AL208" s="454"/>
      <c r="AM208" s="454"/>
      <c r="AN208" s="454"/>
      <c r="AO208" s="454"/>
      <c r="AP208" s="454"/>
      <c r="AQ208" s="454"/>
      <c r="AR208" s="454"/>
      <c r="AS208" s="454"/>
      <c r="AT208" s="454"/>
      <c r="AU208" s="454"/>
      <c r="AV208" s="454"/>
      <c r="AW208" s="454"/>
      <c r="AX208" s="454"/>
      <c r="AY208" s="454"/>
      <c r="AZ208" s="454"/>
      <c r="BA208" s="454"/>
      <c r="BB208" s="454"/>
      <c r="BC208" s="454"/>
      <c r="BD208" s="454"/>
      <c r="BE208" s="455"/>
      <c r="BF208" s="417" t="s">
        <v>233</v>
      </c>
      <c r="BG208" s="418"/>
      <c r="BH208" s="418"/>
      <c r="BI208" s="419"/>
      <c r="BO208" s="3"/>
      <c r="BP208" s="3"/>
      <c r="BQ208" s="3"/>
    </row>
    <row r="209" spans="1:69" ht="42" customHeight="1" x14ac:dyDescent="0.25">
      <c r="A209" s="423" t="s">
        <v>277</v>
      </c>
      <c r="B209" s="424"/>
      <c r="C209" s="424"/>
      <c r="D209" s="425"/>
      <c r="E209" s="426" t="s">
        <v>345</v>
      </c>
      <c r="F209" s="415"/>
      <c r="G209" s="415"/>
      <c r="H209" s="415"/>
      <c r="I209" s="415"/>
      <c r="J209" s="415"/>
      <c r="K209" s="415"/>
      <c r="L209" s="415"/>
      <c r="M209" s="415"/>
      <c r="N209" s="415"/>
      <c r="O209" s="415"/>
      <c r="P209" s="415"/>
      <c r="Q209" s="415"/>
      <c r="R209" s="415"/>
      <c r="S209" s="415"/>
      <c r="T209" s="415"/>
      <c r="U209" s="415"/>
      <c r="V209" s="415"/>
      <c r="W209" s="415"/>
      <c r="X209" s="415"/>
      <c r="Y209" s="415"/>
      <c r="Z209" s="415"/>
      <c r="AA209" s="415"/>
      <c r="AB209" s="415"/>
      <c r="AC209" s="415"/>
      <c r="AD209" s="415"/>
      <c r="AE209" s="415"/>
      <c r="AF209" s="415"/>
      <c r="AG209" s="415"/>
      <c r="AH209" s="415"/>
      <c r="AI209" s="415"/>
      <c r="AJ209" s="415"/>
      <c r="AK209" s="415"/>
      <c r="AL209" s="415"/>
      <c r="AM209" s="415"/>
      <c r="AN209" s="415"/>
      <c r="AO209" s="415"/>
      <c r="AP209" s="415"/>
      <c r="AQ209" s="415"/>
      <c r="AR209" s="415"/>
      <c r="AS209" s="415"/>
      <c r="AT209" s="415"/>
      <c r="AU209" s="415"/>
      <c r="AV209" s="415"/>
      <c r="AW209" s="415"/>
      <c r="AX209" s="415"/>
      <c r="AY209" s="415"/>
      <c r="AZ209" s="415"/>
      <c r="BA209" s="415"/>
      <c r="BB209" s="415"/>
      <c r="BC209" s="415"/>
      <c r="BD209" s="415"/>
      <c r="BE209" s="427"/>
      <c r="BF209" s="428" t="s">
        <v>233</v>
      </c>
      <c r="BG209" s="429"/>
      <c r="BH209" s="429"/>
      <c r="BI209" s="430"/>
      <c r="BO209" s="3"/>
      <c r="BP209" s="3"/>
      <c r="BQ209" s="3"/>
    </row>
    <row r="210" spans="1:69" ht="40.5" customHeight="1" x14ac:dyDescent="0.25">
      <c r="A210" s="423" t="s">
        <v>306</v>
      </c>
      <c r="B210" s="424"/>
      <c r="C210" s="424"/>
      <c r="D210" s="425"/>
      <c r="E210" s="426" t="s">
        <v>464</v>
      </c>
      <c r="F210" s="415"/>
      <c r="G210" s="415"/>
      <c r="H210" s="415"/>
      <c r="I210" s="415"/>
      <c r="J210" s="415"/>
      <c r="K210" s="415"/>
      <c r="L210" s="415"/>
      <c r="M210" s="415"/>
      <c r="N210" s="415"/>
      <c r="O210" s="415"/>
      <c r="P210" s="415"/>
      <c r="Q210" s="415"/>
      <c r="R210" s="415"/>
      <c r="S210" s="415"/>
      <c r="T210" s="415"/>
      <c r="U210" s="415"/>
      <c r="V210" s="415"/>
      <c r="W210" s="415"/>
      <c r="X210" s="415"/>
      <c r="Y210" s="415"/>
      <c r="Z210" s="415"/>
      <c r="AA210" s="415"/>
      <c r="AB210" s="415"/>
      <c r="AC210" s="415"/>
      <c r="AD210" s="415"/>
      <c r="AE210" s="415"/>
      <c r="AF210" s="415"/>
      <c r="AG210" s="415"/>
      <c r="AH210" s="415"/>
      <c r="AI210" s="415"/>
      <c r="AJ210" s="415"/>
      <c r="AK210" s="415"/>
      <c r="AL210" s="415"/>
      <c r="AM210" s="415"/>
      <c r="AN210" s="415"/>
      <c r="AO210" s="415"/>
      <c r="AP210" s="415"/>
      <c r="AQ210" s="415"/>
      <c r="AR210" s="415"/>
      <c r="AS210" s="415"/>
      <c r="AT210" s="415"/>
      <c r="AU210" s="415"/>
      <c r="AV210" s="415"/>
      <c r="AW210" s="415"/>
      <c r="AX210" s="415"/>
      <c r="AY210" s="415"/>
      <c r="AZ210" s="415"/>
      <c r="BA210" s="415"/>
      <c r="BB210" s="415"/>
      <c r="BC210" s="415"/>
      <c r="BD210" s="415"/>
      <c r="BE210" s="427"/>
      <c r="BF210" s="428" t="s">
        <v>244</v>
      </c>
      <c r="BG210" s="429"/>
      <c r="BH210" s="429"/>
      <c r="BI210" s="430"/>
      <c r="BO210" s="3"/>
      <c r="BP210" s="3"/>
      <c r="BQ210" s="3"/>
    </row>
    <row r="211" spans="1:69" ht="36.75" customHeight="1" x14ac:dyDescent="0.25">
      <c r="A211" s="423" t="s">
        <v>307</v>
      </c>
      <c r="B211" s="424"/>
      <c r="C211" s="424"/>
      <c r="D211" s="425"/>
      <c r="E211" s="426" t="s">
        <v>328</v>
      </c>
      <c r="F211" s="415"/>
      <c r="G211" s="415"/>
      <c r="H211" s="415"/>
      <c r="I211" s="415"/>
      <c r="J211" s="415"/>
      <c r="K211" s="415"/>
      <c r="L211" s="415"/>
      <c r="M211" s="415"/>
      <c r="N211" s="415"/>
      <c r="O211" s="415"/>
      <c r="P211" s="415"/>
      <c r="Q211" s="415"/>
      <c r="R211" s="415"/>
      <c r="S211" s="415"/>
      <c r="T211" s="415"/>
      <c r="U211" s="415"/>
      <c r="V211" s="415"/>
      <c r="W211" s="415"/>
      <c r="X211" s="415"/>
      <c r="Y211" s="415"/>
      <c r="Z211" s="415"/>
      <c r="AA211" s="415"/>
      <c r="AB211" s="415"/>
      <c r="AC211" s="415"/>
      <c r="AD211" s="415"/>
      <c r="AE211" s="415"/>
      <c r="AF211" s="415"/>
      <c r="AG211" s="415"/>
      <c r="AH211" s="415"/>
      <c r="AI211" s="415"/>
      <c r="AJ211" s="415"/>
      <c r="AK211" s="415"/>
      <c r="AL211" s="415"/>
      <c r="AM211" s="415"/>
      <c r="AN211" s="415"/>
      <c r="AO211" s="415"/>
      <c r="AP211" s="415"/>
      <c r="AQ211" s="415"/>
      <c r="AR211" s="415"/>
      <c r="AS211" s="415"/>
      <c r="AT211" s="415"/>
      <c r="AU211" s="415"/>
      <c r="AV211" s="415"/>
      <c r="AW211" s="415"/>
      <c r="AX211" s="415"/>
      <c r="AY211" s="415"/>
      <c r="AZ211" s="415"/>
      <c r="BA211" s="415"/>
      <c r="BB211" s="415"/>
      <c r="BC211" s="415"/>
      <c r="BD211" s="415"/>
      <c r="BE211" s="427"/>
      <c r="BF211" s="428" t="s">
        <v>245</v>
      </c>
      <c r="BG211" s="429"/>
      <c r="BH211" s="429"/>
      <c r="BI211" s="430"/>
      <c r="BO211" s="3"/>
      <c r="BP211" s="3"/>
      <c r="BQ211" s="3"/>
    </row>
    <row r="212" spans="1:69" ht="38.25" customHeight="1" x14ac:dyDescent="0.25">
      <c r="A212" s="423" t="s">
        <v>308</v>
      </c>
      <c r="B212" s="424"/>
      <c r="C212" s="424"/>
      <c r="D212" s="425"/>
      <c r="E212" s="426" t="s">
        <v>346</v>
      </c>
      <c r="F212" s="415"/>
      <c r="G212" s="415"/>
      <c r="H212" s="415"/>
      <c r="I212" s="415"/>
      <c r="J212" s="415"/>
      <c r="K212" s="415"/>
      <c r="L212" s="415"/>
      <c r="M212" s="415"/>
      <c r="N212" s="415"/>
      <c r="O212" s="415"/>
      <c r="P212" s="415"/>
      <c r="Q212" s="415"/>
      <c r="R212" s="415"/>
      <c r="S212" s="415"/>
      <c r="T212" s="415"/>
      <c r="U212" s="415"/>
      <c r="V212" s="415"/>
      <c r="W212" s="415"/>
      <c r="X212" s="415"/>
      <c r="Y212" s="415"/>
      <c r="Z212" s="415"/>
      <c r="AA212" s="415"/>
      <c r="AB212" s="415"/>
      <c r="AC212" s="415"/>
      <c r="AD212" s="415"/>
      <c r="AE212" s="415"/>
      <c r="AF212" s="415"/>
      <c r="AG212" s="415"/>
      <c r="AH212" s="415"/>
      <c r="AI212" s="415"/>
      <c r="AJ212" s="415"/>
      <c r="AK212" s="415"/>
      <c r="AL212" s="415"/>
      <c r="AM212" s="415"/>
      <c r="AN212" s="415"/>
      <c r="AO212" s="415"/>
      <c r="AP212" s="415"/>
      <c r="AQ212" s="415"/>
      <c r="AR212" s="415"/>
      <c r="AS212" s="415"/>
      <c r="AT212" s="415"/>
      <c r="AU212" s="415"/>
      <c r="AV212" s="415"/>
      <c r="AW212" s="415"/>
      <c r="AX212" s="415"/>
      <c r="AY212" s="415"/>
      <c r="AZ212" s="415"/>
      <c r="BA212" s="415"/>
      <c r="BB212" s="415"/>
      <c r="BC212" s="415"/>
      <c r="BD212" s="415"/>
      <c r="BE212" s="427"/>
      <c r="BF212" s="428" t="s">
        <v>245</v>
      </c>
      <c r="BG212" s="429"/>
      <c r="BH212" s="429"/>
      <c r="BI212" s="430"/>
      <c r="BO212" s="3"/>
      <c r="BP212" s="3"/>
      <c r="BQ212" s="3"/>
    </row>
    <row r="213" spans="1:69" ht="42" customHeight="1" x14ac:dyDescent="0.25">
      <c r="A213" s="447" t="s">
        <v>309</v>
      </c>
      <c r="B213" s="448"/>
      <c r="C213" s="448"/>
      <c r="D213" s="449"/>
      <c r="E213" s="540" t="s">
        <v>348</v>
      </c>
      <c r="F213" s="541"/>
      <c r="G213" s="541"/>
      <c r="H213" s="541"/>
      <c r="I213" s="541"/>
      <c r="J213" s="541"/>
      <c r="K213" s="541"/>
      <c r="L213" s="541"/>
      <c r="M213" s="541"/>
      <c r="N213" s="541"/>
      <c r="O213" s="541"/>
      <c r="P213" s="541"/>
      <c r="Q213" s="541"/>
      <c r="R213" s="541"/>
      <c r="S213" s="541"/>
      <c r="T213" s="541"/>
      <c r="U213" s="541"/>
      <c r="V213" s="541"/>
      <c r="W213" s="541"/>
      <c r="X213" s="541"/>
      <c r="Y213" s="541"/>
      <c r="Z213" s="541"/>
      <c r="AA213" s="541"/>
      <c r="AB213" s="541"/>
      <c r="AC213" s="541"/>
      <c r="AD213" s="541"/>
      <c r="AE213" s="541"/>
      <c r="AF213" s="541"/>
      <c r="AG213" s="541"/>
      <c r="AH213" s="541"/>
      <c r="AI213" s="541"/>
      <c r="AJ213" s="541"/>
      <c r="AK213" s="541"/>
      <c r="AL213" s="541"/>
      <c r="AM213" s="541"/>
      <c r="AN213" s="541"/>
      <c r="AO213" s="541"/>
      <c r="AP213" s="541"/>
      <c r="AQ213" s="541"/>
      <c r="AR213" s="541"/>
      <c r="AS213" s="541"/>
      <c r="AT213" s="541"/>
      <c r="AU213" s="541"/>
      <c r="AV213" s="541"/>
      <c r="AW213" s="541"/>
      <c r="AX213" s="541"/>
      <c r="AY213" s="541"/>
      <c r="AZ213" s="541"/>
      <c r="BA213" s="541"/>
      <c r="BB213" s="541"/>
      <c r="BC213" s="541"/>
      <c r="BD213" s="541"/>
      <c r="BE213" s="542"/>
      <c r="BF213" s="530" t="s">
        <v>247</v>
      </c>
      <c r="BG213" s="487"/>
      <c r="BH213" s="487"/>
      <c r="BI213" s="488"/>
      <c r="BO213" s="3"/>
      <c r="BP213" s="3"/>
      <c r="BQ213" s="3"/>
    </row>
    <row r="214" spans="1:69" ht="50.25" customHeight="1" x14ac:dyDescent="0.25">
      <c r="A214" s="423" t="s">
        <v>310</v>
      </c>
      <c r="B214" s="424"/>
      <c r="C214" s="424"/>
      <c r="D214" s="425"/>
      <c r="E214" s="426" t="s">
        <v>435</v>
      </c>
      <c r="F214" s="415"/>
      <c r="G214" s="415"/>
      <c r="H214" s="415"/>
      <c r="I214" s="415"/>
      <c r="J214" s="415"/>
      <c r="K214" s="415"/>
      <c r="L214" s="415"/>
      <c r="M214" s="415"/>
      <c r="N214" s="415"/>
      <c r="O214" s="415"/>
      <c r="P214" s="415"/>
      <c r="Q214" s="415"/>
      <c r="R214" s="415"/>
      <c r="S214" s="415"/>
      <c r="T214" s="415"/>
      <c r="U214" s="415"/>
      <c r="V214" s="415"/>
      <c r="W214" s="415"/>
      <c r="X214" s="415"/>
      <c r="Y214" s="415"/>
      <c r="Z214" s="415"/>
      <c r="AA214" s="415"/>
      <c r="AB214" s="415"/>
      <c r="AC214" s="415"/>
      <c r="AD214" s="415"/>
      <c r="AE214" s="415"/>
      <c r="AF214" s="415"/>
      <c r="AG214" s="415"/>
      <c r="AH214" s="415"/>
      <c r="AI214" s="415"/>
      <c r="AJ214" s="415"/>
      <c r="AK214" s="415"/>
      <c r="AL214" s="415"/>
      <c r="AM214" s="415"/>
      <c r="AN214" s="415"/>
      <c r="AO214" s="415"/>
      <c r="AP214" s="415"/>
      <c r="AQ214" s="415"/>
      <c r="AR214" s="415"/>
      <c r="AS214" s="415"/>
      <c r="AT214" s="415"/>
      <c r="AU214" s="415"/>
      <c r="AV214" s="415"/>
      <c r="AW214" s="415"/>
      <c r="AX214" s="415"/>
      <c r="AY214" s="415"/>
      <c r="AZ214" s="415"/>
      <c r="BA214" s="415"/>
      <c r="BB214" s="415"/>
      <c r="BC214" s="415"/>
      <c r="BD214" s="415"/>
      <c r="BE214" s="427"/>
      <c r="BF214" s="428" t="s">
        <v>248</v>
      </c>
      <c r="BG214" s="429"/>
      <c r="BH214" s="429"/>
      <c r="BI214" s="430"/>
      <c r="BO214" s="3"/>
      <c r="BP214" s="3"/>
      <c r="BQ214" s="3"/>
    </row>
    <row r="215" spans="1:69" ht="45" customHeight="1" x14ac:dyDescent="0.25">
      <c r="A215" s="423" t="s">
        <v>311</v>
      </c>
      <c r="B215" s="424"/>
      <c r="C215" s="424"/>
      <c r="D215" s="425"/>
      <c r="E215" s="426" t="s">
        <v>347</v>
      </c>
      <c r="F215" s="415"/>
      <c r="G215" s="415"/>
      <c r="H215" s="415"/>
      <c r="I215" s="415"/>
      <c r="J215" s="415"/>
      <c r="K215" s="415"/>
      <c r="L215" s="415"/>
      <c r="M215" s="415"/>
      <c r="N215" s="415"/>
      <c r="O215" s="415"/>
      <c r="P215" s="415"/>
      <c r="Q215" s="415"/>
      <c r="R215" s="415"/>
      <c r="S215" s="415"/>
      <c r="T215" s="415"/>
      <c r="U215" s="415"/>
      <c r="V215" s="415"/>
      <c r="W215" s="415"/>
      <c r="X215" s="415"/>
      <c r="Y215" s="415"/>
      <c r="Z215" s="415"/>
      <c r="AA215" s="415"/>
      <c r="AB215" s="415"/>
      <c r="AC215" s="415"/>
      <c r="AD215" s="415"/>
      <c r="AE215" s="415"/>
      <c r="AF215" s="415"/>
      <c r="AG215" s="415"/>
      <c r="AH215" s="415"/>
      <c r="AI215" s="415"/>
      <c r="AJ215" s="415"/>
      <c r="AK215" s="415"/>
      <c r="AL215" s="415"/>
      <c r="AM215" s="415"/>
      <c r="AN215" s="415"/>
      <c r="AO215" s="415"/>
      <c r="AP215" s="415"/>
      <c r="AQ215" s="415"/>
      <c r="AR215" s="415"/>
      <c r="AS215" s="415"/>
      <c r="AT215" s="415"/>
      <c r="AU215" s="415"/>
      <c r="AV215" s="415"/>
      <c r="AW215" s="415"/>
      <c r="AX215" s="415"/>
      <c r="AY215" s="415"/>
      <c r="AZ215" s="415"/>
      <c r="BA215" s="415"/>
      <c r="BB215" s="415"/>
      <c r="BC215" s="415"/>
      <c r="BD215" s="415"/>
      <c r="BE215" s="427"/>
      <c r="BF215" s="428" t="s">
        <v>290</v>
      </c>
      <c r="BG215" s="429"/>
      <c r="BH215" s="429"/>
      <c r="BI215" s="430"/>
      <c r="BO215" s="3"/>
      <c r="BP215" s="3"/>
      <c r="BQ215" s="3"/>
    </row>
    <row r="216" spans="1:69" ht="44.25" customHeight="1" x14ac:dyDescent="0.25">
      <c r="A216" s="423" t="s">
        <v>312</v>
      </c>
      <c r="B216" s="424"/>
      <c r="C216" s="424"/>
      <c r="D216" s="425"/>
      <c r="E216" s="731" t="s">
        <v>440</v>
      </c>
      <c r="F216" s="731"/>
      <c r="G216" s="731"/>
      <c r="H216" s="731"/>
      <c r="I216" s="731"/>
      <c r="J216" s="731"/>
      <c r="K216" s="731"/>
      <c r="L216" s="731"/>
      <c r="M216" s="731"/>
      <c r="N216" s="731"/>
      <c r="O216" s="731"/>
      <c r="P216" s="731"/>
      <c r="Q216" s="731"/>
      <c r="R216" s="731"/>
      <c r="S216" s="731"/>
      <c r="T216" s="731"/>
      <c r="U216" s="731"/>
      <c r="V216" s="731"/>
      <c r="W216" s="731"/>
      <c r="X216" s="731"/>
      <c r="Y216" s="731"/>
      <c r="Z216" s="731"/>
      <c r="AA216" s="731"/>
      <c r="AB216" s="731"/>
      <c r="AC216" s="731"/>
      <c r="AD216" s="731"/>
      <c r="AE216" s="731"/>
      <c r="AF216" s="731"/>
      <c r="AG216" s="731"/>
      <c r="AH216" s="731"/>
      <c r="AI216" s="731"/>
      <c r="AJ216" s="731"/>
      <c r="AK216" s="731"/>
      <c r="AL216" s="731"/>
      <c r="AM216" s="731"/>
      <c r="AN216" s="731"/>
      <c r="AO216" s="731"/>
      <c r="AP216" s="731"/>
      <c r="AQ216" s="731"/>
      <c r="AR216" s="731"/>
      <c r="AS216" s="731"/>
      <c r="AT216" s="731"/>
      <c r="AU216" s="731"/>
      <c r="AV216" s="731"/>
      <c r="AW216" s="731"/>
      <c r="AX216" s="731"/>
      <c r="AY216" s="731"/>
      <c r="AZ216" s="731"/>
      <c r="BA216" s="731"/>
      <c r="BB216" s="731"/>
      <c r="BC216" s="731"/>
      <c r="BD216" s="731"/>
      <c r="BE216" s="732"/>
      <c r="BF216" s="428" t="s">
        <v>326</v>
      </c>
      <c r="BG216" s="437"/>
      <c r="BH216" s="437"/>
      <c r="BI216" s="438"/>
      <c r="BO216" s="3"/>
      <c r="BP216" s="3"/>
      <c r="BQ216" s="3"/>
    </row>
    <row r="217" spans="1:69" s="33" customFormat="1" ht="55.5" customHeight="1" x14ac:dyDescent="0.5">
      <c r="A217" s="825" t="s">
        <v>387</v>
      </c>
      <c r="B217" s="825"/>
      <c r="C217" s="825"/>
      <c r="D217" s="825"/>
      <c r="E217" s="825"/>
      <c r="F217" s="825"/>
      <c r="G217" s="825"/>
      <c r="H217" s="825"/>
      <c r="I217" s="825"/>
      <c r="J217" s="825"/>
      <c r="K217" s="825"/>
      <c r="L217" s="825"/>
      <c r="M217" s="825"/>
      <c r="N217" s="825"/>
      <c r="O217" s="825"/>
      <c r="P217" s="825"/>
      <c r="Q217" s="825"/>
      <c r="R217" s="825"/>
      <c r="S217" s="825"/>
      <c r="T217" s="825"/>
      <c r="U217" s="825"/>
      <c r="V217" s="825"/>
      <c r="W217" s="825"/>
      <c r="X217" s="825"/>
      <c r="Y217" s="825"/>
      <c r="Z217" s="825"/>
      <c r="AA217" s="825"/>
      <c r="AB217" s="825"/>
      <c r="AC217" s="825"/>
      <c r="AD217" s="825"/>
      <c r="AE217" s="825"/>
      <c r="AF217" s="825"/>
      <c r="AG217" s="825"/>
      <c r="AH217" s="825"/>
      <c r="AI217" s="825"/>
      <c r="AJ217" s="825"/>
      <c r="AK217" s="825"/>
      <c r="AL217" s="825"/>
      <c r="AM217" s="825"/>
      <c r="AN217" s="825"/>
      <c r="AO217" s="825"/>
      <c r="AP217" s="825"/>
      <c r="AQ217" s="825"/>
      <c r="AR217" s="825"/>
      <c r="AS217" s="825"/>
      <c r="AT217" s="825"/>
      <c r="AU217" s="825"/>
      <c r="AV217" s="825"/>
      <c r="AW217" s="825"/>
      <c r="AX217" s="825"/>
      <c r="AY217" s="825"/>
      <c r="AZ217" s="825"/>
      <c r="BA217" s="825"/>
      <c r="BB217" s="825"/>
      <c r="BC217" s="825"/>
      <c r="BD217" s="825"/>
      <c r="BE217" s="825"/>
      <c r="BF217" s="825"/>
      <c r="BG217" s="825"/>
      <c r="BH217" s="825"/>
      <c r="BI217" s="825"/>
      <c r="BJ217" s="69"/>
      <c r="BK217" s="54"/>
      <c r="BL217" s="35"/>
      <c r="BM217" s="35"/>
    </row>
    <row r="218" spans="1:69" s="33" customFormat="1" ht="115.5" customHeight="1" x14ac:dyDescent="0.5">
      <c r="A218" s="826" t="s">
        <v>444</v>
      </c>
      <c r="B218" s="826"/>
      <c r="C218" s="826"/>
      <c r="D218" s="826"/>
      <c r="E218" s="826"/>
      <c r="F218" s="826"/>
      <c r="G218" s="826"/>
      <c r="H218" s="826"/>
      <c r="I218" s="826"/>
      <c r="J218" s="826"/>
      <c r="K218" s="826"/>
      <c r="L218" s="826"/>
      <c r="M218" s="826"/>
      <c r="N218" s="826"/>
      <c r="O218" s="826"/>
      <c r="P218" s="826"/>
      <c r="Q218" s="826"/>
      <c r="R218" s="826"/>
      <c r="S218" s="826"/>
      <c r="T218" s="826"/>
      <c r="U218" s="826"/>
      <c r="V218" s="826"/>
      <c r="W218" s="826"/>
      <c r="X218" s="826"/>
      <c r="Y218" s="826"/>
      <c r="Z218" s="826"/>
      <c r="AA218" s="826"/>
      <c r="AB218" s="826"/>
      <c r="AC218" s="826"/>
      <c r="AD218" s="826"/>
      <c r="AE218" s="826"/>
      <c r="AF218" s="826"/>
      <c r="AG218" s="826"/>
      <c r="AH218" s="826"/>
      <c r="AI218" s="826"/>
      <c r="AJ218" s="826"/>
      <c r="AK218" s="826"/>
      <c r="AL218" s="826"/>
      <c r="AM218" s="826"/>
      <c r="AN218" s="826"/>
      <c r="AO218" s="826"/>
      <c r="AP218" s="826"/>
      <c r="AQ218" s="826"/>
      <c r="AR218" s="826"/>
      <c r="AS218" s="826"/>
      <c r="AT218" s="826"/>
      <c r="AU218" s="826"/>
      <c r="AV218" s="826"/>
      <c r="AW218" s="826"/>
      <c r="AX218" s="826"/>
      <c r="AY218" s="826"/>
      <c r="AZ218" s="826"/>
      <c r="BA218" s="826"/>
      <c r="BB218" s="826"/>
      <c r="BC218" s="826"/>
      <c r="BD218" s="826"/>
      <c r="BE218" s="826"/>
      <c r="BF218" s="826"/>
      <c r="BG218" s="826"/>
      <c r="BH218" s="826"/>
      <c r="BI218" s="826"/>
      <c r="BJ218" s="166"/>
      <c r="BK218" s="55"/>
      <c r="BL218" s="35"/>
      <c r="BM218" s="35"/>
    </row>
    <row r="219" spans="1:69" s="33" customFormat="1" ht="33" customHeight="1" x14ac:dyDescent="0.55000000000000004">
      <c r="A219" s="250" t="s">
        <v>124</v>
      </c>
      <c r="B219" s="230"/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0"/>
      <c r="R219" s="251"/>
      <c r="S219" s="251"/>
      <c r="T219" s="230"/>
      <c r="U219" s="230"/>
      <c r="V219" s="230"/>
      <c r="W219" s="230"/>
      <c r="X219" s="230"/>
      <c r="Y219" s="230"/>
      <c r="Z219" s="230"/>
      <c r="AA219" s="230"/>
      <c r="AB219" s="230"/>
      <c r="AC219" s="230"/>
      <c r="AD219" s="230"/>
      <c r="AE219" s="49"/>
      <c r="AF219" s="31"/>
      <c r="AG219" s="230"/>
      <c r="AH219" s="230"/>
      <c r="AI219" s="808" t="s">
        <v>124</v>
      </c>
      <c r="AJ219" s="808"/>
      <c r="AK219" s="808"/>
      <c r="AL219" s="808"/>
      <c r="AM219" s="808"/>
      <c r="AN219" s="808"/>
      <c r="AO219" s="808"/>
      <c r="AP219" s="808"/>
      <c r="AQ219" s="808"/>
      <c r="AR219" s="230"/>
      <c r="AS219" s="230"/>
      <c r="AT219" s="230"/>
      <c r="AU219" s="230"/>
      <c r="AV219" s="230"/>
      <c r="AW219" s="230"/>
      <c r="AX219" s="230"/>
      <c r="AY219" s="230"/>
      <c r="AZ219" s="230"/>
      <c r="BA219" s="230"/>
      <c r="BB219" s="230"/>
      <c r="BC219" s="230"/>
      <c r="BD219" s="230"/>
      <c r="BE219" s="230"/>
      <c r="BF219" s="230"/>
      <c r="BG219" s="230"/>
      <c r="BH219" s="230"/>
      <c r="BI219" s="30"/>
      <c r="BJ219" s="54"/>
      <c r="BK219" s="35"/>
      <c r="BL219" s="35"/>
    </row>
    <row r="220" spans="1:69" s="33" customFormat="1" ht="33" customHeight="1" x14ac:dyDescent="0.5">
      <c r="A220" s="741" t="s">
        <v>451</v>
      </c>
      <c r="B220" s="741"/>
      <c r="C220" s="741"/>
      <c r="D220" s="741"/>
      <c r="E220" s="741"/>
      <c r="F220" s="741"/>
      <c r="G220" s="741"/>
      <c r="H220" s="741"/>
      <c r="I220" s="741"/>
      <c r="J220" s="741"/>
      <c r="K220" s="741"/>
      <c r="L220" s="741"/>
      <c r="M220" s="741"/>
      <c r="N220" s="741"/>
      <c r="O220" s="741"/>
      <c r="P220" s="741"/>
      <c r="Q220" s="741"/>
      <c r="R220" s="741"/>
      <c r="S220" s="741"/>
      <c r="T220" s="741"/>
      <c r="U220" s="741"/>
      <c r="V220" s="741"/>
      <c r="W220" s="741"/>
      <c r="X220" s="741"/>
      <c r="Y220" s="741"/>
      <c r="Z220" s="741"/>
      <c r="AA220" s="741"/>
      <c r="AB220" s="741"/>
      <c r="AC220" s="741"/>
      <c r="AD220" s="741"/>
      <c r="AE220" s="741"/>
      <c r="AF220" s="230"/>
      <c r="AG220" s="230"/>
      <c r="AH220" s="230"/>
      <c r="AI220" s="738" t="s">
        <v>449</v>
      </c>
      <c r="AJ220" s="738"/>
      <c r="AK220" s="738"/>
      <c r="AL220" s="738"/>
      <c r="AM220" s="738"/>
      <c r="AN220" s="738"/>
      <c r="AO220" s="738"/>
      <c r="AP220" s="738"/>
      <c r="AQ220" s="738"/>
      <c r="AR220" s="738"/>
      <c r="AS220" s="738"/>
      <c r="AT220" s="738"/>
      <c r="AU220" s="738"/>
      <c r="AV220" s="738"/>
      <c r="AW220" s="738"/>
      <c r="AX220" s="738"/>
      <c r="AY220" s="738"/>
      <c r="AZ220" s="738"/>
      <c r="BA220" s="738"/>
      <c r="BB220" s="738"/>
      <c r="BC220" s="738"/>
      <c r="BD220" s="738"/>
      <c r="BE220" s="738"/>
      <c r="BF220" s="738"/>
      <c r="BG220" s="738"/>
      <c r="BH220" s="738"/>
      <c r="BI220" s="738"/>
      <c r="BJ220" s="54"/>
      <c r="BK220" s="35"/>
      <c r="BL220" s="35"/>
    </row>
    <row r="221" spans="1:69" s="33" customFormat="1" ht="33" customHeight="1" x14ac:dyDescent="0.55000000000000004">
      <c r="A221" s="741"/>
      <c r="B221" s="741"/>
      <c r="C221" s="741"/>
      <c r="D221" s="741"/>
      <c r="E221" s="741"/>
      <c r="F221" s="741"/>
      <c r="G221" s="741"/>
      <c r="H221" s="741"/>
      <c r="I221" s="741"/>
      <c r="J221" s="741"/>
      <c r="K221" s="741"/>
      <c r="L221" s="741"/>
      <c r="M221" s="741"/>
      <c r="N221" s="741"/>
      <c r="O221" s="741"/>
      <c r="P221" s="741"/>
      <c r="Q221" s="741"/>
      <c r="R221" s="741"/>
      <c r="S221" s="741"/>
      <c r="T221" s="741"/>
      <c r="U221" s="741"/>
      <c r="V221" s="741"/>
      <c r="W221" s="741"/>
      <c r="X221" s="741"/>
      <c r="Y221" s="741"/>
      <c r="Z221" s="741"/>
      <c r="AA221" s="741"/>
      <c r="AB221" s="741"/>
      <c r="AC221" s="741"/>
      <c r="AD221" s="741"/>
      <c r="AE221" s="741"/>
      <c r="AF221" s="31"/>
      <c r="AG221" s="230"/>
      <c r="AH221" s="230"/>
      <c r="AI221" s="738"/>
      <c r="AJ221" s="738"/>
      <c r="AK221" s="738"/>
      <c r="AL221" s="738"/>
      <c r="AM221" s="738"/>
      <c r="AN221" s="738"/>
      <c r="AO221" s="738"/>
      <c r="AP221" s="738"/>
      <c r="AQ221" s="738"/>
      <c r="AR221" s="738"/>
      <c r="AS221" s="738"/>
      <c r="AT221" s="738"/>
      <c r="AU221" s="738"/>
      <c r="AV221" s="738"/>
      <c r="AW221" s="738"/>
      <c r="AX221" s="738"/>
      <c r="AY221" s="738"/>
      <c r="AZ221" s="738"/>
      <c r="BA221" s="738"/>
      <c r="BB221" s="738"/>
      <c r="BC221" s="738"/>
      <c r="BD221" s="738"/>
      <c r="BE221" s="738"/>
      <c r="BF221" s="738"/>
      <c r="BG221" s="738"/>
      <c r="BH221" s="738"/>
      <c r="BI221" s="738"/>
      <c r="BJ221" s="54"/>
      <c r="BK221" s="35"/>
      <c r="BL221" s="35"/>
    </row>
    <row r="222" spans="1:69" s="33" customFormat="1" ht="64.5" customHeight="1" x14ac:dyDescent="0.6">
      <c r="A222" s="816"/>
      <c r="B222" s="816"/>
      <c r="C222" s="816"/>
      <c r="D222" s="816"/>
      <c r="E222" s="816"/>
      <c r="F222" s="816"/>
      <c r="G222" s="816"/>
      <c r="H222" s="816"/>
      <c r="I222" s="816"/>
      <c r="J222" s="807" t="s">
        <v>456</v>
      </c>
      <c r="K222" s="807"/>
      <c r="L222" s="807"/>
      <c r="M222" s="807"/>
      <c r="N222" s="807"/>
      <c r="O222" s="807"/>
      <c r="P222" s="807"/>
      <c r="Q222" s="807"/>
      <c r="R222" s="807"/>
      <c r="S222" s="252"/>
      <c r="T222" s="252"/>
      <c r="U222" s="252"/>
      <c r="V222" s="252"/>
      <c r="W222" s="252"/>
      <c r="X222" s="252"/>
      <c r="Y222" s="252"/>
      <c r="Z222" s="252"/>
      <c r="AA222" s="252"/>
      <c r="AB222" s="252"/>
      <c r="AC222" s="252"/>
      <c r="AD222" s="230"/>
      <c r="AE222" s="49"/>
      <c r="AF222" s="31"/>
      <c r="AG222" s="230"/>
      <c r="AH222" s="230"/>
      <c r="AI222" s="739"/>
      <c r="AJ222" s="739"/>
      <c r="AK222" s="739"/>
      <c r="AL222" s="739"/>
      <c r="AM222" s="739"/>
      <c r="AN222" s="739"/>
      <c r="AO222" s="739"/>
      <c r="AP222" s="807" t="s">
        <v>170</v>
      </c>
      <c r="AQ222" s="807"/>
      <c r="AR222" s="807"/>
      <c r="AS222" s="807"/>
      <c r="AT222" s="807"/>
      <c r="AU222" s="807"/>
      <c r="AV222" s="807"/>
      <c r="AW222" s="807"/>
      <c r="AX222" s="807"/>
      <c r="AY222" s="807"/>
      <c r="AZ222" s="83"/>
      <c r="BA222" s="83"/>
      <c r="BB222" s="83"/>
      <c r="BC222" s="83"/>
      <c r="BD222" s="230"/>
      <c r="BE222" s="230"/>
      <c r="BF222" s="230"/>
      <c r="BG222" s="230"/>
      <c r="BH222" s="230"/>
      <c r="BI222" s="30"/>
      <c r="BJ222" s="54"/>
      <c r="BK222" s="35"/>
      <c r="BL222" s="35"/>
    </row>
    <row r="223" spans="1:69" s="33" customFormat="1" ht="57.75" customHeight="1" x14ac:dyDescent="0.55000000000000004">
      <c r="A223" s="820" t="s">
        <v>169</v>
      </c>
      <c r="B223" s="821"/>
      <c r="C223" s="821"/>
      <c r="D223" s="821"/>
      <c r="E223" s="821"/>
      <c r="F223" s="821"/>
      <c r="G223" s="821"/>
      <c r="H223" s="821"/>
      <c r="I223" s="821"/>
      <c r="J223" s="743">
        <v>2021</v>
      </c>
      <c r="K223" s="743"/>
      <c r="L223" s="743"/>
      <c r="N223" s="46"/>
      <c r="O223" s="46"/>
      <c r="P223" s="46"/>
      <c r="Q223" s="46"/>
      <c r="R223" s="32"/>
      <c r="S223" s="32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5"/>
      <c r="AG223" s="46"/>
      <c r="AH223" s="46"/>
      <c r="AI223" s="797"/>
      <c r="AJ223" s="797"/>
      <c r="AK223" s="797"/>
      <c r="AL223" s="797"/>
      <c r="AM223" s="797"/>
      <c r="AN223" s="797"/>
      <c r="AO223" s="797"/>
      <c r="AP223" s="743">
        <v>2021</v>
      </c>
      <c r="AQ223" s="743"/>
      <c r="AR223" s="743"/>
      <c r="AW223" s="46"/>
      <c r="AX223" s="46"/>
      <c r="AY223" s="46"/>
      <c r="AZ223" s="46"/>
      <c r="BA223" s="46"/>
      <c r="BB223" s="46"/>
      <c r="BC223" s="46"/>
      <c r="BD223" s="46"/>
      <c r="BE223" s="46"/>
      <c r="BF223" s="46"/>
      <c r="BG223" s="46"/>
      <c r="BH223" s="46"/>
      <c r="BI223" s="35"/>
      <c r="BJ223" s="54"/>
      <c r="BK223" s="35"/>
      <c r="BL223" s="35"/>
    </row>
    <row r="224" spans="1:69" s="33" customFormat="1" ht="46.5" customHeight="1" x14ac:dyDescent="0.5">
      <c r="A224" s="59"/>
      <c r="B224" s="39"/>
      <c r="C224" s="39"/>
      <c r="D224" s="39"/>
      <c r="E224" s="39"/>
      <c r="F224" s="39"/>
      <c r="G224" s="46"/>
      <c r="H224" s="38"/>
      <c r="I224" s="46"/>
      <c r="J224" s="46"/>
      <c r="K224" s="46"/>
      <c r="L224" s="46"/>
      <c r="M224" s="46"/>
      <c r="N224" s="46"/>
      <c r="O224" s="46"/>
      <c r="P224" s="46"/>
      <c r="Q224" s="46"/>
      <c r="R224" s="32"/>
      <c r="S224" s="32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5"/>
      <c r="AG224" s="46"/>
      <c r="AH224" s="46"/>
      <c r="AI224" s="46"/>
      <c r="AJ224" s="39"/>
      <c r="AK224" s="39"/>
      <c r="AL224" s="39"/>
      <c r="AM224" s="39"/>
      <c r="AN224" s="39"/>
      <c r="AO224" s="39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6"/>
      <c r="BB224" s="46"/>
      <c r="BC224" s="46"/>
      <c r="BD224" s="46"/>
      <c r="BE224" s="46"/>
      <c r="BF224" s="46"/>
      <c r="BG224" s="46"/>
      <c r="BH224" s="46"/>
      <c r="BI224" s="35"/>
      <c r="BJ224" s="54"/>
      <c r="BK224" s="35"/>
      <c r="BL224" s="35"/>
    </row>
    <row r="225" spans="1:64" s="33" customFormat="1" ht="33" customHeight="1" x14ac:dyDescent="0.55000000000000004">
      <c r="A225" s="741" t="s">
        <v>171</v>
      </c>
      <c r="B225" s="741"/>
      <c r="C225" s="741"/>
      <c r="D225" s="741"/>
      <c r="E225" s="741"/>
      <c r="F225" s="741"/>
      <c r="G225" s="741"/>
      <c r="H225" s="741"/>
      <c r="I225" s="741"/>
      <c r="J225" s="741"/>
      <c r="K225" s="741"/>
      <c r="L225" s="741"/>
      <c r="M225" s="741"/>
      <c r="N225" s="741"/>
      <c r="O225" s="741"/>
      <c r="P225" s="741"/>
      <c r="Q225" s="741"/>
      <c r="R225" s="741"/>
      <c r="S225" s="741"/>
      <c r="T225" s="741"/>
      <c r="U225" s="741"/>
      <c r="V225" s="741"/>
      <c r="W225" s="741"/>
      <c r="X225" s="741"/>
      <c r="Y225" s="741"/>
      <c r="Z225" s="741"/>
      <c r="AA225" s="741"/>
      <c r="AB225" s="741"/>
      <c r="AC225" s="741"/>
      <c r="AD225" s="741"/>
      <c r="AE225" s="741"/>
      <c r="AF225" s="31"/>
      <c r="AG225" s="230"/>
      <c r="AH225" s="230"/>
      <c r="AI225" s="740" t="s">
        <v>450</v>
      </c>
      <c r="AJ225" s="740"/>
      <c r="AK225" s="740"/>
      <c r="AL225" s="740"/>
      <c r="AM225" s="740"/>
      <c r="AN225" s="740"/>
      <c r="AO225" s="740"/>
      <c r="AP225" s="740"/>
      <c r="AQ225" s="740"/>
      <c r="AR225" s="740"/>
      <c r="AS225" s="740"/>
      <c r="AT225" s="740"/>
      <c r="AU225" s="740"/>
      <c r="AV225" s="740"/>
      <c r="AW225" s="740"/>
      <c r="AX225" s="740"/>
      <c r="AY225" s="740"/>
      <c r="AZ225" s="740"/>
      <c r="BA225" s="740"/>
      <c r="BB225" s="740"/>
      <c r="BC225" s="740"/>
      <c r="BD225" s="740"/>
      <c r="BE225" s="740"/>
      <c r="BF225" s="740"/>
      <c r="BG225" s="740"/>
      <c r="BH225" s="740"/>
      <c r="BI225" s="740"/>
      <c r="BJ225" s="54"/>
      <c r="BK225" s="35"/>
      <c r="BL225" s="35"/>
    </row>
    <row r="226" spans="1:64" s="33" customFormat="1" ht="33" customHeight="1" x14ac:dyDescent="0.55000000000000004">
      <c r="A226" s="741"/>
      <c r="B226" s="741"/>
      <c r="C226" s="741"/>
      <c r="D226" s="741"/>
      <c r="E226" s="741"/>
      <c r="F226" s="741"/>
      <c r="G226" s="741"/>
      <c r="H226" s="741"/>
      <c r="I226" s="741"/>
      <c r="J226" s="741"/>
      <c r="K226" s="741"/>
      <c r="L226" s="741"/>
      <c r="M226" s="741"/>
      <c r="N226" s="741"/>
      <c r="O226" s="741"/>
      <c r="P226" s="741"/>
      <c r="Q226" s="741"/>
      <c r="R226" s="741"/>
      <c r="S226" s="741"/>
      <c r="T226" s="741"/>
      <c r="U226" s="741"/>
      <c r="V226" s="741"/>
      <c r="W226" s="741"/>
      <c r="X226" s="741"/>
      <c r="Y226" s="741"/>
      <c r="Z226" s="741"/>
      <c r="AA226" s="741"/>
      <c r="AB226" s="741"/>
      <c r="AC226" s="741"/>
      <c r="AD226" s="741"/>
      <c r="AE226" s="741"/>
      <c r="AF226" s="31"/>
      <c r="AG226" s="230"/>
      <c r="AH226" s="230"/>
      <c r="AI226" s="740"/>
      <c r="AJ226" s="740"/>
      <c r="AK226" s="740"/>
      <c r="AL226" s="740"/>
      <c r="AM226" s="740"/>
      <c r="AN226" s="740"/>
      <c r="AO226" s="740"/>
      <c r="AP226" s="740"/>
      <c r="AQ226" s="740"/>
      <c r="AR226" s="740"/>
      <c r="AS226" s="740"/>
      <c r="AT226" s="740"/>
      <c r="AU226" s="740"/>
      <c r="AV226" s="740"/>
      <c r="AW226" s="740"/>
      <c r="AX226" s="740"/>
      <c r="AY226" s="740"/>
      <c r="AZ226" s="740"/>
      <c r="BA226" s="740"/>
      <c r="BB226" s="740"/>
      <c r="BC226" s="740"/>
      <c r="BD226" s="740"/>
      <c r="BE226" s="740"/>
      <c r="BF226" s="740"/>
      <c r="BG226" s="740"/>
      <c r="BH226" s="740"/>
      <c r="BI226" s="740"/>
      <c r="BJ226" s="55"/>
      <c r="BK226" s="35"/>
      <c r="BL226" s="35"/>
    </row>
    <row r="227" spans="1:64" s="33" customFormat="1" ht="59.25" customHeight="1" x14ac:dyDescent="0.6">
      <c r="A227" s="816"/>
      <c r="B227" s="816"/>
      <c r="C227" s="816"/>
      <c r="D227" s="816"/>
      <c r="E227" s="816"/>
      <c r="F227" s="816"/>
      <c r="G227" s="816"/>
      <c r="H227" s="816"/>
      <c r="I227" s="816"/>
      <c r="J227" s="755" t="s">
        <v>172</v>
      </c>
      <c r="K227" s="755"/>
      <c r="L227" s="755"/>
      <c r="M227" s="755"/>
      <c r="N227" s="755"/>
      <c r="O227" s="755"/>
      <c r="P227" s="755"/>
      <c r="Q227" s="755"/>
      <c r="R227" s="755"/>
      <c r="S227" s="253"/>
      <c r="T227" s="253"/>
      <c r="U227" s="253"/>
      <c r="V227" s="253"/>
      <c r="W227" s="253"/>
      <c r="X227" s="253"/>
      <c r="Y227" s="253"/>
      <c r="Z227" s="253"/>
      <c r="AA227" s="253"/>
      <c r="AB227" s="253"/>
      <c r="AC227" s="253"/>
      <c r="AD227" s="230"/>
      <c r="AE227" s="49"/>
      <c r="AF227" s="31"/>
      <c r="AG227" s="230"/>
      <c r="AH227" s="230"/>
      <c r="AI227" s="816"/>
      <c r="AJ227" s="816"/>
      <c r="AK227" s="816"/>
      <c r="AL227" s="816"/>
      <c r="AM227" s="816"/>
      <c r="AN227" s="816"/>
      <c r="AO227" s="816"/>
      <c r="AP227" s="807" t="s">
        <v>173</v>
      </c>
      <c r="AQ227" s="807"/>
      <c r="AR227" s="807"/>
      <c r="AS227" s="807"/>
      <c r="AT227" s="807"/>
      <c r="AU227" s="807"/>
      <c r="AV227" s="254"/>
      <c r="AW227" s="254"/>
      <c r="AX227" s="255"/>
      <c r="AY227" s="255"/>
      <c r="AZ227" s="255"/>
      <c r="BA227" s="255"/>
      <c r="BB227" s="255"/>
      <c r="BC227" s="255"/>
      <c r="BD227" s="255"/>
      <c r="BE227" s="255"/>
      <c r="BF227" s="255"/>
      <c r="BG227" s="255"/>
      <c r="BH227" s="255"/>
      <c r="BI227" s="256"/>
      <c r="BJ227" s="55"/>
      <c r="BK227" s="35"/>
      <c r="BL227" s="35"/>
    </row>
    <row r="228" spans="1:64" s="33" customFormat="1" ht="60.75" customHeight="1" x14ac:dyDescent="0.55000000000000004">
      <c r="A228" s="820" t="s">
        <v>169</v>
      </c>
      <c r="B228" s="821"/>
      <c r="C228" s="821"/>
      <c r="D228" s="821"/>
      <c r="E228" s="821"/>
      <c r="F228" s="821"/>
      <c r="G228" s="821"/>
      <c r="H228" s="821"/>
      <c r="I228" s="821"/>
      <c r="J228" s="743">
        <v>2021</v>
      </c>
      <c r="K228" s="743"/>
      <c r="L228" s="743"/>
      <c r="AD228" s="46"/>
      <c r="AE228" s="45"/>
      <c r="AG228" s="46"/>
      <c r="AH228" s="46"/>
      <c r="AI228" s="818" t="s">
        <v>169</v>
      </c>
      <c r="AJ228" s="819"/>
      <c r="AK228" s="819"/>
      <c r="AL228" s="819"/>
      <c r="AM228" s="819"/>
      <c r="AN228" s="819"/>
      <c r="AO228" s="819"/>
      <c r="AP228" s="743">
        <v>2021</v>
      </c>
      <c r="AQ228" s="743"/>
      <c r="AR228" s="743"/>
      <c r="AS228" s="45"/>
      <c r="AT228" s="45"/>
      <c r="AU228" s="45"/>
      <c r="AV228" s="45"/>
      <c r="AW228" s="45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46"/>
      <c r="BI228" s="35"/>
      <c r="BJ228" s="55"/>
      <c r="BK228" s="35"/>
      <c r="BL228" s="35"/>
    </row>
    <row r="229" spans="1:64" s="33" customFormat="1" ht="48" customHeight="1" x14ac:dyDescent="0.55000000000000004">
      <c r="A229" s="56"/>
      <c r="AD229" s="46"/>
      <c r="AE229" s="45"/>
      <c r="AG229" s="46"/>
      <c r="AH229" s="46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46"/>
      <c r="BI229" s="43"/>
      <c r="BJ229" s="54"/>
      <c r="BK229" s="35"/>
      <c r="BL229" s="35"/>
    </row>
    <row r="230" spans="1:64" s="33" customFormat="1" ht="51" customHeight="1" x14ac:dyDescent="0.55000000000000004">
      <c r="A230" s="472" t="s">
        <v>388</v>
      </c>
      <c r="B230" s="472"/>
      <c r="C230" s="472"/>
      <c r="D230" s="472"/>
      <c r="E230" s="472"/>
      <c r="F230" s="472"/>
      <c r="G230" s="472"/>
      <c r="H230" s="472"/>
      <c r="I230" s="472"/>
      <c r="J230" s="472"/>
      <c r="K230" s="472"/>
      <c r="L230" s="472"/>
      <c r="M230" s="472"/>
      <c r="N230" s="472"/>
      <c r="O230" s="472"/>
      <c r="P230" s="472"/>
      <c r="Q230" s="472"/>
      <c r="R230" s="472"/>
      <c r="S230" s="472"/>
      <c r="T230" s="472"/>
      <c r="U230" s="472"/>
      <c r="V230" s="472"/>
      <c r="W230" s="472"/>
      <c r="X230" s="472"/>
      <c r="Y230" s="472"/>
      <c r="Z230" s="472"/>
      <c r="AA230" s="472"/>
      <c r="AB230" s="472"/>
      <c r="AC230" s="472"/>
      <c r="AD230" s="472"/>
      <c r="AE230" s="472"/>
      <c r="AF230" s="31"/>
      <c r="AG230" s="230"/>
      <c r="AH230" s="230"/>
      <c r="AI230" s="812" t="s">
        <v>125</v>
      </c>
      <c r="AJ230" s="812"/>
      <c r="AK230" s="812"/>
      <c r="AL230" s="812"/>
      <c r="AM230" s="812"/>
      <c r="AN230" s="812"/>
      <c r="AO230" s="812"/>
      <c r="AP230" s="812"/>
      <c r="AQ230" s="812"/>
      <c r="AR230" s="812"/>
      <c r="AS230" s="812"/>
      <c r="AT230" s="812"/>
      <c r="AU230" s="812"/>
      <c r="AV230" s="812"/>
      <c r="AW230" s="812"/>
      <c r="AX230" s="812"/>
      <c r="AY230" s="812"/>
      <c r="AZ230" s="812"/>
      <c r="BA230" s="812"/>
      <c r="BB230" s="812"/>
      <c r="BC230" s="812"/>
      <c r="BD230" s="812"/>
      <c r="BE230" s="812"/>
      <c r="BF230" s="812"/>
      <c r="BG230" s="812"/>
      <c r="BH230" s="812"/>
      <c r="BI230" s="812"/>
      <c r="BJ230" s="54"/>
      <c r="BK230" s="35"/>
      <c r="BL230" s="35"/>
    </row>
    <row r="231" spans="1:64" s="33" customFormat="1" ht="33" customHeight="1" x14ac:dyDescent="0.55000000000000004">
      <c r="A231" s="472"/>
      <c r="B231" s="472"/>
      <c r="C231" s="472"/>
      <c r="D231" s="472"/>
      <c r="E231" s="472"/>
      <c r="F231" s="472"/>
      <c r="G231" s="472"/>
      <c r="H231" s="472"/>
      <c r="I231" s="472"/>
      <c r="J231" s="472"/>
      <c r="K231" s="472"/>
      <c r="L231" s="472"/>
      <c r="M231" s="472"/>
      <c r="N231" s="472"/>
      <c r="O231" s="472"/>
      <c r="P231" s="472"/>
      <c r="Q231" s="472"/>
      <c r="R231" s="472"/>
      <c r="S231" s="472"/>
      <c r="T231" s="472"/>
      <c r="U231" s="472"/>
      <c r="V231" s="472"/>
      <c r="W231" s="472"/>
      <c r="X231" s="472"/>
      <c r="Y231" s="472"/>
      <c r="Z231" s="472"/>
      <c r="AA231" s="472"/>
      <c r="AB231" s="472"/>
      <c r="AC231" s="472"/>
      <c r="AD231" s="472"/>
      <c r="AE231" s="472"/>
      <c r="AF231" s="31"/>
      <c r="AG231" s="230"/>
      <c r="AH231" s="230"/>
      <c r="AI231" s="812"/>
      <c r="AJ231" s="812"/>
      <c r="AK231" s="812"/>
      <c r="AL231" s="812"/>
      <c r="AM231" s="812"/>
      <c r="AN231" s="812"/>
      <c r="AO231" s="812"/>
      <c r="AP231" s="812"/>
      <c r="AQ231" s="812"/>
      <c r="AR231" s="812"/>
      <c r="AS231" s="812"/>
      <c r="AT231" s="812"/>
      <c r="AU231" s="812"/>
      <c r="AV231" s="812"/>
      <c r="AW231" s="812"/>
      <c r="AX231" s="812"/>
      <c r="AY231" s="812"/>
      <c r="AZ231" s="812"/>
      <c r="BA231" s="812"/>
      <c r="BB231" s="812"/>
      <c r="BC231" s="812"/>
      <c r="BD231" s="812"/>
      <c r="BE231" s="812"/>
      <c r="BF231" s="812"/>
      <c r="BG231" s="812"/>
      <c r="BH231" s="812"/>
      <c r="BI231" s="812"/>
      <c r="BJ231" s="54"/>
      <c r="BK231" s="35"/>
      <c r="BL231" s="35"/>
    </row>
    <row r="232" spans="1:64" s="33" customFormat="1" ht="33" customHeight="1" x14ac:dyDescent="0.6">
      <c r="A232" s="816"/>
      <c r="B232" s="816"/>
      <c r="C232" s="816"/>
      <c r="D232" s="816"/>
      <c r="E232" s="816"/>
      <c r="F232" s="816"/>
      <c r="G232" s="816"/>
      <c r="H232" s="816"/>
      <c r="I232" s="816"/>
      <c r="J232" s="806" t="s">
        <v>316</v>
      </c>
      <c r="K232" s="806"/>
      <c r="L232" s="806"/>
      <c r="M232" s="806"/>
      <c r="N232" s="806"/>
      <c r="O232" s="806"/>
      <c r="P232" s="806"/>
      <c r="Q232" s="806"/>
      <c r="R232" s="806"/>
      <c r="S232" s="257"/>
      <c r="T232" s="257"/>
      <c r="U232" s="257"/>
      <c r="V232" s="257"/>
      <c r="W232" s="257"/>
      <c r="X232" s="257"/>
      <c r="Y232" s="257"/>
      <c r="Z232" s="257"/>
      <c r="AA232" s="257"/>
      <c r="AB232" s="257"/>
      <c r="AC232" s="257"/>
      <c r="AD232" s="230"/>
      <c r="AE232" s="49"/>
      <c r="AF232" s="31"/>
      <c r="AG232" s="230"/>
      <c r="AH232" s="230"/>
      <c r="AI232" s="816"/>
      <c r="AJ232" s="816"/>
      <c r="AK232" s="816"/>
      <c r="AL232" s="816"/>
      <c r="AM232" s="816"/>
      <c r="AN232" s="816"/>
      <c r="AO232" s="816"/>
      <c r="AP232" s="741" t="s">
        <v>461</v>
      </c>
      <c r="AQ232" s="741"/>
      <c r="AR232" s="741"/>
      <c r="AS232" s="741"/>
      <c r="AT232" s="741"/>
      <c r="AU232" s="741"/>
      <c r="AV232" s="409"/>
      <c r="AW232" s="49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230"/>
      <c r="BI232" s="50"/>
      <c r="BJ232" s="54"/>
      <c r="BK232" s="35"/>
      <c r="BL232" s="35"/>
    </row>
    <row r="233" spans="1:64" s="33" customFormat="1" ht="57" customHeight="1" x14ac:dyDescent="0.55000000000000004">
      <c r="A233" s="783"/>
      <c r="B233" s="783"/>
      <c r="C233" s="783"/>
      <c r="D233" s="783"/>
      <c r="E233" s="783"/>
      <c r="F233" s="783"/>
      <c r="G233" s="783"/>
      <c r="H233" s="783"/>
      <c r="I233" s="783"/>
      <c r="J233" s="743">
        <v>2021</v>
      </c>
      <c r="K233" s="743"/>
      <c r="L233" s="743"/>
      <c r="AD233" s="46"/>
      <c r="AE233" s="45"/>
      <c r="AG233" s="46"/>
      <c r="AH233" s="46"/>
      <c r="AI233" s="819"/>
      <c r="AJ233" s="819"/>
      <c r="AK233" s="819"/>
      <c r="AL233" s="819"/>
      <c r="AM233" s="819"/>
      <c r="AN233" s="819"/>
      <c r="AO233" s="819"/>
      <c r="AP233" s="743">
        <v>2021</v>
      </c>
      <c r="AQ233" s="743"/>
      <c r="AR233" s="743"/>
      <c r="AW233" s="45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46"/>
      <c r="BI233" s="34"/>
      <c r="BJ233" s="54"/>
      <c r="BK233" s="35"/>
      <c r="BL233" s="35"/>
    </row>
    <row r="234" spans="1:64" s="33" customFormat="1" ht="33" customHeight="1" x14ac:dyDescent="0.55000000000000004">
      <c r="P234" s="45"/>
      <c r="Q234" s="46"/>
      <c r="R234" s="32"/>
      <c r="S234" s="32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5"/>
      <c r="AG234" s="46"/>
      <c r="AH234" s="46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46"/>
      <c r="BI234" s="34"/>
      <c r="BJ234" s="54"/>
      <c r="BK234" s="35"/>
      <c r="BL234" s="35"/>
    </row>
    <row r="235" spans="1:64" s="33" customFormat="1" ht="33" customHeight="1" x14ac:dyDescent="0.55000000000000004">
      <c r="A235" s="738" t="s">
        <v>174</v>
      </c>
      <c r="B235" s="738"/>
      <c r="C235" s="738"/>
      <c r="D235" s="738"/>
      <c r="E235" s="738"/>
      <c r="F235" s="738"/>
      <c r="G235" s="738"/>
      <c r="H235" s="738"/>
      <c r="I235" s="738"/>
      <c r="J235" s="738"/>
      <c r="K235" s="738"/>
      <c r="L235" s="738"/>
      <c r="M235" s="738"/>
      <c r="N235" s="738"/>
      <c r="O235" s="738"/>
      <c r="P235" s="738"/>
      <c r="Q235" s="738"/>
      <c r="R235" s="738"/>
      <c r="S235" s="738"/>
      <c r="T235" s="738"/>
      <c r="U235" s="738"/>
      <c r="V235" s="738"/>
      <c r="W235" s="738"/>
      <c r="X235" s="738"/>
      <c r="Y235" s="738"/>
      <c r="Z235" s="738"/>
      <c r="AA235" s="738"/>
      <c r="AB235" s="738"/>
      <c r="AC235" s="738"/>
      <c r="AD235" s="46"/>
      <c r="AE235" s="45"/>
      <c r="AG235" s="46"/>
      <c r="AH235" s="46"/>
      <c r="AI235" s="45"/>
      <c r="AJ235" s="57"/>
      <c r="AK235" s="57"/>
      <c r="AL235" s="57"/>
      <c r="AM235" s="57"/>
      <c r="AN235" s="57"/>
      <c r="AO235" s="57"/>
      <c r="AP235" s="57"/>
      <c r="AX235" s="37"/>
      <c r="AY235" s="37"/>
      <c r="AZ235" s="37"/>
      <c r="BA235" s="37"/>
      <c r="BB235" s="37"/>
      <c r="BC235" s="37"/>
      <c r="BD235" s="37"/>
      <c r="BE235" s="37"/>
      <c r="BF235" s="37"/>
      <c r="BG235" s="46"/>
      <c r="BH235" s="46"/>
      <c r="BI235" s="34"/>
      <c r="BJ235" s="54"/>
      <c r="BK235" s="35"/>
      <c r="BL235" s="35"/>
    </row>
    <row r="236" spans="1:64" s="33" customFormat="1" ht="33" customHeight="1" x14ac:dyDescent="0.55000000000000004">
      <c r="A236" s="738"/>
      <c r="B236" s="738"/>
      <c r="C236" s="738"/>
      <c r="D236" s="738"/>
      <c r="E236" s="738"/>
      <c r="F236" s="738"/>
      <c r="G236" s="738"/>
      <c r="H236" s="738"/>
      <c r="I236" s="738"/>
      <c r="J236" s="738"/>
      <c r="K236" s="738"/>
      <c r="L236" s="738"/>
      <c r="M236" s="738"/>
      <c r="N236" s="738"/>
      <c r="O236" s="738"/>
      <c r="P236" s="738"/>
      <c r="Q236" s="738"/>
      <c r="R236" s="738"/>
      <c r="S236" s="738"/>
      <c r="T236" s="738"/>
      <c r="U236" s="738"/>
      <c r="V236" s="738"/>
      <c r="W236" s="738"/>
      <c r="X236" s="738"/>
      <c r="Y236" s="738"/>
      <c r="Z236" s="738"/>
      <c r="AA236" s="738"/>
      <c r="AB236" s="738"/>
      <c r="AC236" s="738"/>
      <c r="AD236" s="46"/>
      <c r="AE236" s="45"/>
      <c r="AG236" s="46"/>
      <c r="AH236" s="46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  <c r="AS236" s="59"/>
      <c r="AT236" s="59"/>
      <c r="AU236" s="59"/>
      <c r="AV236" s="59"/>
      <c r="AW236" s="40"/>
      <c r="AX236" s="40"/>
      <c r="AY236" s="40"/>
      <c r="AZ236" s="40"/>
      <c r="BA236" s="40"/>
      <c r="BB236" s="40"/>
      <c r="BC236" s="40"/>
      <c r="BD236" s="46"/>
      <c r="BE236" s="46"/>
      <c r="BF236" s="46"/>
      <c r="BG236" s="46"/>
      <c r="BH236" s="46"/>
      <c r="BI236" s="34"/>
      <c r="BJ236" s="54"/>
      <c r="BK236" s="35"/>
      <c r="BL236" s="35"/>
    </row>
    <row r="237" spans="1:64" s="33" customFormat="1" ht="33" customHeight="1" x14ac:dyDescent="0.55000000000000004">
      <c r="A237" s="245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46"/>
      <c r="AE237" s="45"/>
      <c r="AG237" s="46"/>
      <c r="AH237" s="46"/>
      <c r="AI237" s="45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45"/>
      <c r="BD237" s="46"/>
      <c r="BE237" s="46"/>
      <c r="BF237" s="46"/>
      <c r="BG237" s="46"/>
      <c r="BH237" s="46"/>
      <c r="BI237" s="34"/>
      <c r="BJ237" s="54"/>
      <c r="BK237" s="35"/>
      <c r="BL237" s="35"/>
    </row>
    <row r="238" spans="1:64" s="31" customFormat="1" ht="33" customHeight="1" x14ac:dyDescent="0.6">
      <c r="A238" s="817" t="s">
        <v>195</v>
      </c>
      <c r="B238" s="817"/>
      <c r="C238" s="817"/>
      <c r="D238" s="817"/>
      <c r="E238" s="817"/>
      <c r="F238" s="817"/>
      <c r="G238" s="817"/>
      <c r="H238" s="817"/>
      <c r="I238" s="817"/>
      <c r="J238" s="817"/>
      <c r="K238" s="817"/>
      <c r="L238" s="817"/>
      <c r="M238" s="817"/>
      <c r="N238" s="817"/>
      <c r="O238" s="817"/>
      <c r="P238" s="817"/>
      <c r="Q238" s="817"/>
      <c r="R238" s="817"/>
      <c r="S238" s="817"/>
      <c r="T238" s="817"/>
      <c r="U238" s="817"/>
      <c r="V238" s="817"/>
      <c r="W238" s="817"/>
      <c r="X238" s="817"/>
      <c r="Y238" s="817"/>
      <c r="Z238" s="817"/>
      <c r="AA238" s="817"/>
      <c r="AB238" s="817"/>
      <c r="AD238" s="46"/>
      <c r="AE238" s="45"/>
      <c r="AG238" s="48"/>
      <c r="AH238" s="48"/>
      <c r="AI238" s="49"/>
      <c r="AJ238" s="52"/>
      <c r="AK238" s="52"/>
      <c r="AL238" s="52"/>
      <c r="AM238" s="52"/>
      <c r="AN238" s="52"/>
      <c r="AO238" s="52"/>
      <c r="AP238" s="53"/>
      <c r="AQ238" s="53"/>
      <c r="AR238" s="53"/>
      <c r="AS238" s="51"/>
      <c r="AT238" s="51"/>
      <c r="AU238" s="51"/>
      <c r="AV238" s="51"/>
      <c r="BD238" s="48"/>
      <c r="BE238" s="48"/>
      <c r="BF238" s="48"/>
      <c r="BG238" s="48"/>
      <c r="BH238" s="48"/>
      <c r="BI238" s="50"/>
      <c r="BJ238" s="47"/>
      <c r="BK238" s="30"/>
      <c r="BL238" s="30"/>
    </row>
    <row r="239" spans="1:64" s="31" customFormat="1" ht="33" customHeight="1" x14ac:dyDescent="0.6">
      <c r="A239" s="258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8"/>
      <c r="R239" s="258"/>
      <c r="S239" s="258"/>
      <c r="T239" s="258"/>
      <c r="U239" s="258"/>
      <c r="V239" s="258"/>
      <c r="W239" s="258"/>
      <c r="X239" s="258"/>
      <c r="Y239" s="258"/>
      <c r="Z239" s="258"/>
      <c r="AA239" s="258"/>
      <c r="AB239" s="258"/>
      <c r="AD239" s="46"/>
      <c r="AE239" s="45"/>
      <c r="AG239" s="48"/>
      <c r="AH239" s="48"/>
      <c r="AI239" s="49"/>
      <c r="AJ239" s="52"/>
      <c r="AK239" s="52"/>
      <c r="AL239" s="52"/>
      <c r="AM239" s="52"/>
      <c r="AN239" s="52"/>
      <c r="AO239" s="52"/>
      <c r="AP239" s="53"/>
      <c r="AQ239" s="53"/>
      <c r="AR239" s="53"/>
      <c r="AS239" s="51"/>
      <c r="AT239" s="51"/>
      <c r="AU239" s="51"/>
      <c r="AV239" s="51"/>
      <c r="BD239" s="48"/>
      <c r="BE239" s="48"/>
      <c r="BF239" s="48"/>
      <c r="BG239" s="48"/>
      <c r="BH239" s="48"/>
      <c r="BI239" s="50"/>
      <c r="BJ239" s="47"/>
      <c r="BK239" s="30"/>
      <c r="BL239" s="30"/>
    </row>
    <row r="240" spans="1:64" s="31" customFormat="1" ht="33" customHeight="1" x14ac:dyDescent="0.6">
      <c r="AG240" s="48"/>
      <c r="AH240" s="48"/>
      <c r="AI240" s="49"/>
      <c r="AJ240" s="52"/>
      <c r="AK240" s="52"/>
      <c r="AL240" s="52"/>
      <c r="AM240" s="52"/>
      <c r="AN240" s="52"/>
      <c r="AO240" s="52"/>
      <c r="AP240" s="53"/>
      <c r="AQ240" s="53"/>
      <c r="AR240" s="53"/>
      <c r="AS240" s="51"/>
      <c r="AT240" s="51"/>
      <c r="AU240" s="51"/>
      <c r="AV240" s="51"/>
      <c r="BD240" s="48"/>
      <c r="BE240" s="48"/>
      <c r="BF240" s="48"/>
      <c r="BG240" s="48"/>
      <c r="BH240" s="48"/>
      <c r="BI240" s="50"/>
      <c r="BJ240" s="47"/>
      <c r="BK240" s="30"/>
      <c r="BL240" s="30"/>
    </row>
    <row r="241" spans="18:61" s="23" customFormat="1" x14ac:dyDescent="0.25">
      <c r="R241" s="41"/>
      <c r="S241" s="41"/>
      <c r="BF241" s="42"/>
      <c r="BG241" s="42"/>
      <c r="BH241" s="42"/>
      <c r="BI241" s="42"/>
    </row>
    <row r="242" spans="18:61" s="23" customFormat="1" x14ac:dyDescent="0.25">
      <c r="R242" s="41"/>
      <c r="S242" s="41"/>
      <c r="BF242" s="42"/>
      <c r="BG242" s="42"/>
      <c r="BH242" s="42"/>
      <c r="BI242" s="42"/>
    </row>
    <row r="243" spans="18:61" s="23" customFormat="1" x14ac:dyDescent="0.25">
      <c r="R243" s="41"/>
      <c r="S243" s="41"/>
      <c r="BF243" s="42"/>
      <c r="BG243" s="42"/>
      <c r="BH243" s="42"/>
      <c r="BI243" s="42"/>
    </row>
    <row r="244" spans="18:61" s="23" customFormat="1" x14ac:dyDescent="0.25">
      <c r="R244" s="41"/>
      <c r="S244" s="41"/>
      <c r="BF244" s="42"/>
      <c r="BG244" s="42"/>
      <c r="BH244" s="42"/>
      <c r="BI244" s="42"/>
    </row>
    <row r="245" spans="18:61" s="23" customFormat="1" x14ac:dyDescent="0.25">
      <c r="R245" s="41"/>
      <c r="S245" s="41"/>
      <c r="BF245" s="42"/>
      <c r="BG245" s="42"/>
      <c r="BH245" s="42"/>
      <c r="BI245" s="42"/>
    </row>
    <row r="246" spans="18:61" s="23" customFormat="1" x14ac:dyDescent="0.25">
      <c r="R246" s="41"/>
      <c r="S246" s="41"/>
      <c r="BF246" s="42"/>
      <c r="BG246" s="42"/>
      <c r="BH246" s="42"/>
      <c r="BI246" s="42"/>
    </row>
    <row r="247" spans="18:61" s="23" customFormat="1" x14ac:dyDescent="0.25">
      <c r="R247" s="41"/>
      <c r="S247" s="41"/>
      <c r="BF247" s="42"/>
      <c r="BG247" s="42"/>
      <c r="BH247" s="42"/>
      <c r="BI247" s="42"/>
    </row>
    <row r="248" spans="18:61" s="23" customFormat="1" x14ac:dyDescent="0.25">
      <c r="R248" s="41"/>
      <c r="S248" s="41"/>
      <c r="BF248" s="42"/>
      <c r="BG248" s="42"/>
      <c r="BH248" s="42"/>
      <c r="BI248" s="42"/>
    </row>
    <row r="249" spans="18:61" s="23" customFormat="1" x14ac:dyDescent="0.25">
      <c r="R249" s="41"/>
      <c r="S249" s="41"/>
      <c r="BF249" s="42"/>
      <c r="BG249" s="42"/>
      <c r="BH249" s="42"/>
      <c r="BI249" s="42"/>
    </row>
    <row r="250" spans="18:61" s="23" customFormat="1" x14ac:dyDescent="0.25">
      <c r="R250" s="41"/>
      <c r="S250" s="41"/>
      <c r="BF250" s="42"/>
      <c r="BG250" s="42"/>
      <c r="BH250" s="42"/>
      <c r="BI250" s="42"/>
    </row>
    <row r="251" spans="18:61" s="23" customFormat="1" x14ac:dyDescent="0.25">
      <c r="R251" s="41"/>
      <c r="S251" s="41"/>
      <c r="BF251" s="42"/>
      <c r="BG251" s="42"/>
      <c r="BH251" s="42"/>
      <c r="BI251" s="42"/>
    </row>
    <row r="252" spans="18:61" s="23" customFormat="1" x14ac:dyDescent="0.25">
      <c r="R252" s="41"/>
      <c r="S252" s="41"/>
      <c r="BF252" s="42"/>
      <c r="BG252" s="42"/>
      <c r="BH252" s="42"/>
      <c r="BI252" s="42"/>
    </row>
    <row r="253" spans="18:61" s="23" customFormat="1" x14ac:dyDescent="0.25">
      <c r="R253" s="41"/>
      <c r="S253" s="41"/>
      <c r="BF253" s="42"/>
      <c r="BG253" s="42"/>
      <c r="BH253" s="42"/>
      <c r="BI253" s="42"/>
    </row>
    <row r="254" spans="18:61" s="23" customFormat="1" x14ac:dyDescent="0.25">
      <c r="R254" s="41"/>
      <c r="S254" s="41"/>
      <c r="BF254" s="42"/>
      <c r="BG254" s="42"/>
      <c r="BH254" s="42"/>
      <c r="BI254" s="42"/>
    </row>
    <row r="255" spans="18:61" s="23" customFormat="1" x14ac:dyDescent="0.25">
      <c r="R255" s="41"/>
      <c r="S255" s="41"/>
      <c r="BF255" s="42"/>
      <c r="BG255" s="42"/>
      <c r="BH255" s="42"/>
      <c r="BI255" s="42"/>
    </row>
    <row r="256" spans="18:61" s="23" customFormat="1" x14ac:dyDescent="0.25">
      <c r="R256" s="41"/>
      <c r="S256" s="41"/>
      <c r="BF256" s="42"/>
      <c r="BG256" s="42"/>
      <c r="BH256" s="42"/>
      <c r="BI256" s="42"/>
    </row>
    <row r="257" spans="18:61" s="23" customFormat="1" x14ac:dyDescent="0.25">
      <c r="R257" s="41"/>
      <c r="S257" s="41"/>
      <c r="BF257" s="42"/>
      <c r="BG257" s="42"/>
      <c r="BH257" s="42"/>
      <c r="BI257" s="42"/>
    </row>
    <row r="258" spans="18:61" s="23" customFormat="1" x14ac:dyDescent="0.25">
      <c r="R258" s="41"/>
      <c r="S258" s="41"/>
      <c r="BF258" s="42"/>
      <c r="BG258" s="42"/>
      <c r="BH258" s="42"/>
      <c r="BI258" s="42"/>
    </row>
    <row r="259" spans="18:61" s="23" customFormat="1" x14ac:dyDescent="0.25">
      <c r="R259" s="41"/>
      <c r="S259" s="41"/>
      <c r="BF259" s="42"/>
      <c r="BG259" s="42"/>
      <c r="BH259" s="42"/>
      <c r="BI259" s="42"/>
    </row>
    <row r="260" spans="18:61" s="23" customFormat="1" x14ac:dyDescent="0.25">
      <c r="R260" s="41"/>
      <c r="S260" s="41"/>
      <c r="BF260" s="42"/>
      <c r="BG260" s="42"/>
      <c r="BH260" s="42"/>
      <c r="BI260" s="42"/>
    </row>
    <row r="261" spans="18:61" s="23" customFormat="1" x14ac:dyDescent="0.25">
      <c r="R261" s="41"/>
      <c r="S261" s="41"/>
      <c r="BF261" s="42"/>
      <c r="BG261" s="42"/>
      <c r="BH261" s="42"/>
      <c r="BI261" s="42"/>
    </row>
    <row r="262" spans="18:61" s="23" customFormat="1" x14ac:dyDescent="0.25">
      <c r="R262" s="41"/>
      <c r="S262" s="41"/>
      <c r="BF262" s="42"/>
      <c r="BG262" s="42"/>
      <c r="BH262" s="42"/>
      <c r="BI262" s="42"/>
    </row>
    <row r="263" spans="18:61" s="23" customFormat="1" x14ac:dyDescent="0.25">
      <c r="R263" s="41"/>
      <c r="S263" s="41"/>
      <c r="BF263" s="42"/>
      <c r="BG263" s="42"/>
      <c r="BH263" s="42"/>
      <c r="BI263" s="42"/>
    </row>
    <row r="264" spans="18:61" s="23" customFormat="1" x14ac:dyDescent="0.25">
      <c r="R264" s="41"/>
      <c r="S264" s="41"/>
      <c r="BF264" s="42"/>
      <c r="BG264" s="42"/>
      <c r="BH264" s="42"/>
      <c r="BI264" s="42"/>
    </row>
    <row r="265" spans="18:61" s="23" customFormat="1" x14ac:dyDescent="0.25">
      <c r="R265" s="41"/>
      <c r="S265" s="41"/>
      <c r="BF265" s="42"/>
      <c r="BG265" s="42"/>
      <c r="BH265" s="42"/>
      <c r="BI265" s="42"/>
    </row>
    <row r="266" spans="18:61" s="23" customFormat="1" x14ac:dyDescent="0.25">
      <c r="R266" s="41"/>
      <c r="S266" s="41"/>
      <c r="BF266" s="42"/>
      <c r="BG266" s="42"/>
      <c r="BH266" s="42"/>
      <c r="BI266" s="42"/>
    </row>
    <row r="267" spans="18:61" s="23" customFormat="1" x14ac:dyDescent="0.25">
      <c r="R267" s="41"/>
      <c r="S267" s="41"/>
      <c r="BF267" s="42"/>
      <c r="BG267" s="42"/>
      <c r="BH267" s="42"/>
      <c r="BI267" s="42"/>
    </row>
    <row r="268" spans="18:61" s="23" customFormat="1" x14ac:dyDescent="0.25">
      <c r="R268" s="41"/>
      <c r="S268" s="41"/>
      <c r="BF268" s="42"/>
      <c r="BG268" s="42"/>
      <c r="BH268" s="42"/>
      <c r="BI268" s="42"/>
    </row>
    <row r="269" spans="18:61" s="23" customFormat="1" x14ac:dyDescent="0.25">
      <c r="R269" s="41"/>
      <c r="S269" s="41"/>
      <c r="BF269" s="42"/>
      <c r="BG269" s="42"/>
      <c r="BH269" s="42"/>
      <c r="BI269" s="42"/>
    </row>
    <row r="270" spans="18:61" s="23" customFormat="1" x14ac:dyDescent="0.25">
      <c r="R270" s="41"/>
      <c r="S270" s="41"/>
      <c r="BF270" s="42"/>
      <c r="BG270" s="42"/>
      <c r="BH270" s="42"/>
      <c r="BI270" s="42"/>
    </row>
    <row r="271" spans="18:61" s="23" customFormat="1" x14ac:dyDescent="0.25">
      <c r="R271" s="41"/>
      <c r="S271" s="41"/>
      <c r="BF271" s="42"/>
      <c r="BG271" s="42"/>
      <c r="BH271" s="42"/>
      <c r="BI271" s="42"/>
    </row>
    <row r="272" spans="18:61" s="23" customFormat="1" x14ac:dyDescent="0.25">
      <c r="R272" s="41"/>
      <c r="S272" s="41"/>
      <c r="BF272" s="42"/>
      <c r="BG272" s="42"/>
      <c r="BH272" s="42"/>
      <c r="BI272" s="42"/>
    </row>
    <row r="273" spans="18:61" s="23" customFormat="1" x14ac:dyDescent="0.25">
      <c r="R273" s="41"/>
      <c r="S273" s="41"/>
      <c r="BF273" s="42"/>
      <c r="BG273" s="42"/>
      <c r="BH273" s="42"/>
      <c r="BI273" s="42"/>
    </row>
    <row r="274" spans="18:61" s="23" customFormat="1" x14ac:dyDescent="0.25">
      <c r="R274" s="41"/>
      <c r="S274" s="41"/>
      <c r="BF274" s="42"/>
      <c r="BG274" s="42"/>
      <c r="BH274" s="42"/>
      <c r="BI274" s="42"/>
    </row>
    <row r="275" spans="18:61" s="23" customFormat="1" x14ac:dyDescent="0.25">
      <c r="R275" s="41"/>
      <c r="S275" s="41"/>
      <c r="BF275" s="42"/>
      <c r="BG275" s="42"/>
      <c r="BH275" s="42"/>
      <c r="BI275" s="42"/>
    </row>
    <row r="276" spans="18:61" s="23" customFormat="1" x14ac:dyDescent="0.25">
      <c r="R276" s="41"/>
      <c r="S276" s="41"/>
      <c r="BF276" s="42"/>
      <c r="BG276" s="42"/>
      <c r="BH276" s="42"/>
      <c r="BI276" s="42"/>
    </row>
    <row r="277" spans="18:61" s="23" customFormat="1" x14ac:dyDescent="0.25">
      <c r="R277" s="41"/>
      <c r="S277" s="41"/>
      <c r="BF277" s="42"/>
      <c r="BG277" s="42"/>
      <c r="BH277" s="42"/>
      <c r="BI277" s="42"/>
    </row>
    <row r="278" spans="18:61" s="23" customFormat="1" x14ac:dyDescent="0.25">
      <c r="R278" s="41"/>
      <c r="S278" s="41"/>
      <c r="BF278" s="42"/>
      <c r="BG278" s="42"/>
      <c r="BH278" s="42"/>
      <c r="BI278" s="42"/>
    </row>
    <row r="279" spans="18:61" s="23" customFormat="1" x14ac:dyDescent="0.25">
      <c r="R279" s="41"/>
      <c r="S279" s="41"/>
      <c r="BF279" s="42"/>
      <c r="BG279" s="42"/>
      <c r="BH279" s="42"/>
      <c r="BI279" s="42"/>
    </row>
    <row r="280" spans="18:61" s="23" customFormat="1" x14ac:dyDescent="0.25">
      <c r="R280" s="41"/>
      <c r="S280" s="41"/>
      <c r="BF280" s="42"/>
      <c r="BG280" s="42"/>
      <c r="BH280" s="42"/>
      <c r="BI280" s="42"/>
    </row>
    <row r="281" spans="18:61" s="23" customFormat="1" x14ac:dyDescent="0.25">
      <c r="R281" s="41"/>
      <c r="S281" s="41"/>
      <c r="BF281" s="42"/>
      <c r="BG281" s="42"/>
      <c r="BH281" s="42"/>
      <c r="BI281" s="42"/>
    </row>
    <row r="282" spans="18:61" s="23" customFormat="1" x14ac:dyDescent="0.25">
      <c r="R282" s="41"/>
      <c r="S282" s="41"/>
      <c r="BF282" s="42"/>
      <c r="BG282" s="42"/>
      <c r="BH282" s="42"/>
      <c r="BI282" s="42"/>
    </row>
    <row r="283" spans="18:61" s="23" customFormat="1" x14ac:dyDescent="0.25">
      <c r="R283" s="41"/>
      <c r="S283" s="41"/>
      <c r="BF283" s="42"/>
      <c r="BG283" s="42"/>
      <c r="BH283" s="42"/>
      <c r="BI283" s="42"/>
    </row>
    <row r="284" spans="18:61" s="23" customFormat="1" x14ac:dyDescent="0.25">
      <c r="R284" s="41"/>
      <c r="S284" s="41"/>
      <c r="BF284" s="42"/>
      <c r="BG284" s="42"/>
      <c r="BH284" s="42"/>
      <c r="BI284" s="42"/>
    </row>
    <row r="285" spans="18:61" s="23" customFormat="1" x14ac:dyDescent="0.25">
      <c r="R285" s="41"/>
      <c r="S285" s="41"/>
      <c r="BF285" s="42"/>
      <c r="BG285" s="42"/>
      <c r="BH285" s="42"/>
      <c r="BI285" s="42"/>
    </row>
    <row r="286" spans="18:61" s="23" customFormat="1" x14ac:dyDescent="0.25">
      <c r="R286" s="41"/>
      <c r="S286" s="41"/>
      <c r="BF286" s="42"/>
      <c r="BG286" s="42"/>
      <c r="BH286" s="42"/>
      <c r="BI286" s="42"/>
    </row>
    <row r="287" spans="18:61" s="23" customFormat="1" x14ac:dyDescent="0.25">
      <c r="R287" s="41"/>
      <c r="S287" s="41"/>
      <c r="BF287" s="42"/>
      <c r="BG287" s="42"/>
      <c r="BH287" s="42"/>
      <c r="BI287" s="42"/>
    </row>
    <row r="288" spans="18:61" s="23" customFormat="1" x14ac:dyDescent="0.25">
      <c r="R288" s="41"/>
      <c r="S288" s="41"/>
      <c r="BF288" s="42"/>
      <c r="BG288" s="42"/>
      <c r="BH288" s="42"/>
      <c r="BI288" s="42"/>
    </row>
    <row r="289" spans="18:61" s="23" customFormat="1" x14ac:dyDescent="0.25">
      <c r="R289" s="41"/>
      <c r="S289" s="41"/>
      <c r="BF289" s="42"/>
      <c r="BG289" s="42"/>
      <c r="BH289" s="42"/>
      <c r="BI289" s="42"/>
    </row>
    <row r="290" spans="18:61" s="23" customFormat="1" x14ac:dyDescent="0.25">
      <c r="R290" s="41"/>
      <c r="S290" s="41"/>
      <c r="BF290" s="42"/>
      <c r="BG290" s="42"/>
      <c r="BH290" s="42"/>
      <c r="BI290" s="42"/>
    </row>
    <row r="291" spans="18:61" s="23" customFormat="1" x14ac:dyDescent="0.25">
      <c r="R291" s="41"/>
      <c r="S291" s="41"/>
      <c r="BF291" s="42"/>
      <c r="BG291" s="42"/>
      <c r="BH291" s="42"/>
      <c r="BI291" s="42"/>
    </row>
    <row r="292" spans="18:61" s="23" customFormat="1" x14ac:dyDescent="0.25">
      <c r="R292" s="41"/>
      <c r="S292" s="41"/>
      <c r="BF292" s="42"/>
      <c r="BG292" s="42"/>
      <c r="BH292" s="42"/>
      <c r="BI292" s="42"/>
    </row>
    <row r="293" spans="18:61" s="23" customFormat="1" x14ac:dyDescent="0.25">
      <c r="R293" s="41"/>
      <c r="S293" s="41"/>
      <c r="BF293" s="42"/>
      <c r="BG293" s="42"/>
      <c r="BH293" s="42"/>
      <c r="BI293" s="42"/>
    </row>
    <row r="294" spans="18:61" s="23" customFormat="1" x14ac:dyDescent="0.25">
      <c r="R294" s="41"/>
      <c r="S294" s="41"/>
      <c r="BF294" s="42"/>
      <c r="BG294" s="42"/>
      <c r="BH294" s="42"/>
      <c r="BI294" s="42"/>
    </row>
    <row r="295" spans="18:61" s="23" customFormat="1" x14ac:dyDescent="0.25">
      <c r="R295" s="41"/>
      <c r="S295" s="41"/>
      <c r="BF295" s="42"/>
      <c r="BG295" s="42"/>
      <c r="BH295" s="42"/>
      <c r="BI295" s="42"/>
    </row>
    <row r="296" spans="18:61" s="23" customFormat="1" x14ac:dyDescent="0.25">
      <c r="R296" s="41"/>
      <c r="S296" s="41"/>
      <c r="BF296" s="42"/>
      <c r="BG296" s="42"/>
      <c r="BH296" s="42"/>
      <c r="BI296" s="42"/>
    </row>
    <row r="297" spans="18:61" s="23" customFormat="1" x14ac:dyDescent="0.25">
      <c r="R297" s="41"/>
      <c r="S297" s="41"/>
      <c r="BF297" s="42"/>
      <c r="BG297" s="42"/>
      <c r="BH297" s="42"/>
      <c r="BI297" s="42"/>
    </row>
    <row r="298" spans="18:61" s="23" customFormat="1" x14ac:dyDescent="0.25">
      <c r="R298" s="41"/>
      <c r="S298" s="41"/>
      <c r="BF298" s="42"/>
      <c r="BG298" s="42"/>
      <c r="BH298" s="42"/>
      <c r="BI298" s="42"/>
    </row>
    <row r="299" spans="18:61" s="23" customFormat="1" x14ac:dyDescent="0.25">
      <c r="R299" s="41"/>
      <c r="S299" s="41"/>
      <c r="BF299" s="42"/>
      <c r="BG299" s="42"/>
      <c r="BH299" s="42"/>
      <c r="BI299" s="42"/>
    </row>
    <row r="300" spans="18:61" s="23" customFormat="1" x14ac:dyDescent="0.25">
      <c r="R300" s="41"/>
      <c r="S300" s="41"/>
      <c r="BF300" s="42"/>
      <c r="BG300" s="42"/>
      <c r="BH300" s="42"/>
      <c r="BI300" s="42"/>
    </row>
    <row r="301" spans="18:61" s="23" customFormat="1" x14ac:dyDescent="0.25">
      <c r="R301" s="41"/>
      <c r="S301" s="41"/>
      <c r="BF301" s="42"/>
      <c r="BG301" s="42"/>
      <c r="BH301" s="42"/>
      <c r="BI301" s="42"/>
    </row>
    <row r="302" spans="18:61" s="23" customFormat="1" x14ac:dyDescent="0.25">
      <c r="R302" s="41"/>
      <c r="S302" s="41"/>
      <c r="BF302" s="42"/>
      <c r="BG302" s="42"/>
      <c r="BH302" s="42"/>
      <c r="BI302" s="42"/>
    </row>
    <row r="303" spans="18:61" s="23" customFormat="1" x14ac:dyDescent="0.25">
      <c r="R303" s="41"/>
      <c r="S303" s="41"/>
      <c r="BF303" s="42"/>
      <c r="BG303" s="42"/>
      <c r="BH303" s="42"/>
      <c r="BI303" s="42"/>
    </row>
    <row r="304" spans="18:61" s="23" customFormat="1" x14ac:dyDescent="0.25">
      <c r="R304" s="41"/>
      <c r="S304" s="41"/>
      <c r="BF304" s="42"/>
      <c r="BG304" s="42"/>
      <c r="BH304" s="42"/>
      <c r="BI304" s="42"/>
    </row>
    <row r="305" spans="18:61" s="23" customFormat="1" x14ac:dyDescent="0.25">
      <c r="R305" s="41"/>
      <c r="S305" s="41"/>
      <c r="BF305" s="42"/>
      <c r="BG305" s="42"/>
      <c r="BH305" s="42"/>
      <c r="BI305" s="42"/>
    </row>
    <row r="306" spans="18:61" s="23" customFormat="1" x14ac:dyDescent="0.25">
      <c r="R306" s="41"/>
      <c r="S306" s="41"/>
      <c r="BF306" s="42"/>
      <c r="BG306" s="42"/>
      <c r="BH306" s="42"/>
      <c r="BI306" s="42"/>
    </row>
    <row r="307" spans="18:61" s="23" customFormat="1" x14ac:dyDescent="0.25">
      <c r="R307" s="41"/>
      <c r="S307" s="41"/>
      <c r="BF307" s="42"/>
      <c r="BG307" s="42"/>
      <c r="BH307" s="42"/>
      <c r="BI307" s="42"/>
    </row>
    <row r="308" spans="18:61" s="23" customFormat="1" x14ac:dyDescent="0.25">
      <c r="R308" s="41"/>
      <c r="S308" s="41"/>
      <c r="BF308" s="42"/>
      <c r="BG308" s="42"/>
      <c r="BH308" s="42"/>
      <c r="BI308" s="42"/>
    </row>
    <row r="309" spans="18:61" s="23" customFormat="1" x14ac:dyDescent="0.25">
      <c r="R309" s="41"/>
      <c r="S309" s="41"/>
      <c r="BF309" s="42"/>
      <c r="BG309" s="42"/>
      <c r="BH309" s="42"/>
      <c r="BI309" s="42"/>
    </row>
    <row r="310" spans="18:61" s="23" customFormat="1" x14ac:dyDescent="0.25">
      <c r="R310" s="41"/>
      <c r="S310" s="41"/>
      <c r="BF310" s="42"/>
      <c r="BG310" s="42"/>
      <c r="BH310" s="42"/>
      <c r="BI310" s="42"/>
    </row>
    <row r="311" spans="18:61" s="23" customFormat="1" x14ac:dyDescent="0.25">
      <c r="R311" s="41"/>
      <c r="S311" s="41"/>
      <c r="BF311" s="42"/>
      <c r="BG311" s="42"/>
      <c r="BH311" s="42"/>
      <c r="BI311" s="42"/>
    </row>
    <row r="312" spans="18:61" s="23" customFormat="1" x14ac:dyDescent="0.25">
      <c r="R312" s="41"/>
      <c r="S312" s="41"/>
      <c r="BF312" s="42"/>
      <c r="BG312" s="42"/>
      <c r="BH312" s="42"/>
      <c r="BI312" s="42"/>
    </row>
    <row r="313" spans="18:61" s="23" customFormat="1" x14ac:dyDescent="0.25">
      <c r="R313" s="41"/>
      <c r="S313" s="41"/>
      <c r="BF313" s="42"/>
      <c r="BG313" s="42"/>
      <c r="BH313" s="42"/>
      <c r="BI313" s="42"/>
    </row>
    <row r="314" spans="18:61" s="23" customFormat="1" x14ac:dyDescent="0.25">
      <c r="R314" s="41"/>
      <c r="S314" s="41"/>
      <c r="BF314" s="42"/>
      <c r="BG314" s="42"/>
      <c r="BH314" s="42"/>
      <c r="BI314" s="42"/>
    </row>
    <row r="315" spans="18:61" s="23" customFormat="1" x14ac:dyDescent="0.25">
      <c r="R315" s="41"/>
      <c r="S315" s="41"/>
      <c r="BF315" s="42"/>
      <c r="BG315" s="42"/>
      <c r="BH315" s="42"/>
      <c r="BI315" s="42"/>
    </row>
    <row r="316" spans="18:61" s="23" customFormat="1" x14ac:dyDescent="0.25">
      <c r="R316" s="41"/>
      <c r="S316" s="41"/>
      <c r="BF316" s="42"/>
      <c r="BG316" s="42"/>
      <c r="BH316" s="42"/>
      <c r="BI316" s="42"/>
    </row>
    <row r="317" spans="18:61" s="23" customFormat="1" x14ac:dyDescent="0.25">
      <c r="R317" s="41"/>
      <c r="S317" s="41"/>
      <c r="BF317" s="42"/>
      <c r="BG317" s="42"/>
      <c r="BH317" s="42"/>
      <c r="BI317" s="42"/>
    </row>
    <row r="318" spans="18:61" s="23" customFormat="1" x14ac:dyDescent="0.25">
      <c r="R318" s="41"/>
      <c r="S318" s="41"/>
      <c r="BF318" s="42"/>
      <c r="BG318" s="42"/>
      <c r="BH318" s="42"/>
      <c r="BI318" s="42"/>
    </row>
    <row r="319" spans="18:61" s="23" customFormat="1" x14ac:dyDescent="0.25">
      <c r="R319" s="41"/>
      <c r="S319" s="41"/>
      <c r="BF319" s="42"/>
      <c r="BG319" s="42"/>
      <c r="BH319" s="42"/>
      <c r="BI319" s="42"/>
    </row>
    <row r="320" spans="18:61" s="23" customFormat="1" x14ac:dyDescent="0.25">
      <c r="R320" s="41"/>
      <c r="S320" s="41"/>
      <c r="BF320" s="42"/>
      <c r="BG320" s="42"/>
      <c r="BH320" s="42"/>
      <c r="BI320" s="42"/>
    </row>
    <row r="321" spans="18:61" s="23" customFormat="1" x14ac:dyDescent="0.25">
      <c r="R321" s="41"/>
      <c r="S321" s="41"/>
      <c r="BF321" s="42"/>
      <c r="BG321" s="42"/>
      <c r="BH321" s="42"/>
      <c r="BI321" s="42"/>
    </row>
    <row r="322" spans="18:61" s="23" customFormat="1" x14ac:dyDescent="0.25">
      <c r="R322" s="41"/>
      <c r="S322" s="41"/>
      <c r="BF322" s="42"/>
      <c r="BG322" s="42"/>
      <c r="BH322" s="42"/>
      <c r="BI322" s="42"/>
    </row>
    <row r="323" spans="18:61" s="23" customFormat="1" x14ac:dyDescent="0.25">
      <c r="R323" s="41"/>
      <c r="S323" s="41"/>
      <c r="BF323" s="42"/>
      <c r="BG323" s="42"/>
      <c r="BH323" s="42"/>
      <c r="BI323" s="42"/>
    </row>
    <row r="324" spans="18:61" s="23" customFormat="1" x14ac:dyDescent="0.25">
      <c r="R324" s="41"/>
      <c r="S324" s="41"/>
      <c r="BF324" s="42"/>
      <c r="BG324" s="42"/>
      <c r="BH324" s="42"/>
      <c r="BI324" s="42"/>
    </row>
    <row r="325" spans="18:61" s="23" customFormat="1" x14ac:dyDescent="0.25">
      <c r="R325" s="41"/>
      <c r="S325" s="41"/>
      <c r="BF325" s="42"/>
      <c r="BG325" s="42"/>
      <c r="BH325" s="42"/>
      <c r="BI325" s="42"/>
    </row>
    <row r="326" spans="18:61" s="23" customFormat="1" x14ac:dyDescent="0.25">
      <c r="R326" s="41"/>
      <c r="S326" s="41"/>
      <c r="BF326" s="42"/>
      <c r="BG326" s="42"/>
      <c r="BH326" s="42"/>
      <c r="BI326" s="42"/>
    </row>
    <row r="327" spans="18:61" s="23" customFormat="1" x14ac:dyDescent="0.25">
      <c r="R327" s="41"/>
      <c r="S327" s="41"/>
      <c r="BF327" s="42"/>
      <c r="BG327" s="42"/>
      <c r="BH327" s="42"/>
      <c r="BI327" s="42"/>
    </row>
    <row r="328" spans="18:61" s="23" customFormat="1" x14ac:dyDescent="0.25">
      <c r="R328" s="41"/>
      <c r="S328" s="41"/>
      <c r="BF328" s="42"/>
      <c r="BG328" s="42"/>
      <c r="BH328" s="42"/>
      <c r="BI328" s="42"/>
    </row>
    <row r="329" spans="18:61" s="23" customFormat="1" x14ac:dyDescent="0.25">
      <c r="R329" s="41"/>
      <c r="S329" s="41"/>
      <c r="BF329" s="42"/>
      <c r="BG329" s="42"/>
      <c r="BH329" s="42"/>
      <c r="BI329" s="42"/>
    </row>
    <row r="330" spans="18:61" s="23" customFormat="1" x14ac:dyDescent="0.25">
      <c r="R330" s="41"/>
      <c r="S330" s="41"/>
      <c r="BF330" s="42"/>
      <c r="BG330" s="42"/>
      <c r="BH330" s="42"/>
      <c r="BI330" s="42"/>
    </row>
    <row r="331" spans="18:61" s="23" customFormat="1" x14ac:dyDescent="0.25">
      <c r="R331" s="41"/>
      <c r="S331" s="41"/>
      <c r="BF331" s="42"/>
      <c r="BG331" s="42"/>
      <c r="BH331" s="42"/>
      <c r="BI331" s="42"/>
    </row>
    <row r="332" spans="18:61" s="23" customFormat="1" x14ac:dyDescent="0.25">
      <c r="R332" s="41"/>
      <c r="S332" s="41"/>
      <c r="BF332" s="42"/>
      <c r="BG332" s="42"/>
      <c r="BH332" s="42"/>
      <c r="BI332" s="42"/>
    </row>
    <row r="333" spans="18:61" s="23" customFormat="1" x14ac:dyDescent="0.25">
      <c r="R333" s="41"/>
      <c r="S333" s="41"/>
      <c r="BF333" s="42"/>
      <c r="BG333" s="42"/>
      <c r="BH333" s="42"/>
      <c r="BI333" s="42"/>
    </row>
    <row r="334" spans="18:61" s="23" customFormat="1" x14ac:dyDescent="0.25">
      <c r="R334" s="41"/>
      <c r="S334" s="41"/>
      <c r="BF334" s="42"/>
      <c r="BG334" s="42"/>
      <c r="BH334" s="42"/>
      <c r="BI334" s="42"/>
    </row>
    <row r="335" spans="18:61" s="23" customFormat="1" x14ac:dyDescent="0.25">
      <c r="R335" s="41"/>
      <c r="S335" s="41"/>
      <c r="BF335" s="42"/>
      <c r="BG335" s="42"/>
      <c r="BH335" s="42"/>
      <c r="BI335" s="42"/>
    </row>
    <row r="336" spans="18:61" s="23" customFormat="1" x14ac:dyDescent="0.25">
      <c r="R336" s="41"/>
      <c r="S336" s="41"/>
      <c r="BF336" s="42"/>
      <c r="BG336" s="42"/>
      <c r="BH336" s="42"/>
      <c r="BI336" s="42"/>
    </row>
    <row r="337" spans="18:61" s="23" customFormat="1" x14ac:dyDescent="0.25">
      <c r="R337" s="41"/>
      <c r="S337" s="41"/>
      <c r="BF337" s="42"/>
      <c r="BG337" s="42"/>
      <c r="BH337" s="42"/>
      <c r="BI337" s="42"/>
    </row>
    <row r="338" spans="18:61" s="23" customFormat="1" x14ac:dyDescent="0.25">
      <c r="R338" s="41"/>
      <c r="S338" s="41"/>
      <c r="BF338" s="42"/>
      <c r="BG338" s="42"/>
      <c r="BH338" s="42"/>
      <c r="BI338" s="42"/>
    </row>
    <row r="339" spans="18:61" s="23" customFormat="1" x14ac:dyDescent="0.25">
      <c r="R339" s="41"/>
      <c r="S339" s="41"/>
      <c r="BF339" s="42"/>
      <c r="BG339" s="42"/>
      <c r="BH339" s="42"/>
      <c r="BI339" s="42"/>
    </row>
    <row r="340" spans="18:61" s="23" customFormat="1" x14ac:dyDescent="0.25">
      <c r="R340" s="41"/>
      <c r="S340" s="41"/>
      <c r="BF340" s="42"/>
      <c r="BG340" s="42"/>
      <c r="BH340" s="42"/>
      <c r="BI340" s="42"/>
    </row>
    <row r="341" spans="18:61" s="23" customFormat="1" x14ac:dyDescent="0.25">
      <c r="R341" s="41"/>
      <c r="S341" s="41"/>
      <c r="BF341" s="42"/>
      <c r="BG341" s="42"/>
      <c r="BH341" s="42"/>
      <c r="BI341" s="42"/>
    </row>
    <row r="342" spans="18:61" s="23" customFormat="1" x14ac:dyDescent="0.25">
      <c r="R342" s="41"/>
      <c r="S342" s="41"/>
      <c r="BF342" s="42"/>
      <c r="BG342" s="42"/>
      <c r="BH342" s="42"/>
      <c r="BI342" s="42"/>
    </row>
    <row r="343" spans="18:61" s="23" customFormat="1" x14ac:dyDescent="0.25">
      <c r="R343" s="41"/>
      <c r="S343" s="41"/>
      <c r="BF343" s="42"/>
      <c r="BG343" s="42"/>
      <c r="BH343" s="42"/>
      <c r="BI343" s="42"/>
    </row>
    <row r="344" spans="18:61" s="23" customFormat="1" x14ac:dyDescent="0.25">
      <c r="R344" s="41"/>
      <c r="S344" s="41"/>
      <c r="BF344" s="42"/>
      <c r="BG344" s="42"/>
      <c r="BH344" s="42"/>
      <c r="BI344" s="42"/>
    </row>
    <row r="345" spans="18:61" s="23" customFormat="1" x14ac:dyDescent="0.25">
      <c r="R345" s="41"/>
      <c r="S345" s="41"/>
      <c r="BF345" s="42"/>
      <c r="BG345" s="42"/>
      <c r="BH345" s="42"/>
      <c r="BI345" s="42"/>
    </row>
    <row r="346" spans="18:61" s="23" customFormat="1" x14ac:dyDescent="0.25">
      <c r="R346" s="41"/>
      <c r="S346" s="41"/>
      <c r="BF346" s="42"/>
      <c r="BG346" s="42"/>
      <c r="BH346" s="42"/>
      <c r="BI346" s="42"/>
    </row>
    <row r="347" spans="18:61" s="23" customFormat="1" x14ac:dyDescent="0.25">
      <c r="R347" s="41"/>
      <c r="S347" s="41"/>
      <c r="BF347" s="42"/>
      <c r="BG347" s="42"/>
      <c r="BH347" s="42"/>
      <c r="BI347" s="42"/>
    </row>
    <row r="348" spans="18:61" s="23" customFormat="1" x14ac:dyDescent="0.25">
      <c r="R348" s="41"/>
      <c r="S348" s="41"/>
      <c r="BF348" s="42"/>
      <c r="BG348" s="42"/>
      <c r="BH348" s="42"/>
      <c r="BI348" s="42"/>
    </row>
    <row r="349" spans="18:61" s="23" customFormat="1" x14ac:dyDescent="0.25">
      <c r="R349" s="41"/>
      <c r="S349" s="41"/>
      <c r="BF349" s="42"/>
      <c r="BG349" s="42"/>
      <c r="BH349" s="42"/>
      <c r="BI349" s="42"/>
    </row>
    <row r="350" spans="18:61" s="23" customFormat="1" x14ac:dyDescent="0.25">
      <c r="R350" s="41"/>
      <c r="S350" s="41"/>
      <c r="BF350" s="42"/>
      <c r="BG350" s="42"/>
      <c r="BH350" s="42"/>
      <c r="BI350" s="42"/>
    </row>
    <row r="351" spans="18:61" s="23" customFormat="1" x14ac:dyDescent="0.25">
      <c r="R351" s="41"/>
      <c r="S351" s="41"/>
      <c r="BF351" s="42"/>
      <c r="BG351" s="42"/>
      <c r="BH351" s="42"/>
      <c r="BI351" s="42"/>
    </row>
    <row r="352" spans="18:61" s="23" customFormat="1" x14ac:dyDescent="0.25">
      <c r="R352" s="41"/>
      <c r="S352" s="41"/>
      <c r="BF352" s="42"/>
      <c r="BG352" s="42"/>
      <c r="BH352" s="42"/>
      <c r="BI352" s="42"/>
    </row>
    <row r="353" spans="18:61" s="23" customFormat="1" x14ac:dyDescent="0.25">
      <c r="R353" s="41"/>
      <c r="S353" s="41"/>
      <c r="BF353" s="42"/>
      <c r="BG353" s="42"/>
      <c r="BH353" s="42"/>
      <c r="BI353" s="42"/>
    </row>
    <row r="354" spans="18:61" s="23" customFormat="1" x14ac:dyDescent="0.25">
      <c r="R354" s="41"/>
      <c r="S354" s="41"/>
      <c r="BF354" s="42"/>
      <c r="BG354" s="42"/>
      <c r="BH354" s="42"/>
      <c r="BI354" s="42"/>
    </row>
    <row r="355" spans="18:61" s="23" customFormat="1" x14ac:dyDescent="0.25">
      <c r="R355" s="41"/>
      <c r="S355" s="41"/>
      <c r="BF355" s="42"/>
      <c r="BG355" s="42"/>
      <c r="BH355" s="42"/>
      <c r="BI355" s="42"/>
    </row>
    <row r="356" spans="18:61" s="23" customFormat="1" x14ac:dyDescent="0.25">
      <c r="R356" s="41"/>
      <c r="S356" s="41"/>
      <c r="BF356" s="42"/>
      <c r="BG356" s="42"/>
      <c r="BH356" s="42"/>
      <c r="BI356" s="42"/>
    </row>
    <row r="357" spans="18:61" s="23" customFormat="1" x14ac:dyDescent="0.25">
      <c r="R357" s="41"/>
      <c r="S357" s="41"/>
      <c r="BF357" s="42"/>
      <c r="BG357" s="42"/>
      <c r="BH357" s="42"/>
      <c r="BI357" s="42"/>
    </row>
    <row r="358" spans="18:61" s="23" customFormat="1" x14ac:dyDescent="0.25">
      <c r="R358" s="41"/>
      <c r="S358" s="41"/>
      <c r="BF358" s="42"/>
      <c r="BG358" s="42"/>
      <c r="BH358" s="42"/>
      <c r="BI358" s="42"/>
    </row>
    <row r="359" spans="18:61" s="23" customFormat="1" x14ac:dyDescent="0.25">
      <c r="R359" s="41"/>
      <c r="S359" s="41"/>
      <c r="BF359" s="42"/>
      <c r="BG359" s="42"/>
      <c r="BH359" s="42"/>
      <c r="BI359" s="42"/>
    </row>
    <row r="360" spans="18:61" s="23" customFormat="1" x14ac:dyDescent="0.25">
      <c r="R360" s="41"/>
      <c r="S360" s="41"/>
      <c r="BF360" s="42"/>
      <c r="BG360" s="42"/>
      <c r="BH360" s="42"/>
      <c r="BI360" s="42"/>
    </row>
    <row r="361" spans="18:61" s="23" customFormat="1" x14ac:dyDescent="0.25">
      <c r="R361" s="41"/>
      <c r="S361" s="41"/>
      <c r="BF361" s="42"/>
      <c r="BG361" s="42"/>
      <c r="BH361" s="42"/>
      <c r="BI361" s="42"/>
    </row>
    <row r="362" spans="18:61" s="23" customFormat="1" x14ac:dyDescent="0.25">
      <c r="R362" s="41"/>
      <c r="S362" s="41"/>
      <c r="BF362" s="42"/>
      <c r="BG362" s="42"/>
      <c r="BH362" s="42"/>
      <c r="BI362" s="42"/>
    </row>
    <row r="363" spans="18:61" s="23" customFormat="1" x14ac:dyDescent="0.25">
      <c r="R363" s="41"/>
      <c r="S363" s="41"/>
      <c r="BF363" s="42"/>
      <c r="BG363" s="42"/>
      <c r="BH363" s="42"/>
      <c r="BI363" s="42"/>
    </row>
    <row r="364" spans="18:61" s="23" customFormat="1" x14ac:dyDescent="0.25">
      <c r="R364" s="41"/>
      <c r="S364" s="41"/>
      <c r="BF364" s="42"/>
      <c r="BG364" s="42"/>
      <c r="BH364" s="42"/>
      <c r="BI364" s="42"/>
    </row>
    <row r="365" spans="18:61" s="23" customFormat="1" x14ac:dyDescent="0.25">
      <c r="R365" s="41"/>
      <c r="S365" s="41"/>
      <c r="BF365" s="42"/>
      <c r="BG365" s="42"/>
      <c r="BH365" s="42"/>
      <c r="BI365" s="42"/>
    </row>
    <row r="366" spans="18:61" s="23" customFormat="1" x14ac:dyDescent="0.25">
      <c r="R366" s="41"/>
      <c r="S366" s="41"/>
      <c r="BF366" s="42"/>
      <c r="BG366" s="42"/>
      <c r="BH366" s="42"/>
      <c r="BI366" s="42"/>
    </row>
    <row r="367" spans="18:61" s="23" customFormat="1" x14ac:dyDescent="0.25">
      <c r="R367" s="41"/>
      <c r="S367" s="41"/>
      <c r="BF367" s="42"/>
      <c r="BG367" s="42"/>
      <c r="BH367" s="42"/>
      <c r="BI367" s="42"/>
    </row>
    <row r="368" spans="18:61" s="23" customFormat="1" x14ac:dyDescent="0.25">
      <c r="R368" s="41"/>
      <c r="S368" s="41"/>
      <c r="BF368" s="42"/>
      <c r="BG368" s="42"/>
      <c r="BH368" s="42"/>
      <c r="BI368" s="42"/>
    </row>
    <row r="369" spans="18:61" s="23" customFormat="1" x14ac:dyDescent="0.25">
      <c r="R369" s="41"/>
      <c r="S369" s="41"/>
      <c r="BF369" s="42"/>
      <c r="BG369" s="42"/>
      <c r="BH369" s="42"/>
      <c r="BI369" s="42"/>
    </row>
    <row r="370" spans="18:61" s="23" customFormat="1" x14ac:dyDescent="0.25">
      <c r="R370" s="41"/>
      <c r="S370" s="41"/>
      <c r="BF370" s="42"/>
      <c r="BG370" s="42"/>
      <c r="BH370" s="42"/>
      <c r="BI370" s="42"/>
    </row>
    <row r="371" spans="18:61" s="23" customFormat="1" x14ac:dyDescent="0.25">
      <c r="R371" s="41"/>
      <c r="S371" s="41"/>
      <c r="BF371" s="42"/>
      <c r="BG371" s="42"/>
      <c r="BH371" s="42"/>
      <c r="BI371" s="42"/>
    </row>
    <row r="372" spans="18:61" s="23" customFormat="1" x14ac:dyDescent="0.25">
      <c r="R372" s="41"/>
      <c r="S372" s="41"/>
      <c r="BF372" s="42"/>
      <c r="BG372" s="42"/>
      <c r="BH372" s="42"/>
      <c r="BI372" s="42"/>
    </row>
    <row r="373" spans="18:61" s="23" customFormat="1" x14ac:dyDescent="0.25">
      <c r="R373" s="41"/>
      <c r="S373" s="41"/>
      <c r="BF373" s="42"/>
      <c r="BG373" s="42"/>
      <c r="BH373" s="42"/>
      <c r="BI373" s="42"/>
    </row>
    <row r="374" spans="18:61" s="23" customFormat="1" x14ac:dyDescent="0.25">
      <c r="R374" s="41"/>
      <c r="S374" s="41"/>
      <c r="BF374" s="42"/>
      <c r="BG374" s="42"/>
      <c r="BH374" s="42"/>
      <c r="BI374" s="42"/>
    </row>
    <row r="375" spans="18:61" s="23" customFormat="1" x14ac:dyDescent="0.25">
      <c r="R375" s="41"/>
      <c r="S375" s="41"/>
      <c r="BF375" s="42"/>
      <c r="BG375" s="42"/>
      <c r="BH375" s="42"/>
      <c r="BI375" s="42"/>
    </row>
    <row r="376" spans="18:61" s="23" customFormat="1" x14ac:dyDescent="0.25">
      <c r="R376" s="41"/>
      <c r="S376" s="41"/>
      <c r="BF376" s="42"/>
      <c r="BG376" s="42"/>
      <c r="BH376" s="42"/>
      <c r="BI376" s="42"/>
    </row>
    <row r="377" spans="18:61" s="23" customFormat="1" x14ac:dyDescent="0.25">
      <c r="R377" s="41"/>
      <c r="S377" s="41"/>
      <c r="BF377" s="42"/>
      <c r="BG377" s="42"/>
      <c r="BH377" s="42"/>
      <c r="BI377" s="42"/>
    </row>
    <row r="378" spans="18:61" s="23" customFormat="1" x14ac:dyDescent="0.25">
      <c r="R378" s="41"/>
      <c r="S378" s="41"/>
      <c r="BF378" s="42"/>
      <c r="BG378" s="42"/>
      <c r="BH378" s="42"/>
      <c r="BI378" s="42"/>
    </row>
    <row r="379" spans="18:61" s="23" customFormat="1" x14ac:dyDescent="0.25">
      <c r="R379" s="41"/>
      <c r="S379" s="41"/>
      <c r="BF379" s="42"/>
      <c r="BG379" s="42"/>
      <c r="BH379" s="42"/>
      <c r="BI379" s="42"/>
    </row>
    <row r="380" spans="18:61" s="23" customFormat="1" x14ac:dyDescent="0.25">
      <c r="R380" s="41"/>
      <c r="S380" s="41"/>
      <c r="BF380" s="42"/>
      <c r="BG380" s="42"/>
      <c r="BH380" s="42"/>
      <c r="BI380" s="42"/>
    </row>
    <row r="381" spans="18:61" s="23" customFormat="1" x14ac:dyDescent="0.25">
      <c r="R381" s="41"/>
      <c r="S381" s="41"/>
      <c r="BF381" s="42"/>
      <c r="BG381" s="42"/>
      <c r="BH381" s="42"/>
      <c r="BI381" s="42"/>
    </row>
    <row r="382" spans="18:61" s="23" customFormat="1" x14ac:dyDescent="0.25">
      <c r="R382" s="41"/>
      <c r="S382" s="41"/>
      <c r="BF382" s="42"/>
      <c r="BG382" s="42"/>
      <c r="BH382" s="42"/>
      <c r="BI382" s="42"/>
    </row>
    <row r="383" spans="18:61" s="23" customFormat="1" x14ac:dyDescent="0.25">
      <c r="R383" s="41"/>
      <c r="S383" s="41"/>
      <c r="BF383" s="42"/>
      <c r="BG383" s="42"/>
      <c r="BH383" s="42"/>
      <c r="BI383" s="42"/>
    </row>
    <row r="384" spans="18:61" s="23" customFormat="1" x14ac:dyDescent="0.25">
      <c r="R384" s="41"/>
      <c r="S384" s="41"/>
      <c r="BF384" s="42"/>
      <c r="BG384" s="42"/>
      <c r="BH384" s="42"/>
      <c r="BI384" s="42"/>
    </row>
    <row r="385" spans="18:61" s="23" customFormat="1" x14ac:dyDescent="0.25">
      <c r="R385" s="41"/>
      <c r="S385" s="41"/>
      <c r="BF385" s="42"/>
      <c r="BG385" s="42"/>
      <c r="BH385" s="42"/>
      <c r="BI385" s="42"/>
    </row>
    <row r="386" spans="18:61" s="23" customFormat="1" x14ac:dyDescent="0.25">
      <c r="R386" s="41"/>
      <c r="S386" s="41"/>
      <c r="BF386" s="42"/>
      <c r="BG386" s="42"/>
      <c r="BH386" s="42"/>
      <c r="BI386" s="42"/>
    </row>
    <row r="387" spans="18:61" s="23" customFormat="1" x14ac:dyDescent="0.25">
      <c r="R387" s="41"/>
      <c r="S387" s="41"/>
      <c r="BF387" s="42"/>
      <c r="BG387" s="42"/>
      <c r="BH387" s="42"/>
      <c r="BI387" s="42"/>
    </row>
    <row r="388" spans="18:61" s="23" customFormat="1" x14ac:dyDescent="0.25">
      <c r="R388" s="41"/>
      <c r="S388" s="41"/>
      <c r="BF388" s="42"/>
      <c r="BG388" s="42"/>
      <c r="BH388" s="42"/>
      <c r="BI388" s="42"/>
    </row>
    <row r="389" spans="18:61" s="23" customFormat="1" x14ac:dyDescent="0.25">
      <c r="R389" s="41"/>
      <c r="S389" s="41"/>
      <c r="BF389" s="42"/>
      <c r="BG389" s="42"/>
      <c r="BH389" s="42"/>
      <c r="BI389" s="42"/>
    </row>
    <row r="390" spans="18:61" s="23" customFormat="1" x14ac:dyDescent="0.25">
      <c r="R390" s="41"/>
      <c r="S390" s="41"/>
      <c r="BF390" s="42"/>
      <c r="BG390" s="42"/>
      <c r="BH390" s="42"/>
      <c r="BI390" s="42"/>
    </row>
    <row r="391" spans="18:61" s="23" customFormat="1" x14ac:dyDescent="0.25">
      <c r="R391" s="41"/>
      <c r="S391" s="41"/>
      <c r="BF391" s="42"/>
      <c r="BG391" s="42"/>
      <c r="BH391" s="42"/>
      <c r="BI391" s="42"/>
    </row>
    <row r="392" spans="18:61" s="23" customFormat="1" x14ac:dyDescent="0.25">
      <c r="R392" s="41"/>
      <c r="S392" s="41"/>
      <c r="BF392" s="42"/>
      <c r="BG392" s="42"/>
      <c r="BH392" s="42"/>
      <c r="BI392" s="42"/>
    </row>
    <row r="393" spans="18:61" s="23" customFormat="1" x14ac:dyDescent="0.25">
      <c r="R393" s="41"/>
      <c r="S393" s="41"/>
      <c r="BF393" s="42"/>
      <c r="BG393" s="42"/>
      <c r="BH393" s="42"/>
      <c r="BI393" s="42"/>
    </row>
    <row r="394" spans="18:61" s="23" customFormat="1" x14ac:dyDescent="0.25">
      <c r="R394" s="41"/>
      <c r="S394" s="41"/>
      <c r="BF394" s="42"/>
      <c r="BG394" s="42"/>
      <c r="BH394" s="42"/>
      <c r="BI394" s="42"/>
    </row>
    <row r="395" spans="18:61" s="23" customFormat="1" x14ac:dyDescent="0.25">
      <c r="R395" s="41"/>
      <c r="S395" s="41"/>
      <c r="BF395" s="42"/>
      <c r="BG395" s="42"/>
      <c r="BH395" s="42"/>
      <c r="BI395" s="42"/>
    </row>
    <row r="396" spans="18:61" s="23" customFormat="1" x14ac:dyDescent="0.25">
      <c r="R396" s="41"/>
      <c r="S396" s="41"/>
      <c r="BF396" s="42"/>
      <c r="BG396" s="42"/>
      <c r="BH396" s="42"/>
      <c r="BI396" s="42"/>
    </row>
    <row r="397" spans="18:61" s="23" customFormat="1" x14ac:dyDescent="0.25">
      <c r="R397" s="41"/>
      <c r="S397" s="41"/>
      <c r="BF397" s="42"/>
      <c r="BG397" s="42"/>
      <c r="BH397" s="42"/>
      <c r="BI397" s="42"/>
    </row>
    <row r="398" spans="18:61" s="23" customFormat="1" x14ac:dyDescent="0.25">
      <c r="R398" s="41"/>
      <c r="S398" s="41"/>
      <c r="BF398" s="42"/>
      <c r="BG398" s="42"/>
      <c r="BH398" s="42"/>
      <c r="BI398" s="42"/>
    </row>
    <row r="399" spans="18:61" s="23" customFormat="1" x14ac:dyDescent="0.25">
      <c r="R399" s="41"/>
      <c r="S399" s="41"/>
      <c r="BF399" s="42"/>
      <c r="BG399" s="42"/>
      <c r="BH399" s="42"/>
      <c r="BI399" s="42"/>
    </row>
    <row r="400" spans="18:61" s="23" customFormat="1" x14ac:dyDescent="0.25">
      <c r="R400" s="41"/>
      <c r="S400" s="41"/>
      <c r="BF400" s="42"/>
      <c r="BG400" s="42"/>
      <c r="BH400" s="42"/>
      <c r="BI400" s="42"/>
    </row>
    <row r="401" spans="18:61" s="23" customFormat="1" x14ac:dyDescent="0.25">
      <c r="R401" s="41"/>
      <c r="S401" s="41"/>
      <c r="BF401" s="42"/>
      <c r="BG401" s="42"/>
      <c r="BH401" s="42"/>
      <c r="BI401" s="42"/>
    </row>
    <row r="402" spans="18:61" s="23" customFormat="1" x14ac:dyDescent="0.25">
      <c r="R402" s="41"/>
      <c r="S402" s="41"/>
      <c r="BF402" s="42"/>
      <c r="BG402" s="42"/>
      <c r="BH402" s="42"/>
      <c r="BI402" s="42"/>
    </row>
    <row r="403" spans="18:61" s="23" customFormat="1" x14ac:dyDescent="0.25">
      <c r="R403" s="41"/>
      <c r="S403" s="41"/>
      <c r="BF403" s="42"/>
      <c r="BG403" s="42"/>
      <c r="BH403" s="42"/>
      <c r="BI403" s="42"/>
    </row>
    <row r="404" spans="18:61" s="23" customFormat="1" x14ac:dyDescent="0.25">
      <c r="R404" s="41"/>
      <c r="S404" s="41"/>
      <c r="BF404" s="42"/>
      <c r="BG404" s="42"/>
      <c r="BH404" s="42"/>
      <c r="BI404" s="42"/>
    </row>
    <row r="405" spans="18:61" s="23" customFormat="1" x14ac:dyDescent="0.25">
      <c r="R405" s="41"/>
      <c r="S405" s="41"/>
      <c r="BF405" s="42"/>
      <c r="BG405" s="42"/>
      <c r="BH405" s="42"/>
      <c r="BI405" s="42"/>
    </row>
    <row r="406" spans="18:61" s="23" customFormat="1" x14ac:dyDescent="0.25">
      <c r="R406" s="41"/>
      <c r="S406" s="41"/>
      <c r="BF406" s="42"/>
      <c r="BG406" s="42"/>
      <c r="BH406" s="42"/>
      <c r="BI406" s="42"/>
    </row>
    <row r="407" spans="18:61" s="23" customFormat="1" x14ac:dyDescent="0.25">
      <c r="R407" s="41"/>
      <c r="S407" s="41"/>
      <c r="BF407" s="42"/>
      <c r="BG407" s="42"/>
      <c r="BH407" s="42"/>
      <c r="BI407" s="42"/>
    </row>
    <row r="408" spans="18:61" s="23" customFormat="1" x14ac:dyDescent="0.25">
      <c r="R408" s="41"/>
      <c r="S408" s="41"/>
      <c r="BF408" s="42"/>
      <c r="BG408" s="42"/>
      <c r="BH408" s="42"/>
      <c r="BI408" s="42"/>
    </row>
    <row r="409" spans="18:61" s="23" customFormat="1" x14ac:dyDescent="0.25">
      <c r="R409" s="41"/>
      <c r="S409" s="41"/>
      <c r="BF409" s="42"/>
      <c r="BG409" s="42"/>
      <c r="BH409" s="42"/>
      <c r="BI409" s="42"/>
    </row>
    <row r="410" spans="18:61" s="23" customFormat="1" x14ac:dyDescent="0.25">
      <c r="R410" s="41"/>
      <c r="S410" s="41"/>
      <c r="BF410" s="42"/>
      <c r="BG410" s="42"/>
      <c r="BH410" s="42"/>
      <c r="BI410" s="42"/>
    </row>
    <row r="411" spans="18:61" s="23" customFormat="1" x14ac:dyDescent="0.25">
      <c r="R411" s="41"/>
      <c r="S411" s="41"/>
      <c r="BF411" s="42"/>
      <c r="BG411" s="42"/>
      <c r="BH411" s="42"/>
      <c r="BI411" s="42"/>
    </row>
    <row r="412" spans="18:61" s="23" customFormat="1" x14ac:dyDescent="0.25">
      <c r="R412" s="41"/>
      <c r="S412" s="41"/>
      <c r="BF412" s="42"/>
      <c r="BG412" s="42"/>
      <c r="BH412" s="42"/>
      <c r="BI412" s="42"/>
    </row>
    <row r="413" spans="18:61" s="23" customFormat="1" x14ac:dyDescent="0.25">
      <c r="R413" s="41"/>
      <c r="S413" s="41"/>
      <c r="BF413" s="42"/>
      <c r="BG413" s="42"/>
      <c r="BH413" s="42"/>
      <c r="BI413" s="42"/>
    </row>
    <row r="414" spans="18:61" s="23" customFormat="1" x14ac:dyDescent="0.25">
      <c r="R414" s="41"/>
      <c r="S414" s="41"/>
      <c r="BF414" s="42"/>
      <c r="BG414" s="42"/>
      <c r="BH414" s="42"/>
      <c r="BI414" s="42"/>
    </row>
    <row r="415" spans="18:61" s="23" customFormat="1" x14ac:dyDescent="0.25">
      <c r="R415" s="41"/>
      <c r="S415" s="41"/>
      <c r="BF415" s="42"/>
      <c r="BG415" s="42"/>
      <c r="BH415" s="42"/>
      <c r="BI415" s="42"/>
    </row>
    <row r="416" spans="18:61" s="23" customFormat="1" x14ac:dyDescent="0.25">
      <c r="R416" s="41"/>
      <c r="S416" s="41"/>
      <c r="BF416" s="42"/>
      <c r="BG416" s="42"/>
      <c r="BH416" s="42"/>
      <c r="BI416" s="42"/>
    </row>
    <row r="417" spans="18:61" s="23" customFormat="1" x14ac:dyDescent="0.25">
      <c r="R417" s="41"/>
      <c r="S417" s="41"/>
      <c r="BF417" s="42"/>
      <c r="BG417" s="42"/>
      <c r="BH417" s="42"/>
      <c r="BI417" s="42"/>
    </row>
    <row r="418" spans="18:61" s="23" customFormat="1" x14ac:dyDescent="0.25">
      <c r="R418" s="41"/>
      <c r="S418" s="41"/>
      <c r="BF418" s="42"/>
      <c r="BG418" s="42"/>
      <c r="BH418" s="42"/>
      <c r="BI418" s="42"/>
    </row>
    <row r="419" spans="18:61" s="23" customFormat="1" x14ac:dyDescent="0.25">
      <c r="R419" s="41"/>
      <c r="S419" s="41"/>
      <c r="BF419" s="42"/>
      <c r="BG419" s="42"/>
      <c r="BH419" s="42"/>
      <c r="BI419" s="42"/>
    </row>
    <row r="420" spans="18:61" s="23" customFormat="1" x14ac:dyDescent="0.25">
      <c r="R420" s="41"/>
      <c r="S420" s="41"/>
      <c r="BF420" s="42"/>
      <c r="BG420" s="42"/>
      <c r="BH420" s="42"/>
      <c r="BI420" s="42"/>
    </row>
    <row r="421" spans="18:61" s="23" customFormat="1" x14ac:dyDescent="0.25">
      <c r="R421" s="41"/>
      <c r="S421" s="41"/>
      <c r="BF421" s="42"/>
      <c r="BG421" s="42"/>
      <c r="BH421" s="42"/>
      <c r="BI421" s="42"/>
    </row>
    <row r="422" spans="18:61" s="23" customFormat="1" x14ac:dyDescent="0.25">
      <c r="R422" s="41"/>
      <c r="S422" s="41"/>
      <c r="BF422" s="42"/>
      <c r="BG422" s="42"/>
      <c r="BH422" s="42"/>
      <c r="BI422" s="42"/>
    </row>
    <row r="423" spans="18:61" s="23" customFormat="1" x14ac:dyDescent="0.25">
      <c r="R423" s="41"/>
      <c r="S423" s="41"/>
      <c r="BF423" s="42"/>
      <c r="BG423" s="42"/>
      <c r="BH423" s="42"/>
      <c r="BI423" s="42"/>
    </row>
    <row r="424" spans="18:61" s="23" customFormat="1" x14ac:dyDescent="0.25">
      <c r="R424" s="41"/>
      <c r="S424" s="41"/>
      <c r="BF424" s="42"/>
      <c r="BG424" s="42"/>
      <c r="BH424" s="42"/>
      <c r="BI424" s="42"/>
    </row>
    <row r="425" spans="18:61" s="23" customFormat="1" x14ac:dyDescent="0.25">
      <c r="R425" s="41"/>
      <c r="S425" s="41"/>
      <c r="BF425" s="42"/>
      <c r="BG425" s="42"/>
      <c r="BH425" s="42"/>
      <c r="BI425" s="42"/>
    </row>
    <row r="426" spans="18:61" s="23" customFormat="1" x14ac:dyDescent="0.25">
      <c r="R426" s="41"/>
      <c r="S426" s="41"/>
      <c r="BF426" s="42"/>
      <c r="BG426" s="42"/>
      <c r="BH426" s="42"/>
      <c r="BI426" s="42"/>
    </row>
    <row r="427" spans="18:61" s="23" customFormat="1" x14ac:dyDescent="0.25">
      <c r="R427" s="41"/>
      <c r="S427" s="41"/>
      <c r="BF427" s="42"/>
      <c r="BG427" s="42"/>
      <c r="BH427" s="42"/>
      <c r="BI427" s="42"/>
    </row>
    <row r="428" spans="18:61" s="23" customFormat="1" x14ac:dyDescent="0.25">
      <c r="R428" s="41"/>
      <c r="S428" s="41"/>
      <c r="BF428" s="42"/>
      <c r="BG428" s="42"/>
      <c r="BH428" s="42"/>
      <c r="BI428" s="42"/>
    </row>
    <row r="429" spans="18:61" s="23" customFormat="1" x14ac:dyDescent="0.25">
      <c r="R429" s="41"/>
      <c r="S429" s="41"/>
      <c r="BF429" s="42"/>
      <c r="BG429" s="42"/>
      <c r="BH429" s="42"/>
      <c r="BI429" s="42"/>
    </row>
    <row r="430" spans="18:61" s="23" customFormat="1" x14ac:dyDescent="0.25">
      <c r="R430" s="41"/>
      <c r="S430" s="41"/>
      <c r="BF430" s="42"/>
      <c r="BG430" s="42"/>
      <c r="BH430" s="42"/>
      <c r="BI430" s="42"/>
    </row>
    <row r="431" spans="18:61" s="23" customFormat="1" x14ac:dyDescent="0.25">
      <c r="R431" s="41"/>
      <c r="S431" s="41"/>
      <c r="BF431" s="42"/>
      <c r="BG431" s="42"/>
      <c r="BH431" s="42"/>
      <c r="BI431" s="42"/>
    </row>
    <row r="432" spans="18:61" s="23" customFormat="1" x14ac:dyDescent="0.25">
      <c r="R432" s="41"/>
      <c r="S432" s="41"/>
      <c r="BF432" s="42"/>
      <c r="BG432" s="42"/>
      <c r="BH432" s="42"/>
      <c r="BI432" s="42"/>
    </row>
    <row r="433" spans="18:61" s="23" customFormat="1" x14ac:dyDescent="0.25">
      <c r="R433" s="41"/>
      <c r="S433" s="41"/>
      <c r="BF433" s="42"/>
      <c r="BG433" s="42"/>
      <c r="BH433" s="42"/>
      <c r="BI433" s="42"/>
    </row>
    <row r="434" spans="18:61" s="23" customFormat="1" x14ac:dyDescent="0.25">
      <c r="R434" s="41"/>
      <c r="S434" s="41"/>
      <c r="BF434" s="42"/>
      <c r="BG434" s="42"/>
      <c r="BH434" s="42"/>
      <c r="BI434" s="42"/>
    </row>
    <row r="435" spans="18:61" s="23" customFormat="1" x14ac:dyDescent="0.25">
      <c r="R435" s="41"/>
      <c r="S435" s="41"/>
      <c r="BF435" s="42"/>
      <c r="BG435" s="42"/>
      <c r="BH435" s="42"/>
      <c r="BI435" s="42"/>
    </row>
    <row r="436" spans="18:61" s="23" customFormat="1" x14ac:dyDescent="0.25">
      <c r="R436" s="41"/>
      <c r="S436" s="41"/>
      <c r="BF436" s="42"/>
      <c r="BG436" s="42"/>
      <c r="BH436" s="42"/>
      <c r="BI436" s="42"/>
    </row>
    <row r="437" spans="18:61" s="23" customFormat="1" x14ac:dyDescent="0.25">
      <c r="R437" s="41"/>
      <c r="S437" s="41"/>
      <c r="BF437" s="42"/>
      <c r="BG437" s="42"/>
      <c r="BH437" s="42"/>
      <c r="BI437" s="42"/>
    </row>
    <row r="438" spans="18:61" s="23" customFormat="1" x14ac:dyDescent="0.25">
      <c r="R438" s="41"/>
      <c r="S438" s="41"/>
      <c r="BF438" s="42"/>
      <c r="BG438" s="42"/>
      <c r="BH438" s="42"/>
      <c r="BI438" s="42"/>
    </row>
    <row r="439" spans="18:61" s="23" customFormat="1" x14ac:dyDescent="0.25">
      <c r="R439" s="41"/>
      <c r="S439" s="41"/>
      <c r="BF439" s="42"/>
      <c r="BG439" s="42"/>
      <c r="BH439" s="42"/>
      <c r="BI439" s="42"/>
    </row>
    <row r="440" spans="18:61" s="23" customFormat="1" x14ac:dyDescent="0.25">
      <c r="R440" s="41"/>
      <c r="S440" s="41"/>
      <c r="BF440" s="42"/>
      <c r="BG440" s="42"/>
      <c r="BH440" s="42"/>
      <c r="BI440" s="42"/>
    </row>
    <row r="441" spans="18:61" s="23" customFormat="1" x14ac:dyDescent="0.25">
      <c r="R441" s="41"/>
      <c r="S441" s="41"/>
      <c r="BF441" s="42"/>
      <c r="BG441" s="42"/>
      <c r="BH441" s="42"/>
      <c r="BI441" s="42"/>
    </row>
    <row r="442" spans="18:61" s="23" customFormat="1" x14ac:dyDescent="0.25">
      <c r="R442" s="41"/>
      <c r="S442" s="41"/>
      <c r="BF442" s="42"/>
      <c r="BG442" s="42"/>
      <c r="BH442" s="42"/>
      <c r="BI442" s="42"/>
    </row>
    <row r="443" spans="18:61" s="23" customFormat="1" x14ac:dyDescent="0.25">
      <c r="R443" s="41"/>
      <c r="S443" s="41"/>
      <c r="BF443" s="42"/>
      <c r="BG443" s="42"/>
      <c r="BH443" s="42"/>
      <c r="BI443" s="42"/>
    </row>
    <row r="444" spans="18:61" s="23" customFormat="1" x14ac:dyDescent="0.25">
      <c r="R444" s="41"/>
      <c r="S444" s="41"/>
      <c r="BF444" s="42"/>
      <c r="BG444" s="42"/>
      <c r="BH444" s="42"/>
      <c r="BI444" s="42"/>
    </row>
    <row r="445" spans="18:61" s="23" customFormat="1" x14ac:dyDescent="0.25">
      <c r="R445" s="41"/>
      <c r="S445" s="41"/>
      <c r="BF445" s="42"/>
      <c r="BG445" s="42"/>
      <c r="BH445" s="42"/>
      <c r="BI445" s="42"/>
    </row>
    <row r="446" spans="18:61" s="23" customFormat="1" x14ac:dyDescent="0.25">
      <c r="R446" s="41"/>
      <c r="S446" s="41"/>
      <c r="BF446" s="42"/>
      <c r="BG446" s="42"/>
      <c r="BH446" s="42"/>
      <c r="BI446" s="42"/>
    </row>
    <row r="447" spans="18:61" s="23" customFormat="1" x14ac:dyDescent="0.25">
      <c r="R447" s="41"/>
      <c r="S447" s="41"/>
      <c r="BF447" s="42"/>
      <c r="BG447" s="42"/>
      <c r="BH447" s="42"/>
      <c r="BI447" s="42"/>
    </row>
    <row r="448" spans="18:61" s="23" customFormat="1" x14ac:dyDescent="0.25">
      <c r="R448" s="41"/>
      <c r="S448" s="41"/>
      <c r="BF448" s="42"/>
      <c r="BG448" s="42"/>
      <c r="BH448" s="42"/>
      <c r="BI448" s="42"/>
    </row>
    <row r="449" spans="18:61" s="23" customFormat="1" x14ac:dyDescent="0.25">
      <c r="R449" s="41"/>
      <c r="S449" s="41"/>
      <c r="BF449" s="42"/>
      <c r="BG449" s="42"/>
      <c r="BH449" s="42"/>
      <c r="BI449" s="42"/>
    </row>
    <row r="450" spans="18:61" s="23" customFormat="1" x14ac:dyDescent="0.25">
      <c r="R450" s="41"/>
      <c r="S450" s="41"/>
      <c r="BF450" s="42"/>
      <c r="BG450" s="42"/>
      <c r="BH450" s="42"/>
      <c r="BI450" s="42"/>
    </row>
    <row r="451" spans="18:61" s="23" customFormat="1" x14ac:dyDescent="0.25">
      <c r="R451" s="41"/>
      <c r="S451" s="41"/>
      <c r="BF451" s="42"/>
      <c r="BG451" s="42"/>
      <c r="BH451" s="42"/>
      <c r="BI451" s="42"/>
    </row>
    <row r="452" spans="18:61" s="23" customFormat="1" x14ac:dyDescent="0.25">
      <c r="R452" s="41"/>
      <c r="S452" s="41"/>
      <c r="BF452" s="42"/>
      <c r="BG452" s="42"/>
      <c r="BH452" s="42"/>
      <c r="BI452" s="42"/>
    </row>
    <row r="453" spans="18:61" s="23" customFormat="1" x14ac:dyDescent="0.25">
      <c r="R453" s="41"/>
      <c r="S453" s="41"/>
      <c r="BF453" s="42"/>
      <c r="BG453" s="42"/>
      <c r="BH453" s="42"/>
      <c r="BI453" s="42"/>
    </row>
    <row r="454" spans="18:61" s="23" customFormat="1" x14ac:dyDescent="0.25">
      <c r="R454" s="41"/>
      <c r="S454" s="41"/>
      <c r="BF454" s="42"/>
      <c r="BG454" s="42"/>
      <c r="BH454" s="42"/>
      <c r="BI454" s="42"/>
    </row>
    <row r="455" spans="18:61" s="23" customFormat="1" x14ac:dyDescent="0.25">
      <c r="R455" s="41"/>
      <c r="S455" s="41"/>
      <c r="BF455" s="42"/>
      <c r="BG455" s="42"/>
      <c r="BH455" s="42"/>
      <c r="BI455" s="42"/>
    </row>
    <row r="456" spans="18:61" s="23" customFormat="1" x14ac:dyDescent="0.25">
      <c r="R456" s="41"/>
      <c r="S456" s="41"/>
      <c r="BF456" s="42"/>
      <c r="BG456" s="42"/>
      <c r="BH456" s="42"/>
      <c r="BI456" s="42"/>
    </row>
    <row r="457" spans="18:61" s="23" customFormat="1" x14ac:dyDescent="0.25">
      <c r="R457" s="41"/>
      <c r="S457" s="41"/>
      <c r="BF457" s="42"/>
      <c r="BG457" s="42"/>
      <c r="BH457" s="42"/>
      <c r="BI457" s="42"/>
    </row>
    <row r="458" spans="18:61" s="23" customFormat="1" x14ac:dyDescent="0.25">
      <c r="R458" s="41"/>
      <c r="S458" s="41"/>
      <c r="BF458" s="42"/>
      <c r="BG458" s="42"/>
      <c r="BH458" s="42"/>
      <c r="BI458" s="42"/>
    </row>
    <row r="459" spans="18:61" s="23" customFormat="1" x14ac:dyDescent="0.25">
      <c r="R459" s="41"/>
      <c r="S459" s="41"/>
      <c r="BF459" s="42"/>
      <c r="BG459" s="42"/>
      <c r="BH459" s="42"/>
      <c r="BI459" s="42"/>
    </row>
    <row r="460" spans="18:61" s="23" customFormat="1" x14ac:dyDescent="0.25">
      <c r="R460" s="41"/>
      <c r="S460" s="41"/>
      <c r="BF460" s="42"/>
      <c r="BG460" s="42"/>
      <c r="BH460" s="42"/>
      <c r="BI460" s="42"/>
    </row>
    <row r="461" spans="18:61" s="23" customFormat="1" x14ac:dyDescent="0.25">
      <c r="R461" s="41"/>
      <c r="S461" s="41"/>
      <c r="BF461" s="42"/>
      <c r="BG461" s="42"/>
      <c r="BH461" s="42"/>
      <c r="BI461" s="42"/>
    </row>
    <row r="462" spans="18:61" s="23" customFormat="1" x14ac:dyDescent="0.25">
      <c r="R462" s="41"/>
      <c r="S462" s="41"/>
      <c r="BF462" s="42"/>
      <c r="BG462" s="42"/>
      <c r="BH462" s="42"/>
      <c r="BI462" s="42"/>
    </row>
    <row r="463" spans="18:61" s="23" customFormat="1" x14ac:dyDescent="0.25">
      <c r="R463" s="41"/>
      <c r="S463" s="41"/>
      <c r="BF463" s="42"/>
      <c r="BG463" s="42"/>
      <c r="BH463" s="42"/>
      <c r="BI463" s="42"/>
    </row>
    <row r="464" spans="18:61" s="23" customFormat="1" x14ac:dyDescent="0.25">
      <c r="R464" s="41"/>
      <c r="S464" s="41"/>
      <c r="BF464" s="42"/>
      <c r="BG464" s="42"/>
      <c r="BH464" s="42"/>
      <c r="BI464" s="42"/>
    </row>
    <row r="465" spans="18:61" s="23" customFormat="1" x14ac:dyDescent="0.25">
      <c r="R465" s="41"/>
      <c r="S465" s="41"/>
      <c r="BF465" s="42"/>
      <c r="BG465" s="42"/>
      <c r="BH465" s="42"/>
      <c r="BI465" s="42"/>
    </row>
    <row r="466" spans="18:61" s="23" customFormat="1" x14ac:dyDescent="0.25">
      <c r="R466" s="41"/>
      <c r="S466" s="41"/>
      <c r="BF466" s="42"/>
      <c r="BG466" s="42"/>
      <c r="BH466" s="42"/>
      <c r="BI466" s="42"/>
    </row>
    <row r="467" spans="18:61" s="23" customFormat="1" x14ac:dyDescent="0.25">
      <c r="R467" s="41"/>
      <c r="S467" s="41"/>
      <c r="BF467" s="42"/>
      <c r="BG467" s="42"/>
      <c r="BH467" s="42"/>
      <c r="BI467" s="42"/>
    </row>
    <row r="468" spans="18:61" s="23" customFormat="1" x14ac:dyDescent="0.25">
      <c r="R468" s="41"/>
      <c r="S468" s="41"/>
      <c r="BF468" s="42"/>
      <c r="BG468" s="42"/>
      <c r="BH468" s="42"/>
      <c r="BI468" s="42"/>
    </row>
    <row r="469" spans="18:61" s="23" customFormat="1" x14ac:dyDescent="0.25">
      <c r="R469" s="41"/>
      <c r="S469" s="41"/>
      <c r="BF469" s="42"/>
      <c r="BG469" s="42"/>
      <c r="BH469" s="42"/>
      <c r="BI469" s="42"/>
    </row>
    <row r="470" spans="18:61" s="23" customFormat="1" x14ac:dyDescent="0.25">
      <c r="R470" s="41"/>
      <c r="S470" s="41"/>
      <c r="BF470" s="42"/>
      <c r="BG470" s="42"/>
      <c r="BH470" s="42"/>
      <c r="BI470" s="42"/>
    </row>
    <row r="471" spans="18:61" s="23" customFormat="1" x14ac:dyDescent="0.25">
      <c r="R471" s="41"/>
      <c r="S471" s="41"/>
      <c r="BF471" s="42"/>
      <c r="BG471" s="42"/>
      <c r="BH471" s="42"/>
      <c r="BI471" s="42"/>
    </row>
    <row r="472" spans="18:61" s="23" customFormat="1" x14ac:dyDescent="0.25">
      <c r="R472" s="41"/>
      <c r="S472" s="41"/>
      <c r="BF472" s="42"/>
      <c r="BG472" s="42"/>
      <c r="BH472" s="42"/>
      <c r="BI472" s="42"/>
    </row>
    <row r="473" spans="18:61" s="23" customFormat="1" x14ac:dyDescent="0.25">
      <c r="R473" s="41"/>
      <c r="S473" s="41"/>
      <c r="BF473" s="42"/>
      <c r="BG473" s="42"/>
      <c r="BH473" s="42"/>
      <c r="BI473" s="42"/>
    </row>
    <row r="474" spans="18:61" s="23" customFormat="1" x14ac:dyDescent="0.25">
      <c r="R474" s="41"/>
      <c r="S474" s="41"/>
      <c r="BF474" s="42"/>
      <c r="BG474" s="42"/>
      <c r="BH474" s="42"/>
      <c r="BI474" s="42"/>
    </row>
    <row r="475" spans="18:61" s="23" customFormat="1" x14ac:dyDescent="0.25">
      <c r="R475" s="41"/>
      <c r="S475" s="41"/>
      <c r="BF475" s="42"/>
      <c r="BG475" s="42"/>
      <c r="BH475" s="42"/>
      <c r="BI475" s="42"/>
    </row>
    <row r="476" spans="18:61" s="23" customFormat="1" x14ac:dyDescent="0.25">
      <c r="R476" s="41"/>
      <c r="S476" s="41"/>
      <c r="BF476" s="42"/>
      <c r="BG476" s="42"/>
      <c r="BH476" s="42"/>
      <c r="BI476" s="42"/>
    </row>
    <row r="477" spans="18:61" s="23" customFormat="1" x14ac:dyDescent="0.25">
      <c r="R477" s="41"/>
      <c r="S477" s="41"/>
      <c r="BF477" s="42"/>
      <c r="BG477" s="42"/>
      <c r="BH477" s="42"/>
      <c r="BI477" s="42"/>
    </row>
    <row r="478" spans="18:61" s="23" customFormat="1" x14ac:dyDescent="0.25">
      <c r="R478" s="41"/>
      <c r="S478" s="41"/>
      <c r="BF478" s="42"/>
      <c r="BG478" s="42"/>
      <c r="BH478" s="42"/>
      <c r="BI478" s="42"/>
    </row>
    <row r="479" spans="18:61" s="23" customFormat="1" x14ac:dyDescent="0.25">
      <c r="R479" s="41"/>
      <c r="S479" s="41"/>
      <c r="BF479" s="42"/>
      <c r="BG479" s="42"/>
      <c r="BH479" s="42"/>
      <c r="BI479" s="42"/>
    </row>
    <row r="480" spans="18:61" s="23" customFormat="1" x14ac:dyDescent="0.25">
      <c r="R480" s="41"/>
      <c r="S480" s="41"/>
      <c r="BF480" s="42"/>
      <c r="BG480" s="42"/>
      <c r="BH480" s="42"/>
      <c r="BI480" s="42"/>
    </row>
    <row r="481" spans="18:61" s="23" customFormat="1" x14ac:dyDescent="0.25">
      <c r="R481" s="41"/>
      <c r="S481" s="41"/>
      <c r="BF481" s="42"/>
      <c r="BG481" s="42"/>
      <c r="BH481" s="42"/>
      <c r="BI481" s="42"/>
    </row>
    <row r="482" spans="18:61" s="23" customFormat="1" x14ac:dyDescent="0.25">
      <c r="R482" s="41"/>
      <c r="S482" s="41"/>
      <c r="BF482" s="42"/>
      <c r="BG482" s="42"/>
      <c r="BH482" s="42"/>
      <c r="BI482" s="42"/>
    </row>
    <row r="483" spans="18:61" s="23" customFormat="1" x14ac:dyDescent="0.25">
      <c r="R483" s="41"/>
      <c r="S483" s="41"/>
      <c r="BF483" s="42"/>
      <c r="BG483" s="42"/>
      <c r="BH483" s="42"/>
      <c r="BI483" s="42"/>
    </row>
    <row r="484" spans="18:61" s="23" customFormat="1" x14ac:dyDescent="0.25">
      <c r="R484" s="41"/>
      <c r="S484" s="41"/>
      <c r="BF484" s="42"/>
      <c r="BG484" s="42"/>
      <c r="BH484" s="42"/>
      <c r="BI484" s="42"/>
    </row>
    <row r="485" spans="18:61" s="23" customFormat="1" x14ac:dyDescent="0.25">
      <c r="R485" s="41"/>
      <c r="S485" s="41"/>
      <c r="BF485" s="42"/>
      <c r="BG485" s="42"/>
      <c r="BH485" s="42"/>
      <c r="BI485" s="42"/>
    </row>
    <row r="486" spans="18:61" s="23" customFormat="1" x14ac:dyDescent="0.25">
      <c r="R486" s="41"/>
      <c r="S486" s="41"/>
      <c r="BF486" s="42"/>
      <c r="BG486" s="42"/>
      <c r="BH486" s="42"/>
      <c r="BI486" s="42"/>
    </row>
    <row r="487" spans="18:61" s="23" customFormat="1" x14ac:dyDescent="0.25">
      <c r="R487" s="41"/>
      <c r="S487" s="41"/>
      <c r="BF487" s="42"/>
      <c r="BG487" s="42"/>
      <c r="BH487" s="42"/>
      <c r="BI487" s="42"/>
    </row>
    <row r="488" spans="18:61" s="23" customFormat="1" x14ac:dyDescent="0.25">
      <c r="R488" s="41"/>
      <c r="S488" s="41"/>
      <c r="BF488" s="42"/>
      <c r="BG488" s="42"/>
      <c r="BH488" s="42"/>
      <c r="BI488" s="42"/>
    </row>
    <row r="489" spans="18:61" s="23" customFormat="1" x14ac:dyDescent="0.25">
      <c r="R489" s="41"/>
      <c r="S489" s="41"/>
      <c r="BF489" s="42"/>
      <c r="BG489" s="42"/>
      <c r="BH489" s="42"/>
      <c r="BI489" s="42"/>
    </row>
    <row r="490" spans="18:61" s="23" customFormat="1" x14ac:dyDescent="0.25">
      <c r="R490" s="41"/>
      <c r="S490" s="41"/>
      <c r="BF490" s="42"/>
      <c r="BG490" s="42"/>
      <c r="BH490" s="42"/>
      <c r="BI490" s="42"/>
    </row>
    <row r="491" spans="18:61" s="23" customFormat="1" x14ac:dyDescent="0.25">
      <c r="R491" s="41"/>
      <c r="S491" s="41"/>
      <c r="BF491" s="42"/>
      <c r="BG491" s="42"/>
      <c r="BH491" s="42"/>
      <c r="BI491" s="42"/>
    </row>
    <row r="492" spans="18:61" s="23" customFormat="1" x14ac:dyDescent="0.25">
      <c r="R492" s="41"/>
      <c r="S492" s="41"/>
      <c r="BF492" s="42"/>
      <c r="BG492" s="42"/>
      <c r="BH492" s="42"/>
      <c r="BI492" s="42"/>
    </row>
    <row r="493" spans="18:61" s="23" customFormat="1" x14ac:dyDescent="0.25">
      <c r="R493" s="41"/>
      <c r="S493" s="41"/>
      <c r="BF493" s="42"/>
      <c r="BG493" s="42"/>
      <c r="BH493" s="42"/>
      <c r="BI493" s="42"/>
    </row>
    <row r="494" spans="18:61" s="23" customFormat="1" x14ac:dyDescent="0.25">
      <c r="R494" s="41"/>
      <c r="S494" s="41"/>
      <c r="BF494" s="42"/>
      <c r="BG494" s="42"/>
      <c r="BH494" s="42"/>
      <c r="BI494" s="42"/>
    </row>
    <row r="495" spans="18:61" s="23" customFormat="1" x14ac:dyDescent="0.25">
      <c r="R495" s="41"/>
      <c r="S495" s="41"/>
      <c r="BF495" s="42"/>
      <c r="BG495" s="42"/>
      <c r="BH495" s="42"/>
      <c r="BI495" s="42"/>
    </row>
    <row r="496" spans="18:61" s="23" customFormat="1" x14ac:dyDescent="0.25">
      <c r="R496" s="41"/>
      <c r="S496" s="41"/>
      <c r="BF496" s="42"/>
      <c r="BG496" s="42"/>
      <c r="BH496" s="42"/>
      <c r="BI496" s="42"/>
    </row>
    <row r="497" spans="18:61" s="23" customFormat="1" x14ac:dyDescent="0.25">
      <c r="R497" s="41"/>
      <c r="S497" s="41"/>
      <c r="BF497" s="42"/>
      <c r="BG497" s="42"/>
      <c r="BH497" s="42"/>
      <c r="BI497" s="42"/>
    </row>
    <row r="498" spans="18:61" s="23" customFormat="1" x14ac:dyDescent="0.25">
      <c r="R498" s="41"/>
      <c r="S498" s="41"/>
      <c r="BF498" s="42"/>
      <c r="BG498" s="42"/>
      <c r="BH498" s="42"/>
      <c r="BI498" s="42"/>
    </row>
    <row r="499" spans="18:61" s="23" customFormat="1" x14ac:dyDescent="0.25">
      <c r="R499" s="41"/>
      <c r="S499" s="41"/>
      <c r="BF499" s="42"/>
      <c r="BG499" s="42"/>
      <c r="BH499" s="42"/>
      <c r="BI499" s="42"/>
    </row>
    <row r="500" spans="18:61" s="23" customFormat="1" x14ac:dyDescent="0.25">
      <c r="R500" s="41"/>
      <c r="S500" s="41"/>
      <c r="BF500" s="42"/>
      <c r="BG500" s="42"/>
      <c r="BH500" s="42"/>
      <c r="BI500" s="42"/>
    </row>
    <row r="501" spans="18:61" s="23" customFormat="1" x14ac:dyDescent="0.25">
      <c r="R501" s="41"/>
      <c r="S501" s="41"/>
      <c r="BF501" s="42"/>
      <c r="BG501" s="42"/>
      <c r="BH501" s="42"/>
      <c r="BI501" s="42"/>
    </row>
    <row r="502" spans="18:61" s="23" customFormat="1" x14ac:dyDescent="0.25">
      <c r="R502" s="41"/>
      <c r="S502" s="41"/>
      <c r="BF502" s="42"/>
      <c r="BG502" s="42"/>
      <c r="BH502" s="42"/>
      <c r="BI502" s="42"/>
    </row>
    <row r="503" spans="18:61" s="23" customFormat="1" x14ac:dyDescent="0.25">
      <c r="R503" s="41"/>
      <c r="S503" s="41"/>
      <c r="BF503" s="42"/>
      <c r="BG503" s="42"/>
      <c r="BH503" s="42"/>
      <c r="BI503" s="42"/>
    </row>
    <row r="504" spans="18:61" s="23" customFormat="1" x14ac:dyDescent="0.25">
      <c r="R504" s="41"/>
      <c r="S504" s="41"/>
      <c r="BF504" s="42"/>
      <c r="BG504" s="42"/>
      <c r="BH504" s="42"/>
      <c r="BI504" s="42"/>
    </row>
    <row r="505" spans="18:61" s="23" customFormat="1" x14ac:dyDescent="0.25">
      <c r="R505" s="41"/>
      <c r="S505" s="41"/>
      <c r="BF505" s="42"/>
      <c r="BG505" s="42"/>
      <c r="BH505" s="42"/>
      <c r="BI505" s="42"/>
    </row>
    <row r="506" spans="18:61" s="23" customFormat="1" x14ac:dyDescent="0.25">
      <c r="R506" s="41"/>
      <c r="S506" s="41"/>
      <c r="BF506" s="42"/>
      <c r="BG506" s="42"/>
      <c r="BH506" s="42"/>
      <c r="BI506" s="42"/>
    </row>
    <row r="507" spans="18:61" s="23" customFormat="1" x14ac:dyDescent="0.25">
      <c r="R507" s="41"/>
      <c r="S507" s="41"/>
      <c r="BF507" s="42"/>
      <c r="BG507" s="42"/>
      <c r="BH507" s="42"/>
      <c r="BI507" s="42"/>
    </row>
    <row r="508" spans="18:61" s="23" customFormat="1" x14ac:dyDescent="0.25">
      <c r="R508" s="41"/>
      <c r="S508" s="41"/>
      <c r="BF508" s="42"/>
      <c r="BG508" s="42"/>
      <c r="BH508" s="42"/>
      <c r="BI508" s="42"/>
    </row>
    <row r="509" spans="18:61" s="23" customFormat="1" x14ac:dyDescent="0.25">
      <c r="R509" s="41"/>
      <c r="S509" s="41"/>
      <c r="BF509" s="42"/>
      <c r="BG509" s="42"/>
      <c r="BH509" s="42"/>
      <c r="BI509" s="42"/>
    </row>
    <row r="510" spans="18:61" s="23" customFormat="1" x14ac:dyDescent="0.25">
      <c r="R510" s="41"/>
      <c r="S510" s="41"/>
      <c r="BF510" s="42"/>
      <c r="BG510" s="42"/>
      <c r="BH510" s="42"/>
      <c r="BI510" s="42"/>
    </row>
    <row r="511" spans="18:61" s="23" customFormat="1" x14ac:dyDescent="0.25">
      <c r="R511" s="41"/>
      <c r="S511" s="41"/>
      <c r="BF511" s="42"/>
      <c r="BG511" s="42"/>
      <c r="BH511" s="42"/>
      <c r="BI511" s="42"/>
    </row>
    <row r="512" spans="18:61" s="23" customFormat="1" x14ac:dyDescent="0.25">
      <c r="R512" s="41"/>
      <c r="S512" s="41"/>
      <c r="BF512" s="42"/>
      <c r="BG512" s="42"/>
      <c r="BH512" s="42"/>
      <c r="BI512" s="42"/>
    </row>
    <row r="513" spans="18:61" s="23" customFormat="1" x14ac:dyDescent="0.25">
      <c r="R513" s="41"/>
      <c r="S513" s="41"/>
      <c r="BF513" s="42"/>
      <c r="BG513" s="42"/>
      <c r="BH513" s="42"/>
      <c r="BI513" s="42"/>
    </row>
    <row r="514" spans="18:61" s="23" customFormat="1" x14ac:dyDescent="0.25">
      <c r="R514" s="41"/>
      <c r="S514" s="41"/>
      <c r="BF514" s="42"/>
      <c r="BG514" s="42"/>
      <c r="BH514" s="42"/>
      <c r="BI514" s="42"/>
    </row>
    <row r="515" spans="18:61" s="23" customFormat="1" x14ac:dyDescent="0.25">
      <c r="R515" s="41"/>
      <c r="S515" s="41"/>
      <c r="BF515" s="42"/>
      <c r="BG515" s="42"/>
      <c r="BH515" s="42"/>
      <c r="BI515" s="42"/>
    </row>
    <row r="516" spans="18:61" s="23" customFormat="1" x14ac:dyDescent="0.25">
      <c r="R516" s="41"/>
      <c r="S516" s="41"/>
      <c r="BF516" s="42"/>
      <c r="BG516" s="42"/>
      <c r="BH516" s="42"/>
      <c r="BI516" s="42"/>
    </row>
    <row r="517" spans="18:61" s="23" customFormat="1" x14ac:dyDescent="0.25">
      <c r="R517" s="41"/>
      <c r="S517" s="41"/>
      <c r="BF517" s="42"/>
      <c r="BG517" s="42"/>
      <c r="BH517" s="42"/>
      <c r="BI517" s="42"/>
    </row>
    <row r="518" spans="18:61" s="23" customFormat="1" x14ac:dyDescent="0.25">
      <c r="R518" s="41"/>
      <c r="S518" s="41"/>
      <c r="BF518" s="42"/>
      <c r="BG518" s="42"/>
      <c r="BH518" s="42"/>
      <c r="BI518" s="42"/>
    </row>
    <row r="519" spans="18:61" s="23" customFormat="1" x14ac:dyDescent="0.25">
      <c r="R519" s="41"/>
      <c r="S519" s="41"/>
      <c r="BF519" s="42"/>
      <c r="BG519" s="42"/>
      <c r="BH519" s="42"/>
      <c r="BI519" s="42"/>
    </row>
    <row r="520" spans="18:61" s="23" customFormat="1" x14ac:dyDescent="0.25">
      <c r="R520" s="41"/>
      <c r="S520" s="41"/>
      <c r="BF520" s="42"/>
      <c r="BG520" s="42"/>
      <c r="BH520" s="42"/>
      <c r="BI520" s="42"/>
    </row>
    <row r="521" spans="18:61" s="23" customFormat="1" x14ac:dyDescent="0.25">
      <c r="R521" s="41"/>
      <c r="S521" s="41"/>
      <c r="BF521" s="42"/>
      <c r="BG521" s="42"/>
      <c r="BH521" s="42"/>
      <c r="BI521" s="42"/>
    </row>
    <row r="522" spans="18:61" s="23" customFormat="1" x14ac:dyDescent="0.25">
      <c r="R522" s="41"/>
      <c r="S522" s="41"/>
      <c r="BF522" s="42"/>
      <c r="BG522" s="42"/>
      <c r="BH522" s="42"/>
      <c r="BI522" s="42"/>
    </row>
    <row r="523" spans="18:61" s="23" customFormat="1" x14ac:dyDescent="0.25">
      <c r="R523" s="41"/>
      <c r="S523" s="41"/>
      <c r="BF523" s="42"/>
      <c r="BG523" s="42"/>
      <c r="BH523" s="42"/>
      <c r="BI523" s="42"/>
    </row>
    <row r="524" spans="18:61" s="23" customFormat="1" x14ac:dyDescent="0.25">
      <c r="R524" s="41"/>
      <c r="S524" s="41"/>
      <c r="BF524" s="42"/>
      <c r="BG524" s="42"/>
      <c r="BH524" s="42"/>
      <c r="BI524" s="42"/>
    </row>
    <row r="525" spans="18:61" s="23" customFormat="1" x14ac:dyDescent="0.25">
      <c r="R525" s="41"/>
      <c r="S525" s="41"/>
      <c r="BF525" s="42"/>
      <c r="BG525" s="42"/>
      <c r="BH525" s="42"/>
      <c r="BI525" s="42"/>
    </row>
    <row r="526" spans="18:61" s="23" customFormat="1" x14ac:dyDescent="0.25">
      <c r="R526" s="41"/>
      <c r="S526" s="41"/>
      <c r="BF526" s="42"/>
      <c r="BG526" s="42"/>
      <c r="BH526" s="42"/>
      <c r="BI526" s="42"/>
    </row>
    <row r="527" spans="18:61" s="23" customFormat="1" x14ac:dyDescent="0.25">
      <c r="R527" s="41"/>
      <c r="S527" s="41"/>
      <c r="BF527" s="42"/>
      <c r="BG527" s="42"/>
      <c r="BH527" s="42"/>
      <c r="BI527" s="42"/>
    </row>
    <row r="528" spans="18:61" s="23" customFormat="1" x14ac:dyDescent="0.25">
      <c r="R528" s="41"/>
      <c r="S528" s="41"/>
      <c r="BF528" s="42"/>
      <c r="BG528" s="42"/>
      <c r="BH528" s="42"/>
      <c r="BI528" s="42"/>
    </row>
    <row r="529" spans="18:69" s="23" customFormat="1" x14ac:dyDescent="0.25">
      <c r="R529" s="41"/>
      <c r="S529" s="41"/>
      <c r="BF529" s="42"/>
      <c r="BG529" s="42"/>
      <c r="BH529" s="42"/>
      <c r="BI529" s="42"/>
    </row>
    <row r="530" spans="18:69" s="23" customFormat="1" x14ac:dyDescent="0.25">
      <c r="R530" s="41"/>
      <c r="S530" s="41"/>
      <c r="BF530" s="42"/>
      <c r="BG530" s="42"/>
      <c r="BH530" s="42"/>
      <c r="BI530" s="42"/>
    </row>
    <row r="531" spans="18:69" s="23" customFormat="1" x14ac:dyDescent="0.25">
      <c r="R531" s="41"/>
      <c r="S531" s="41"/>
      <c r="BF531" s="42"/>
      <c r="BG531" s="42"/>
      <c r="BH531" s="42"/>
      <c r="BI531" s="42"/>
    </row>
    <row r="532" spans="18:69" s="23" customFormat="1" x14ac:dyDescent="0.25">
      <c r="R532" s="41"/>
      <c r="S532" s="41"/>
      <c r="BF532" s="42"/>
      <c r="BG532" s="42"/>
      <c r="BH532" s="42"/>
      <c r="BI532" s="42"/>
    </row>
    <row r="533" spans="18:69" s="23" customFormat="1" x14ac:dyDescent="0.25">
      <c r="R533" s="41"/>
      <c r="S533" s="41"/>
      <c r="BF533" s="42"/>
      <c r="BG533" s="42"/>
      <c r="BH533" s="42"/>
      <c r="BI533" s="42"/>
    </row>
    <row r="534" spans="18:69" s="23" customFormat="1" x14ac:dyDescent="0.25">
      <c r="R534" s="41"/>
      <c r="S534" s="41"/>
      <c r="BF534" s="42"/>
      <c r="BG534" s="42"/>
      <c r="BH534" s="42"/>
      <c r="BI534" s="42"/>
    </row>
    <row r="535" spans="18:69" s="23" customFormat="1" x14ac:dyDescent="0.25">
      <c r="R535" s="41"/>
      <c r="S535" s="41"/>
      <c r="BF535" s="42"/>
      <c r="BG535" s="42"/>
      <c r="BH535" s="42"/>
      <c r="BI535" s="42"/>
    </row>
    <row r="536" spans="18:69" s="23" customFormat="1" x14ac:dyDescent="0.25">
      <c r="R536" s="41"/>
      <c r="S536" s="41"/>
      <c r="BF536" s="42"/>
      <c r="BG536" s="42"/>
      <c r="BH536" s="42"/>
      <c r="BI536" s="42"/>
    </row>
    <row r="537" spans="18:69" s="23" customFormat="1" x14ac:dyDescent="0.25">
      <c r="R537" s="41"/>
      <c r="S537" s="41"/>
      <c r="BF537" s="42"/>
      <c r="BG537" s="42"/>
      <c r="BH537" s="42"/>
      <c r="BI537" s="42"/>
    </row>
    <row r="538" spans="18:69" s="23" customFormat="1" x14ac:dyDescent="0.25">
      <c r="R538" s="41"/>
      <c r="S538" s="41"/>
      <c r="BF538" s="42"/>
      <c r="BG538" s="42"/>
      <c r="BH538" s="42"/>
      <c r="BI538" s="42"/>
    </row>
    <row r="539" spans="18:69" s="23" customFormat="1" x14ac:dyDescent="0.25">
      <c r="R539" s="41"/>
      <c r="S539" s="41"/>
      <c r="BF539" s="42"/>
      <c r="BG539" s="42"/>
      <c r="BH539" s="42"/>
      <c r="BI539" s="42"/>
    </row>
    <row r="540" spans="18:69" s="23" customFormat="1" x14ac:dyDescent="0.25">
      <c r="R540" s="41"/>
      <c r="S540" s="41"/>
      <c r="BF540" s="42"/>
      <c r="BG540" s="42"/>
      <c r="BH540" s="42"/>
      <c r="BI540" s="42"/>
    </row>
    <row r="541" spans="18:69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O595" s="3"/>
      <c r="BP595" s="3"/>
      <c r="BQ595" s="3"/>
    </row>
    <row r="596" spans="18:69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O596" s="3"/>
      <c r="BP596" s="3"/>
      <c r="BQ596" s="3"/>
    </row>
    <row r="597" spans="18:69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O597" s="3"/>
      <c r="BP597" s="3"/>
      <c r="BQ597" s="3"/>
    </row>
    <row r="598" spans="18:69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O598" s="3"/>
      <c r="BP598" s="3"/>
      <c r="BQ598" s="3"/>
    </row>
    <row r="599" spans="18:69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O599" s="3"/>
      <c r="BP599" s="3"/>
      <c r="BQ599" s="3"/>
    </row>
    <row r="600" spans="18:69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O600" s="3"/>
      <c r="BP600" s="3"/>
      <c r="BQ600" s="3"/>
    </row>
    <row r="601" spans="18:69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O626" s="3"/>
      <c r="BP626" s="3"/>
      <c r="BQ626" s="3"/>
    </row>
    <row r="627" spans="18:69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O627" s="3"/>
      <c r="BP627" s="3"/>
      <c r="BQ627" s="3"/>
    </row>
    <row r="628" spans="18:69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O628" s="3"/>
      <c r="BP628" s="3"/>
      <c r="BQ628" s="3"/>
    </row>
    <row r="629" spans="18:69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O629" s="3"/>
      <c r="BP629" s="3"/>
      <c r="BQ629" s="3"/>
    </row>
    <row r="630" spans="18:69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O630" s="3"/>
      <c r="BP630" s="3"/>
      <c r="BQ630" s="3"/>
    </row>
    <row r="631" spans="18:69" x14ac:dyDescent="0.25">
      <c r="R631" s="3"/>
      <c r="S631" s="3"/>
      <c r="T631" s="3"/>
      <c r="U631" s="3"/>
      <c r="V631" s="3"/>
      <c r="W631" s="3"/>
      <c r="BF631" s="3"/>
      <c r="BG631" s="3"/>
      <c r="BH631" s="3"/>
      <c r="BI631" s="3"/>
      <c r="BO631" s="3"/>
      <c r="BP631" s="3"/>
      <c r="BQ631" s="3"/>
    </row>
    <row r="632" spans="18:69" x14ac:dyDescent="0.25">
      <c r="R632" s="3"/>
      <c r="S632" s="3"/>
      <c r="T632" s="3"/>
      <c r="U632" s="3"/>
      <c r="V632" s="3"/>
      <c r="W632" s="3"/>
      <c r="BF632" s="3"/>
      <c r="BG632" s="3"/>
      <c r="BH632" s="3"/>
      <c r="BI632" s="3"/>
      <c r="BO632" s="3"/>
      <c r="BP632" s="3"/>
      <c r="BQ632" s="3"/>
    </row>
    <row r="633" spans="18:69" x14ac:dyDescent="0.25">
      <c r="R633" s="3"/>
      <c r="S633" s="3"/>
      <c r="T633" s="3"/>
      <c r="U633" s="3"/>
      <c r="V633" s="3"/>
      <c r="W633" s="3"/>
      <c r="BF633" s="3"/>
      <c r="BG633" s="3"/>
      <c r="BH633" s="3"/>
      <c r="BI633" s="3"/>
      <c r="BO633" s="3"/>
      <c r="BP633" s="3"/>
      <c r="BQ633" s="3"/>
    </row>
    <row r="634" spans="18:69" x14ac:dyDescent="0.25">
      <c r="R634" s="3"/>
      <c r="S634" s="3"/>
      <c r="T634" s="3"/>
      <c r="U634" s="3"/>
      <c r="V634" s="3"/>
      <c r="W634" s="3"/>
      <c r="BF634" s="3"/>
      <c r="BG634" s="3"/>
      <c r="BH634" s="3"/>
      <c r="BI634" s="3"/>
      <c r="BO634" s="3"/>
      <c r="BP634" s="3"/>
      <c r="BQ634" s="3"/>
    </row>
    <row r="635" spans="18:69" x14ac:dyDescent="0.25">
      <c r="R635" s="3"/>
      <c r="S635" s="3"/>
      <c r="T635" s="3"/>
      <c r="U635" s="3"/>
      <c r="V635" s="3"/>
      <c r="W635" s="3"/>
      <c r="BF635" s="3"/>
      <c r="BG635" s="3"/>
      <c r="BH635" s="3"/>
      <c r="BI635" s="3"/>
      <c r="BO635" s="3"/>
      <c r="BP635" s="3"/>
      <c r="BQ635" s="3"/>
    </row>
    <row r="636" spans="18:69" x14ac:dyDescent="0.25">
      <c r="R636" s="3"/>
      <c r="S636" s="3"/>
      <c r="T636" s="3"/>
      <c r="U636" s="3"/>
      <c r="V636" s="3"/>
      <c r="W636" s="3"/>
      <c r="BF636" s="3"/>
      <c r="BG636" s="3"/>
      <c r="BH636" s="3"/>
      <c r="BI636" s="3"/>
      <c r="BO636" s="3"/>
      <c r="BP636" s="3"/>
      <c r="BQ636" s="3"/>
    </row>
    <row r="637" spans="18:69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9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O1457" s="3"/>
      <c r="BP1457" s="3"/>
      <c r="BQ1457" s="3"/>
    </row>
    <row r="1458" spans="18:69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O1458" s="3"/>
      <c r="BP1458" s="3"/>
      <c r="BQ1458" s="3"/>
    </row>
    <row r="1459" spans="18:69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O1459" s="3"/>
      <c r="BP1459" s="3"/>
      <c r="BQ1459" s="3"/>
    </row>
    <row r="1460" spans="18:69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O1460" s="3"/>
      <c r="BP1460" s="3"/>
      <c r="BQ1460" s="3"/>
    </row>
    <row r="1461" spans="18:69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O1461" s="3"/>
      <c r="BP1461" s="3"/>
      <c r="BQ1461" s="3"/>
    </row>
    <row r="1462" spans="18:69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O1462" s="3"/>
      <c r="BP1462" s="3"/>
      <c r="BQ1462" s="3"/>
    </row>
    <row r="1463" spans="18:69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O1463" s="3"/>
      <c r="BP1463" s="3"/>
      <c r="BQ1463" s="3"/>
    </row>
    <row r="1464" spans="18:69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O1464" s="3"/>
      <c r="BP1464" s="3"/>
      <c r="BQ1464" s="3"/>
    </row>
    <row r="1465" spans="18:69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O1465" s="3"/>
      <c r="BP1465" s="3"/>
      <c r="BQ1465" s="3"/>
    </row>
    <row r="1466" spans="18:69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O1466" s="3"/>
      <c r="BP1466" s="3"/>
      <c r="BQ1466" s="3"/>
    </row>
    <row r="1467" spans="18:69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O1467" s="3"/>
      <c r="BP1467" s="3"/>
      <c r="BQ1467" s="3"/>
    </row>
    <row r="1468" spans="18:69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O1468" s="3"/>
      <c r="BP1468" s="3"/>
      <c r="BQ1468" s="3"/>
    </row>
    <row r="1469" spans="18:69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O1469" s="3"/>
      <c r="BP1469" s="3"/>
      <c r="BQ1469" s="3"/>
    </row>
    <row r="1470" spans="18:69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O1470" s="3"/>
      <c r="BP1470" s="3"/>
      <c r="BQ1470" s="3"/>
    </row>
    <row r="1471" spans="18:69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O1471" s="3"/>
      <c r="BP1471" s="3"/>
      <c r="BQ1471" s="3"/>
    </row>
    <row r="1472" spans="18:69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O1472" s="3"/>
      <c r="BP1472" s="3"/>
      <c r="BQ1472" s="3"/>
    </row>
    <row r="1473" spans="18:69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O1473" s="3"/>
      <c r="BP1473" s="3"/>
      <c r="BQ1473" s="3"/>
    </row>
    <row r="1474" spans="18:69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O1474" s="3"/>
      <c r="BP1474" s="3"/>
      <c r="BQ1474" s="3"/>
    </row>
    <row r="1475" spans="18:69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O1475" s="3"/>
      <c r="BP1475" s="3"/>
      <c r="BQ1475" s="3"/>
    </row>
    <row r="1476" spans="18:69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O1476" s="3"/>
      <c r="BP1476" s="3"/>
      <c r="BQ1476" s="3"/>
    </row>
    <row r="1477" spans="18:69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O1477" s="3"/>
      <c r="BP1477" s="3"/>
      <c r="BQ1477" s="3"/>
    </row>
    <row r="1478" spans="18:69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O1478" s="3"/>
      <c r="BP1478" s="3"/>
      <c r="BQ1478" s="3"/>
    </row>
    <row r="1479" spans="18:69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O1479" s="3"/>
      <c r="BP1479" s="3"/>
      <c r="BQ1479" s="3"/>
    </row>
    <row r="1480" spans="18:69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O1480" s="3"/>
      <c r="BP1480" s="3"/>
      <c r="BQ1480" s="3"/>
    </row>
    <row r="1481" spans="18:69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O1481" s="3"/>
      <c r="BP1481" s="3"/>
      <c r="BQ1481" s="3"/>
    </row>
    <row r="1482" spans="18:69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O1482" s="3"/>
      <c r="BP1482" s="3"/>
      <c r="BQ1482" s="3"/>
    </row>
    <row r="1483" spans="18:69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O1483" s="3"/>
      <c r="BP1483" s="3"/>
      <c r="BQ1483" s="3"/>
    </row>
    <row r="1484" spans="18:69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O1484" s="3"/>
      <c r="BP1484" s="3"/>
      <c r="BQ1484" s="3"/>
    </row>
    <row r="1485" spans="18:69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O1485" s="3"/>
      <c r="BP1485" s="3"/>
      <c r="BQ1485" s="3"/>
    </row>
    <row r="1486" spans="18:69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O1486" s="3"/>
      <c r="BP1486" s="3"/>
      <c r="BQ1486" s="3"/>
    </row>
    <row r="1487" spans="18:69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O1487" s="3"/>
      <c r="BP1487" s="3"/>
      <c r="BQ1487" s="3"/>
    </row>
    <row r="1488" spans="18:69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O1488" s="3"/>
      <c r="BP1488" s="3"/>
      <c r="BQ1488" s="3"/>
    </row>
    <row r="1489" spans="18:69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O1489" s="3"/>
      <c r="BP1489" s="3"/>
      <c r="BQ1489" s="3"/>
    </row>
    <row r="1490" spans="18:69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O1490" s="3"/>
      <c r="BP1490" s="3"/>
      <c r="BQ1490" s="3"/>
    </row>
    <row r="1491" spans="18:69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O1491" s="3"/>
      <c r="BP1491" s="3"/>
      <c r="BQ1491" s="3"/>
    </row>
    <row r="1492" spans="18:69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O1492" s="3"/>
      <c r="BP1492" s="3"/>
      <c r="BQ1492" s="3"/>
    </row>
    <row r="1493" spans="18:69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O1493" s="3"/>
      <c r="BP1493" s="3"/>
      <c r="BQ1493" s="3"/>
    </row>
    <row r="1494" spans="18:69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O1494" s="3"/>
      <c r="BP1494" s="3"/>
      <c r="BQ1494" s="3"/>
    </row>
    <row r="1495" spans="18:69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O1495" s="3"/>
      <c r="BP1495" s="3"/>
      <c r="BQ1495" s="3"/>
    </row>
    <row r="1496" spans="18:69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O1496" s="3"/>
      <c r="BP1496" s="3"/>
      <c r="BQ1496" s="3"/>
    </row>
    <row r="1497" spans="18:69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O1497" s="3"/>
      <c r="BP1497" s="3"/>
      <c r="BQ1497" s="3"/>
    </row>
    <row r="1498" spans="18:69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O1498" s="3"/>
      <c r="BP1498" s="3"/>
      <c r="BQ1498" s="3"/>
    </row>
    <row r="1499" spans="18:69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O1499" s="3"/>
      <c r="BP1499" s="3"/>
      <c r="BQ1499" s="3"/>
    </row>
    <row r="1500" spans="18:69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O1500" s="3"/>
      <c r="BP1500" s="3"/>
      <c r="BQ1500" s="3"/>
    </row>
    <row r="1501" spans="18:69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O1501" s="3"/>
      <c r="BP1501" s="3"/>
      <c r="BQ1501" s="3"/>
    </row>
    <row r="1502" spans="18:69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O1502" s="3"/>
      <c r="BP1502" s="3"/>
      <c r="BQ1502" s="3"/>
    </row>
    <row r="1503" spans="18:69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O1503" s="3"/>
      <c r="BP1503" s="3"/>
      <c r="BQ1503" s="3"/>
    </row>
    <row r="1504" spans="18:69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O1504" s="3"/>
      <c r="BP1504" s="3"/>
      <c r="BQ1504" s="3"/>
    </row>
    <row r="1505" spans="18:69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O1505" s="3"/>
      <c r="BP1505" s="3"/>
      <c r="BQ1505" s="3"/>
    </row>
    <row r="1506" spans="18:69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O1506" s="3"/>
      <c r="BP1506" s="3"/>
      <c r="BQ1506" s="3"/>
    </row>
    <row r="1507" spans="18:69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O1507" s="3"/>
      <c r="BP1507" s="3"/>
      <c r="BQ1507" s="3"/>
    </row>
    <row r="1508" spans="18:69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O1508" s="3"/>
      <c r="BP1508" s="3"/>
      <c r="BQ1508" s="3"/>
    </row>
    <row r="1509" spans="18:69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O1509" s="3"/>
      <c r="BP1509" s="3"/>
      <c r="BQ1509" s="3"/>
    </row>
    <row r="1510" spans="18:69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O1510" s="3"/>
      <c r="BP1510" s="3"/>
      <c r="BQ1510" s="3"/>
    </row>
    <row r="1511" spans="18:69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O1511" s="3"/>
      <c r="BP1511" s="3"/>
      <c r="BQ1511" s="3"/>
    </row>
    <row r="1512" spans="18:69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O1512" s="3"/>
      <c r="BP1512" s="3"/>
      <c r="BQ1512" s="3"/>
    </row>
    <row r="1513" spans="18:69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O1513" s="3"/>
      <c r="BP1513" s="3"/>
      <c r="BQ1513" s="3"/>
    </row>
    <row r="1514" spans="18:69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O1514" s="3"/>
      <c r="BP1514" s="3"/>
      <c r="BQ1514" s="3"/>
    </row>
    <row r="1515" spans="18:69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O1515" s="3"/>
      <c r="BP1515" s="3"/>
      <c r="BQ1515" s="3"/>
    </row>
    <row r="1516" spans="18:69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O1516" s="3"/>
      <c r="BP1516" s="3"/>
      <c r="BQ1516" s="3"/>
    </row>
    <row r="1517" spans="18:69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O1517" s="3"/>
      <c r="BP1517" s="3"/>
      <c r="BQ1517" s="3"/>
    </row>
    <row r="1518" spans="18:69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O1518" s="3"/>
      <c r="BP1518" s="3"/>
      <c r="BQ1518" s="3"/>
    </row>
    <row r="1519" spans="18:69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O1519" s="3"/>
      <c r="BP1519" s="3"/>
      <c r="BQ1519" s="3"/>
    </row>
    <row r="1520" spans="18:69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O1520" s="3"/>
      <c r="BP1520" s="3"/>
      <c r="BQ1520" s="3"/>
    </row>
    <row r="1521" spans="18:69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O1521" s="3"/>
      <c r="BP1521" s="3"/>
      <c r="BQ1521" s="3"/>
    </row>
    <row r="1522" spans="18:69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O1522" s="3"/>
      <c r="BP1522" s="3"/>
      <c r="BQ1522" s="3"/>
    </row>
    <row r="1523" spans="18:69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O1523" s="3"/>
      <c r="BP1523" s="3"/>
      <c r="BQ1523" s="3"/>
    </row>
    <row r="1524" spans="18:69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O1524" s="3"/>
      <c r="BP1524" s="3"/>
      <c r="BQ1524" s="3"/>
    </row>
    <row r="1525" spans="18:69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O1525" s="3"/>
      <c r="BP1525" s="3"/>
      <c r="BQ1525" s="3"/>
    </row>
    <row r="1526" spans="18:69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O1526" s="3"/>
      <c r="BP1526" s="3"/>
      <c r="BQ1526" s="3"/>
    </row>
    <row r="1527" spans="18:69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O1527" s="3"/>
      <c r="BP1527" s="3"/>
      <c r="BQ1527" s="3"/>
    </row>
    <row r="1528" spans="18:69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O1528" s="3"/>
      <c r="BP1528" s="3"/>
      <c r="BQ1528" s="3"/>
    </row>
    <row r="1529" spans="18:69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O1529" s="3"/>
      <c r="BP1529" s="3"/>
      <c r="BQ1529" s="3"/>
    </row>
    <row r="1530" spans="18:69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O1530" s="3"/>
      <c r="BP1530" s="3"/>
      <c r="BQ1530" s="3"/>
    </row>
    <row r="1531" spans="18:69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O1531" s="3"/>
      <c r="BP1531" s="3"/>
      <c r="BQ1531" s="3"/>
    </row>
    <row r="1532" spans="18:69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O1532" s="3"/>
      <c r="BP1532" s="3"/>
      <c r="BQ1532" s="3"/>
    </row>
    <row r="1533" spans="18:69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O1533" s="3"/>
      <c r="BP1533" s="3"/>
      <c r="BQ1533" s="3"/>
    </row>
    <row r="1534" spans="18:69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O1534" s="3"/>
      <c r="BP1534" s="3"/>
      <c r="BQ1534" s="3"/>
    </row>
    <row r="1535" spans="18:69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O1535" s="3"/>
      <c r="BP1535" s="3"/>
      <c r="BQ1535" s="3"/>
    </row>
    <row r="1536" spans="18:69" x14ac:dyDescent="0.25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O1536" s="3"/>
      <c r="BP1536" s="3"/>
      <c r="BQ1536" s="3"/>
    </row>
    <row r="1537" spans="18:69" x14ac:dyDescent="0.25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O1537" s="3"/>
      <c r="BP1537" s="3"/>
      <c r="BQ1537" s="3"/>
    </row>
    <row r="1538" spans="18:69" x14ac:dyDescent="0.25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O1538" s="3"/>
      <c r="BP1538" s="3"/>
      <c r="BQ1538" s="3"/>
    </row>
    <row r="1539" spans="18:69" x14ac:dyDescent="0.25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O1539" s="3"/>
      <c r="BP1539" s="3"/>
      <c r="BQ1539" s="3"/>
    </row>
    <row r="1540" spans="18:69" x14ac:dyDescent="0.25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O1540" s="3"/>
      <c r="BP1540" s="3"/>
      <c r="BQ1540" s="3"/>
    </row>
    <row r="1541" spans="18:69" x14ac:dyDescent="0.25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O1541" s="3"/>
      <c r="BP1541" s="3"/>
      <c r="BQ1541" s="3"/>
    </row>
    <row r="1542" spans="18:69" x14ac:dyDescent="0.25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O1542" s="3"/>
      <c r="BP1542" s="3"/>
      <c r="BQ1542" s="3"/>
    </row>
    <row r="1543" spans="18:69" x14ac:dyDescent="0.25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O1543" s="3"/>
      <c r="BP1543" s="3"/>
      <c r="BQ1543" s="3"/>
    </row>
    <row r="1544" spans="18:69" x14ac:dyDescent="0.25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O1544" s="3"/>
      <c r="BP1544" s="3"/>
      <c r="BQ1544" s="3"/>
    </row>
    <row r="1545" spans="18:69" x14ac:dyDescent="0.25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O1545" s="3"/>
      <c r="BP1545" s="3"/>
      <c r="BQ1545" s="3"/>
    </row>
    <row r="1546" spans="18:69" x14ac:dyDescent="0.25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O1546" s="3"/>
      <c r="BP1546" s="3"/>
      <c r="BQ1546" s="3"/>
    </row>
    <row r="1547" spans="18:69" x14ac:dyDescent="0.25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O1547" s="3"/>
      <c r="BP1547" s="3"/>
      <c r="BQ1547" s="3"/>
    </row>
    <row r="1548" spans="18:69" x14ac:dyDescent="0.25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O1548" s="3"/>
      <c r="BP1548" s="3"/>
      <c r="BQ1548" s="3"/>
    </row>
    <row r="1549" spans="18:69" x14ac:dyDescent="0.25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O1549" s="3"/>
      <c r="BP1549" s="3"/>
      <c r="BQ1549" s="3"/>
    </row>
    <row r="1550" spans="18:69" x14ac:dyDescent="0.25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  <c r="BO1550" s="3"/>
      <c r="BP1550" s="3"/>
      <c r="BQ1550" s="3"/>
    </row>
    <row r="1551" spans="18:69" x14ac:dyDescent="0.25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  <c r="BO1551" s="3"/>
      <c r="BP1551" s="3"/>
      <c r="BQ1551" s="3"/>
    </row>
    <row r="1552" spans="18:69" x14ac:dyDescent="0.25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  <c r="BO1552" s="3"/>
      <c r="BP1552" s="3"/>
      <c r="BQ1552" s="3"/>
    </row>
    <row r="1553" spans="18:69" x14ac:dyDescent="0.25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  <c r="BO1553" s="3"/>
      <c r="BP1553" s="3"/>
      <c r="BQ1553" s="3"/>
    </row>
    <row r="1554" spans="18:69" x14ac:dyDescent="0.25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  <c r="BO1554" s="3"/>
      <c r="BP1554" s="3"/>
      <c r="BQ1554" s="3"/>
    </row>
    <row r="1555" spans="18:69" x14ac:dyDescent="0.25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  <c r="BO1555" s="3"/>
      <c r="BP1555" s="3"/>
      <c r="BQ1555" s="3"/>
    </row>
    <row r="1556" spans="18:69" x14ac:dyDescent="0.25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  <c r="BO1556" s="3"/>
      <c r="BP1556" s="3"/>
      <c r="BQ1556" s="3"/>
    </row>
    <row r="1557" spans="18:69" x14ac:dyDescent="0.25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  <c r="BO1557" s="3"/>
      <c r="BP1557" s="3"/>
      <c r="BQ1557" s="3"/>
    </row>
    <row r="1558" spans="18:69" x14ac:dyDescent="0.25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  <c r="BO1558" s="3"/>
      <c r="BP1558" s="3"/>
      <c r="BQ1558" s="3"/>
    </row>
    <row r="1559" spans="18:69" x14ac:dyDescent="0.25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  <c r="BO1559" s="3"/>
      <c r="BP1559" s="3"/>
      <c r="BQ1559" s="3"/>
    </row>
    <row r="1560" spans="18:69" x14ac:dyDescent="0.25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  <c r="BO1560" s="3"/>
      <c r="BP1560" s="3"/>
      <c r="BQ1560" s="3"/>
    </row>
    <row r="1561" spans="18:69" x14ac:dyDescent="0.25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  <c r="BO1561" s="3"/>
      <c r="BP1561" s="3"/>
      <c r="BQ1561" s="3"/>
    </row>
    <row r="1562" spans="18:69" x14ac:dyDescent="0.25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  <c r="BO1562" s="3"/>
      <c r="BP1562" s="3"/>
      <c r="BQ1562" s="3"/>
    </row>
    <row r="1563" spans="18:69" x14ac:dyDescent="0.25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  <c r="BO1563" s="3"/>
      <c r="BP1563" s="3"/>
      <c r="BQ1563" s="3"/>
    </row>
    <row r="1564" spans="18:69" x14ac:dyDescent="0.25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  <c r="BO1564" s="3"/>
      <c r="BP1564" s="3"/>
      <c r="BQ1564" s="3"/>
    </row>
    <row r="1565" spans="18:69" x14ac:dyDescent="0.25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  <c r="BO1565" s="3"/>
      <c r="BP1565" s="3"/>
      <c r="BQ1565" s="3"/>
    </row>
    <row r="1566" spans="18:69" x14ac:dyDescent="0.25">
      <c r="R1566" s="3"/>
      <c r="S1566" s="3"/>
      <c r="T1566" s="3"/>
      <c r="U1566" s="3"/>
      <c r="V1566" s="3"/>
      <c r="W1566" s="3"/>
      <c r="BD1566" s="3"/>
      <c r="BE1566" s="3"/>
      <c r="BF1566" s="3"/>
      <c r="BG1566" s="3"/>
      <c r="BH1566" s="3"/>
      <c r="BI1566" s="3"/>
      <c r="BO1566" s="3"/>
      <c r="BP1566" s="3"/>
      <c r="BQ1566" s="3"/>
    </row>
    <row r="1567" spans="18:69" x14ac:dyDescent="0.25">
      <c r="R1567" s="3"/>
      <c r="S1567" s="3"/>
      <c r="T1567" s="3"/>
      <c r="U1567" s="3"/>
      <c r="V1567" s="3"/>
      <c r="W1567" s="3"/>
      <c r="BD1567" s="3"/>
      <c r="BE1567" s="3"/>
      <c r="BF1567" s="3"/>
      <c r="BG1567" s="3"/>
      <c r="BH1567" s="3"/>
      <c r="BI1567" s="3"/>
      <c r="BO1567" s="3"/>
      <c r="BP1567" s="3"/>
      <c r="BQ1567" s="3"/>
    </row>
    <row r="1568" spans="18:69" x14ac:dyDescent="0.25">
      <c r="R1568" s="3"/>
      <c r="S1568" s="3"/>
      <c r="T1568" s="3"/>
      <c r="U1568" s="3"/>
      <c r="V1568" s="3"/>
      <c r="W1568" s="3"/>
      <c r="BD1568" s="3"/>
      <c r="BE1568" s="3"/>
      <c r="BF1568" s="3"/>
      <c r="BG1568" s="3"/>
      <c r="BH1568" s="3"/>
      <c r="BI1568" s="3"/>
      <c r="BO1568" s="3"/>
      <c r="BP1568" s="3"/>
      <c r="BQ1568" s="3"/>
    </row>
    <row r="1569" spans="18:69" x14ac:dyDescent="0.25">
      <c r="R1569" s="3"/>
      <c r="S1569" s="3"/>
      <c r="T1569" s="3"/>
      <c r="U1569" s="3"/>
      <c r="V1569" s="3"/>
      <c r="W1569" s="3"/>
      <c r="BD1569" s="3"/>
      <c r="BE1569" s="3"/>
      <c r="BF1569" s="3"/>
      <c r="BG1569" s="3"/>
      <c r="BH1569" s="3"/>
      <c r="BI1569" s="3"/>
      <c r="BO1569" s="3"/>
      <c r="BP1569" s="3"/>
      <c r="BQ1569" s="3"/>
    </row>
    <row r="1570" spans="18:69" x14ac:dyDescent="0.25">
      <c r="R1570" s="3"/>
      <c r="S1570" s="3"/>
      <c r="T1570" s="3"/>
      <c r="U1570" s="3"/>
      <c r="V1570" s="3"/>
      <c r="W1570" s="3"/>
      <c r="BD1570" s="3"/>
      <c r="BE1570" s="3"/>
      <c r="BF1570" s="3"/>
      <c r="BG1570" s="3"/>
      <c r="BH1570" s="3"/>
      <c r="BI1570" s="3"/>
      <c r="BO1570" s="3"/>
      <c r="BP1570" s="3"/>
      <c r="BQ1570" s="3"/>
    </row>
    <row r="1571" spans="18:69" x14ac:dyDescent="0.25">
      <c r="R1571" s="3"/>
      <c r="S1571" s="3"/>
      <c r="T1571" s="3"/>
      <c r="U1571" s="3"/>
      <c r="V1571" s="3"/>
      <c r="W1571" s="3"/>
      <c r="BD1571" s="3"/>
      <c r="BE1571" s="3"/>
      <c r="BF1571" s="3"/>
      <c r="BG1571" s="3"/>
      <c r="BH1571" s="3"/>
      <c r="BI1571" s="3"/>
      <c r="BO1571" s="3"/>
      <c r="BP1571" s="3"/>
      <c r="BQ1571" s="3"/>
    </row>
    <row r="1572" spans="18:69" x14ac:dyDescent="0.25">
      <c r="R1572" s="3"/>
      <c r="S1572" s="3"/>
      <c r="T1572" s="3"/>
      <c r="U1572" s="3"/>
      <c r="V1572" s="3"/>
      <c r="W1572" s="3"/>
      <c r="BD1572" s="3"/>
      <c r="BE1572" s="3"/>
      <c r="BF1572" s="3"/>
      <c r="BG1572" s="3"/>
      <c r="BH1572" s="3"/>
      <c r="BI1572" s="3"/>
      <c r="BO1572" s="3"/>
      <c r="BP1572" s="3"/>
      <c r="BQ1572" s="3"/>
    </row>
    <row r="1573" spans="18:69" x14ac:dyDescent="0.25">
      <c r="R1573" s="3"/>
      <c r="S1573" s="3"/>
      <c r="T1573" s="3"/>
      <c r="U1573" s="3"/>
      <c r="V1573" s="3"/>
      <c r="W1573" s="3"/>
      <c r="BD1573" s="3"/>
      <c r="BE1573" s="3"/>
      <c r="BF1573" s="3"/>
      <c r="BG1573" s="3"/>
      <c r="BH1573" s="3"/>
      <c r="BI1573" s="3"/>
      <c r="BO1573" s="3"/>
      <c r="BP1573" s="3"/>
      <c r="BQ1573" s="3"/>
    </row>
    <row r="1574" spans="18:69" x14ac:dyDescent="0.25">
      <c r="R1574" s="3"/>
      <c r="S1574" s="3"/>
      <c r="T1574" s="3"/>
      <c r="U1574" s="3"/>
      <c r="V1574" s="3"/>
      <c r="W1574" s="3"/>
      <c r="BD1574" s="3"/>
      <c r="BE1574" s="3"/>
      <c r="BF1574" s="3"/>
      <c r="BG1574" s="3"/>
      <c r="BH1574" s="3"/>
      <c r="BI1574" s="3"/>
      <c r="BO1574" s="3"/>
      <c r="BP1574" s="3"/>
      <c r="BQ1574" s="3"/>
    </row>
    <row r="1575" spans="18:69" x14ac:dyDescent="0.25">
      <c r="R1575" s="3"/>
      <c r="S1575" s="3"/>
      <c r="T1575" s="3"/>
      <c r="U1575" s="3"/>
      <c r="V1575" s="3"/>
      <c r="W1575" s="3"/>
      <c r="BD1575" s="3"/>
      <c r="BE1575" s="3"/>
      <c r="BF1575" s="3"/>
      <c r="BG1575" s="3"/>
      <c r="BH1575" s="3"/>
      <c r="BI1575" s="3"/>
      <c r="BO1575" s="3"/>
      <c r="BP1575" s="3"/>
      <c r="BQ1575" s="3"/>
    </row>
    <row r="1576" spans="18:69" x14ac:dyDescent="0.25">
      <c r="R1576" s="3"/>
      <c r="S1576" s="3"/>
      <c r="T1576" s="3"/>
      <c r="U1576" s="3"/>
      <c r="V1576" s="3"/>
      <c r="W1576" s="3"/>
      <c r="BD1576" s="3"/>
      <c r="BE1576" s="3"/>
      <c r="BF1576" s="3"/>
      <c r="BG1576" s="3"/>
      <c r="BH1576" s="3"/>
      <c r="BI1576" s="3"/>
      <c r="BO1576" s="3"/>
      <c r="BP1576" s="3"/>
      <c r="BQ1576" s="3"/>
    </row>
    <row r="1577" spans="18:69" x14ac:dyDescent="0.25">
      <c r="R1577" s="3"/>
      <c r="S1577" s="3"/>
      <c r="T1577" s="3"/>
      <c r="U1577" s="3"/>
      <c r="V1577" s="3"/>
      <c r="W1577" s="3"/>
      <c r="BD1577" s="3"/>
      <c r="BE1577" s="3"/>
      <c r="BF1577" s="3"/>
      <c r="BG1577" s="3"/>
      <c r="BH1577" s="3"/>
      <c r="BI1577" s="3"/>
      <c r="BO1577" s="3"/>
      <c r="BP1577" s="3"/>
      <c r="BQ1577" s="3"/>
    </row>
    <row r="1578" spans="18:69" x14ac:dyDescent="0.25">
      <c r="R1578" s="3"/>
      <c r="S1578" s="3"/>
      <c r="T1578" s="3"/>
      <c r="U1578" s="3"/>
      <c r="V1578" s="3"/>
      <c r="W1578" s="3"/>
      <c r="BD1578" s="3"/>
      <c r="BE1578" s="3"/>
      <c r="BF1578" s="3"/>
      <c r="BG1578" s="3"/>
      <c r="BH1578" s="3"/>
      <c r="BI1578" s="3"/>
      <c r="BO1578" s="3"/>
      <c r="BP1578" s="3"/>
      <c r="BQ1578" s="3"/>
    </row>
    <row r="1579" spans="18:69" x14ac:dyDescent="0.25">
      <c r="R1579" s="3"/>
      <c r="S1579" s="3"/>
      <c r="T1579" s="3"/>
      <c r="U1579" s="3"/>
      <c r="V1579" s="3"/>
      <c r="W1579" s="3"/>
      <c r="BD1579" s="3"/>
      <c r="BE1579" s="3"/>
      <c r="BF1579" s="3"/>
      <c r="BG1579" s="3"/>
      <c r="BH1579" s="3"/>
      <c r="BI1579" s="3"/>
      <c r="BO1579" s="3"/>
      <c r="BP1579" s="3"/>
      <c r="BQ1579" s="3"/>
    </row>
    <row r="1580" spans="18:69" x14ac:dyDescent="0.25">
      <c r="R1580" s="3"/>
      <c r="S1580" s="3"/>
      <c r="T1580" s="3"/>
      <c r="U1580" s="3"/>
      <c r="V1580" s="3"/>
      <c r="W1580" s="3"/>
      <c r="BD1580" s="3"/>
      <c r="BE1580" s="3"/>
      <c r="BF1580" s="3"/>
      <c r="BG1580" s="3"/>
      <c r="BH1580" s="3"/>
      <c r="BI1580" s="3"/>
      <c r="BO1580" s="3"/>
      <c r="BP1580" s="3"/>
      <c r="BQ1580" s="3"/>
    </row>
    <row r="1581" spans="18:69" x14ac:dyDescent="0.25">
      <c r="R1581" s="3"/>
      <c r="S1581" s="3"/>
      <c r="T1581" s="3"/>
      <c r="U1581" s="3"/>
      <c r="V1581" s="3"/>
      <c r="W1581" s="3"/>
      <c r="BD1581" s="3"/>
      <c r="BE1581" s="3"/>
      <c r="BF1581" s="3"/>
      <c r="BG1581" s="3"/>
      <c r="BH1581" s="3"/>
      <c r="BI1581" s="3"/>
      <c r="BO1581" s="3"/>
      <c r="BP1581" s="3"/>
      <c r="BQ1581" s="3"/>
    </row>
    <row r="1582" spans="18:69" x14ac:dyDescent="0.25">
      <c r="R1582" s="3"/>
      <c r="S1582" s="3"/>
      <c r="T1582" s="3"/>
      <c r="U1582" s="3"/>
      <c r="V1582" s="3"/>
      <c r="W1582" s="3"/>
      <c r="BD1582" s="3"/>
      <c r="BE1582" s="3"/>
      <c r="BF1582" s="3"/>
      <c r="BG1582" s="3"/>
      <c r="BH1582" s="3"/>
      <c r="BI1582" s="3"/>
      <c r="BO1582" s="3"/>
      <c r="BP1582" s="3"/>
      <c r="BQ1582" s="3"/>
    </row>
    <row r="1583" spans="18:69" x14ac:dyDescent="0.25">
      <c r="R1583" s="3"/>
      <c r="S1583" s="3"/>
      <c r="T1583" s="3"/>
      <c r="U1583" s="3"/>
      <c r="V1583" s="3"/>
      <c r="W1583" s="3"/>
      <c r="BD1583" s="3"/>
      <c r="BE1583" s="3"/>
      <c r="BF1583" s="3"/>
      <c r="BG1583" s="3"/>
      <c r="BH1583" s="3"/>
      <c r="BI1583" s="3"/>
      <c r="BO1583" s="3"/>
      <c r="BP1583" s="3"/>
      <c r="BQ1583" s="3"/>
    </row>
    <row r="1584" spans="18:69" x14ac:dyDescent="0.25">
      <c r="R1584" s="3"/>
      <c r="S1584" s="3"/>
      <c r="T1584" s="3"/>
      <c r="U1584" s="3"/>
      <c r="V1584" s="3"/>
      <c r="W1584" s="3"/>
      <c r="BD1584" s="3"/>
      <c r="BE1584" s="3"/>
      <c r="BF1584" s="3"/>
      <c r="BG1584" s="3"/>
      <c r="BH1584" s="3"/>
      <c r="BI1584" s="3"/>
      <c r="BO1584" s="3"/>
      <c r="BP1584" s="3"/>
      <c r="BQ1584" s="3"/>
    </row>
    <row r="1585" spans="18:69" x14ac:dyDescent="0.25">
      <c r="R1585" s="3"/>
      <c r="S1585" s="3"/>
      <c r="T1585" s="3"/>
      <c r="U1585" s="3"/>
      <c r="V1585" s="3"/>
      <c r="W1585" s="3"/>
      <c r="BD1585" s="3"/>
      <c r="BE1585" s="3"/>
      <c r="BF1585" s="3"/>
      <c r="BG1585" s="3"/>
      <c r="BH1585" s="3"/>
      <c r="BI1585" s="3"/>
      <c r="BO1585" s="3"/>
      <c r="BP1585" s="3"/>
      <c r="BQ1585" s="3"/>
    </row>
  </sheetData>
  <mergeCells count="1334">
    <mergeCell ref="A166:D166"/>
    <mergeCell ref="BF169:BI169"/>
    <mergeCell ref="A170:D170"/>
    <mergeCell ref="B7:G7"/>
    <mergeCell ref="A177:D177"/>
    <mergeCell ref="E177:BE177"/>
    <mergeCell ref="BF177:BI177"/>
    <mergeCell ref="A178:D178"/>
    <mergeCell ref="E178:BE178"/>
    <mergeCell ref="BF178:BI178"/>
    <mergeCell ref="A179:D179"/>
    <mergeCell ref="E179:BE179"/>
    <mergeCell ref="A191:D191"/>
    <mergeCell ref="E191:BE191"/>
    <mergeCell ref="BF191:BI191"/>
    <mergeCell ref="BF179:BI179"/>
    <mergeCell ref="A180:D180"/>
    <mergeCell ref="E180:BE180"/>
    <mergeCell ref="BF180:BI180"/>
    <mergeCell ref="A167:D167"/>
    <mergeCell ref="E167:BE167"/>
    <mergeCell ref="BF167:BI167"/>
    <mergeCell ref="A168:D168"/>
    <mergeCell ref="E168:BE168"/>
    <mergeCell ref="BF168:BI168"/>
    <mergeCell ref="A169:D169"/>
    <mergeCell ref="A171:D171"/>
    <mergeCell ref="E171:BE171"/>
    <mergeCell ref="BF171:BI171"/>
    <mergeCell ref="E169:BE169"/>
    <mergeCell ref="BF117:BI120"/>
    <mergeCell ref="T118:U120"/>
    <mergeCell ref="V118:W120"/>
    <mergeCell ref="X118:AE118"/>
    <mergeCell ref="AF118:AK118"/>
    <mergeCell ref="AL118:AQ118"/>
    <mergeCell ref="AR118:AW118"/>
    <mergeCell ref="AX118:BC118"/>
    <mergeCell ref="X119:Y120"/>
    <mergeCell ref="Z119:AA120"/>
    <mergeCell ref="AB119:AC120"/>
    <mergeCell ref="AD119:AE120"/>
    <mergeCell ref="AF119:AH119"/>
    <mergeCell ref="E166:BE166"/>
    <mergeCell ref="BF166:BI166"/>
    <mergeCell ref="E144:BE144"/>
    <mergeCell ref="BF144:BI144"/>
    <mergeCell ref="B121:O121"/>
    <mergeCell ref="BD122:BE122"/>
    <mergeCell ref="X129:Y129"/>
    <mergeCell ref="X126:Y126"/>
    <mergeCell ref="Z129:AA129"/>
    <mergeCell ref="X124:Y124"/>
    <mergeCell ref="AB121:AC121"/>
    <mergeCell ref="AD121:AE121"/>
    <mergeCell ref="X134:Y134"/>
    <mergeCell ref="A134:S134"/>
    <mergeCell ref="T132:U132"/>
    <mergeCell ref="T134:U134"/>
    <mergeCell ref="N138:P139"/>
    <mergeCell ref="E165:BE165"/>
    <mergeCell ref="BF165:BI165"/>
    <mergeCell ref="BF133:BI133"/>
    <mergeCell ref="A138:G139"/>
    <mergeCell ref="H138:J139"/>
    <mergeCell ref="K138:M139"/>
    <mergeCell ref="B76:O76"/>
    <mergeCell ref="V72:W72"/>
    <mergeCell ref="T57:U57"/>
    <mergeCell ref="A176:D176"/>
    <mergeCell ref="E176:BE176"/>
    <mergeCell ref="BF176:BI176"/>
    <mergeCell ref="A175:D175"/>
    <mergeCell ref="E175:BE175"/>
    <mergeCell ref="BF175:BI175"/>
    <mergeCell ref="A172:D172"/>
    <mergeCell ref="E172:BE172"/>
    <mergeCell ref="B117:O120"/>
    <mergeCell ref="P117:Q120"/>
    <mergeCell ref="R117:S120"/>
    <mergeCell ref="T117:AE117"/>
    <mergeCell ref="AF117:BC117"/>
    <mergeCell ref="A173:D173"/>
    <mergeCell ref="E173:BE173"/>
    <mergeCell ref="BF173:BI173"/>
    <mergeCell ref="A161:D161"/>
    <mergeCell ref="E161:BE161"/>
    <mergeCell ref="BF161:BI161"/>
    <mergeCell ref="A162:D162"/>
    <mergeCell ref="E162:BE162"/>
    <mergeCell ref="BF162:BI162"/>
    <mergeCell ref="E170:BE170"/>
    <mergeCell ref="BF170:BI170"/>
    <mergeCell ref="BD117:BE120"/>
    <mergeCell ref="A163:D163"/>
    <mergeCell ref="E163:BE163"/>
    <mergeCell ref="BF163:BI163"/>
    <mergeCell ref="A164:D164"/>
    <mergeCell ref="E164:BE164"/>
    <mergeCell ref="BF164:BI164"/>
    <mergeCell ref="A165:D165"/>
    <mergeCell ref="A106:A107"/>
    <mergeCell ref="A98:A99"/>
    <mergeCell ref="B101:O101"/>
    <mergeCell ref="V104:W104"/>
    <mergeCell ref="B106:O106"/>
    <mergeCell ref="P98:Q98"/>
    <mergeCell ref="R98:S98"/>
    <mergeCell ref="T98:U98"/>
    <mergeCell ref="V98:W98"/>
    <mergeCell ref="B93:O93"/>
    <mergeCell ref="BF157:BI157"/>
    <mergeCell ref="BF122:BI122"/>
    <mergeCell ref="BD115:BE115"/>
    <mergeCell ref="BD121:BE121"/>
    <mergeCell ref="X121:Y121"/>
    <mergeCell ref="Z121:AA121"/>
    <mergeCell ref="BD114:BE114"/>
    <mergeCell ref="V113:W113"/>
    <mergeCell ref="P121:Q121"/>
    <mergeCell ref="B113:O113"/>
    <mergeCell ref="P113:Q113"/>
    <mergeCell ref="R113:S113"/>
    <mergeCell ref="T113:U113"/>
    <mergeCell ref="B114:O114"/>
    <mergeCell ref="P114:Q114"/>
    <mergeCell ref="B109:O109"/>
    <mergeCell ref="B111:O111"/>
    <mergeCell ref="AD98:AE98"/>
    <mergeCell ref="Z101:AA101"/>
    <mergeCell ref="V100:W100"/>
    <mergeCell ref="B100:O100"/>
    <mergeCell ref="X104:Y104"/>
    <mergeCell ref="Z104:AA104"/>
    <mergeCell ref="AB104:AC104"/>
    <mergeCell ref="V99:W99"/>
    <mergeCell ref="T99:U99"/>
    <mergeCell ref="B96:O96"/>
    <mergeCell ref="P99:Q99"/>
    <mergeCell ref="X98:Y98"/>
    <mergeCell ref="P108:Q108"/>
    <mergeCell ref="R95:S95"/>
    <mergeCell ref="T95:U95"/>
    <mergeCell ref="AB111:AC111"/>
    <mergeCell ref="AD111:AE111"/>
    <mergeCell ref="R104:S104"/>
    <mergeCell ref="R102:S102"/>
    <mergeCell ref="T102:U102"/>
    <mergeCell ref="B98:O98"/>
    <mergeCell ref="B107:O107"/>
    <mergeCell ref="V106:W106"/>
    <mergeCell ref="X106:Y106"/>
    <mergeCell ref="T104:U104"/>
    <mergeCell ref="P100:Q100"/>
    <mergeCell ref="Z105:AA105"/>
    <mergeCell ref="P107:Q107"/>
    <mergeCell ref="R107:S107"/>
    <mergeCell ref="T107:U107"/>
    <mergeCell ref="AF47:BC47"/>
    <mergeCell ref="BD47:BE50"/>
    <mergeCell ref="BF47:BI50"/>
    <mergeCell ref="T48:U50"/>
    <mergeCell ref="V48:W50"/>
    <mergeCell ref="X48:AE48"/>
    <mergeCell ref="AF48:AK48"/>
    <mergeCell ref="AL48:AQ48"/>
    <mergeCell ref="AR48:AW48"/>
    <mergeCell ref="AX48:BC48"/>
    <mergeCell ref="X49:Y50"/>
    <mergeCell ref="Z49:AA50"/>
    <mergeCell ref="AB49:AC50"/>
    <mergeCell ref="AD49:AE50"/>
    <mergeCell ref="AF49:AH49"/>
    <mergeCell ref="AI49:AK49"/>
    <mergeCell ref="AL49:AN49"/>
    <mergeCell ref="AR49:AT49"/>
    <mergeCell ref="AU49:AW49"/>
    <mergeCell ref="AX49:AZ49"/>
    <mergeCell ref="BA49:BC49"/>
    <mergeCell ref="B57:O57"/>
    <mergeCell ref="P58:Q58"/>
    <mergeCell ref="V88:W90"/>
    <mergeCell ref="X88:AE88"/>
    <mergeCell ref="AB93:AC93"/>
    <mergeCell ref="P68:Q68"/>
    <mergeCell ref="P67:Q67"/>
    <mergeCell ref="P56:Q56"/>
    <mergeCell ref="P66:Q66"/>
    <mergeCell ref="P71:Q71"/>
    <mergeCell ref="R71:S71"/>
    <mergeCell ref="R92:S92"/>
    <mergeCell ref="A47:A50"/>
    <mergeCell ref="B47:O50"/>
    <mergeCell ref="P47:Q50"/>
    <mergeCell ref="R47:S50"/>
    <mergeCell ref="T47:AE47"/>
    <mergeCell ref="AD66:AE66"/>
    <mergeCell ref="X93:Y93"/>
    <mergeCell ref="T74:U74"/>
    <mergeCell ref="P70:Q70"/>
    <mergeCell ref="R70:S70"/>
    <mergeCell ref="T70:U70"/>
    <mergeCell ref="B54:O54"/>
    <mergeCell ref="B56:O56"/>
    <mergeCell ref="X71:Y71"/>
    <mergeCell ref="V58:W58"/>
    <mergeCell ref="X58:Y58"/>
    <mergeCell ref="AD89:AE90"/>
    <mergeCell ref="V61:W61"/>
    <mergeCell ref="V69:W69"/>
    <mergeCell ref="B71:O71"/>
    <mergeCell ref="A222:I222"/>
    <mergeCell ref="A223:I223"/>
    <mergeCell ref="A217:BI217"/>
    <mergeCell ref="A218:BI218"/>
    <mergeCell ref="T100:U100"/>
    <mergeCell ref="B66:O66"/>
    <mergeCell ref="A81:G81"/>
    <mergeCell ref="H81:J81"/>
    <mergeCell ref="A87:A90"/>
    <mergeCell ref="B87:O90"/>
    <mergeCell ref="P87:Q90"/>
    <mergeCell ref="R87:S90"/>
    <mergeCell ref="A62:A63"/>
    <mergeCell ref="A64:A65"/>
    <mergeCell ref="B67:O67"/>
    <mergeCell ref="B68:O68"/>
    <mergeCell ref="T67:U67"/>
    <mergeCell ref="B105:O105"/>
    <mergeCell ref="P105:Q105"/>
    <mergeCell ref="R105:S105"/>
    <mergeCell ref="T105:U105"/>
    <mergeCell ref="B103:O103"/>
    <mergeCell ref="B102:O102"/>
    <mergeCell ref="P94:Q94"/>
    <mergeCell ref="R94:S94"/>
    <mergeCell ref="T94:U94"/>
    <mergeCell ref="V94:W94"/>
    <mergeCell ref="X94:Y94"/>
    <mergeCell ref="V75:W75"/>
    <mergeCell ref="AX119:AZ119"/>
    <mergeCell ref="V91:W91"/>
    <mergeCell ref="Z91:AA91"/>
    <mergeCell ref="Z36:AA36"/>
    <mergeCell ref="AB36:AC36"/>
    <mergeCell ref="AD36:AE36"/>
    <mergeCell ref="AD55:AE55"/>
    <mergeCell ref="T55:U55"/>
    <mergeCell ref="V55:W55"/>
    <mergeCell ref="B64:O64"/>
    <mergeCell ref="B40:O40"/>
    <mergeCell ref="P40:Q40"/>
    <mergeCell ref="R40:S40"/>
    <mergeCell ref="T40:U40"/>
    <mergeCell ref="V40:W40"/>
    <mergeCell ref="B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X42:Y42"/>
    <mergeCell ref="Z42:AA42"/>
    <mergeCell ref="B42:O42"/>
    <mergeCell ref="P42:Q42"/>
    <mergeCell ref="P57:Q57"/>
    <mergeCell ref="Z37:AA37"/>
    <mergeCell ref="AB37:AC37"/>
    <mergeCell ref="AD37:AE37"/>
    <mergeCell ref="V38:W38"/>
    <mergeCell ref="X38:Y38"/>
    <mergeCell ref="Z38:AA38"/>
    <mergeCell ref="B33:O33"/>
    <mergeCell ref="P33:Q33"/>
    <mergeCell ref="R33:S33"/>
    <mergeCell ref="AB42:AC42"/>
    <mergeCell ref="AD42:AE42"/>
    <mergeCell ref="V43:W43"/>
    <mergeCell ref="T51:U51"/>
    <mergeCell ref="V51:W51"/>
    <mergeCell ref="B55:O55"/>
    <mergeCell ref="P55:Q55"/>
    <mergeCell ref="R55:S55"/>
    <mergeCell ref="X55:Y55"/>
    <mergeCell ref="B53:O53"/>
    <mergeCell ref="T33:U33"/>
    <mergeCell ref="B45:O45"/>
    <mergeCell ref="P45:Q45"/>
    <mergeCell ref="V42:W42"/>
    <mergeCell ref="T35:U35"/>
    <mergeCell ref="B52:O52"/>
    <mergeCell ref="R52:S52"/>
    <mergeCell ref="X52:Y52"/>
    <mergeCell ref="Z52:AA52"/>
    <mergeCell ref="AB52:AC52"/>
    <mergeCell ref="B51:O51"/>
    <mergeCell ref="B36:O36"/>
    <mergeCell ref="P36:Q36"/>
    <mergeCell ref="R36:S36"/>
    <mergeCell ref="T36:U36"/>
    <mergeCell ref="V36:W36"/>
    <mergeCell ref="V37:W37"/>
    <mergeCell ref="X36:Y36"/>
    <mergeCell ref="X40:Y40"/>
    <mergeCell ref="A235:AC236"/>
    <mergeCell ref="A238:AB238"/>
    <mergeCell ref="A225:AE226"/>
    <mergeCell ref="AP227:AU227"/>
    <mergeCell ref="AP233:AR233"/>
    <mergeCell ref="AP228:AR228"/>
    <mergeCell ref="AI228:AO228"/>
    <mergeCell ref="AP223:AR223"/>
    <mergeCell ref="AI223:AO223"/>
    <mergeCell ref="AP232:AU232"/>
    <mergeCell ref="P96:Q96"/>
    <mergeCell ref="R96:S96"/>
    <mergeCell ref="T96:U96"/>
    <mergeCell ref="AB130:AC130"/>
    <mergeCell ref="J227:R227"/>
    <mergeCell ref="A227:I227"/>
    <mergeCell ref="A228:I228"/>
    <mergeCell ref="AI227:AO227"/>
    <mergeCell ref="B115:O115"/>
    <mergeCell ref="J223:L223"/>
    <mergeCell ref="AI233:AO233"/>
    <mergeCell ref="B97:O97"/>
    <mergeCell ref="AD122:AE122"/>
    <mergeCell ref="V130:W130"/>
    <mergeCell ref="AB132:AC132"/>
    <mergeCell ref="Z133:AA133"/>
    <mergeCell ref="J222:R222"/>
    <mergeCell ref="A146:D146"/>
    <mergeCell ref="AF133:AH133"/>
    <mergeCell ref="Q138:V138"/>
    <mergeCell ref="W138:Y138"/>
    <mergeCell ref="Z138:AB138"/>
    <mergeCell ref="BF172:BI172"/>
    <mergeCell ref="A145:D145"/>
    <mergeCell ref="BA134:BC134"/>
    <mergeCell ref="A130:S130"/>
    <mergeCell ref="AB131:AC131"/>
    <mergeCell ref="A216:D216"/>
    <mergeCell ref="B123:O123"/>
    <mergeCell ref="J232:R232"/>
    <mergeCell ref="AP222:AY222"/>
    <mergeCell ref="AI222:AO222"/>
    <mergeCell ref="AI219:AQ219"/>
    <mergeCell ref="B128:O128"/>
    <mergeCell ref="A230:AE231"/>
    <mergeCell ref="AI220:BI221"/>
    <mergeCell ref="AI225:BI226"/>
    <mergeCell ref="AI230:BI231"/>
    <mergeCell ref="J228:L228"/>
    <mergeCell ref="BF146:BI146"/>
    <mergeCell ref="A158:D158"/>
    <mergeCell ref="E158:BE158"/>
    <mergeCell ref="BF158:BI158"/>
    <mergeCell ref="A159:D159"/>
    <mergeCell ref="E159:BE159"/>
    <mergeCell ref="BF159:BI159"/>
    <mergeCell ref="A160:D160"/>
    <mergeCell ref="E160:BE160"/>
    <mergeCell ref="BF160:BI160"/>
    <mergeCell ref="BF125:BI125"/>
    <mergeCell ref="P123:Q123"/>
    <mergeCell ref="AI232:AO232"/>
    <mergeCell ref="A232:I232"/>
    <mergeCell ref="AD125:AE125"/>
    <mergeCell ref="A233:I233"/>
    <mergeCell ref="A220:AE221"/>
    <mergeCell ref="AU137:BI139"/>
    <mergeCell ref="V124:W124"/>
    <mergeCell ref="BF126:BI126"/>
    <mergeCell ref="A182:D182"/>
    <mergeCell ref="A131:S131"/>
    <mergeCell ref="AX130:AZ130"/>
    <mergeCell ref="AL132:AN132"/>
    <mergeCell ref="AU130:AW130"/>
    <mergeCell ref="V134:W134"/>
    <mergeCell ref="A136:P136"/>
    <mergeCell ref="Q136:AE136"/>
    <mergeCell ref="J233:L233"/>
    <mergeCell ref="AI147:AQ147"/>
    <mergeCell ref="A148:X149"/>
    <mergeCell ref="AI148:BH149"/>
    <mergeCell ref="A150:G150"/>
    <mergeCell ref="H150:Q150"/>
    <mergeCell ref="AP150:AW150"/>
    <mergeCell ref="A151:G151"/>
    <mergeCell ref="H151:J151"/>
    <mergeCell ref="AI151:AO151"/>
    <mergeCell ref="AP151:AR151"/>
    <mergeCell ref="E181:BE181"/>
    <mergeCell ref="AK137:AO137"/>
    <mergeCell ref="AP137:AT137"/>
    <mergeCell ref="E193:BE193"/>
    <mergeCell ref="BF134:BI134"/>
    <mergeCell ref="BF128:BI128"/>
    <mergeCell ref="A211:D211"/>
    <mergeCell ref="E211:BE211"/>
    <mergeCell ref="Z114:AA114"/>
    <mergeCell ref="AB114:AC114"/>
    <mergeCell ref="AD114:AE114"/>
    <mergeCell ref="A157:D157"/>
    <mergeCell ref="E157:BE157"/>
    <mergeCell ref="E146:BE146"/>
    <mergeCell ref="T125:U125"/>
    <mergeCell ref="V125:W125"/>
    <mergeCell ref="X125:Y125"/>
    <mergeCell ref="BD131:BE131"/>
    <mergeCell ref="AI131:AK131"/>
    <mergeCell ref="A117:A120"/>
    <mergeCell ref="X132:Y132"/>
    <mergeCell ref="V131:W131"/>
    <mergeCell ref="Z130:AA130"/>
    <mergeCell ref="AD130:AE130"/>
    <mergeCell ref="T127:U127"/>
    <mergeCell ref="P128:Q128"/>
    <mergeCell ref="AC137:AE137"/>
    <mergeCell ref="AB134:AC134"/>
    <mergeCell ref="AO132:AQ132"/>
    <mergeCell ref="AX131:AZ131"/>
    <mergeCell ref="N137:P137"/>
    <mergeCell ref="Q137:V137"/>
    <mergeCell ref="BD127:BE127"/>
    <mergeCell ref="AD134:AE134"/>
    <mergeCell ref="AD129:AE129"/>
    <mergeCell ref="AI132:AK132"/>
    <mergeCell ref="A144:D144"/>
    <mergeCell ref="Z131:AA131"/>
    <mergeCell ref="BA130:BC130"/>
    <mergeCell ref="AX133:AZ133"/>
    <mergeCell ref="BD40:BE40"/>
    <mergeCell ref="P124:Q124"/>
    <mergeCell ref="Z44:AA44"/>
    <mergeCell ref="AB122:AC122"/>
    <mergeCell ref="AD94:AE94"/>
    <mergeCell ref="R123:S123"/>
    <mergeCell ref="T123:U123"/>
    <mergeCell ref="V123:W123"/>
    <mergeCell ref="T121:U121"/>
    <mergeCell ref="V121:W121"/>
    <mergeCell ref="AU136:BI136"/>
    <mergeCell ref="AF136:AT136"/>
    <mergeCell ref="A133:S133"/>
    <mergeCell ref="AL133:AN133"/>
    <mergeCell ref="BF45:BI45"/>
    <mergeCell ref="BD56:BE56"/>
    <mergeCell ref="BF56:BI56"/>
    <mergeCell ref="BF71:BI71"/>
    <mergeCell ref="BF53:BI53"/>
    <mergeCell ref="BF58:BI58"/>
    <mergeCell ref="BD51:BE51"/>
    <mergeCell ref="BF59:BI59"/>
    <mergeCell ref="Z71:AA71"/>
    <mergeCell ref="Z56:AA56"/>
    <mergeCell ref="X51:Y51"/>
    <mergeCell ref="Z51:AA51"/>
    <mergeCell ref="X61:Y61"/>
    <mergeCell ref="R114:S114"/>
    <mergeCell ref="T114:U114"/>
    <mergeCell ref="V114:W114"/>
    <mergeCell ref="X114:Y114"/>
    <mergeCell ref="A183:D183"/>
    <mergeCell ref="A184:D184"/>
    <mergeCell ref="BD36:BE36"/>
    <mergeCell ref="A114:A115"/>
    <mergeCell ref="AB129:AC129"/>
    <mergeCell ref="AO131:AQ131"/>
    <mergeCell ref="AR131:AT131"/>
    <mergeCell ref="AR132:AT132"/>
    <mergeCell ref="AO134:AQ134"/>
    <mergeCell ref="AU131:AW131"/>
    <mergeCell ref="AO133:AQ133"/>
    <mergeCell ref="BA131:BC131"/>
    <mergeCell ref="AF132:AH132"/>
    <mergeCell ref="AL131:AN131"/>
    <mergeCell ref="AD132:AE132"/>
    <mergeCell ref="E183:BE183"/>
    <mergeCell ref="Z139:AB139"/>
    <mergeCell ref="W137:Y137"/>
    <mergeCell ref="V122:W122"/>
    <mergeCell ref="AD123:AE123"/>
    <mergeCell ref="AB38:AC38"/>
    <mergeCell ref="B38:O38"/>
    <mergeCell ref="X37:Y37"/>
    <mergeCell ref="B37:O37"/>
    <mergeCell ref="AB39:AC39"/>
    <mergeCell ref="P39:Q39"/>
    <mergeCell ref="AD39:AE39"/>
    <mergeCell ref="Z39:AA39"/>
    <mergeCell ref="AD38:AE38"/>
    <mergeCell ref="P37:Q37"/>
    <mergeCell ref="R37:S37"/>
    <mergeCell ref="T38:U38"/>
    <mergeCell ref="R39:S39"/>
    <mergeCell ref="P38:Q38"/>
    <mergeCell ref="R38:S38"/>
    <mergeCell ref="Z40:AA40"/>
    <mergeCell ref="AB40:AC40"/>
    <mergeCell ref="AD40:AE40"/>
    <mergeCell ref="B41:O41"/>
    <mergeCell ref="P41:Q41"/>
    <mergeCell ref="R41:S41"/>
    <mergeCell ref="V41:W41"/>
    <mergeCell ref="X41:Y41"/>
    <mergeCell ref="Z41:AA41"/>
    <mergeCell ref="AB41:AC41"/>
    <mergeCell ref="AD41:AE41"/>
    <mergeCell ref="P63:Q63"/>
    <mergeCell ref="R63:S63"/>
    <mergeCell ref="V95:W95"/>
    <mergeCell ref="P75:Q75"/>
    <mergeCell ref="AB73:AC73"/>
    <mergeCell ref="AB71:AC71"/>
    <mergeCell ref="AD71:AE71"/>
    <mergeCell ref="Z55:AA55"/>
    <mergeCell ref="T59:U59"/>
    <mergeCell ref="Z53:AA53"/>
    <mergeCell ref="X68:Y68"/>
    <mergeCell ref="Z45:AA45"/>
    <mergeCell ref="AB45:AC45"/>
    <mergeCell ref="AD51:AE51"/>
    <mergeCell ref="P51:Q51"/>
    <mergeCell ref="R66:S66"/>
    <mergeCell ref="AB70:AC70"/>
    <mergeCell ref="Z70:AA70"/>
    <mergeCell ref="BF54:BI54"/>
    <mergeCell ref="BD54:BE54"/>
    <mergeCell ref="Z61:AA61"/>
    <mergeCell ref="Z57:AA57"/>
    <mergeCell ref="P54:Q54"/>
    <mergeCell ref="P72:Q72"/>
    <mergeCell ref="R69:S69"/>
    <mergeCell ref="BF44:BI44"/>
    <mergeCell ref="BF72:BI72"/>
    <mergeCell ref="AD72:AE72"/>
    <mergeCell ref="BD39:BE39"/>
    <mergeCell ref="X95:Y95"/>
    <mergeCell ref="Z95:AA95"/>
    <mergeCell ref="AB65:AC65"/>
    <mergeCell ref="AB69:AC69"/>
    <mergeCell ref="R51:S51"/>
    <mergeCell ref="AB44:AC44"/>
    <mergeCell ref="X44:Y44"/>
    <mergeCell ref="AD44:AE44"/>
    <mergeCell ref="AD93:AE93"/>
    <mergeCell ref="BD93:BE93"/>
    <mergeCell ref="AB91:AC91"/>
    <mergeCell ref="AD91:AE91"/>
    <mergeCell ref="R74:S74"/>
    <mergeCell ref="AB94:AC94"/>
    <mergeCell ref="X92:Y92"/>
    <mergeCell ref="Z92:AA92"/>
    <mergeCell ref="Z63:AA63"/>
    <mergeCell ref="BD41:BE41"/>
    <mergeCell ref="BF41:BI41"/>
    <mergeCell ref="AX89:AZ89"/>
    <mergeCell ref="BA89:BC89"/>
    <mergeCell ref="BF43:BI43"/>
    <mergeCell ref="BF51:BI51"/>
    <mergeCell ref="BD60:BE60"/>
    <mergeCell ref="BF60:BI60"/>
    <mergeCell ref="BD62:BE62"/>
    <mergeCell ref="BF67:BI67"/>
    <mergeCell ref="H80:Q80"/>
    <mergeCell ref="X91:Y91"/>
    <mergeCell ref="AO49:AQ49"/>
    <mergeCell ref="T43:U43"/>
    <mergeCell ref="V56:W56"/>
    <mergeCell ref="BF40:BI40"/>
    <mergeCell ref="T41:U41"/>
    <mergeCell ref="BC1:BI1"/>
    <mergeCell ref="AB74:AC74"/>
    <mergeCell ref="AD74:AE74"/>
    <mergeCell ref="X54:Y54"/>
    <mergeCell ref="X72:Y72"/>
    <mergeCell ref="Z72:AA72"/>
    <mergeCell ref="X73:Y73"/>
    <mergeCell ref="BD31:BE31"/>
    <mergeCell ref="AW13:AW14"/>
    <mergeCell ref="R42:S42"/>
    <mergeCell ref="R54:S54"/>
    <mergeCell ref="R31:S31"/>
    <mergeCell ref="AB31:AC31"/>
    <mergeCell ref="AD31:AE31"/>
    <mergeCell ref="V35:W35"/>
    <mergeCell ref="BH13:BH14"/>
    <mergeCell ref="BI13:BI14"/>
    <mergeCell ref="AL28:AQ28"/>
    <mergeCell ref="BF31:BI31"/>
    <mergeCell ref="BF32:BI32"/>
    <mergeCell ref="BF35:BI35"/>
    <mergeCell ref="AI77:AQ77"/>
    <mergeCell ref="AD43:AE43"/>
    <mergeCell ref="BF55:BI55"/>
    <mergeCell ref="BF57:BI57"/>
    <mergeCell ref="AB55:AC55"/>
    <mergeCell ref="BF36:BI36"/>
    <mergeCell ref="AB59:AC59"/>
    <mergeCell ref="BF76:BI76"/>
    <mergeCell ref="BD65:BE65"/>
    <mergeCell ref="BF75:BI75"/>
    <mergeCell ref="BF73:BI73"/>
    <mergeCell ref="BF74:BI74"/>
    <mergeCell ref="AD45:AE45"/>
    <mergeCell ref="AB61:AC61"/>
    <mergeCell ref="AD65:AE65"/>
    <mergeCell ref="AB53:AC53"/>
    <mergeCell ref="BF62:BI62"/>
    <mergeCell ref="BF63:BI63"/>
    <mergeCell ref="AD53:AE53"/>
    <mergeCell ref="BF61:BI61"/>
    <mergeCell ref="BD55:BE55"/>
    <mergeCell ref="BF33:BI33"/>
    <mergeCell ref="BD42:BE42"/>
    <mergeCell ref="BD45:BE45"/>
    <mergeCell ref="BF34:BI34"/>
    <mergeCell ref="BF42:BI42"/>
    <mergeCell ref="BD32:BE32"/>
    <mergeCell ref="BD35:BE35"/>
    <mergeCell ref="BD53:BE53"/>
    <mergeCell ref="BD74:BE74"/>
    <mergeCell ref="BD113:BE113"/>
    <mergeCell ref="Z68:AA68"/>
    <mergeCell ref="AB68:AC68"/>
    <mergeCell ref="AI78:BH79"/>
    <mergeCell ref="AP80:AW80"/>
    <mergeCell ref="AI81:AO81"/>
    <mergeCell ref="AP81:AR81"/>
    <mergeCell ref="AF87:BC87"/>
    <mergeCell ref="BD87:BE90"/>
    <mergeCell ref="BF87:BI90"/>
    <mergeCell ref="AF88:AK88"/>
    <mergeCell ref="AL88:AQ88"/>
    <mergeCell ref="AR88:AW88"/>
    <mergeCell ref="AF89:AH89"/>
    <mergeCell ref="AI89:AK89"/>
    <mergeCell ref="AL89:AN89"/>
    <mergeCell ref="AO89:AQ89"/>
    <mergeCell ref="BD76:BE76"/>
    <mergeCell ref="BD68:BE68"/>
    <mergeCell ref="AR89:AT89"/>
    <mergeCell ref="AU89:AW89"/>
    <mergeCell ref="BD75:BE75"/>
    <mergeCell ref="BF69:BI69"/>
    <mergeCell ref="BD73:BE73"/>
    <mergeCell ref="Z94:AA94"/>
    <mergeCell ref="Z96:AA96"/>
    <mergeCell ref="AD104:AE104"/>
    <mergeCell ref="BD105:BE105"/>
    <mergeCell ref="AB76:AC76"/>
    <mergeCell ref="AD76:AE76"/>
    <mergeCell ref="AD95:AE95"/>
    <mergeCell ref="AD103:AE103"/>
    <mergeCell ref="BF66:BI66"/>
    <mergeCell ref="BD67:BE67"/>
    <mergeCell ref="BF65:BI65"/>
    <mergeCell ref="BF70:BI70"/>
    <mergeCell ref="BD64:BE64"/>
    <mergeCell ref="R99:S99"/>
    <mergeCell ref="AD108:AE108"/>
    <mergeCell ref="V107:W107"/>
    <mergeCell ref="T71:U71"/>
    <mergeCell ref="T87:AE87"/>
    <mergeCell ref="T88:U90"/>
    <mergeCell ref="R76:S76"/>
    <mergeCell ref="R101:S101"/>
    <mergeCell ref="BF108:BI108"/>
    <mergeCell ref="A78:X79"/>
    <mergeCell ref="A80:G80"/>
    <mergeCell ref="B92:O92"/>
    <mergeCell ref="P69:Q69"/>
    <mergeCell ref="AB101:AC101"/>
    <mergeCell ref="AD101:AE101"/>
    <mergeCell ref="AB105:AC105"/>
    <mergeCell ref="V108:W108"/>
    <mergeCell ref="BD92:BE92"/>
    <mergeCell ref="BD96:BE96"/>
    <mergeCell ref="AB72:AC72"/>
    <mergeCell ref="BD97:BE97"/>
    <mergeCell ref="V93:W93"/>
    <mergeCell ref="BF183:BI183"/>
    <mergeCell ref="BF132:BI132"/>
    <mergeCell ref="AP138:AT139"/>
    <mergeCell ref="BF204:BI204"/>
    <mergeCell ref="BF213:BI213"/>
    <mergeCell ref="BF216:BI216"/>
    <mergeCell ref="BF202:BI202"/>
    <mergeCell ref="BF205:BI205"/>
    <mergeCell ref="BF201:BI201"/>
    <mergeCell ref="BF199:BI199"/>
    <mergeCell ref="BF143:BI143"/>
    <mergeCell ref="BF182:BI182"/>
    <mergeCell ref="Q139:V139"/>
    <mergeCell ref="AF137:AJ137"/>
    <mergeCell ref="AL134:AN134"/>
    <mergeCell ref="BF190:BI190"/>
    <mergeCell ref="AI134:AK134"/>
    <mergeCell ref="AR133:AT133"/>
    <mergeCell ref="E143:BE143"/>
    <mergeCell ref="E182:BE182"/>
    <mergeCell ref="AC138:AE138"/>
    <mergeCell ref="A132:S132"/>
    <mergeCell ref="A213:D213"/>
    <mergeCell ref="E190:BE190"/>
    <mergeCell ref="E185:BE185"/>
    <mergeCell ref="BF188:BI188"/>
    <mergeCell ref="BD132:BE132"/>
    <mergeCell ref="Z132:AA132"/>
    <mergeCell ref="E216:BE216"/>
    <mergeCell ref="E199:BE199"/>
    <mergeCell ref="E213:BE213"/>
    <mergeCell ref="E204:BE204"/>
    <mergeCell ref="E188:BE188"/>
    <mergeCell ref="AB133:AC133"/>
    <mergeCell ref="AF131:AH131"/>
    <mergeCell ref="Z31:AA31"/>
    <mergeCell ref="X32:Y32"/>
    <mergeCell ref="AB35:AC35"/>
    <mergeCell ref="BD111:BE111"/>
    <mergeCell ref="AL130:AN130"/>
    <mergeCell ref="AO130:AQ130"/>
    <mergeCell ref="AR130:AT130"/>
    <mergeCell ref="BD125:BE125"/>
    <mergeCell ref="BD71:BE71"/>
    <mergeCell ref="V44:W44"/>
    <mergeCell ref="AD58:AE58"/>
    <mergeCell ref="V57:W57"/>
    <mergeCell ref="X57:Y57"/>
    <mergeCell ref="T124:U124"/>
    <mergeCell ref="T97:U97"/>
    <mergeCell ref="V97:W97"/>
    <mergeCell ref="AD97:AE97"/>
    <mergeCell ref="R75:S75"/>
    <mergeCell ref="AB67:AC67"/>
    <mergeCell ref="AD105:AE105"/>
    <mergeCell ref="Z108:AA108"/>
    <mergeCell ref="R115:S115"/>
    <mergeCell ref="R100:S100"/>
    <mergeCell ref="V111:W111"/>
    <mergeCell ref="Z112:AA112"/>
    <mergeCell ref="V105:W105"/>
    <mergeCell ref="X105:Y105"/>
    <mergeCell ref="X66:Y66"/>
    <mergeCell ref="V67:W67"/>
    <mergeCell ref="E145:BE145"/>
    <mergeCell ref="BF145:BI145"/>
    <mergeCell ref="X112:Y112"/>
    <mergeCell ref="R111:S111"/>
    <mergeCell ref="AO13:AR13"/>
    <mergeCell ref="BF13:BF14"/>
    <mergeCell ref="BG13:BG14"/>
    <mergeCell ref="X34:Y34"/>
    <mergeCell ref="Z34:AA34"/>
    <mergeCell ref="AX13:BA13"/>
    <mergeCell ref="X75:Y75"/>
    <mergeCell ref="X74:Y74"/>
    <mergeCell ref="Z74:AA74"/>
    <mergeCell ref="Z75:AA75"/>
    <mergeCell ref="AD100:AE100"/>
    <mergeCell ref="T42:U42"/>
    <mergeCell ref="R108:S108"/>
    <mergeCell ref="T129:U129"/>
    <mergeCell ref="X113:Y113"/>
    <mergeCell ref="Z113:AA113"/>
    <mergeCell ref="T115:U115"/>
    <mergeCell ref="V115:W115"/>
    <mergeCell ref="X115:Y115"/>
    <mergeCell ref="Z115:AA115"/>
    <mergeCell ref="AD115:AE115"/>
    <mergeCell ref="R121:S121"/>
    <mergeCell ref="BA133:BC133"/>
    <mergeCell ref="BF94:BI94"/>
    <mergeCell ref="BF95:BI95"/>
    <mergeCell ref="BD66:BE66"/>
    <mergeCell ref="BF98:BI98"/>
    <mergeCell ref="BD91:BE91"/>
    <mergeCell ref="BF129:BI129"/>
    <mergeCell ref="BF113:BI113"/>
    <mergeCell ref="BF127:BI127"/>
    <mergeCell ref="BF121:BI121"/>
    <mergeCell ref="AD131:AE131"/>
    <mergeCell ref="Z32:AA32"/>
    <mergeCell ref="AB32:AC32"/>
    <mergeCell ref="AD32:AE32"/>
    <mergeCell ref="R35:S35"/>
    <mergeCell ref="P31:Q31"/>
    <mergeCell ref="BD52:BE52"/>
    <mergeCell ref="BD123:BE123"/>
    <mergeCell ref="BF123:BI123"/>
    <mergeCell ref="AB112:AC112"/>
    <mergeCell ref="AI130:AK130"/>
    <mergeCell ref="AD102:AE102"/>
    <mergeCell ref="BF110:BI110"/>
    <mergeCell ref="AB107:AC107"/>
    <mergeCell ref="AD107:AE107"/>
    <mergeCell ref="BD102:BE102"/>
    <mergeCell ref="BD103:BE103"/>
    <mergeCell ref="BF102:BI102"/>
    <mergeCell ref="BF103:BI103"/>
    <mergeCell ref="BF109:BI109"/>
    <mergeCell ref="BF111:BI111"/>
    <mergeCell ref="BF104:BI104"/>
    <mergeCell ref="A129:S129"/>
    <mergeCell ref="B65:O65"/>
    <mergeCell ref="R64:S64"/>
    <mergeCell ref="R65:S65"/>
    <mergeCell ref="R56:S56"/>
    <mergeCell ref="BD128:BE128"/>
    <mergeCell ref="B13:E13"/>
    <mergeCell ref="G13:I13"/>
    <mergeCell ref="BC13:BC14"/>
    <mergeCell ref="T34:U34"/>
    <mergeCell ref="BD109:BE109"/>
    <mergeCell ref="AB108:AC108"/>
    <mergeCell ref="BF112:BI112"/>
    <mergeCell ref="X109:Y109"/>
    <mergeCell ref="Z109:AA109"/>
    <mergeCell ref="X110:Y110"/>
    <mergeCell ref="Z110:AA110"/>
    <mergeCell ref="AB110:AC110"/>
    <mergeCell ref="AD110:AE110"/>
    <mergeCell ref="X111:Y111"/>
    <mergeCell ref="Z111:AA111"/>
    <mergeCell ref="V102:W102"/>
    <mergeCell ref="X102:Y102"/>
    <mergeCell ref="Z102:AA102"/>
    <mergeCell ref="AB102:AC102"/>
    <mergeCell ref="BF37:BI37"/>
    <mergeCell ref="BF38:BI38"/>
    <mergeCell ref="BF39:BI39"/>
    <mergeCell ref="BD34:BE34"/>
    <mergeCell ref="BD13:BD14"/>
    <mergeCell ref="BE13:BE14"/>
    <mergeCell ref="BF27:BI30"/>
    <mergeCell ref="AS13:AS14"/>
    <mergeCell ref="AT13:AV13"/>
    <mergeCell ref="Z106:AA106"/>
    <mergeCell ref="X107:Y107"/>
    <mergeCell ref="Z107:AA107"/>
    <mergeCell ref="AD59:AE59"/>
    <mergeCell ref="BB13:BB14"/>
    <mergeCell ref="AR28:AW28"/>
    <mergeCell ref="BA29:BC29"/>
    <mergeCell ref="AX29:AZ29"/>
    <mergeCell ref="V33:W33"/>
    <mergeCell ref="X33:Y33"/>
    <mergeCell ref="Z33:AA33"/>
    <mergeCell ref="AB33:AC33"/>
    <mergeCell ref="AD33:AE33"/>
    <mergeCell ref="AK13:AN13"/>
    <mergeCell ref="AF29:AH29"/>
    <mergeCell ref="AF28:AK28"/>
    <mergeCell ref="AI29:AK29"/>
    <mergeCell ref="AF27:BC27"/>
    <mergeCell ref="AR29:AT29"/>
    <mergeCell ref="AX28:BC28"/>
    <mergeCell ref="P34:Q34"/>
    <mergeCell ref="V31:W31"/>
    <mergeCell ref="X31:Y31"/>
    <mergeCell ref="T28:U30"/>
    <mergeCell ref="R34:S34"/>
    <mergeCell ref="AB34:AC34"/>
    <mergeCell ref="AO29:AQ29"/>
    <mergeCell ref="AL29:AN29"/>
    <mergeCell ref="K13:N13"/>
    <mergeCell ref="O13:R13"/>
    <mergeCell ref="T13:V13"/>
    <mergeCell ref="R27:S30"/>
    <mergeCell ref="J13:J14"/>
    <mergeCell ref="F13:F14"/>
    <mergeCell ref="X28:AE28"/>
    <mergeCell ref="S13:S14"/>
    <mergeCell ref="X13:Z13"/>
    <mergeCell ref="AB13:AE13"/>
    <mergeCell ref="P27:Q30"/>
    <mergeCell ref="Z66:AA66"/>
    <mergeCell ref="AB66:AC66"/>
    <mergeCell ref="T66:U66"/>
    <mergeCell ref="V66:W66"/>
    <mergeCell ref="Z62:AA62"/>
    <mergeCell ref="AB62:AC62"/>
    <mergeCell ref="T32:U32"/>
    <mergeCell ref="B31:O31"/>
    <mergeCell ref="Z35:AA35"/>
    <mergeCell ref="V34:W34"/>
    <mergeCell ref="AD34:AE34"/>
    <mergeCell ref="AB57:AC57"/>
    <mergeCell ref="B39:O39"/>
    <mergeCell ref="T39:U39"/>
    <mergeCell ref="V39:W39"/>
    <mergeCell ref="X39:Y39"/>
    <mergeCell ref="T37:U37"/>
    <mergeCell ref="X29:Y30"/>
    <mergeCell ref="P62:Q62"/>
    <mergeCell ref="R62:S62"/>
    <mergeCell ref="T62:U62"/>
    <mergeCell ref="A27:A30"/>
    <mergeCell ref="Z29:AA30"/>
    <mergeCell ref="AB29:AC30"/>
    <mergeCell ref="AD29:AE30"/>
    <mergeCell ref="B27:O30"/>
    <mergeCell ref="T27:AE27"/>
    <mergeCell ref="AU29:AW29"/>
    <mergeCell ref="BD27:BE30"/>
    <mergeCell ref="BD110:BE110"/>
    <mergeCell ref="BD108:BE108"/>
    <mergeCell ref="BD61:BE61"/>
    <mergeCell ref="BD57:BE57"/>
    <mergeCell ref="AD70:AE70"/>
    <mergeCell ref="X67:Y67"/>
    <mergeCell ref="Z67:AA67"/>
    <mergeCell ref="BD33:BE33"/>
    <mergeCell ref="BD37:BE37"/>
    <mergeCell ref="BD38:BE38"/>
    <mergeCell ref="V28:W30"/>
    <mergeCell ref="B62:O62"/>
    <mergeCell ref="AD64:AE64"/>
    <mergeCell ref="B32:O32"/>
    <mergeCell ref="B35:O35"/>
    <mergeCell ref="V32:W32"/>
    <mergeCell ref="AD35:AE35"/>
    <mergeCell ref="P32:Q32"/>
    <mergeCell ref="R32:S32"/>
    <mergeCell ref="B34:O34"/>
    <mergeCell ref="T31:U31"/>
    <mergeCell ref="P35:Q35"/>
    <mergeCell ref="X35:Y35"/>
    <mergeCell ref="AD67:AE67"/>
    <mergeCell ref="A143:D143"/>
    <mergeCell ref="R128:S128"/>
    <mergeCell ref="BF130:BI130"/>
    <mergeCell ref="X127:Y127"/>
    <mergeCell ref="E201:BE201"/>
    <mergeCell ref="A199:D199"/>
    <mergeCell ref="A205:D205"/>
    <mergeCell ref="X128:Y128"/>
    <mergeCell ref="V128:W128"/>
    <mergeCell ref="Z128:AA128"/>
    <mergeCell ref="P106:Q106"/>
    <mergeCell ref="AB92:AC92"/>
    <mergeCell ref="BF92:BI92"/>
    <mergeCell ref="BD106:BE106"/>
    <mergeCell ref="BD107:BE107"/>
    <mergeCell ref="R106:S106"/>
    <mergeCell ref="T106:U106"/>
    <mergeCell ref="P109:Q109"/>
    <mergeCell ref="R109:S109"/>
    <mergeCell ref="T109:U109"/>
    <mergeCell ref="V109:W109"/>
    <mergeCell ref="T122:U122"/>
    <mergeCell ref="X122:Y122"/>
    <mergeCell ref="Z122:AA122"/>
    <mergeCell ref="BF181:BI181"/>
    <mergeCell ref="E205:BE205"/>
    <mergeCell ref="B126:O126"/>
    <mergeCell ref="BF124:BI124"/>
    <mergeCell ref="V92:W92"/>
    <mergeCell ref="V96:W96"/>
    <mergeCell ref="X101:Y101"/>
    <mergeCell ref="W139:Y139"/>
    <mergeCell ref="V133:W133"/>
    <mergeCell ref="T131:U131"/>
    <mergeCell ref="AF130:AH130"/>
    <mergeCell ref="Z127:AA127"/>
    <mergeCell ref="AX134:AZ134"/>
    <mergeCell ref="BD134:BE134"/>
    <mergeCell ref="AU133:AW133"/>
    <mergeCell ref="X130:Y130"/>
    <mergeCell ref="AC139:AE139"/>
    <mergeCell ref="X133:Y133"/>
    <mergeCell ref="K137:M137"/>
    <mergeCell ref="Z134:AA134"/>
    <mergeCell ref="BD130:BE130"/>
    <mergeCell ref="BD129:BE129"/>
    <mergeCell ref="AD126:AE126"/>
    <mergeCell ref="V129:W129"/>
    <mergeCell ref="Z137:AB137"/>
    <mergeCell ref="P127:Q127"/>
    <mergeCell ref="R127:S127"/>
    <mergeCell ref="BD133:BE133"/>
    <mergeCell ref="X131:Y131"/>
    <mergeCell ref="B127:O127"/>
    <mergeCell ref="AF134:AH134"/>
    <mergeCell ref="AR134:AT134"/>
    <mergeCell ref="AU134:AW134"/>
    <mergeCell ref="AU132:AW132"/>
    <mergeCell ref="AX132:AZ132"/>
    <mergeCell ref="BA132:BC132"/>
    <mergeCell ref="V132:W132"/>
    <mergeCell ref="AD133:AE133"/>
    <mergeCell ref="T130:U130"/>
    <mergeCell ref="AI133:AK133"/>
    <mergeCell ref="BD94:BE94"/>
    <mergeCell ref="V53:W53"/>
    <mergeCell ref="X53:Y53"/>
    <mergeCell ref="AB113:AC113"/>
    <mergeCell ref="AD113:AE113"/>
    <mergeCell ref="T111:U111"/>
    <mergeCell ref="T103:U103"/>
    <mergeCell ref="V103:W103"/>
    <mergeCell ref="X103:Y103"/>
    <mergeCell ref="BA119:BC119"/>
    <mergeCell ref="AI119:AK119"/>
    <mergeCell ref="AL119:AN119"/>
    <mergeCell ref="AO119:AQ119"/>
    <mergeCell ref="AR119:AT119"/>
    <mergeCell ref="AU119:AW119"/>
    <mergeCell ref="AB109:AC109"/>
    <mergeCell ref="V126:W126"/>
    <mergeCell ref="AD124:AE124"/>
    <mergeCell ref="Z124:AA124"/>
    <mergeCell ref="X123:Y123"/>
    <mergeCell ref="AB115:AC115"/>
    <mergeCell ref="T54:U54"/>
    <mergeCell ref="T73:U73"/>
    <mergeCell ref="AD109:AE109"/>
    <mergeCell ref="BD112:BE112"/>
    <mergeCell ref="Z123:AA123"/>
    <mergeCell ref="AB123:AC123"/>
    <mergeCell ref="AB56:AC56"/>
    <mergeCell ref="V63:W63"/>
    <mergeCell ref="X63:Y63"/>
    <mergeCell ref="AB63:AC63"/>
    <mergeCell ref="T126:U126"/>
    <mergeCell ref="BD44:BE44"/>
    <mergeCell ref="P74:Q74"/>
    <mergeCell ref="B44:O44"/>
    <mergeCell ref="T133:U133"/>
    <mergeCell ref="B72:O72"/>
    <mergeCell ref="AD61:AE61"/>
    <mergeCell ref="B122:O122"/>
    <mergeCell ref="P122:Q122"/>
    <mergeCell ref="R122:S122"/>
    <mergeCell ref="P111:Q111"/>
    <mergeCell ref="P103:Q103"/>
    <mergeCell ref="R103:S103"/>
    <mergeCell ref="Z103:AA103"/>
    <mergeCell ref="AB103:AC103"/>
    <mergeCell ref="B74:O74"/>
    <mergeCell ref="X97:Y97"/>
    <mergeCell ref="Z97:AA97"/>
    <mergeCell ref="AB97:AC97"/>
    <mergeCell ref="B70:O70"/>
    <mergeCell ref="X108:Y108"/>
    <mergeCell ref="T76:U76"/>
    <mergeCell ref="V76:W76"/>
    <mergeCell ref="X76:Y76"/>
    <mergeCell ref="T69:U69"/>
    <mergeCell ref="B73:O73"/>
    <mergeCell ref="B63:O63"/>
    <mergeCell ref="AB75:AC75"/>
    <mergeCell ref="B58:O58"/>
    <mergeCell ref="B61:O61"/>
    <mergeCell ref="P61:Q61"/>
    <mergeCell ref="Z73:AA73"/>
    <mergeCell ref="AD56:AE56"/>
    <mergeCell ref="B59:O59"/>
    <mergeCell ref="B69:O69"/>
    <mergeCell ref="T52:U52"/>
    <mergeCell ref="BD63:BE63"/>
    <mergeCell ref="BD58:BE58"/>
    <mergeCell ref="AB64:AC64"/>
    <mergeCell ref="R44:S44"/>
    <mergeCell ref="V74:W74"/>
    <mergeCell ref="P73:Q73"/>
    <mergeCell ref="R73:S73"/>
    <mergeCell ref="T45:U45"/>
    <mergeCell ref="V45:W45"/>
    <mergeCell ref="X45:Y45"/>
    <mergeCell ref="AD52:AE52"/>
    <mergeCell ref="BD59:BE59"/>
    <mergeCell ref="V70:W70"/>
    <mergeCell ref="Z54:AA54"/>
    <mergeCell ref="AB54:AC54"/>
    <mergeCell ref="AD54:AE54"/>
    <mergeCell ref="R58:S58"/>
    <mergeCell ref="R57:S57"/>
    <mergeCell ref="T44:U44"/>
    <mergeCell ref="R61:S61"/>
    <mergeCell ref="T61:U61"/>
    <mergeCell ref="P44:Q44"/>
    <mergeCell ref="Z64:AA64"/>
    <mergeCell ref="AB58:AC58"/>
    <mergeCell ref="P53:Q53"/>
    <mergeCell ref="X56:Y56"/>
    <mergeCell ref="AD57:AE57"/>
    <mergeCell ref="V62:W62"/>
    <mergeCell ref="T56:U56"/>
    <mergeCell ref="V73:W73"/>
    <mergeCell ref="X62:Y62"/>
    <mergeCell ref="V68:W68"/>
    <mergeCell ref="T64:U64"/>
    <mergeCell ref="V64:W64"/>
    <mergeCell ref="X64:Y64"/>
    <mergeCell ref="X69:Y69"/>
    <mergeCell ref="Z69:AA69"/>
    <mergeCell ref="Z58:AA58"/>
    <mergeCell ref="R72:S72"/>
    <mergeCell ref="T65:U65"/>
    <mergeCell ref="V65:W65"/>
    <mergeCell ref="AD62:AE62"/>
    <mergeCell ref="T63:U63"/>
    <mergeCell ref="R68:S68"/>
    <mergeCell ref="AD63:AE63"/>
    <mergeCell ref="R67:S67"/>
    <mergeCell ref="P76:Q76"/>
    <mergeCell ref="P101:Q101"/>
    <mergeCell ref="R53:S53"/>
    <mergeCell ref="V54:W54"/>
    <mergeCell ref="BF207:BI207"/>
    <mergeCell ref="BF198:BI198"/>
    <mergeCell ref="A187:D187"/>
    <mergeCell ref="BF115:BI115"/>
    <mergeCell ref="BF101:BI101"/>
    <mergeCell ref="BF96:BI96"/>
    <mergeCell ref="BF100:BI100"/>
    <mergeCell ref="X100:Y100"/>
    <mergeCell ref="Z100:AA100"/>
    <mergeCell ref="BF91:BI91"/>
    <mergeCell ref="Z99:AA99"/>
    <mergeCell ref="X99:Y99"/>
    <mergeCell ref="X96:Y96"/>
    <mergeCell ref="AX88:BC88"/>
    <mergeCell ref="X89:Y90"/>
    <mergeCell ref="Z89:AA90"/>
    <mergeCell ref="P92:Q92"/>
    <mergeCell ref="Z76:AA76"/>
    <mergeCell ref="BD100:BE100"/>
    <mergeCell ref="B99:O99"/>
    <mergeCell ref="T58:U58"/>
    <mergeCell ref="T72:U72"/>
    <mergeCell ref="AD73:AE73"/>
    <mergeCell ref="AB96:AC96"/>
    <mergeCell ref="AD96:AE96"/>
    <mergeCell ref="BD98:BE98"/>
    <mergeCell ref="AD99:AE99"/>
    <mergeCell ref="V71:W71"/>
    <mergeCell ref="AB95:AC95"/>
    <mergeCell ref="T53:U53"/>
    <mergeCell ref="T93:U93"/>
    <mergeCell ref="A186:D186"/>
    <mergeCell ref="BD104:BE104"/>
    <mergeCell ref="AD127:AE127"/>
    <mergeCell ref="AB128:AC128"/>
    <mergeCell ref="AD128:AE128"/>
    <mergeCell ref="BF200:BI200"/>
    <mergeCell ref="B110:O110"/>
    <mergeCell ref="P110:Q110"/>
    <mergeCell ref="R110:S110"/>
    <mergeCell ref="T110:U110"/>
    <mergeCell ref="V110:W110"/>
    <mergeCell ref="A174:D174"/>
    <mergeCell ref="E174:BE174"/>
    <mergeCell ref="BF174:BI174"/>
    <mergeCell ref="BF193:BI193"/>
    <mergeCell ref="E195:BE195"/>
    <mergeCell ref="BF195:BI195"/>
    <mergeCell ref="BF196:BI196"/>
    <mergeCell ref="P125:Q125"/>
    <mergeCell ref="R125:S125"/>
    <mergeCell ref="AB124:AC124"/>
    <mergeCell ref="AB99:AC99"/>
    <mergeCell ref="AD92:AE92"/>
    <mergeCell ref="B104:O104"/>
    <mergeCell ref="P104:Q104"/>
    <mergeCell ref="P91:Q91"/>
    <mergeCell ref="P93:Q93"/>
    <mergeCell ref="R93:S93"/>
    <mergeCell ref="R97:S97"/>
    <mergeCell ref="X70:Y70"/>
    <mergeCell ref="P52:Q52"/>
    <mergeCell ref="R45:S45"/>
    <mergeCell ref="V52:W52"/>
    <mergeCell ref="AB125:AC125"/>
    <mergeCell ref="AB127:AC127"/>
    <mergeCell ref="P126:Q126"/>
    <mergeCell ref="BF131:BI131"/>
    <mergeCell ref="BF208:BI208"/>
    <mergeCell ref="BF52:BI52"/>
    <mergeCell ref="BD99:BE99"/>
    <mergeCell ref="BF99:BI99"/>
    <mergeCell ref="BF192:BI192"/>
    <mergeCell ref="BF185:BI185"/>
    <mergeCell ref="A194:D194"/>
    <mergeCell ref="E194:BE194"/>
    <mergeCell ref="BF194:BI194"/>
    <mergeCell ref="A196:D196"/>
    <mergeCell ref="E196:BE196"/>
    <mergeCell ref="AD75:AE75"/>
    <mergeCell ref="P64:Q64"/>
    <mergeCell ref="P65:Q65"/>
    <mergeCell ref="X65:Y65"/>
    <mergeCell ref="Z65:AA65"/>
    <mergeCell ref="AB89:AC90"/>
    <mergeCell ref="Z93:AA93"/>
    <mergeCell ref="Z98:AA98"/>
    <mergeCell ref="BF97:BI97"/>
    <mergeCell ref="E200:BE200"/>
    <mergeCell ref="P97:Q97"/>
    <mergeCell ref="T108:U108"/>
    <mergeCell ref="BD95:BE95"/>
    <mergeCell ref="T91:U91"/>
    <mergeCell ref="AB106:AC106"/>
    <mergeCell ref="B94:O94"/>
    <mergeCell ref="AB100:AC100"/>
    <mergeCell ref="BD101:BE101"/>
    <mergeCell ref="T68:U68"/>
    <mergeCell ref="T92:U92"/>
    <mergeCell ref="A185:D185"/>
    <mergeCell ref="E184:BE184"/>
    <mergeCell ref="A181:D181"/>
    <mergeCell ref="A210:D210"/>
    <mergeCell ref="E186:BE186"/>
    <mergeCell ref="BF186:BI186"/>
    <mergeCell ref="A207:D207"/>
    <mergeCell ref="E207:BE207"/>
    <mergeCell ref="AB5:AU8"/>
    <mergeCell ref="A201:D201"/>
    <mergeCell ref="A204:D204"/>
    <mergeCell ref="E202:BE202"/>
    <mergeCell ref="BF105:BI105"/>
    <mergeCell ref="X43:Y43"/>
    <mergeCell ref="R43:S43"/>
    <mergeCell ref="P43:Q43"/>
    <mergeCell ref="B43:O43"/>
    <mergeCell ref="BD43:BE43"/>
    <mergeCell ref="A203:D203"/>
    <mergeCell ref="E203:BE203"/>
    <mergeCell ref="BF203:BI203"/>
    <mergeCell ref="E210:BE210"/>
    <mergeCell ref="BF210:BI210"/>
    <mergeCell ref="A197:D197"/>
    <mergeCell ref="R91:S91"/>
    <mergeCell ref="AW4:BE4"/>
    <mergeCell ref="AW5:BI7"/>
    <mergeCell ref="A13:A14"/>
    <mergeCell ref="AJ13:AJ14"/>
    <mergeCell ref="AF13:AF14"/>
    <mergeCell ref="AA13:AA14"/>
    <mergeCell ref="W13:W14"/>
    <mergeCell ref="AG13:AI13"/>
    <mergeCell ref="P102:Q102"/>
    <mergeCell ref="V101:W101"/>
    <mergeCell ref="T101:U101"/>
    <mergeCell ref="B95:O95"/>
    <mergeCell ref="P95:Q95"/>
    <mergeCell ref="BF64:BI64"/>
    <mergeCell ref="BD72:BE72"/>
    <mergeCell ref="BF68:BI68"/>
    <mergeCell ref="BF93:BI93"/>
    <mergeCell ref="AB51:AC51"/>
    <mergeCell ref="BD70:BE70"/>
    <mergeCell ref="B75:O75"/>
    <mergeCell ref="B91:O91"/>
    <mergeCell ref="T75:U75"/>
    <mergeCell ref="R59:S59"/>
    <mergeCell ref="P59:Q59"/>
    <mergeCell ref="V59:W59"/>
    <mergeCell ref="X59:Y59"/>
    <mergeCell ref="Z59:AA59"/>
    <mergeCell ref="AB43:AC43"/>
    <mergeCell ref="AD68:AE68"/>
    <mergeCell ref="AD69:AE69"/>
    <mergeCell ref="BD69:BE69"/>
    <mergeCell ref="AB98:AC98"/>
    <mergeCell ref="Z43:AA43"/>
    <mergeCell ref="BF106:BI106"/>
    <mergeCell ref="BF107:BI107"/>
    <mergeCell ref="AD106:AE106"/>
    <mergeCell ref="BF114:BI114"/>
    <mergeCell ref="E187:BE187"/>
    <mergeCell ref="BF187:BI187"/>
    <mergeCell ref="A192:D192"/>
    <mergeCell ref="BF184:BI184"/>
    <mergeCell ref="A189:D189"/>
    <mergeCell ref="A190:D190"/>
    <mergeCell ref="A188:D188"/>
    <mergeCell ref="A193:D193"/>
    <mergeCell ref="E192:BE192"/>
    <mergeCell ref="A208:D208"/>
    <mergeCell ref="E208:BE208"/>
    <mergeCell ref="A214:D214"/>
    <mergeCell ref="E214:BE214"/>
    <mergeCell ref="BF214:BI214"/>
    <mergeCell ref="A200:D200"/>
    <mergeCell ref="B108:O108"/>
    <mergeCell ref="R124:S124"/>
    <mergeCell ref="B124:O124"/>
    <mergeCell ref="B112:O112"/>
    <mergeCell ref="P112:Q112"/>
    <mergeCell ref="R112:S112"/>
    <mergeCell ref="T112:U112"/>
    <mergeCell ref="AD112:AE112"/>
    <mergeCell ref="V112:W112"/>
    <mergeCell ref="P115:Q115"/>
    <mergeCell ref="V127:W127"/>
    <mergeCell ref="Z125:AA125"/>
    <mergeCell ref="BD124:BE124"/>
    <mergeCell ref="E197:BE197"/>
    <mergeCell ref="BF197:BI197"/>
    <mergeCell ref="A198:D198"/>
    <mergeCell ref="E198:BE198"/>
    <mergeCell ref="A209:D209"/>
    <mergeCell ref="E209:BE209"/>
    <mergeCell ref="BF209:BI209"/>
    <mergeCell ref="A202:D202"/>
    <mergeCell ref="A215:D215"/>
    <mergeCell ref="E215:BE215"/>
    <mergeCell ref="BF215:BI215"/>
    <mergeCell ref="A195:D195"/>
    <mergeCell ref="E189:BE189"/>
    <mergeCell ref="BF189:BI189"/>
    <mergeCell ref="A206:D206"/>
    <mergeCell ref="E206:BE206"/>
    <mergeCell ref="BF206:BI206"/>
    <mergeCell ref="BF211:BI211"/>
    <mergeCell ref="A212:D212"/>
    <mergeCell ref="E212:BE212"/>
    <mergeCell ref="BF212:BI212"/>
    <mergeCell ref="B125:O125"/>
    <mergeCell ref="T128:U128"/>
    <mergeCell ref="AF138:AJ139"/>
    <mergeCell ref="AK138:AO139"/>
    <mergeCell ref="A137:G137"/>
    <mergeCell ref="H137:J137"/>
    <mergeCell ref="AB126:AC126"/>
    <mergeCell ref="Z126:AA126"/>
    <mergeCell ref="BD126:BE126"/>
    <mergeCell ref="R126:S126"/>
  </mergeCells>
  <printOptions horizontalCentered="1"/>
  <pageMargins left="0" right="0" top="0" bottom="0" header="0" footer="0"/>
  <pageSetup paperSize="8" scale="39" fitToHeight="0" orientation="landscape" r:id="rId1"/>
  <rowBreaks count="5" manualBreakCount="5">
    <brk id="45" max="60" man="1"/>
    <brk id="82" max="60" man="1"/>
    <brk id="116" max="60" man="1"/>
    <brk id="153" max="60" man="1"/>
    <brk id="190" max="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2021-06-03T07:52:29Z</cp:lastPrinted>
  <dcterms:created xsi:type="dcterms:W3CDTF">1999-02-26T09:40:51Z</dcterms:created>
  <dcterms:modified xsi:type="dcterms:W3CDTF">2021-06-03T07:53:01Z</dcterms:modified>
</cp:coreProperties>
</file>