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10" windowHeight="10410"/>
  </bookViews>
  <sheets>
    <sheet name="Примерный учебный план" sheetId="1" r:id="rId1"/>
    <sheet name="Лист1" sheetId="2" r:id="rId2"/>
  </sheets>
  <definedNames>
    <definedName name="_xlnm._FilterDatabase" localSheetId="0" hidden="1">'Примерный учебный план'!$B$30:$AE$147</definedName>
    <definedName name="а1">'Примерный учебный план'!#REF!</definedName>
    <definedName name="_xlnm.Print_Titles" localSheetId="0">'Примерный учебный план'!$30:$33</definedName>
    <definedName name="_xlnm.Print_Area" localSheetId="0">'Примерный учебный план'!$A$1:$BI$247</definedName>
  </definedName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75" i="1" l="1"/>
  <c r="AZ46" i="1" l="1"/>
  <c r="AW46" i="1"/>
  <c r="AT46" i="1"/>
  <c r="AQ46" i="1"/>
  <c r="AN46" i="1"/>
  <c r="AK46" i="1"/>
  <c r="AH46" i="1"/>
  <c r="V46" i="1"/>
  <c r="T46" i="1"/>
  <c r="V67" i="1"/>
  <c r="T103" i="1"/>
  <c r="T95" i="1"/>
  <c r="T92" i="1"/>
  <c r="T90" i="1"/>
  <c r="T89" i="1"/>
  <c r="T88" i="1"/>
  <c r="T87" i="1"/>
  <c r="AZ66" i="1"/>
  <c r="AW66" i="1"/>
  <c r="AT66" i="1"/>
  <c r="AQ66" i="1"/>
  <c r="AN66" i="1"/>
  <c r="AK66" i="1"/>
  <c r="AH66" i="1"/>
  <c r="AP34" i="1"/>
  <c r="AO34" i="1"/>
  <c r="BB34" i="1"/>
  <c r="BA34" i="1"/>
  <c r="AF34" i="1"/>
  <c r="AG34" i="1"/>
  <c r="AD34" i="1"/>
  <c r="AB34" i="1"/>
  <c r="Z34" i="1"/>
  <c r="X34" i="1"/>
  <c r="BD46" i="1" l="1"/>
  <c r="BD66" i="1"/>
  <c r="AY34" i="1"/>
  <c r="AX34" i="1"/>
  <c r="AV34" i="1"/>
  <c r="AU34" i="1"/>
  <c r="AS34" i="1"/>
  <c r="AR34" i="1"/>
  <c r="AM34" i="1"/>
  <c r="AL34" i="1"/>
  <c r="AJ34" i="1"/>
  <c r="AI34" i="1"/>
  <c r="BB75" i="1" l="1"/>
  <c r="BA75" i="1"/>
  <c r="AF75" i="1"/>
  <c r="AF143" i="1" s="1"/>
  <c r="AG75" i="1"/>
  <c r="AG143" i="1" s="1"/>
  <c r="AD75" i="1"/>
  <c r="AD143" i="1" s="1"/>
  <c r="AB75" i="1"/>
  <c r="AB143" i="1" s="1"/>
  <c r="Z75" i="1"/>
  <c r="Z143" i="1" s="1"/>
  <c r="X75" i="1"/>
  <c r="X143" i="1" s="1"/>
  <c r="AL146" i="1" l="1"/>
  <c r="AI147" i="1"/>
  <c r="AX147" i="1"/>
  <c r="AU147" i="1"/>
  <c r="AR147" i="1"/>
  <c r="AO147" i="1"/>
  <c r="AL147" i="1"/>
  <c r="AF147" i="1"/>
  <c r="AX146" i="1"/>
  <c r="AU146" i="1"/>
  <c r="AR146" i="1"/>
  <c r="AO146" i="1"/>
  <c r="AI146" i="1"/>
  <c r="AF146" i="1"/>
  <c r="V118" i="1"/>
  <c r="V103" i="1"/>
  <c r="AZ103" i="1"/>
  <c r="BC127" i="1"/>
  <c r="AZ127" i="1"/>
  <c r="AW127" i="1"/>
  <c r="AT127" i="1"/>
  <c r="AQ127" i="1"/>
  <c r="AN127" i="1"/>
  <c r="AK127" i="1"/>
  <c r="AH127" i="1"/>
  <c r="V127" i="1"/>
  <c r="T127" i="1"/>
  <c r="BC126" i="1"/>
  <c r="AZ126" i="1"/>
  <c r="AW126" i="1"/>
  <c r="AT126" i="1"/>
  <c r="AQ126" i="1"/>
  <c r="AN126" i="1"/>
  <c r="AK126" i="1"/>
  <c r="AH126" i="1"/>
  <c r="V126" i="1"/>
  <c r="T126" i="1"/>
  <c r="BC124" i="1"/>
  <c r="AZ124" i="1"/>
  <c r="AW124" i="1"/>
  <c r="AT124" i="1"/>
  <c r="AQ124" i="1"/>
  <c r="AN124" i="1"/>
  <c r="AK124" i="1"/>
  <c r="AH124" i="1"/>
  <c r="V124" i="1"/>
  <c r="T124" i="1"/>
  <c r="BC123" i="1"/>
  <c r="AZ123" i="1"/>
  <c r="AW123" i="1"/>
  <c r="AT123" i="1"/>
  <c r="AQ123" i="1"/>
  <c r="AN123" i="1"/>
  <c r="AK123" i="1"/>
  <c r="AH123" i="1"/>
  <c r="V123" i="1"/>
  <c r="T123" i="1"/>
  <c r="BC122" i="1"/>
  <c r="AZ122" i="1"/>
  <c r="AW122" i="1"/>
  <c r="AT122" i="1"/>
  <c r="AQ122" i="1"/>
  <c r="AK122" i="1"/>
  <c r="AH122" i="1"/>
  <c r="V122" i="1"/>
  <c r="T122" i="1"/>
  <c r="BC120" i="1"/>
  <c r="AZ120" i="1"/>
  <c r="AW120" i="1"/>
  <c r="AT120" i="1"/>
  <c r="AQ120" i="1"/>
  <c r="AN120" i="1"/>
  <c r="AK120" i="1"/>
  <c r="AH120" i="1"/>
  <c r="V120" i="1"/>
  <c r="T120" i="1"/>
  <c r="BC119" i="1"/>
  <c r="AZ119" i="1"/>
  <c r="AW119" i="1"/>
  <c r="AT119" i="1"/>
  <c r="AQ119" i="1"/>
  <c r="AN119" i="1"/>
  <c r="AK119" i="1"/>
  <c r="AH119" i="1"/>
  <c r="V119" i="1"/>
  <c r="T119" i="1"/>
  <c r="BC118" i="1"/>
  <c r="AZ118" i="1"/>
  <c r="AW118" i="1"/>
  <c r="AT118" i="1"/>
  <c r="AQ118" i="1"/>
  <c r="AN118" i="1"/>
  <c r="AK118" i="1"/>
  <c r="AH118" i="1"/>
  <c r="T118" i="1"/>
  <c r="AY75" i="1"/>
  <c r="AX75" i="1"/>
  <c r="AV75" i="1"/>
  <c r="AU75" i="1"/>
  <c r="AP75" i="1"/>
  <c r="AO75" i="1"/>
  <c r="AL75" i="1"/>
  <c r="AJ75" i="1"/>
  <c r="AJ143" i="1" s="1"/>
  <c r="AI75" i="1"/>
  <c r="AI143" i="1" s="1"/>
  <c r="AR75" i="1"/>
  <c r="AS75" i="1"/>
  <c r="BC115" i="1"/>
  <c r="AZ115" i="1"/>
  <c r="AW115" i="1"/>
  <c r="AT115" i="1"/>
  <c r="AQ115" i="1"/>
  <c r="AN115" i="1"/>
  <c r="AK115" i="1"/>
  <c r="AH115" i="1"/>
  <c r="V115" i="1"/>
  <c r="T115" i="1"/>
  <c r="BC114" i="1"/>
  <c r="AZ114" i="1"/>
  <c r="AW114" i="1"/>
  <c r="AT114" i="1"/>
  <c r="AQ114" i="1"/>
  <c r="AN114" i="1"/>
  <c r="AK114" i="1"/>
  <c r="AH114" i="1"/>
  <c r="V114" i="1"/>
  <c r="T114" i="1"/>
  <c r="BI19" i="1"/>
  <c r="BI18" i="1"/>
  <c r="BC103" i="1"/>
  <c r="AW103" i="1"/>
  <c r="AT103" i="1"/>
  <c r="AQ103" i="1"/>
  <c r="AN103" i="1"/>
  <c r="AK103" i="1"/>
  <c r="BD92" i="1"/>
  <c r="AW88" i="1"/>
  <c r="V92" i="1"/>
  <c r="V110" i="1"/>
  <c r="V90" i="1"/>
  <c r="AK90" i="1"/>
  <c r="AN90" i="1"/>
  <c r="BC138" i="1"/>
  <c r="AW138" i="1"/>
  <c r="AT138" i="1"/>
  <c r="AQ138" i="1"/>
  <c r="AK138" i="1"/>
  <c r="BD95" i="1"/>
  <c r="V95" i="1"/>
  <c r="V78" i="1"/>
  <c r="V89" i="1"/>
  <c r="V88" i="1"/>
  <c r="V87" i="1"/>
  <c r="AZ89" i="1"/>
  <c r="AW89" i="1"/>
  <c r="AT89" i="1"/>
  <c r="AQ89" i="1"/>
  <c r="AN89" i="1"/>
  <c r="AK89" i="1"/>
  <c r="AH89" i="1"/>
  <c r="AT88" i="1"/>
  <c r="AQ88" i="1"/>
  <c r="AN88" i="1"/>
  <c r="AK88" i="1"/>
  <c r="AH88" i="1"/>
  <c r="AW87" i="1"/>
  <c r="AQ87" i="1"/>
  <c r="AN87" i="1"/>
  <c r="AK87" i="1"/>
  <c r="AH87" i="1"/>
  <c r="V77" i="1"/>
  <c r="AQ74" i="1"/>
  <c r="AK96" i="1"/>
  <c r="BE75" i="1"/>
  <c r="AK98" i="1"/>
  <c r="AZ78" i="1"/>
  <c r="AQ44" i="1"/>
  <c r="AK42" i="1"/>
  <c r="V112" i="1"/>
  <c r="V111" i="1"/>
  <c r="V108" i="1"/>
  <c r="V107" i="1"/>
  <c r="V106" i="1"/>
  <c r="V102" i="1"/>
  <c r="V101" i="1"/>
  <c r="V62" i="1"/>
  <c r="V61" i="1"/>
  <c r="V60" i="1"/>
  <c r="V99" i="1"/>
  <c r="V97" i="1"/>
  <c r="V96" i="1"/>
  <c r="V93" i="1"/>
  <c r="V98" i="1"/>
  <c r="V74" i="1"/>
  <c r="V73" i="1"/>
  <c r="V85" i="1"/>
  <c r="V84" i="1"/>
  <c r="V83" i="1"/>
  <c r="V82" i="1"/>
  <c r="V81" i="1"/>
  <c r="V80" i="1"/>
  <c r="V65" i="1"/>
  <c r="V64" i="1"/>
  <c r="V58" i="1"/>
  <c r="V57" i="1"/>
  <c r="V56" i="1"/>
  <c r="V55" i="1"/>
  <c r="V54" i="1"/>
  <c r="V53" i="1"/>
  <c r="V52" i="1"/>
  <c r="V50" i="1"/>
  <c r="V49" i="1"/>
  <c r="V48" i="1"/>
  <c r="V45" i="1"/>
  <c r="V44" i="1"/>
  <c r="V43" i="1"/>
  <c r="V42" i="1"/>
  <c r="V41" i="1"/>
  <c r="V39" i="1"/>
  <c r="V38" i="1"/>
  <c r="V37" i="1"/>
  <c r="V36" i="1"/>
  <c r="BA147" i="1"/>
  <c r="BA146" i="1"/>
  <c r="BC112" i="1"/>
  <c r="BC111" i="1"/>
  <c r="BC110" i="1"/>
  <c r="AZ112" i="1"/>
  <c r="AZ111" i="1"/>
  <c r="AZ110" i="1"/>
  <c r="AW112" i="1"/>
  <c r="AW111" i="1"/>
  <c r="AW110" i="1"/>
  <c r="AT112" i="1"/>
  <c r="AT111" i="1"/>
  <c r="AT110" i="1"/>
  <c r="AQ112" i="1"/>
  <c r="AQ111" i="1"/>
  <c r="AQ110" i="1"/>
  <c r="AN112" i="1"/>
  <c r="AN111" i="1"/>
  <c r="AK112" i="1"/>
  <c r="AK111" i="1"/>
  <c r="AK110" i="1"/>
  <c r="AH112" i="1"/>
  <c r="AH111" i="1"/>
  <c r="AH110" i="1"/>
  <c r="T112" i="1"/>
  <c r="T111" i="1"/>
  <c r="T110" i="1"/>
  <c r="T108" i="1"/>
  <c r="T107" i="1"/>
  <c r="T106" i="1"/>
  <c r="BC108" i="1"/>
  <c r="BC107" i="1"/>
  <c r="BC106" i="1"/>
  <c r="AZ108" i="1"/>
  <c r="AZ107" i="1"/>
  <c r="AZ106" i="1"/>
  <c r="AW108" i="1"/>
  <c r="AW107" i="1"/>
  <c r="AW106" i="1"/>
  <c r="AT108" i="1"/>
  <c r="AT107" i="1"/>
  <c r="AT106" i="1"/>
  <c r="AQ108" i="1"/>
  <c r="AQ107" i="1"/>
  <c r="AQ106" i="1"/>
  <c r="AN108" i="1"/>
  <c r="AN107" i="1"/>
  <c r="AN106" i="1"/>
  <c r="AK108" i="1"/>
  <c r="AK107" i="1"/>
  <c r="AK106" i="1"/>
  <c r="AH108" i="1"/>
  <c r="AH107" i="1"/>
  <c r="AH106" i="1"/>
  <c r="BC102" i="1"/>
  <c r="BC101" i="1"/>
  <c r="AZ102" i="1"/>
  <c r="AZ101" i="1"/>
  <c r="AW102" i="1"/>
  <c r="AW101" i="1"/>
  <c r="AT102" i="1"/>
  <c r="AT101" i="1"/>
  <c r="AQ102" i="1"/>
  <c r="AQ101" i="1"/>
  <c r="AN102" i="1"/>
  <c r="AN101" i="1"/>
  <c r="AK102" i="1"/>
  <c r="AK101" i="1"/>
  <c r="AH102" i="1"/>
  <c r="AH101" i="1"/>
  <c r="BC62" i="1"/>
  <c r="BC61" i="1"/>
  <c r="BC60" i="1"/>
  <c r="AZ62" i="1"/>
  <c r="AZ61" i="1"/>
  <c r="AZ60" i="1"/>
  <c r="AW62" i="1"/>
  <c r="AW61" i="1"/>
  <c r="AW60" i="1"/>
  <c r="AT62" i="1"/>
  <c r="AT61" i="1"/>
  <c r="AT60" i="1"/>
  <c r="AQ62" i="1"/>
  <c r="AQ61" i="1"/>
  <c r="AQ60" i="1"/>
  <c r="AN62" i="1"/>
  <c r="AN61" i="1"/>
  <c r="AN60" i="1"/>
  <c r="AK62" i="1"/>
  <c r="AK61" i="1"/>
  <c r="AK60" i="1"/>
  <c r="AH62" i="1"/>
  <c r="AH61" i="1"/>
  <c r="BC99" i="1"/>
  <c r="BC97" i="1"/>
  <c r="BC96" i="1"/>
  <c r="AZ99" i="1"/>
  <c r="AZ97" i="1"/>
  <c r="AZ96" i="1"/>
  <c r="AW99" i="1"/>
  <c r="AW97" i="1"/>
  <c r="AW96" i="1"/>
  <c r="AT99" i="1"/>
  <c r="AT97" i="1"/>
  <c r="AT96" i="1"/>
  <c r="AQ99" i="1"/>
  <c r="AQ97" i="1"/>
  <c r="AQ96" i="1"/>
  <c r="AN99" i="1"/>
  <c r="AN97" i="1"/>
  <c r="AK99" i="1"/>
  <c r="AK97" i="1"/>
  <c r="BC93" i="1"/>
  <c r="AZ93" i="1"/>
  <c r="AW93" i="1"/>
  <c r="AT93" i="1"/>
  <c r="AQ93" i="1"/>
  <c r="AN93" i="1"/>
  <c r="BC139" i="1"/>
  <c r="BC78" i="1"/>
  <c r="BC98" i="1"/>
  <c r="BC77" i="1"/>
  <c r="AZ98" i="1"/>
  <c r="AZ77" i="1"/>
  <c r="AW139" i="1"/>
  <c r="AW78" i="1"/>
  <c r="AW98" i="1"/>
  <c r="AW77" i="1"/>
  <c r="AT139" i="1"/>
  <c r="AT78" i="1"/>
  <c r="AT98" i="1"/>
  <c r="AT77" i="1"/>
  <c r="AQ139" i="1"/>
  <c r="AQ78" i="1"/>
  <c r="AQ98" i="1"/>
  <c r="AQ77" i="1"/>
  <c r="AN139" i="1"/>
  <c r="AN78" i="1"/>
  <c r="AN98" i="1"/>
  <c r="AK139" i="1"/>
  <c r="AK77" i="1"/>
  <c r="AH78" i="1"/>
  <c r="AH98" i="1"/>
  <c r="T78" i="1"/>
  <c r="T98" i="1"/>
  <c r="BC74" i="1"/>
  <c r="BC73" i="1"/>
  <c r="AZ74" i="1"/>
  <c r="AZ73" i="1"/>
  <c r="AW73" i="1"/>
  <c r="AQ73" i="1"/>
  <c r="AK73" i="1"/>
  <c r="AT85" i="1"/>
  <c r="AT84" i="1"/>
  <c r="AT83" i="1"/>
  <c r="AT82" i="1"/>
  <c r="AT81" i="1"/>
  <c r="AT80" i="1"/>
  <c r="AT71" i="1"/>
  <c r="AT70" i="1"/>
  <c r="AT69" i="1"/>
  <c r="AZ63" i="1"/>
  <c r="AW63" i="1"/>
  <c r="AT63" i="1"/>
  <c r="AQ63" i="1"/>
  <c r="AN63" i="1"/>
  <c r="AK63" i="1"/>
  <c r="AH63" i="1"/>
  <c r="AZ85" i="1"/>
  <c r="AZ84" i="1"/>
  <c r="AZ83" i="1"/>
  <c r="AZ82" i="1"/>
  <c r="AZ81" i="1"/>
  <c r="AZ80" i="1"/>
  <c r="AW85" i="1"/>
  <c r="AW84" i="1"/>
  <c r="AW83" i="1"/>
  <c r="AW82" i="1"/>
  <c r="AW81" i="1"/>
  <c r="AW80" i="1"/>
  <c r="AQ85" i="1"/>
  <c r="AQ84" i="1"/>
  <c r="AQ83" i="1"/>
  <c r="AQ82" i="1"/>
  <c r="AQ81" i="1"/>
  <c r="AN85" i="1"/>
  <c r="AN84" i="1"/>
  <c r="AN83" i="1"/>
  <c r="AN82" i="1"/>
  <c r="AN81" i="1"/>
  <c r="AN80" i="1"/>
  <c r="AK85" i="1"/>
  <c r="AK84" i="1"/>
  <c r="AK83" i="1"/>
  <c r="AK82" i="1"/>
  <c r="AK81" i="1"/>
  <c r="AK80" i="1"/>
  <c r="AH85" i="1"/>
  <c r="AH84" i="1"/>
  <c r="AH83" i="1"/>
  <c r="AH82" i="1"/>
  <c r="AH81" i="1"/>
  <c r="AH80" i="1"/>
  <c r="AH71" i="1"/>
  <c r="AH70" i="1"/>
  <c r="AH69" i="1"/>
  <c r="AK71" i="1"/>
  <c r="AK70" i="1"/>
  <c r="AK69" i="1"/>
  <c r="AN71" i="1"/>
  <c r="AN70" i="1"/>
  <c r="AN69" i="1"/>
  <c r="AZ70" i="1"/>
  <c r="AZ69" i="1"/>
  <c r="AW71" i="1"/>
  <c r="AW69" i="1"/>
  <c r="AQ71" i="1"/>
  <c r="AQ70" i="1"/>
  <c r="AZ71" i="1"/>
  <c r="AW70" i="1"/>
  <c r="AQ69" i="1"/>
  <c r="AZ67" i="1"/>
  <c r="AW67" i="1"/>
  <c r="AT67" i="1"/>
  <c r="AQ67" i="1"/>
  <c r="AN67" i="1"/>
  <c r="AK67" i="1"/>
  <c r="AH67" i="1"/>
  <c r="AZ65" i="1"/>
  <c r="AZ64" i="1"/>
  <c r="AW65" i="1"/>
  <c r="AW64" i="1"/>
  <c r="AT65" i="1"/>
  <c r="AT64" i="1"/>
  <c r="AQ65" i="1"/>
  <c r="AQ64" i="1"/>
  <c r="AN65" i="1"/>
  <c r="AN64" i="1"/>
  <c r="AK65" i="1"/>
  <c r="AK64" i="1"/>
  <c r="AH65" i="1"/>
  <c r="AW86" i="1"/>
  <c r="AT86" i="1"/>
  <c r="AQ86" i="1"/>
  <c r="AN86" i="1"/>
  <c r="AK86" i="1"/>
  <c r="AH86" i="1"/>
  <c r="AQ58" i="1"/>
  <c r="AQ57" i="1"/>
  <c r="AQ56" i="1"/>
  <c r="AN58" i="1"/>
  <c r="AN57" i="1"/>
  <c r="AN56" i="1"/>
  <c r="AK58" i="1"/>
  <c r="AK57" i="1"/>
  <c r="AK56" i="1"/>
  <c r="AH58" i="1"/>
  <c r="AH57" i="1"/>
  <c r="AH56" i="1"/>
  <c r="AN53" i="1"/>
  <c r="AN52" i="1"/>
  <c r="AN55" i="1"/>
  <c r="AN54" i="1"/>
  <c r="AQ55" i="1"/>
  <c r="AZ53" i="1"/>
  <c r="AW53" i="1"/>
  <c r="AT53" i="1"/>
  <c r="AZ52" i="1"/>
  <c r="AW52" i="1"/>
  <c r="AT52" i="1"/>
  <c r="AQ53" i="1"/>
  <c r="AQ52" i="1"/>
  <c r="AK52" i="1"/>
  <c r="AK53" i="1"/>
  <c r="AT56" i="1"/>
  <c r="AZ58" i="1"/>
  <c r="AZ57" i="1"/>
  <c r="AZ56" i="1"/>
  <c r="AW57" i="1"/>
  <c r="AW58" i="1"/>
  <c r="AW56" i="1"/>
  <c r="AT58" i="1"/>
  <c r="AT57" i="1"/>
  <c r="AZ55" i="1"/>
  <c r="AW55" i="1"/>
  <c r="AT55" i="1"/>
  <c r="AZ54" i="1"/>
  <c r="AW54" i="1"/>
  <c r="AT54" i="1"/>
  <c r="AQ54" i="1"/>
  <c r="AK55" i="1"/>
  <c r="AK54" i="1"/>
  <c r="AH55" i="1"/>
  <c r="AH54" i="1"/>
  <c r="AZ50" i="1"/>
  <c r="AZ49" i="1"/>
  <c r="AZ48" i="1"/>
  <c r="AW50" i="1"/>
  <c r="AW48" i="1"/>
  <c r="AT50" i="1"/>
  <c r="AT48" i="1"/>
  <c r="AQ50" i="1"/>
  <c r="AQ49" i="1"/>
  <c r="AQ48" i="1"/>
  <c r="AN48" i="1"/>
  <c r="AK50" i="1"/>
  <c r="AH50" i="1"/>
  <c r="AK49" i="1"/>
  <c r="AH49" i="1"/>
  <c r="AK48" i="1"/>
  <c r="AH48" i="1"/>
  <c r="AZ45" i="1"/>
  <c r="AW45" i="1"/>
  <c r="AQ45" i="1"/>
  <c r="AN45" i="1"/>
  <c r="AK45" i="1"/>
  <c r="AH45" i="1"/>
  <c r="AZ43" i="1"/>
  <c r="AW43" i="1"/>
  <c r="AT43" i="1"/>
  <c r="AQ43" i="1"/>
  <c r="AN43" i="1"/>
  <c r="AK44" i="1"/>
  <c r="AK43" i="1"/>
  <c r="AH44" i="1"/>
  <c r="AH43" i="1"/>
  <c r="AZ41" i="1"/>
  <c r="AW41" i="1"/>
  <c r="AT41" i="1"/>
  <c r="AQ41" i="1"/>
  <c r="AN41" i="1"/>
  <c r="AK41" i="1"/>
  <c r="AK39" i="1"/>
  <c r="AZ39" i="1"/>
  <c r="AW39" i="1"/>
  <c r="AT39" i="1"/>
  <c r="AQ39" i="1"/>
  <c r="AZ38" i="1"/>
  <c r="AW38" i="1"/>
  <c r="AT38" i="1"/>
  <c r="AQ38" i="1"/>
  <c r="AN38" i="1"/>
  <c r="AZ37" i="1"/>
  <c r="AW37" i="1"/>
  <c r="AT37" i="1"/>
  <c r="AQ37" i="1"/>
  <c r="AN37" i="1"/>
  <c r="AK37" i="1"/>
  <c r="AZ36" i="1"/>
  <c r="AW36" i="1"/>
  <c r="AT36" i="1"/>
  <c r="AQ36" i="1"/>
  <c r="AN36" i="1"/>
  <c r="AK36" i="1"/>
  <c r="T77" i="1"/>
  <c r="AH60" i="1"/>
  <c r="AH99" i="1"/>
  <c r="AH97" i="1"/>
  <c r="AH96" i="1"/>
  <c r="AH53" i="1"/>
  <c r="AH52" i="1"/>
  <c r="AH51" i="1"/>
  <c r="AH42" i="1"/>
  <c r="AH41" i="1"/>
  <c r="AH39" i="1"/>
  <c r="AH38" i="1"/>
  <c r="AH36" i="1"/>
  <c r="T96" i="1"/>
  <c r="T97" i="1"/>
  <c r="T39" i="1"/>
  <c r="T38" i="1"/>
  <c r="T102" i="1"/>
  <c r="T101" i="1"/>
  <c r="T62" i="1"/>
  <c r="T93" i="1"/>
  <c r="T67" i="1"/>
  <c r="T65" i="1"/>
  <c r="T85" i="1"/>
  <c r="T69" i="1"/>
  <c r="T70" i="1"/>
  <c r="T44" i="1"/>
  <c r="T145" i="1"/>
  <c r="X141" i="1"/>
  <c r="T84" i="1"/>
  <c r="T83" i="1"/>
  <c r="T82" i="1"/>
  <c r="T81" i="1"/>
  <c r="T80" i="1"/>
  <c r="T61" i="1"/>
  <c r="T60" i="1"/>
  <c r="T99" i="1"/>
  <c r="T73" i="1"/>
  <c r="T74" i="1"/>
  <c r="BD137" i="1"/>
  <c r="T71" i="1"/>
  <c r="T58" i="1"/>
  <c r="T57" i="1"/>
  <c r="T56" i="1"/>
  <c r="T55" i="1"/>
  <c r="T54" i="1"/>
  <c r="T53" i="1"/>
  <c r="T52" i="1"/>
  <c r="T50" i="1"/>
  <c r="T49" i="1"/>
  <c r="T48" i="1"/>
  <c r="T45" i="1"/>
  <c r="T43" i="1"/>
  <c r="T42" i="1"/>
  <c r="T41" i="1"/>
  <c r="T36" i="1"/>
  <c r="T37" i="1"/>
  <c r="BH22" i="1"/>
  <c r="BG22" i="1"/>
  <c r="BF22" i="1"/>
  <c r="BE22" i="1"/>
  <c r="BD22" i="1"/>
  <c r="BC22" i="1"/>
  <c r="BB22" i="1"/>
  <c r="BI21" i="1"/>
  <c r="BI20" i="1"/>
  <c r="T64" i="1"/>
  <c r="AH64" i="1"/>
  <c r="BD65" i="1" l="1"/>
  <c r="BD64" i="1"/>
  <c r="T34" i="1"/>
  <c r="T75" i="1"/>
  <c r="BD101" i="1"/>
  <c r="BD102" i="1"/>
  <c r="AK34" i="1"/>
  <c r="AN34" i="1"/>
  <c r="AT34" i="1"/>
  <c r="AZ34" i="1"/>
  <c r="BD44" i="1"/>
  <c r="BC34" i="1"/>
  <c r="V34" i="1"/>
  <c r="AQ34" i="1"/>
  <c r="AW34" i="1"/>
  <c r="AH34" i="1"/>
  <c r="AN75" i="1"/>
  <c r="BC75" i="1"/>
  <c r="V75" i="1"/>
  <c r="BI22" i="1"/>
  <c r="AO143" i="1"/>
  <c r="BD42" i="1"/>
  <c r="BD43" i="1"/>
  <c r="BD53" i="1"/>
  <c r="BD73" i="1"/>
  <c r="BD90" i="1"/>
  <c r="BD124" i="1"/>
  <c r="AS143" i="1"/>
  <c r="AR144" i="1" s="1"/>
  <c r="BD50" i="1"/>
  <c r="AL143" i="1"/>
  <c r="AU143" i="1"/>
  <c r="AX143" i="1"/>
  <c r="BD98" i="1"/>
  <c r="AK75" i="1"/>
  <c r="BD106" i="1"/>
  <c r="BD87" i="1"/>
  <c r="BD88" i="1"/>
  <c r="BD89" i="1"/>
  <c r="BD138" i="1"/>
  <c r="BD103" i="1"/>
  <c r="BD115" i="1"/>
  <c r="AF144" i="1"/>
  <c r="AP143" i="1"/>
  <c r="AO144" i="1" s="1"/>
  <c r="BD118" i="1"/>
  <c r="BD119" i="1"/>
  <c r="BD120" i="1"/>
  <c r="BD122" i="1"/>
  <c r="BD123" i="1"/>
  <c r="BD126" i="1"/>
  <c r="BD127" i="1"/>
  <c r="AR143" i="1"/>
  <c r="T146" i="1"/>
  <c r="BD96" i="1"/>
  <c r="BD37" i="1"/>
  <c r="BD48" i="1"/>
  <c r="BD57" i="1"/>
  <c r="AW75" i="1"/>
  <c r="BD70" i="1"/>
  <c r="BD83" i="1"/>
  <c r="AT75" i="1"/>
  <c r="AZ75" i="1"/>
  <c r="BD61" i="1"/>
  <c r="BD58" i="1"/>
  <c r="T147" i="1"/>
  <c r="BD78" i="1"/>
  <c r="AI144" i="1"/>
  <c r="AY143" i="1"/>
  <c r="AX144" i="1" s="1"/>
  <c r="BD36" i="1"/>
  <c r="BD84" i="1"/>
  <c r="BD85" i="1"/>
  <c r="BD77" i="1"/>
  <c r="BD60" i="1"/>
  <c r="BD107" i="1"/>
  <c r="BD108" i="1"/>
  <c r="BD111" i="1"/>
  <c r="BD110" i="1"/>
  <c r="BD112" i="1"/>
  <c r="BD38" i="1"/>
  <c r="BD41" i="1"/>
  <c r="BD97" i="1"/>
  <c r="BD39" i="1"/>
  <c r="BD45" i="1"/>
  <c r="BD49" i="1"/>
  <c r="BD55" i="1"/>
  <c r="BD52" i="1"/>
  <c r="BD54" i="1"/>
  <c r="BD56" i="1"/>
  <c r="BD67" i="1"/>
  <c r="BD69" i="1"/>
  <c r="BD71" i="1"/>
  <c r="BD81" i="1"/>
  <c r="BD82" i="1"/>
  <c r="AV143" i="1"/>
  <c r="AU144" i="1" s="1"/>
  <c r="BD80" i="1"/>
  <c r="BD74" i="1"/>
  <c r="AH75" i="1"/>
  <c r="BD139" i="1"/>
  <c r="AQ75" i="1"/>
  <c r="BD93" i="1"/>
  <c r="BD99" i="1"/>
  <c r="BD62" i="1"/>
  <c r="BD114" i="1"/>
  <c r="V143" i="1" l="1"/>
  <c r="AN143" i="1"/>
  <c r="T143" i="1"/>
  <c r="BD34" i="1"/>
  <c r="AM143" i="1"/>
  <c r="AL144" i="1" s="1"/>
  <c r="AT143" i="1"/>
  <c r="BD75" i="1"/>
  <c r="AH143" i="1"/>
  <c r="AK143" i="1"/>
  <c r="AQ143" i="1"/>
  <c r="AZ143" i="1"/>
  <c r="AW143" i="1"/>
  <c r="BD143" i="1" l="1"/>
</calcChain>
</file>

<file path=xl/sharedStrings.xml><?xml version="1.0" encoding="utf-8"?>
<sst xmlns="http://schemas.openxmlformats.org/spreadsheetml/2006/main" count="869" uniqueCount="544">
  <si>
    <t>УТВЕРЖДАЮ</t>
  </si>
  <si>
    <t xml:space="preserve">Первый заместитель </t>
  </si>
  <si>
    <t>Министра образования</t>
  </si>
  <si>
    <t>Республики Беларусь</t>
  </si>
  <si>
    <t xml:space="preserve">                              </t>
  </si>
  <si>
    <t>_______________</t>
  </si>
  <si>
    <t>Регистрационный № _____________</t>
  </si>
  <si>
    <t xml:space="preserve">   I. График образовательного процесса</t>
  </si>
  <si>
    <t>КУРСЫ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</si>
  <si>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</si>
  <si>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</si>
  <si>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</si>
  <si>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</si>
  <si>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</si>
  <si>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</si>
  <si>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</si>
  <si>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</si>
  <si>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</si>
  <si>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</si>
  <si>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</si>
  <si>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</si>
  <si>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Теоретическое обучение</t>
  </si>
  <si>
    <t>Экзаменационные сессии</t>
  </si>
  <si>
    <t>Учебные практики</t>
  </si>
  <si>
    <t>Производственные практики</t>
  </si>
  <si>
    <t>Дипломное проектирование</t>
  </si>
  <si>
    <t>Итоговая аттестация</t>
  </si>
  <si>
    <t>Каникулы</t>
  </si>
  <si>
    <t>Всего</t>
  </si>
  <si>
    <t>1 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</si>
  <si>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</si>
  <si>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</si>
  <si>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</si>
  <si>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</si>
  <si>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</si>
  <si>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</si>
  <si>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</si>
  <si>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</si>
  <si>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</si>
  <si>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</si>
  <si>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1
7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</si>
  <si>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</si>
  <si>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</si>
  <si>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</si>
  <si>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</si>
  <si>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</si>
  <si>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</si>
  <si>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</si>
  <si>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</si>
  <si>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</si>
  <si>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</si>
  <si>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</si>
  <si>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</si>
  <si>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I</t>
  </si>
  <si>
    <t>:</t>
  </si>
  <si>
    <t>=</t>
  </si>
  <si>
    <t>О</t>
  </si>
  <si>
    <t>II</t>
  </si>
  <si>
    <t>Х</t>
  </si>
  <si>
    <t>III</t>
  </si>
  <si>
    <t>IV</t>
  </si>
  <si>
    <t>/</t>
  </si>
  <si>
    <t>//</t>
  </si>
  <si>
    <t>Обозначения:</t>
  </si>
  <si>
    <t>–</t>
  </si>
  <si>
    <t>теоретическое обучение</t>
  </si>
  <si>
    <t>учебная практика</t>
  </si>
  <si>
    <t>дипломное проектирование</t>
  </si>
  <si>
    <t>каникулы</t>
  </si>
  <si>
    <t>экзаменационная сессия</t>
  </si>
  <si>
    <t>производственная практика</t>
  </si>
  <si>
    <t>итоговая аттестация</t>
  </si>
  <si>
    <t>III. План образовательного процесса</t>
  </si>
  <si>
    <t xml:space="preserve">№
п/п
</t>
  </si>
  <si>
    <t>Экзамены</t>
  </si>
  <si>
    <t>Зачеты</t>
  </si>
  <si>
    <t>Количество академических часов</t>
  </si>
  <si>
    <t>Распределение по курсам и семестрам</t>
  </si>
  <si>
    <t>Всего зачетных единиц</t>
  </si>
  <si>
    <t>Код компетенции</t>
  </si>
  <si>
    <t>Аудиторных</t>
  </si>
  <si>
    <t>Из них</t>
  </si>
  <si>
    <t>I курс</t>
  </si>
  <si>
    <t>II курс</t>
  </si>
  <si>
    <t>III курс</t>
  </si>
  <si>
    <t>IV курс</t>
  </si>
  <si>
    <t>Лекции</t>
  </si>
  <si>
    <t>Лабораторные</t>
  </si>
  <si>
    <t>Практические</t>
  </si>
  <si>
    <t>Семинарские</t>
  </si>
  <si>
    <t>1 семестр,
18 недель</t>
  </si>
  <si>
    <t>3 семестр,
18 недель</t>
  </si>
  <si>
    <t>5 семестр,
18 недель</t>
  </si>
  <si>
    <t>Всего часов</t>
  </si>
  <si>
    <t>Ауд. часов</t>
  </si>
  <si>
    <t>Зач. единиц</t>
  </si>
  <si>
    <t>Государственный компонент</t>
  </si>
  <si>
    <t>1.1</t>
  </si>
  <si>
    <t>1.1.1</t>
  </si>
  <si>
    <t>Философия</t>
  </si>
  <si>
    <t>1.1.2</t>
  </si>
  <si>
    <t>1.1.3</t>
  </si>
  <si>
    <t>УК-4</t>
  </si>
  <si>
    <t>1.2</t>
  </si>
  <si>
    <t>БПК-1</t>
  </si>
  <si>
    <t>БПК-2</t>
  </si>
  <si>
    <t>БПК-5</t>
  </si>
  <si>
    <t>Введение в языкознание</t>
  </si>
  <si>
    <t>Введение в литературоведение</t>
  </si>
  <si>
    <t>Латинский язык</t>
  </si>
  <si>
    <t>Общее языкознание</t>
  </si>
  <si>
    <t xml:space="preserve">Факультативные дисциплины </t>
  </si>
  <si>
    <t>3.1</t>
  </si>
  <si>
    <t>3.2</t>
  </si>
  <si>
    <t>Дополнительные виды обучения</t>
  </si>
  <si>
    <t>4.1</t>
  </si>
  <si>
    <t>Физическая культура</t>
  </si>
  <si>
    <t>/72</t>
  </si>
  <si>
    <t>4.2</t>
  </si>
  <si>
    <t>/34</t>
  </si>
  <si>
    <t>Безопасность жизнедеятельности человека</t>
  </si>
  <si>
    <t xml:space="preserve">Количество часов учебных занятий                        </t>
  </si>
  <si>
    <t>Количество часов учебных занятий в неделю</t>
  </si>
  <si>
    <t>Количество курсовых работ</t>
  </si>
  <si>
    <t>Количество экзаменов</t>
  </si>
  <si>
    <t>Количество зачетов</t>
  </si>
  <si>
    <t>IV. Учебные практики</t>
  </si>
  <si>
    <t>V. Производственные практики</t>
  </si>
  <si>
    <t>VI. Дипломное проектирование</t>
  </si>
  <si>
    <t>VII. Итоговая аттестация</t>
  </si>
  <si>
    <t>Название практики</t>
  </si>
  <si>
    <t>Семестр</t>
  </si>
  <si>
    <t>Недель</t>
  </si>
  <si>
    <t>Зачетных
единиц</t>
  </si>
  <si>
    <t>УК-1</t>
  </si>
  <si>
    <t>УК-2</t>
  </si>
  <si>
    <t>УК-3</t>
  </si>
  <si>
    <t>УК-5</t>
  </si>
  <si>
    <t>УК-6</t>
  </si>
  <si>
    <t>БПК-3</t>
  </si>
  <si>
    <t>1.3</t>
  </si>
  <si>
    <t>БПК-4</t>
  </si>
  <si>
    <t>1.6</t>
  </si>
  <si>
    <t>СОГЛАСОВАНО</t>
  </si>
  <si>
    <t>Эксперт-нормоконтролер</t>
  </si>
  <si>
    <t>Модуль "Теория языка и литературы"</t>
  </si>
  <si>
    <t xml:space="preserve"> ТИПОВОЙ УЧЕБНЫЙ  ПЛАН</t>
  </si>
  <si>
    <t>МИНИСТЕРСТВО ОБРАЗОВАНИЯ РЕСПУБЛИКИ БЕЛАРУСЬ</t>
  </si>
  <si>
    <t>1.4</t>
  </si>
  <si>
    <t>1.5</t>
  </si>
  <si>
    <t>1.8.1</t>
  </si>
  <si>
    <t>1.9.1</t>
  </si>
  <si>
    <t>1.7</t>
  </si>
  <si>
    <t>1.8</t>
  </si>
  <si>
    <t>1.9</t>
  </si>
  <si>
    <t>3.4</t>
  </si>
  <si>
    <t>Информационные технологии в филологии</t>
  </si>
  <si>
    <t>3.7</t>
  </si>
  <si>
    <t>2.10</t>
  </si>
  <si>
    <t>2.9</t>
  </si>
  <si>
    <t>2.8</t>
  </si>
  <si>
    <t>7 семестр,
16 недель</t>
  </si>
  <si>
    <t>1.9.2</t>
  </si>
  <si>
    <t>2.6</t>
  </si>
  <si>
    <t>3.3</t>
  </si>
  <si>
    <t>3.6</t>
  </si>
  <si>
    <t>3.5</t>
  </si>
  <si>
    <t>Педагогика</t>
  </si>
  <si>
    <t>Председатель УМО по гуманитарному образованию</t>
  </si>
  <si>
    <t>Председатель НМС по филологическим специальностям</t>
  </si>
  <si>
    <t>2.4</t>
  </si>
  <si>
    <t>/68</t>
  </si>
  <si>
    <r>
      <rPr>
        <u/>
        <sz val="20"/>
        <rFont val="Times New Roman"/>
        <family val="1"/>
        <charset val="204"/>
      </rPr>
      <t xml:space="preserve">29 </t>
    </r>
    <r>
      <rPr>
        <sz val="20"/>
        <rFont val="Times New Roman"/>
        <family val="1"/>
        <charset val="204"/>
      </rPr>
      <t xml:space="preserve">
09
</t>
    </r>
    <r>
      <rPr>
        <u/>
        <sz val="20"/>
        <rFont val="Times New Roman"/>
        <family val="1"/>
        <charset val="204"/>
      </rPr>
      <t>05</t>
    </r>
    <r>
      <rPr>
        <sz val="20"/>
        <rFont val="Times New Roman"/>
        <family val="1"/>
        <charset val="204"/>
      </rPr>
      <t xml:space="preserve">
10</t>
    </r>
  </si>
  <si>
    <r>
      <rPr>
        <u/>
        <sz val="20"/>
        <rFont val="Times New Roman"/>
        <family val="1"/>
        <charset val="204"/>
      </rPr>
      <t xml:space="preserve">27 </t>
    </r>
    <r>
      <rPr>
        <sz val="20"/>
        <rFont val="Times New Roman"/>
        <family val="1"/>
        <charset val="204"/>
      </rPr>
      <t xml:space="preserve">
10
</t>
    </r>
    <r>
      <rPr>
        <u/>
        <sz val="20"/>
        <rFont val="Times New Roman"/>
        <family val="1"/>
        <charset val="204"/>
      </rPr>
      <t>02</t>
    </r>
    <r>
      <rPr>
        <sz val="20"/>
        <rFont val="Times New Roman"/>
        <family val="1"/>
        <charset val="204"/>
      </rPr>
      <t xml:space="preserve">
11</t>
    </r>
  </si>
  <si>
    <r>
      <rPr>
        <u/>
        <sz val="20"/>
        <rFont val="Times New Roman"/>
        <family val="1"/>
        <charset val="204"/>
      </rPr>
      <t xml:space="preserve">29 </t>
    </r>
    <r>
      <rPr>
        <sz val="20"/>
        <rFont val="Times New Roman"/>
        <family val="1"/>
        <charset val="204"/>
      </rPr>
      <t xml:space="preserve">
12
</t>
    </r>
    <r>
      <rPr>
        <u/>
        <sz val="20"/>
        <rFont val="Times New Roman"/>
        <family val="1"/>
        <charset val="204"/>
      </rPr>
      <t>04</t>
    </r>
    <r>
      <rPr>
        <sz val="20"/>
        <rFont val="Times New Roman"/>
        <family val="1"/>
        <charset val="204"/>
      </rPr>
      <t xml:space="preserve">
01</t>
    </r>
  </si>
  <si>
    <r>
      <rPr>
        <u/>
        <sz val="20"/>
        <rFont val="Times New Roman"/>
        <family val="1"/>
        <charset val="204"/>
      </rPr>
      <t xml:space="preserve">26 </t>
    </r>
    <r>
      <rPr>
        <sz val="20"/>
        <rFont val="Times New Roman"/>
        <family val="1"/>
        <charset val="204"/>
      </rPr>
      <t xml:space="preserve">
01
</t>
    </r>
    <r>
      <rPr>
        <u/>
        <sz val="20"/>
        <rFont val="Times New Roman"/>
        <family val="1"/>
        <charset val="204"/>
      </rPr>
      <t>01</t>
    </r>
    <r>
      <rPr>
        <sz val="20"/>
        <rFont val="Times New Roman"/>
        <family val="1"/>
        <charset val="204"/>
      </rPr>
      <t xml:space="preserve">
02</t>
    </r>
  </si>
  <si>
    <r>
      <rPr>
        <u/>
        <sz val="20"/>
        <rFont val="Times New Roman"/>
        <family val="1"/>
        <charset val="204"/>
      </rPr>
      <t xml:space="preserve">23 </t>
    </r>
    <r>
      <rPr>
        <sz val="20"/>
        <rFont val="Times New Roman"/>
        <family val="1"/>
        <charset val="204"/>
      </rPr>
      <t xml:space="preserve">
02
</t>
    </r>
    <r>
      <rPr>
        <u/>
        <sz val="20"/>
        <rFont val="Times New Roman"/>
        <family val="1"/>
        <charset val="204"/>
      </rPr>
      <t>01</t>
    </r>
    <r>
      <rPr>
        <sz val="20"/>
        <rFont val="Times New Roman"/>
        <family val="1"/>
        <charset val="204"/>
      </rPr>
      <t xml:space="preserve">
03</t>
    </r>
  </si>
  <si>
    <r>
      <rPr>
        <u/>
        <sz val="20"/>
        <rFont val="Times New Roman"/>
        <family val="1"/>
        <charset val="204"/>
      </rPr>
      <t xml:space="preserve">30 </t>
    </r>
    <r>
      <rPr>
        <sz val="20"/>
        <rFont val="Times New Roman"/>
        <family val="1"/>
        <charset val="204"/>
      </rPr>
      <t xml:space="preserve">
03
</t>
    </r>
    <r>
      <rPr>
        <u/>
        <sz val="20"/>
        <rFont val="Times New Roman"/>
        <family val="1"/>
        <charset val="204"/>
      </rPr>
      <t>05</t>
    </r>
    <r>
      <rPr>
        <sz val="20"/>
        <rFont val="Times New Roman"/>
        <family val="1"/>
        <charset val="204"/>
      </rPr>
      <t xml:space="preserve">
04</t>
    </r>
  </si>
  <si>
    <r>
      <rPr>
        <u/>
        <sz val="20"/>
        <rFont val="Times New Roman"/>
        <family val="1"/>
        <charset val="204"/>
      </rPr>
      <t xml:space="preserve">27 </t>
    </r>
    <r>
      <rPr>
        <sz val="20"/>
        <rFont val="Times New Roman"/>
        <family val="1"/>
        <charset val="204"/>
      </rPr>
      <t xml:space="preserve">
04
</t>
    </r>
    <r>
      <rPr>
        <u/>
        <sz val="20"/>
        <rFont val="Times New Roman"/>
        <family val="1"/>
        <charset val="204"/>
      </rPr>
      <t>03</t>
    </r>
    <r>
      <rPr>
        <sz val="20"/>
        <rFont val="Times New Roman"/>
        <family val="1"/>
        <charset val="204"/>
      </rPr>
      <t xml:space="preserve">
05</t>
    </r>
  </si>
  <si>
    <r>
      <rPr>
        <u/>
        <sz val="20"/>
        <rFont val="Times New Roman"/>
        <family val="1"/>
        <charset val="204"/>
      </rPr>
      <t xml:space="preserve">29 </t>
    </r>
    <r>
      <rPr>
        <sz val="20"/>
        <rFont val="Times New Roman"/>
        <family val="1"/>
        <charset val="204"/>
      </rPr>
      <t xml:space="preserve">
06
</t>
    </r>
    <r>
      <rPr>
        <u/>
        <sz val="20"/>
        <rFont val="Times New Roman"/>
        <family val="1"/>
        <charset val="204"/>
      </rPr>
      <t>05</t>
    </r>
    <r>
      <rPr>
        <sz val="20"/>
        <rFont val="Times New Roman"/>
        <family val="1"/>
        <charset val="204"/>
      </rPr>
      <t xml:space="preserve">
07</t>
    </r>
  </si>
  <si>
    <r>
      <rPr>
        <u/>
        <sz val="20"/>
        <rFont val="Times New Roman"/>
        <family val="1"/>
        <charset val="204"/>
      </rPr>
      <t xml:space="preserve">27 </t>
    </r>
    <r>
      <rPr>
        <sz val="20"/>
        <rFont val="Times New Roman"/>
        <family val="1"/>
        <charset val="204"/>
      </rPr>
      <t xml:space="preserve">
07
</t>
    </r>
    <r>
      <rPr>
        <u/>
        <sz val="20"/>
        <rFont val="Times New Roman"/>
        <family val="1"/>
        <charset val="204"/>
      </rPr>
      <t>02</t>
    </r>
    <r>
      <rPr>
        <sz val="20"/>
        <rFont val="Times New Roman"/>
        <family val="1"/>
        <charset val="204"/>
      </rPr>
      <t xml:space="preserve">
08</t>
    </r>
  </si>
  <si>
    <t>Начальник Главного управления профессионального образования Министерства образования Республики Беларусь</t>
  </si>
  <si>
    <t xml:space="preserve">  </t>
  </si>
  <si>
    <t>1.1.4</t>
  </si>
  <si>
    <t>2.7</t>
  </si>
  <si>
    <r>
      <rPr>
        <sz val="22"/>
        <rFont val="Times New Roman"/>
        <family val="1"/>
      </rPr>
      <t xml:space="preserve"> X</t>
    </r>
    <r>
      <rPr>
        <b/>
        <sz val="22"/>
        <rFont val="Times New Roman"/>
        <family val="1"/>
      </rPr>
      <t xml:space="preserve">
</t>
    </r>
  </si>
  <si>
    <t>О.Н. Здрок</t>
  </si>
  <si>
    <t>1.</t>
  </si>
  <si>
    <t>1.2.1</t>
  </si>
  <si>
    <t>Фонетика</t>
  </si>
  <si>
    <t>1.2.2</t>
  </si>
  <si>
    <t>Лексикология. Фразеология</t>
  </si>
  <si>
    <t>Словообразование</t>
  </si>
  <si>
    <t>1.3.1</t>
  </si>
  <si>
    <t>Морфология</t>
  </si>
  <si>
    <t>1.3.2</t>
  </si>
  <si>
    <t>Модуль "История и диалектология русского языка"</t>
  </si>
  <si>
    <t>История русского литературного языка</t>
  </si>
  <si>
    <t>Русская диалектология</t>
  </si>
  <si>
    <t>1.5.1</t>
  </si>
  <si>
    <t>1.7.1</t>
  </si>
  <si>
    <t>Методика преподавания русского языка</t>
  </si>
  <si>
    <t>Методика преподавания русской литературы</t>
  </si>
  <si>
    <t>Курсовая работа 1</t>
  </si>
  <si>
    <t>Курсовая работа 2</t>
  </si>
  <si>
    <t>Курсовая работа 3</t>
  </si>
  <si>
    <t>2.</t>
  </si>
  <si>
    <t>Компонент учреждения образования</t>
  </si>
  <si>
    <t>История литературы ближнего зарубежья</t>
  </si>
  <si>
    <t>Введение в славянскую филологию</t>
  </si>
  <si>
    <t xml:space="preserve">Лингвистика текста </t>
  </si>
  <si>
    <t>Текстология</t>
  </si>
  <si>
    <t>Стилистическое редактирование и корректура</t>
  </si>
  <si>
    <t xml:space="preserve">Литературное редактирование </t>
  </si>
  <si>
    <t>3.</t>
  </si>
  <si>
    <t>/102</t>
  </si>
  <si>
    <t>4.</t>
  </si>
  <si>
    <t>Диалектологическая</t>
  </si>
  <si>
    <t>Педагогическая</t>
  </si>
  <si>
    <t>Код 
компетенции</t>
  </si>
  <si>
    <t xml:space="preserve">Преподаватель русского языка и литературы. </t>
  </si>
  <si>
    <t>Литературно-редакционный сотрудник</t>
  </si>
  <si>
    <t>Политология</t>
  </si>
  <si>
    <t>Экономика</t>
  </si>
  <si>
    <t>1.5.2</t>
  </si>
  <si>
    <t>1.5.3</t>
  </si>
  <si>
    <t>История</t>
  </si>
  <si>
    <t>2 семестр,
17 недель</t>
  </si>
  <si>
    <t>Славянская мифология / Культура России</t>
  </si>
  <si>
    <t>Практикум по русской орфографии и пунктуации</t>
  </si>
  <si>
    <t>Историческая грамматика русского  языка</t>
  </si>
  <si>
    <t>Введение в русскую филологию</t>
  </si>
  <si>
    <t>2.2</t>
  </si>
  <si>
    <t>2.11</t>
  </si>
  <si>
    <t>Русская литература (пропедевтика)</t>
  </si>
  <si>
    <t>3.8</t>
  </si>
  <si>
    <t>3.9</t>
  </si>
  <si>
    <t>3.10</t>
  </si>
  <si>
    <t>2.1</t>
  </si>
  <si>
    <t>2.1.1</t>
  </si>
  <si>
    <t>2.1.2</t>
  </si>
  <si>
    <t>2.12</t>
  </si>
  <si>
    <t>6, 7</t>
  </si>
  <si>
    <t>/36</t>
  </si>
  <si>
    <t>Ознакомительная фольклорная</t>
  </si>
  <si>
    <t xml:space="preserve">Психология  </t>
  </si>
  <si>
    <t>Философия языка / Философия литературы</t>
  </si>
  <si>
    <t>УК-8</t>
  </si>
  <si>
    <t>2.2.1</t>
  </si>
  <si>
    <t>История русской критики</t>
  </si>
  <si>
    <t>2.2.2</t>
  </si>
  <si>
    <t>2.2.3</t>
  </si>
  <si>
    <t>Литература русского зарубежья</t>
  </si>
  <si>
    <t>Современная русская литература</t>
  </si>
  <si>
    <t>Античная литература</t>
  </si>
  <si>
    <t>2.3</t>
  </si>
  <si>
    <t>2.13</t>
  </si>
  <si>
    <t>/54</t>
  </si>
  <si>
    <t>БПК-6</t>
  </si>
  <si>
    <t>БПК-7</t>
  </si>
  <si>
    <t>УК-7</t>
  </si>
  <si>
    <t xml:space="preserve">Теория литературы </t>
  </si>
  <si>
    <t>БПК-9</t>
  </si>
  <si>
    <t>БПК-10</t>
  </si>
  <si>
    <t>БПК-11</t>
  </si>
  <si>
    <t>СК-1</t>
  </si>
  <si>
    <t>СК-2</t>
  </si>
  <si>
    <t>СК-3</t>
  </si>
  <si>
    <t>СК-4</t>
  </si>
  <si>
    <t>БПК-12</t>
  </si>
  <si>
    <t>БПК-13</t>
  </si>
  <si>
    <t>БПК-14</t>
  </si>
  <si>
    <t>БПК-15</t>
  </si>
  <si>
    <t>БПК-16</t>
  </si>
  <si>
    <t>БПК-17</t>
  </si>
  <si>
    <t>БПК-18</t>
  </si>
  <si>
    <t>СК-9</t>
  </si>
  <si>
    <t>СК-10</t>
  </si>
  <si>
    <t>СК-11</t>
  </si>
  <si>
    <t>СК-12</t>
  </si>
  <si>
    <t>СК-13</t>
  </si>
  <si>
    <t>СК-14</t>
  </si>
  <si>
    <t>СК-15</t>
  </si>
  <si>
    <t>СК-16</t>
  </si>
  <si>
    <t>СК-17</t>
  </si>
  <si>
    <t>СК-18</t>
  </si>
  <si>
    <t>СК-5</t>
  </si>
  <si>
    <t>СК-6</t>
  </si>
  <si>
    <t>СК-7</t>
  </si>
  <si>
    <t>СК-8</t>
  </si>
  <si>
    <t>СК-19</t>
  </si>
  <si>
    <t>СК-20</t>
  </si>
  <si>
    <t>СК-21</t>
  </si>
  <si>
    <t>СК-22</t>
  </si>
  <si>
    <t>СК-23</t>
  </si>
  <si>
    <t>СК-24</t>
  </si>
  <si>
    <t>СК-25</t>
  </si>
  <si>
    <t>СК-26</t>
  </si>
  <si>
    <t>СК-27</t>
  </si>
  <si>
    <t>СК-28</t>
  </si>
  <si>
    <t>СК-29</t>
  </si>
  <si>
    <t xml:space="preserve"> </t>
  </si>
  <si>
    <t>Современный белорусский язык</t>
  </si>
  <si>
    <t>/20</t>
  </si>
  <si>
    <t>/14</t>
  </si>
  <si>
    <t>Презентация научного текста в СМИ</t>
  </si>
  <si>
    <t>4 семестр,
16 недель</t>
  </si>
  <si>
    <t>Модуль "Спецсеминары"</t>
  </si>
  <si>
    <t>Модуль "Спецкурсы"</t>
  </si>
  <si>
    <t>Культура научного лингвистического исследования / Техника литературоведческого исследования</t>
  </si>
  <si>
    <t xml:space="preserve">Аксиологический диапазон классической русской прозы </t>
  </si>
  <si>
    <t>Библия и русская литература</t>
  </si>
  <si>
    <t xml:space="preserve">Интегративный подход в литературном образовании </t>
  </si>
  <si>
    <t>Инновации и традиции в преподавании русского языка</t>
  </si>
  <si>
    <t xml:space="preserve">Интегративный подход к обучению правильности речи </t>
  </si>
  <si>
    <t>Специфика разговорной речи и особенности ее функционирования</t>
  </si>
  <si>
    <t>Русский и белорусский языки в сопоставлении и функционировании</t>
  </si>
  <si>
    <t>Словообразование: методы и направления исследования</t>
  </si>
  <si>
    <t>Актуальные вопросы русского языкознания</t>
  </si>
  <si>
    <t>Языковая номинация как объект сопоставительных исследований</t>
  </si>
  <si>
    <t>Педагогическая адаптационная</t>
  </si>
  <si>
    <t>6 семестр,
15 недель</t>
  </si>
  <si>
    <t>УК-9</t>
  </si>
  <si>
    <t>2.5</t>
  </si>
  <si>
    <t>VIII. Матрица компетенций</t>
  </si>
  <si>
    <t>БПК-1-4</t>
  </si>
  <si>
    <t>Осуществлять коммуникации на иностранном языке для решения задач межличностного и межкультурного взаимодействия</t>
  </si>
  <si>
    <t>1.1.4, 2.1.2</t>
  </si>
  <si>
    <t>УК-10</t>
  </si>
  <si>
    <t>Русская философская поэзия</t>
  </si>
  <si>
    <t>Русская детская литература</t>
  </si>
  <si>
    <t>2, 3</t>
  </si>
  <si>
    <t>3, 4</t>
  </si>
  <si>
    <t>2.2.4</t>
  </si>
  <si>
    <t>2.2.5</t>
  </si>
  <si>
    <t>2.2.6</t>
  </si>
  <si>
    <t>2.3.1</t>
  </si>
  <si>
    <t>2.3.2</t>
  </si>
  <si>
    <t>2.3.3</t>
  </si>
  <si>
    <t xml:space="preserve">Дисциплины специализации 
1-21 05 02-01 01  Языкознание </t>
  </si>
  <si>
    <t>Квалификация: Филолог.</t>
  </si>
  <si>
    <t xml:space="preserve">              </t>
  </si>
  <si>
    <t>II. Сводные данные по бюджету времени (в неделях)</t>
  </si>
  <si>
    <t>Модуль "Современный русский язык"</t>
  </si>
  <si>
    <t>1.3.3</t>
  </si>
  <si>
    <t>1.2.3</t>
  </si>
  <si>
    <t>1.2.4</t>
  </si>
  <si>
    <t>1.2.5</t>
  </si>
  <si>
    <t>Синтаксис</t>
  </si>
  <si>
    <t>1.6.1</t>
  </si>
  <si>
    <t>1.6.2</t>
  </si>
  <si>
    <t>Иностранный язык</t>
  </si>
  <si>
    <t>Модуль "Литературно-редакционная деятельность"</t>
  </si>
  <si>
    <t>Фольклористика</t>
  </si>
  <si>
    <t>Риторика</t>
  </si>
  <si>
    <t>Старославянский язык</t>
  </si>
  <si>
    <t>2.13.1</t>
  </si>
  <si>
    <t>2.13.1.1</t>
  </si>
  <si>
    <t>2.13.1.2</t>
  </si>
  <si>
    <t>2.13.1.3</t>
  </si>
  <si>
    <t>2.13.2</t>
  </si>
  <si>
    <t>2.13.2.1</t>
  </si>
  <si>
    <t>2.13.2.2</t>
  </si>
  <si>
    <t>2.13.2.3</t>
  </si>
  <si>
    <t>2.13.3</t>
  </si>
  <si>
    <t>2.13.3.1</t>
  </si>
  <si>
    <t>2.13.3.2</t>
  </si>
  <si>
    <t>/1-6</t>
  </si>
  <si>
    <t>/30</t>
  </si>
  <si>
    <t>/16</t>
  </si>
  <si>
    <t>/22</t>
  </si>
  <si>
    <t>/162</t>
  </si>
  <si>
    <t>Владеть основами исследовательской деятельности, осуществлять поиск, анализ и синтез информации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</si>
  <si>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</si>
  <si>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Работать в команде, толерантно воспринимать социальные, этнические, конфессиональные, культурные и иные различия</t>
  </si>
  <si>
    <t>Быть способным к саморазвитию и совершенствованию в профессиональной деятельности</t>
  </si>
  <si>
    <t>Проявлять инициативу и адаптироваться к изменениям в профессиональной деятельности</t>
  </si>
  <si>
    <t>Обладать гуманистическим мировоззрением, качествами гражданственности и патриотизма</t>
  </si>
  <si>
    <t>Обладать современной культурой мышления, использовать основы философских знаний в профессиональной деятельности</t>
  </si>
  <si>
    <t>Выявлять факторы и механизмы исторического развития, определять общественное значение исторических событий</t>
  </si>
  <si>
    <t>Осуществлять поуровневый лингвистический анализ русскоязычного текста</t>
  </si>
  <si>
    <t>Характеризовать этапы формирования русского литературного языка как высшей формы существования национального языка</t>
  </si>
  <si>
    <t>Выявлять и анализировать диалектные особенности в речи носителей русского языка</t>
  </si>
  <si>
    <t>Выявлять и анализировать философские, религиозные, историко-культурные, политические и иные идеи и концепции, нашедшие художественное воплощение в произведениях русской литературы</t>
  </si>
  <si>
    <t>Понимать психологические механизмы литературно-художественной деятельности, закономерности психологическиой организации художественного произведения и преломления в тексте личности автора</t>
  </si>
  <si>
    <t>Объяснять феномен литературного творчества, его место в системе сложных взаимосвязей видов общественной и культурной деятельности людей</t>
  </si>
  <si>
    <t>Осуществлять филологический анализ текста в русле современных научных и методических подходов</t>
  </si>
  <si>
    <t>Осуществлять стилистическое редактирование и корректуру русскоязычных текстов</t>
  </si>
  <si>
    <t>Давать квалифицированную оценку стилистических и эстетических характеристик публицистического и художественного текста</t>
  </si>
  <si>
    <t>Протокол № 1 от 14.01.2021 г.</t>
  </si>
  <si>
    <t>Характеризовать специфику современного литературного процесса, анализировать поэтику и проблематику произведений современных русских писателей</t>
  </si>
  <si>
    <t>Ориентироваться в особенностях литературного процесса, характеризовать литературные периоды и направления, работать с текстом художественного произведения, используя методики анализа и интерпретации</t>
  </si>
  <si>
    <t>История зарубежной литературы</t>
  </si>
  <si>
    <t>История белорусской литературы</t>
  </si>
  <si>
    <t>Применять в профессиональной деятельности знания об организации системы современного белорусского языка и правилах функционирования единиц белорусского языка в речи</t>
  </si>
  <si>
    <t>Характеризовать семиотическую концепцию языка, аспекты плана содержания языкового знака, взаимодействие и корреляцию уровней языковой структуры, функции языка и речи</t>
  </si>
  <si>
    <t>Характеризовать основные теоретические понятия, связанные с эстетикой и поэтикой литературного произведения</t>
  </si>
  <si>
    <t>Характеризовать систему литературоведческих дисциплин в их связях с другими гуманитарными науками и вспомогательными отраслями литературоведения, рассматривать литературное произведение в органическом единстве его содержания и формы</t>
  </si>
  <si>
    <t>Осуществлять сравнительно-сопоставительный анализ номинативных единиц</t>
  </si>
  <si>
    <t>Характеризовать словообразовательные единицы и явления в аспектах современных направлений грамматических исследований</t>
  </si>
  <si>
    <t>Проводить сопоставительную характеристику близкородственных языков в ситуации белорусско-русского двуязычия</t>
  </si>
  <si>
    <t>Интерпретировать произведения русской литературы в их аксиологическом аспекте</t>
  </si>
  <si>
    <t>Анализировать литературное поэтическое произведение в органическом единстве его формы и содержания</t>
  </si>
  <si>
    <t>Анализировать  драматические произведение с учетом специфики жанра в контексте жанрово-стилевой парадигмы эпохи</t>
  </si>
  <si>
    <t>Характеризовать специфику произведений детской литературы и анализировать их в единстве формы и содержания</t>
  </si>
  <si>
    <t>Организовывать и осуществлять процесс обучения литературе с учетом внутрипредметной и межпредметной интеграции</t>
  </si>
  <si>
    <t xml:space="preserve">       </t>
  </si>
  <si>
    <t>Активные процессы в синтаксисе русского языка</t>
  </si>
  <si>
    <t>Обнаруживать явления разговорной речи в письменной и устной русскоязычной коммуникации и давать им стилистическую характеристику</t>
  </si>
  <si>
    <t>История русской литературы второй половины ХХ в. – начала XXI в.</t>
  </si>
  <si>
    <t>Стилистика и культура речи</t>
  </si>
  <si>
    <t>Модуль "История русской литературы"</t>
  </si>
  <si>
    <t>УК-11</t>
  </si>
  <si>
    <t>Литературно-редакционная</t>
  </si>
  <si>
    <t>И.С. Ровдо</t>
  </si>
  <si>
    <t>С.А. Касперович</t>
  </si>
  <si>
    <t>И.В. Титович</t>
  </si>
  <si>
    <t>Ю.М. Лавринович</t>
  </si>
  <si>
    <t>Латинский язык (углубленное изучение)</t>
  </si>
  <si>
    <t>Практикум по белорусскому языку</t>
  </si>
  <si>
    <t>Характеризовать разные этапы развития русской литературы, ее основные направления, течения и художественные методы</t>
  </si>
  <si>
    <t>Атрибутировать художественный текст с точки зрения его авторства и принадлежности к литературным течениям и школам, анализировать  художественные тексты на основе современных методик интерпретации</t>
  </si>
  <si>
    <t>Срок обучения:  4 года</t>
  </si>
  <si>
    <t>Специальность: 1-21 05 02 Русская филология (по направлениям)</t>
  </si>
  <si>
    <t>Владеть навыками здоровьесбережения</t>
  </si>
  <si>
    <t>Применять методы национального и международного законодательства в области интеллектуальной собственности в процессе создания и реализации прав на объекты интеллектуальной собственности</t>
  </si>
  <si>
    <t>Определять причины психологических состояний и способы управления ими для эффективного осуществления профессиональной деятельности</t>
  </si>
  <si>
    <t>Использовать понятийно-категориальный аппарат текстологии при анализе литературного источника</t>
  </si>
  <si>
    <t>Объяснять специфику языкового мышления  и природу литературного творчества  как способов познания мира и использовать философско-методологическую базу языкознания и литературоведения в профессиональной деятельности</t>
  </si>
  <si>
    <t>УК-4, СК-1</t>
  </si>
  <si>
    <t>УК-8, СК-2</t>
  </si>
  <si>
    <t>СК-30</t>
  </si>
  <si>
    <t>СК-31</t>
  </si>
  <si>
    <t>СК-32</t>
  </si>
  <si>
    <t>СК-33</t>
  </si>
  <si>
    <t>СК-34</t>
  </si>
  <si>
    <t>Осуществлять перевод и лексико-грамматический анализ текстов на латинском языке</t>
  </si>
  <si>
    <t>Определять факторы исторического развития фонетического, морфологического, синтаксического строя русского языка</t>
  </si>
  <si>
    <t>Применять в профессиональной деятельности знания о достижениях филологических дисциплин, изучающих материальную и духовную культуру славянских народов</t>
  </si>
  <si>
    <t>Осуществлять анализ источников информации, выделять наиболее существенные факты, использовать в профессиональной деятельности категориально-понятийный аппарат филологических наук</t>
  </si>
  <si>
    <t>Анализировать литературно-критическое наследие конкретных авторов русской литературы, объяснять жанровые и стилевые формы выражения литературно-критических взглядов</t>
  </si>
  <si>
    <t>Анализировать произведения крупнейших писателей русского зарубежья с опорой на понимание механизмов развития историко-литературного процесса в эмиграции</t>
  </si>
  <si>
    <t>Обнаруживать и анализировать старославянизмы в современном русском языке, объяснять основные фонетические и грамматические явления праславянского и старославянского языков на общеславянском фоне</t>
  </si>
  <si>
    <t>Анализировать фольклорные тексты в русле традиционных и современных научных подходов</t>
  </si>
  <si>
    <t>Применять приемы ораторского мастерства в профессиональной коммуникации</t>
  </si>
  <si>
    <t>Применять в профессиональной деятельности знания об актуальных синтаксических процессах, протекающих в русском языке</t>
  </si>
  <si>
    <t>Применять методы филологического анализа в рамках конкретных направлений современной русистики</t>
  </si>
  <si>
    <t>Применять в профессиональной деятельности современный понятийно-категориальный аппарат общего языкознания</t>
  </si>
  <si>
    <t xml:space="preserve">Реализовывать в преподавательской деятельности современные методики обучения правильности речи </t>
  </si>
  <si>
    <t>Анализировать эффективность инновационных средств, методов и форм обучения русскому языку на фоне традиционных методик</t>
  </si>
  <si>
    <t>Осуществлять сравнительно-сопоставительный и сравнительно-типологический анализ библейских текстов и произведений русской литературы</t>
  </si>
  <si>
    <t>Осуществлять процесс обучения литературе в диалектическом единстве традиций и инноваций</t>
  </si>
  <si>
    <t>2.5.1</t>
  </si>
  <si>
    <t>2.5.2</t>
  </si>
  <si>
    <t>Модуль "Белорусский язык и литература"</t>
  </si>
  <si>
    <t>1.8.2</t>
  </si>
  <si>
    <t>1.4.1</t>
  </si>
  <si>
    <t>1.4.2</t>
  </si>
  <si>
    <t>1.4.3</t>
  </si>
  <si>
    <t>1.4.4</t>
  </si>
  <si>
    <t>1.4.5</t>
  </si>
  <si>
    <t>1.4.6</t>
  </si>
  <si>
    <t>1.4.7</t>
  </si>
  <si>
    <t>1.8.3</t>
  </si>
  <si>
    <t>БПК-8-10</t>
  </si>
  <si>
    <t>2.6.1</t>
  </si>
  <si>
    <t>2.6.2</t>
  </si>
  <si>
    <t>2.10.1</t>
  </si>
  <si>
    <t>2.10.2</t>
  </si>
  <si>
    <t>2.12.1</t>
  </si>
  <si>
    <t>2.12.1.1</t>
  </si>
  <si>
    <t>2.12.1.2</t>
  </si>
  <si>
    <t>2.12.1.3</t>
  </si>
  <si>
    <t>2.12.2</t>
  </si>
  <si>
    <t>2.12.2.1</t>
  </si>
  <si>
    <t>2.12.2.2</t>
  </si>
  <si>
    <t>2.12.2.3</t>
  </si>
  <si>
    <t>2.12.3</t>
  </si>
  <si>
    <t>2.12.3.1</t>
  </si>
  <si>
    <t>2.12.3.2</t>
  </si>
  <si>
    <t>2.4, 2.5.2, 2.6.1</t>
  </si>
  <si>
    <t>2.13.1.2, 2.13.2.3</t>
  </si>
  <si>
    <t>"____"__________2021 г.</t>
  </si>
  <si>
    <t>СОГЛАСОВАНО  
Начальник Главного управления профессионального образования 
Министерства образования Республики Беларусь  
_______________ С.А. Касперович  
"____"__________2021 г.</t>
  </si>
  <si>
    <t>"____"___________2021 г.</t>
  </si>
  <si>
    <t>8 семестр</t>
  </si>
  <si>
    <t>Наименование компетенции</t>
  </si>
  <si>
    <t>Название модуля, 
учебной дисциплины, 
курсового проекта 
(курсовой работы)</t>
  </si>
  <si>
    <t>СОГЛАСОВАНО 
Проректор по научно-методической работе 
Государственного учреждения образования "Республиканский институт высшей школы" 
_______________ И.В. Титович
"____"__________2021 г.</t>
  </si>
  <si>
    <t>Проректор по научно-методической работе 
Государственного учреждения образования "Республиканский институт высшей школы"</t>
  </si>
  <si>
    <t>Рекомендован к утверждению 
Президиумом Совета УМО по гуманитарному образованию</t>
  </si>
  <si>
    <t xml:space="preserve">1. Государственный экзамен по специальности, 
направлению специальности, специализации.     
2. Защита дипломной работы в ГЭК.                                                                 </t>
  </si>
  <si>
    <t>Код модуля, 
учебной дисциплины</t>
  </si>
  <si>
    <t>____________И.А. Старовойтова</t>
  </si>
  <si>
    <t>1.2.6</t>
  </si>
  <si>
    <t>Характеризовать единицы русского языка с точки зрения их семантики, структуры, функции, нормативности</t>
  </si>
  <si>
    <t>БПК-8</t>
  </si>
  <si>
    <t>БПК-19</t>
  </si>
  <si>
    <t>Применять эффективные средства и методы обучения русскому языку, реализовывать различные формы организации обучения и контроля в учреждениях общего среднего образования</t>
  </si>
  <si>
    <t>УК-1-2, БПК-16</t>
  </si>
  <si>
    <t>Оценивать роль мифологии как составляющей национальной культуры в системе общественных отношений и анализировать роль и значение культуры России в белорусском обществе</t>
  </si>
  <si>
    <t>/66</t>
  </si>
  <si>
    <t>/64</t>
  </si>
  <si>
    <t>/342</t>
  </si>
  <si>
    <t>Актуализировать социально-значимые явления, события и процессы, использовать социологическую и экономическую информацию, проявлять предпринимательскую инициативу</t>
  </si>
  <si>
    <t>УК-4, УК-6</t>
  </si>
  <si>
    <t>Осуществлять методически ориентированный анализ литературных произведений и явлений литературного процесса, владеть технологией современного урока литературы</t>
  </si>
  <si>
    <t>/5</t>
  </si>
  <si>
    <t xml:space="preserve">Понимать организацию системы современного русского языка на всех ее уровнях и правила функционирования единиц русского языка в речи </t>
  </si>
  <si>
    <t>Разработан в качестве примера реализации образовательного стандарта по специальности 1-21 05 02 "Русская филология (по направлениям)".</t>
  </si>
  <si>
    <r>
      <rPr>
        <vertAlign val="superscript"/>
        <sz val="28"/>
        <color theme="1"/>
        <rFont val="Times New Roman"/>
        <family val="1"/>
        <charset val="204"/>
      </rPr>
      <t>2</t>
    </r>
    <r>
      <rPr>
        <sz val="28"/>
        <color theme="1"/>
        <rFont val="Times New Roman"/>
        <family val="1"/>
        <charset val="204"/>
      </rPr>
      <t xml:space="preserve"> При составлении учебного плана учреждения высшего образования по специальности (направлению специальности, специализации) учебная дисциплина "Основы управления интеллектуальной собственностью" планируется в качестве дисциплины компонента учреждения высшего образования.</t>
    </r>
  </si>
  <si>
    <t>Пропедевтический модуль</t>
  </si>
  <si>
    <t>Методический модуль</t>
  </si>
  <si>
    <t>Лингвистический модуль</t>
  </si>
  <si>
    <t>Литературно-критический модуль</t>
  </si>
  <si>
    <t>Классический модуль</t>
  </si>
  <si>
    <t>Профессионально-методический модуль</t>
  </si>
  <si>
    <t>СК-35</t>
  </si>
  <si>
    <t xml:space="preserve">Специализации: 1-21 05 02-01 01  Языкознание 
1-21 05 02-01 02  Литературоведение </t>
  </si>
  <si>
    <t>Применять основные методы защиты населения от негативных воздействий факторов антропогенного, техногенного, естественного происхождения, принципы рационального природоиспользования и энергосбережения, обеспечивать здоровые и безопасные условия труда</t>
  </si>
  <si>
    <t xml:space="preserve">БПК-17 </t>
  </si>
  <si>
    <t>Проектировать и реализовывать процесс обучения и воспитания с опорой на современные педагогические знания</t>
  </si>
  <si>
    <t xml:space="preserve">Направление специальности: 1-21 05 02-01 Русская филология 
(литературно-редакционная деятельность) </t>
  </si>
  <si>
    <t>1.9, 2.1.1</t>
  </si>
  <si>
    <t>1.1.3, 1.9</t>
  </si>
  <si>
    <t>Осуществлять профессиональные коммуникации с применением терминологического аппарата русистики</t>
  </si>
  <si>
    <r>
      <rPr>
        <vertAlign val="superscript"/>
        <sz val="28"/>
        <color theme="1"/>
        <rFont val="Times New Roman"/>
        <family val="1"/>
        <charset val="204"/>
      </rPr>
      <t>1</t>
    </r>
    <r>
      <rPr>
        <sz val="28"/>
        <color theme="1"/>
        <rFont val="Times New Roman"/>
        <family val="1"/>
        <charset val="204"/>
      </rPr>
      <t xml:space="preserve"> Курсовые работы выполняются по одной из дисциплин модулей "Современный русский язык", "История и диалектология русского языка", "История русской литературы", "Методический модуль".</t>
    </r>
  </si>
  <si>
    <t>История русской литературы 
XVIII в.</t>
  </si>
  <si>
    <t>Социально-гуманитарный 
модуль-1</t>
  </si>
  <si>
    <t>История русской литературы 
XI–XVII вв.</t>
  </si>
  <si>
    <r>
      <t xml:space="preserve">Модуль "Курсовые работы" </t>
    </r>
    <r>
      <rPr>
        <vertAlign val="superscript"/>
        <sz val="28"/>
        <rFont val="Times New Roman"/>
        <family val="1"/>
        <charset val="204"/>
      </rPr>
      <t>1</t>
    </r>
  </si>
  <si>
    <t>Социально-гуманитарный 
модуль-2</t>
  </si>
  <si>
    <t>Психология литературного 
творчества</t>
  </si>
  <si>
    <t>Основы литературно-
художественной деятельности</t>
  </si>
  <si>
    <t xml:space="preserve">Дисциплины специализации 
1-21 05 02-01 02  
Литературоведение </t>
  </si>
  <si>
    <t>Диалектика традиций и инноваций 
в обучении литературе</t>
  </si>
  <si>
    <r>
      <t xml:space="preserve">Основы управления интеллектуальной 
собственностью </t>
    </r>
    <r>
      <rPr>
        <vertAlign val="superscript"/>
        <sz val="26"/>
        <rFont val="Times New Roman"/>
        <family val="1"/>
        <charset val="204"/>
      </rPr>
      <t>2</t>
    </r>
  </si>
  <si>
    <t>Психолого-педагогический 
модуль</t>
  </si>
  <si>
    <t>История русской литературы 
рубежа XIX–XX вв.</t>
  </si>
  <si>
    <t>История русской литературы 
первой половины XX в.</t>
  </si>
  <si>
    <t>История русской литературы 
второй половины XIX в.</t>
  </si>
  <si>
    <t xml:space="preserve">История русской литературы 
первой половины XIX в. </t>
  </si>
  <si>
    <r>
      <t>Жанрово-стилевая парадигма 
русской драматургии</t>
    </r>
    <r>
      <rPr>
        <b/>
        <sz val="28"/>
        <rFont val="Times New Roman"/>
        <family val="1"/>
        <charset val="204"/>
      </rPr>
      <t xml:space="preserve"> </t>
    </r>
  </si>
  <si>
    <t>Жанровые системы русской поэзии 
XIX–XX вв.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</si>
</sst>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7">
    <font>
      <sz val="10"/>
      <color indexed="8"/>
      <name val="Arimo"/>
    </font>
    <font>
      <sz val="22"/>
      <color indexed="8"/>
      <name val="Arimo"/>
    </font>
    <font>
      <sz val="22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</font>
    <font>
      <sz val="22"/>
      <name val="Times New Roman"/>
      <family val="1"/>
    </font>
    <font>
      <sz val="22"/>
      <name val="Arial Cyr"/>
      <charset val="204"/>
    </font>
    <font>
      <b/>
      <sz val="36"/>
      <name val="Times New Roman"/>
      <family val="1"/>
      <charset val="204"/>
    </font>
    <font>
      <sz val="36"/>
      <name val="Arial Cyr"/>
      <charset val="204"/>
    </font>
    <font>
      <sz val="36"/>
      <name val="Times New Roman"/>
      <family val="1"/>
      <charset val="204"/>
    </font>
    <font>
      <b/>
      <sz val="48"/>
      <name val="Times New Roman"/>
      <family val="1"/>
      <charset val="204"/>
    </font>
    <font>
      <sz val="28"/>
      <name val="Times New Roman"/>
      <family val="1"/>
      <charset val="204"/>
    </font>
    <font>
      <sz val="24"/>
      <name val="Times New Roman"/>
      <family val="1"/>
      <charset val="204"/>
    </font>
    <font>
      <sz val="28"/>
      <name val="Arial Cyr"/>
      <charset val="204"/>
    </font>
    <font>
      <sz val="11"/>
      <name val="Times New Roman"/>
      <family val="1"/>
      <charset val="204"/>
    </font>
    <font>
      <sz val="18"/>
      <name val="Arial Cyr"/>
      <charset val="204"/>
    </font>
    <font>
      <sz val="20"/>
      <name val="Times New Roman"/>
      <family val="1"/>
      <charset val="204"/>
    </font>
    <font>
      <u/>
      <sz val="20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sz val="26"/>
      <name val="Times New Roman"/>
      <family val="1"/>
      <charset val="204"/>
    </font>
    <font>
      <sz val="16"/>
      <name val="Arial Cyr"/>
      <charset val="204"/>
    </font>
    <font>
      <sz val="16"/>
      <name val="Times New Roman"/>
      <family val="1"/>
      <charset val="204"/>
    </font>
    <font>
      <b/>
      <sz val="26"/>
      <name val="Times New Roman"/>
      <family val="1"/>
      <charset val="204"/>
    </font>
    <font>
      <sz val="10"/>
      <name val="Times New Roman"/>
      <family val="1"/>
      <charset val="204"/>
    </font>
    <font>
      <sz val="20"/>
      <name val="Arial Cyr"/>
      <charset val="204"/>
    </font>
    <font>
      <b/>
      <sz val="28"/>
      <name val="Times New Roman"/>
      <family val="1"/>
      <charset val="204"/>
    </font>
    <font>
      <sz val="22"/>
      <color indexed="8"/>
      <name val="Arimo"/>
      <charset val="204"/>
    </font>
    <font>
      <b/>
      <i/>
      <sz val="28"/>
      <name val="Times New Roman"/>
      <family val="1"/>
      <charset val="204"/>
    </font>
    <font>
      <sz val="22"/>
      <color indexed="10"/>
      <name val="Times New Roman"/>
      <family val="1"/>
      <charset val="204"/>
    </font>
    <font>
      <sz val="22"/>
      <color indexed="10"/>
      <name val="Arimo"/>
      <charset val="204"/>
    </font>
    <font>
      <sz val="22"/>
      <name val="Arimo"/>
      <charset val="204"/>
    </font>
    <font>
      <sz val="28"/>
      <color indexed="8"/>
      <name val="Times New Roman"/>
      <family val="1"/>
      <charset val="204"/>
    </font>
    <font>
      <sz val="22"/>
      <color indexed="8"/>
      <name val="Times New Roman"/>
      <family val="1"/>
      <charset val="204"/>
    </font>
    <font>
      <b/>
      <i/>
      <sz val="28"/>
      <color indexed="8"/>
      <name val="Times New Roman"/>
      <family val="1"/>
      <charset val="204"/>
    </font>
    <font>
      <sz val="10"/>
      <name val="Arimo"/>
      <charset val="204"/>
    </font>
    <font>
      <sz val="34"/>
      <name val="Times New Roman"/>
      <family val="1"/>
      <charset val="204"/>
    </font>
    <font>
      <sz val="8"/>
      <name val="Arimo"/>
    </font>
    <font>
      <i/>
      <sz val="34"/>
      <color indexed="8"/>
      <name val="Calibri"/>
      <family val="2"/>
      <charset val="204"/>
    </font>
    <font>
      <b/>
      <sz val="34"/>
      <name val="Times New Roman"/>
      <family val="1"/>
      <charset val="204"/>
    </font>
    <font>
      <sz val="34"/>
      <color indexed="8"/>
      <name val="Times New Roman"/>
      <family val="1"/>
      <charset val="204"/>
    </font>
    <font>
      <sz val="10"/>
      <color rgb="FF000000"/>
      <name val="Arimo"/>
    </font>
    <font>
      <sz val="34"/>
      <color theme="1"/>
      <name val="Times New Roman"/>
      <family val="1"/>
      <charset val="204"/>
    </font>
    <font>
      <sz val="32"/>
      <color theme="1"/>
      <name val="Arial Cyr"/>
      <charset val="204"/>
    </font>
    <font>
      <sz val="28"/>
      <color theme="1"/>
      <name val="Times New Roman"/>
      <family val="1"/>
      <charset val="204"/>
    </font>
    <font>
      <sz val="34"/>
      <color indexed="8"/>
      <name val="Arimo"/>
    </font>
    <font>
      <sz val="34"/>
      <color rgb="FF000000"/>
      <name val="Times New Roman"/>
      <family val="1"/>
      <charset val="204"/>
    </font>
    <font>
      <sz val="10"/>
      <color indexed="8"/>
      <name val="Arimo"/>
      <charset val="204"/>
    </font>
    <font>
      <vertAlign val="superscript"/>
      <sz val="28"/>
      <color theme="1"/>
      <name val="Times New Roman"/>
      <family val="1"/>
      <charset val="204"/>
    </font>
    <font>
      <vertAlign val="superscript"/>
      <sz val="28"/>
      <name val="Times New Roman"/>
      <family val="1"/>
      <charset val="204"/>
    </font>
    <font>
      <vertAlign val="superscript"/>
      <sz val="26"/>
      <name val="Times New Roman"/>
      <family val="1"/>
      <charset val="204"/>
    </font>
    <font>
      <b/>
      <sz val="36"/>
      <color indexed="8"/>
      <name val="Arimo"/>
      <charset val="204"/>
    </font>
    <font>
      <b/>
      <sz val="24"/>
      <name val="Times New Roman"/>
      <family val="1"/>
      <charset val="204"/>
    </font>
    <font>
      <sz val="24"/>
      <color indexed="8"/>
      <name val="Arimo"/>
    </font>
    <font>
      <sz val="24"/>
      <color indexed="10"/>
      <name val="Times New Roman"/>
      <family val="1"/>
      <charset val="204"/>
    </font>
    <font>
      <sz val="24"/>
      <color indexed="8"/>
      <name val="Times New Roman"/>
      <family val="1"/>
      <charset val="204"/>
    </font>
    <font>
      <b/>
      <sz val="24"/>
      <color indexed="10"/>
      <name val="Times New Roman"/>
      <family val="1"/>
      <charset val="204"/>
    </font>
    <font>
      <sz val="26"/>
      <name val="Arimo"/>
      <charset val="204"/>
    </font>
    <font>
      <sz val="26"/>
      <color indexed="8"/>
      <name val="Times New Roman"/>
      <family val="1"/>
      <charset val="204"/>
    </font>
    <font>
      <sz val="26"/>
      <color indexed="10"/>
      <name val="Times New Roman"/>
      <family val="1"/>
      <charset val="204"/>
    </font>
    <font>
      <sz val="26"/>
      <color indexed="8"/>
      <name val="Arimo"/>
      <charset val="204"/>
    </font>
    <font>
      <sz val="26"/>
      <color indexed="8"/>
      <name val="Arimo"/>
    </font>
    <font>
      <sz val="26"/>
      <name val="Times New Roman"/>
      <family val="1"/>
    </font>
    <font>
      <sz val="26"/>
      <color indexed="60"/>
      <name val="Times New Roman"/>
      <family val="1"/>
      <charset val="204"/>
    </font>
    <font>
      <b/>
      <sz val="26"/>
      <color indexed="10"/>
      <name val="Times New Roman"/>
      <family val="1"/>
      <charset val="204"/>
    </font>
    <font>
      <b/>
      <sz val="27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5" fillId="0" borderId="0" applyNumberFormat="0" applyFill="0" applyBorder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12" fillId="0" borderId="1" applyBorder="0">
      <alignment horizontal="left" vertical="center" wrapText="1"/>
    </xf>
    <xf numFmtId="0" fontId="4" fillId="0" borderId="1" applyBorder="0">
      <alignment horizontal="center" vertical="center" wrapText="1"/>
    </xf>
  </cellStyleXfs>
  <cellXfs count="614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Border="1" applyAlignment="1"/>
    <xf numFmtId="0" fontId="1" fillId="0" borderId="4" xfId="0" applyFont="1" applyBorder="1" applyAlignment="1"/>
    <xf numFmtId="0" fontId="1" fillId="4" borderId="0" xfId="0" applyFont="1" applyFill="1" applyAlignment="1"/>
    <xf numFmtId="0" fontId="1" fillId="2" borderId="0" xfId="0" applyFont="1" applyFill="1" applyAlignment="1"/>
    <xf numFmtId="0" fontId="28" fillId="0" borderId="0" xfId="0" applyFont="1"/>
    <xf numFmtId="0" fontId="31" fillId="0" borderId="0" xfId="0" applyFont="1" applyAlignment="1"/>
    <xf numFmtId="0" fontId="1" fillId="5" borderId="0" xfId="0" applyFont="1" applyFill="1" applyAlignment="1"/>
    <xf numFmtId="0" fontId="1" fillId="0" borderId="0" xfId="0" applyFont="1" applyFill="1" applyAlignment="1"/>
    <xf numFmtId="0" fontId="31" fillId="0" borderId="0" xfId="0" applyFont="1" applyBorder="1" applyAlignment="1"/>
    <xf numFmtId="0" fontId="1" fillId="3" borderId="0" xfId="0" applyFont="1" applyFill="1" applyAlignment="1"/>
    <xf numFmtId="0" fontId="28" fillId="3" borderId="0" xfId="0" applyFont="1" applyFill="1" applyAlignment="1"/>
    <xf numFmtId="0" fontId="1" fillId="2" borderId="0" xfId="0" applyFont="1" applyFill="1" applyBorder="1" applyAlignment="1"/>
    <xf numFmtId="49" fontId="1" fillId="0" borderId="0" xfId="0" applyNumberFormat="1" applyFont="1" applyAlignment="1"/>
    <xf numFmtId="0" fontId="32" fillId="3" borderId="20" xfId="0" applyFont="1" applyFill="1" applyBorder="1" applyAlignment="1"/>
    <xf numFmtId="0" fontId="32" fillId="3" borderId="0" xfId="0" applyFont="1" applyFill="1" applyBorder="1" applyAlignment="1"/>
    <xf numFmtId="0" fontId="32" fillId="3" borderId="0" xfId="0" applyFont="1" applyFill="1" applyAlignment="1"/>
    <xf numFmtId="0" fontId="1" fillId="2" borderId="0" xfId="0" applyFont="1" applyFill="1"/>
    <xf numFmtId="0" fontId="31" fillId="6" borderId="0" xfId="0" applyFont="1" applyFill="1" applyBorder="1" applyAlignment="1"/>
    <xf numFmtId="0" fontId="1" fillId="6" borderId="0" xfId="0" applyFont="1" applyFill="1" applyAlignment="1"/>
    <xf numFmtId="0" fontId="31" fillId="6" borderId="0" xfId="0" applyFont="1" applyFill="1" applyAlignment="1"/>
    <xf numFmtId="0" fontId="28" fillId="6" borderId="0" xfId="0" applyFont="1" applyFill="1" applyAlignment="1"/>
    <xf numFmtId="0" fontId="44" fillId="0" borderId="0" xfId="0" applyFont="1" applyFill="1" applyBorder="1" applyProtection="1">
      <protection locked="0"/>
    </xf>
    <xf numFmtId="0" fontId="46" fillId="0" borderId="0" xfId="0" applyFont="1" applyFill="1" applyAlignment="1"/>
    <xf numFmtId="49" fontId="0" fillId="0" borderId="0" xfId="0" applyNumberFormat="1" applyFill="1"/>
    <xf numFmtId="0" fontId="0" fillId="0" borderId="0" xfId="0" applyFill="1"/>
    <xf numFmtId="0" fontId="8" fillId="0" borderId="0" xfId="0" applyFont="1" applyFill="1" applyAlignment="1"/>
    <xf numFmtId="49" fontId="9" fillId="0" borderId="0" xfId="0" applyNumberFormat="1" applyFont="1" applyFill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left"/>
    </xf>
    <xf numFmtId="0" fontId="10" fillId="0" borderId="0" xfId="0" applyFont="1" applyFill="1"/>
    <xf numFmtId="0" fontId="10" fillId="0" borderId="0" xfId="0" applyFont="1" applyFill="1" applyAlignment="1"/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vertical="top"/>
    </xf>
    <xf numFmtId="0" fontId="12" fillId="0" borderId="0" xfId="0" applyFont="1" applyFill="1" applyAlignment="1">
      <alignment vertical="top"/>
    </xf>
    <xf numFmtId="0" fontId="13" fillId="0" borderId="0" xfId="0" applyFont="1" applyFill="1" applyAlignment="1">
      <alignment vertical="top"/>
    </xf>
    <xf numFmtId="0" fontId="13" fillId="0" borderId="0" xfId="0" applyFont="1" applyFill="1"/>
    <xf numFmtId="0" fontId="10" fillId="0" borderId="0" xfId="0" applyFont="1" applyFill="1" applyAlignment="1">
      <alignment vertical="justify" wrapText="1"/>
    </xf>
    <xf numFmtId="0" fontId="10" fillId="0" borderId="0" xfId="0" applyFont="1" applyFill="1" applyAlignment="1">
      <alignment horizontal="left" vertical="top"/>
    </xf>
    <xf numFmtId="0" fontId="9" fillId="0" borderId="0" xfId="0" applyFont="1" applyFill="1" applyAlignment="1">
      <alignment horizontal="left" vertical="top"/>
    </xf>
    <xf numFmtId="0" fontId="12" fillId="0" borderId="0" xfId="0" applyFont="1" applyFill="1"/>
    <xf numFmtId="0" fontId="10" fillId="0" borderId="0" xfId="0" applyFont="1" applyFill="1" applyAlignment="1">
      <alignment horizontal="left"/>
    </xf>
    <xf numFmtId="49" fontId="9" fillId="7" borderId="0" xfId="0" applyNumberFormat="1" applyFont="1" applyFill="1"/>
    <xf numFmtId="0" fontId="10" fillId="7" borderId="0" xfId="0" applyFont="1" applyFill="1"/>
    <xf numFmtId="0" fontId="9" fillId="7" borderId="0" xfId="0" applyFont="1" applyFill="1"/>
    <xf numFmtId="0" fontId="9" fillId="7" borderId="0" xfId="0" applyFont="1" applyFill="1" applyAlignment="1">
      <alignment horizontal="center"/>
    </xf>
    <xf numFmtId="0" fontId="10" fillId="7" borderId="0" xfId="0" applyFont="1" applyFill="1" applyAlignment="1">
      <alignment vertical="justify" wrapText="1"/>
    </xf>
    <xf numFmtId="0" fontId="10" fillId="7" borderId="0" xfId="0" applyFont="1" applyFill="1" applyAlignment="1">
      <alignment horizontal="left"/>
    </xf>
    <xf numFmtId="0" fontId="9" fillId="7" borderId="0" xfId="0" applyFont="1" applyFill="1" applyAlignment="1">
      <alignment horizontal="left"/>
    </xf>
    <xf numFmtId="0" fontId="1" fillId="7" borderId="0" xfId="0" applyFont="1" applyFill="1" applyAlignment="1"/>
    <xf numFmtId="0" fontId="0" fillId="7" borderId="0" xfId="0" applyFill="1"/>
    <xf numFmtId="49" fontId="14" fillId="7" borderId="0" xfId="0" applyNumberFormat="1" applyFont="1" applyFill="1"/>
    <xf numFmtId="0" fontId="12" fillId="7" borderId="0" xfId="0" applyFont="1" applyFill="1"/>
    <xf numFmtId="0" fontId="14" fillId="7" borderId="0" xfId="0" applyFont="1" applyFill="1"/>
    <xf numFmtId="0" fontId="14" fillId="7" borderId="0" xfId="0" applyFont="1" applyFill="1" applyAlignment="1">
      <alignment horizontal="center"/>
    </xf>
    <xf numFmtId="0" fontId="14" fillId="7" borderId="0" xfId="0" applyFont="1" applyFill="1" applyAlignment="1">
      <alignment horizontal="left"/>
    </xf>
    <xf numFmtId="49" fontId="16" fillId="7" borderId="0" xfId="0" applyNumberFormat="1" applyFont="1" applyFill="1"/>
    <xf numFmtId="0" fontId="16" fillId="7" borderId="0" xfId="0" applyFont="1" applyFill="1"/>
    <xf numFmtId="0" fontId="16" fillId="7" borderId="0" xfId="0" applyFont="1" applyFill="1" applyAlignment="1">
      <alignment horizontal="center"/>
    </xf>
    <xf numFmtId="0" fontId="16" fillId="7" borderId="0" xfId="0" applyFont="1" applyFill="1" applyAlignment="1">
      <alignment horizontal="left"/>
    </xf>
    <xf numFmtId="0" fontId="17" fillId="7" borderId="3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49" fontId="4" fillId="7" borderId="3" xfId="0" applyNumberFormat="1" applyFont="1" applyFill="1" applyBorder="1" applyAlignment="1">
      <alignment horizontal="center" vertical="top"/>
    </xf>
    <xf numFmtId="0" fontId="4" fillId="7" borderId="3" xfId="0" applyFont="1" applyFill="1" applyBorder="1"/>
    <xf numFmtId="0" fontId="4" fillId="7" borderId="3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/>
    <xf numFmtId="0" fontId="5" fillId="7" borderId="3" xfId="0" applyFont="1" applyFill="1" applyBorder="1" applyAlignment="1">
      <alignment horizontal="center" vertical="top" wrapText="1"/>
    </xf>
    <xf numFmtId="49" fontId="4" fillId="7" borderId="3" xfId="0" applyNumberFormat="1" applyFont="1" applyFill="1" applyBorder="1" applyAlignment="1">
      <alignment horizontal="center" vertical="center"/>
    </xf>
    <xf numFmtId="49" fontId="21" fillId="7" borderId="3" xfId="0" applyNumberFormat="1" applyFont="1" applyFill="1" applyBorder="1" applyAlignment="1">
      <alignment horizontal="center"/>
    </xf>
    <xf numFmtId="49" fontId="4" fillId="7" borderId="0" xfId="0" applyNumberFormat="1" applyFont="1" applyFill="1"/>
    <xf numFmtId="49" fontId="4" fillId="7" borderId="0" xfId="0" applyNumberFormat="1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49" fontId="19" fillId="7" borderId="0" xfId="0" applyNumberFormat="1" applyFont="1" applyFill="1"/>
    <xf numFmtId="49" fontId="19" fillId="7" borderId="0" xfId="0" applyNumberFormat="1" applyFont="1" applyFill="1" applyAlignment="1">
      <alignment horizontal="center"/>
    </xf>
    <xf numFmtId="0" fontId="20" fillId="7" borderId="0" xfId="0" applyFont="1" applyFill="1"/>
    <xf numFmtId="0" fontId="20" fillId="7" borderId="0" xfId="0" applyFont="1" applyFill="1" applyAlignment="1">
      <alignment horizontal="left"/>
    </xf>
    <xf numFmtId="49" fontId="1" fillId="7" borderId="0" xfId="0" applyNumberFormat="1" applyFont="1" applyFill="1" applyAlignment="1"/>
    <xf numFmtId="49" fontId="12" fillId="7" borderId="0" xfId="0" applyNumberFormat="1" applyFont="1" applyFill="1"/>
    <xf numFmtId="0" fontId="7" fillId="7" borderId="0" xfId="0" applyFont="1" applyFill="1"/>
    <xf numFmtId="49" fontId="21" fillId="7" borderId="3" xfId="0" applyNumberFormat="1" applyFont="1" applyFill="1" applyBorder="1" applyAlignment="1">
      <alignment vertical="center"/>
    </xf>
    <xf numFmtId="49" fontId="4" fillId="7" borderId="0" xfId="0" applyNumberFormat="1" applyFont="1" applyFill="1" applyAlignment="1">
      <alignment horizontal="center"/>
    </xf>
    <xf numFmtId="0" fontId="0" fillId="7" borderId="0" xfId="0" applyFill="1" applyAlignment="1">
      <alignment horizontal="center"/>
    </xf>
    <xf numFmtId="49" fontId="21" fillId="7" borderId="3" xfId="0" applyNumberFormat="1" applyFont="1" applyFill="1" applyBorder="1" applyAlignment="1">
      <alignment horizontal="center" vertical="center"/>
    </xf>
    <xf numFmtId="0" fontId="4" fillId="7" borderId="0" xfId="0" applyFont="1" applyFill="1"/>
    <xf numFmtId="0" fontId="22" fillId="7" borderId="0" xfId="0" applyFont="1" applyFill="1"/>
    <xf numFmtId="49" fontId="23" fillId="7" borderId="0" xfId="0" applyNumberFormat="1" applyFont="1" applyFill="1"/>
    <xf numFmtId="0" fontId="23" fillId="7" borderId="0" xfId="0" applyFont="1" applyFill="1"/>
    <xf numFmtId="49" fontId="24" fillId="7" borderId="3" xfId="0" applyNumberFormat="1" applyFont="1" applyFill="1" applyBorder="1" applyAlignment="1">
      <alignment horizontal="center" vertical="center"/>
    </xf>
    <xf numFmtId="49" fontId="25" fillId="7" borderId="0" xfId="0" applyNumberFormat="1" applyFont="1" applyFill="1"/>
    <xf numFmtId="49" fontId="17" fillId="7" borderId="0" xfId="0" applyNumberFormat="1" applyFont="1" applyFill="1"/>
    <xf numFmtId="49" fontId="17" fillId="7" borderId="0" xfId="0" applyNumberFormat="1" applyFont="1" applyFill="1" applyAlignment="1">
      <alignment horizontal="center"/>
    </xf>
    <xf numFmtId="0" fontId="17" fillId="7" borderId="0" xfId="0" applyFont="1" applyFill="1"/>
    <xf numFmtId="0" fontId="0" fillId="7" borderId="0" xfId="0" applyFill="1" applyAlignment="1">
      <alignment horizontal="left"/>
    </xf>
    <xf numFmtId="0" fontId="8" fillId="7" borderId="0" xfId="1" applyFont="1" applyFill="1" applyBorder="1"/>
    <xf numFmtId="0" fontId="26" fillId="7" borderId="0" xfId="0" applyFont="1" applyFill="1"/>
    <xf numFmtId="0" fontId="26" fillId="7" borderId="0" xfId="0" applyFont="1" applyFill="1" applyAlignment="1">
      <alignment horizontal="left"/>
    </xf>
    <xf numFmtId="0" fontId="2" fillId="7" borderId="0" xfId="0" applyFont="1" applyFill="1" applyAlignment="1"/>
    <xf numFmtId="0" fontId="4" fillId="7" borderId="0" xfId="0" applyFont="1" applyFill="1" applyAlignment="1">
      <alignment horizontal="left"/>
    </xf>
    <xf numFmtId="0" fontId="12" fillId="7" borderId="9" xfId="0" applyFont="1" applyFill="1" applyBorder="1" applyAlignment="1">
      <alignment horizontal="center" vertical="center" textRotation="90"/>
    </xf>
    <xf numFmtId="0" fontId="12" fillId="7" borderId="10" xfId="0" applyFont="1" applyFill="1" applyBorder="1" applyAlignment="1">
      <alignment horizontal="center" vertical="center" textRotation="90"/>
    </xf>
    <xf numFmtId="0" fontId="12" fillId="7" borderId="11" xfId="0" applyFont="1" applyFill="1" applyBorder="1" applyAlignment="1">
      <alignment horizontal="center" vertical="center" textRotation="90"/>
    </xf>
    <xf numFmtId="0" fontId="12" fillId="7" borderId="12" xfId="0" applyFont="1" applyFill="1" applyBorder="1" applyAlignment="1">
      <alignment horizontal="center" vertical="center" textRotation="90"/>
    </xf>
    <xf numFmtId="0" fontId="12" fillId="7" borderId="13" xfId="0" applyFont="1" applyFill="1" applyBorder="1" applyAlignment="1">
      <alignment horizontal="center" vertical="center" textRotation="90"/>
    </xf>
    <xf numFmtId="0" fontId="12" fillId="7" borderId="14" xfId="0" applyFont="1" applyFill="1" applyBorder="1" applyAlignment="1">
      <alignment horizontal="center" vertical="center" textRotation="90"/>
    </xf>
    <xf numFmtId="0" fontId="12" fillId="7" borderId="15" xfId="0" applyFont="1" applyFill="1" applyBorder="1" applyAlignment="1">
      <alignment horizontal="center" vertical="center" textRotation="90"/>
    </xf>
    <xf numFmtId="49" fontId="27" fillId="7" borderId="9" xfId="0" applyNumberFormat="1" applyFont="1" applyFill="1" applyBorder="1" applyAlignment="1">
      <alignment horizontal="center" vertical="center"/>
    </xf>
    <xf numFmtId="49" fontId="27" fillId="7" borderId="21" xfId="0" applyNumberFormat="1" applyFont="1" applyFill="1" applyBorder="1" applyAlignment="1">
      <alignment horizontal="center" vertical="center"/>
    </xf>
    <xf numFmtId="49" fontId="12" fillId="7" borderId="16" xfId="0" applyNumberFormat="1" applyFont="1" applyFill="1" applyBorder="1" applyAlignment="1">
      <alignment horizontal="center" vertical="center"/>
    </xf>
    <xf numFmtId="49" fontId="27" fillId="7" borderId="16" xfId="0" applyNumberFormat="1" applyFont="1" applyFill="1" applyBorder="1" applyAlignment="1">
      <alignment horizontal="center" vertical="center"/>
    </xf>
    <xf numFmtId="49" fontId="12" fillId="7" borderId="21" xfId="0" applyNumberFormat="1" applyFont="1" applyFill="1" applyBorder="1" applyAlignment="1">
      <alignment horizontal="center" vertical="center"/>
    </xf>
    <xf numFmtId="49" fontId="12" fillId="7" borderId="21" xfId="0" applyNumberFormat="1" applyFont="1" applyFill="1" applyBorder="1" applyAlignment="1">
      <alignment horizontal="center" vertical="top"/>
    </xf>
    <xf numFmtId="49" fontId="12" fillId="7" borderId="7" xfId="0" applyNumberFormat="1" applyFont="1" applyFill="1" applyBorder="1" applyAlignment="1">
      <alignment horizontal="center" vertical="center"/>
    </xf>
    <xf numFmtId="0" fontId="32" fillId="7" borderId="0" xfId="0" applyFont="1" applyFill="1" applyBorder="1" applyAlignment="1"/>
    <xf numFmtId="49" fontId="12" fillId="7" borderId="3" xfId="0" applyNumberFormat="1" applyFont="1" applyFill="1" applyBorder="1" applyAlignment="1">
      <alignment horizontal="center" vertical="center"/>
    </xf>
    <xf numFmtId="0" fontId="32" fillId="7" borderId="0" xfId="0" applyFont="1" applyFill="1" applyAlignment="1"/>
    <xf numFmtId="49" fontId="27" fillId="7" borderId="3" xfId="0" applyNumberFormat="1" applyFont="1" applyFill="1" applyBorder="1" applyAlignment="1">
      <alignment horizontal="center" vertical="center"/>
    </xf>
    <xf numFmtId="49" fontId="27" fillId="7" borderId="6" xfId="0" applyNumberFormat="1" applyFont="1" applyFill="1" applyBorder="1" applyAlignment="1">
      <alignment horizontal="center" vertical="center"/>
    </xf>
    <xf numFmtId="0" fontId="0" fillId="7" borderId="0" xfId="0" applyFont="1" applyFill="1" applyAlignment="1">
      <alignment wrapText="1"/>
    </xf>
    <xf numFmtId="0" fontId="4" fillId="7" borderId="0" xfId="0" applyFont="1" applyFill="1" applyAlignment="1">
      <alignment horizontal="center"/>
    </xf>
    <xf numFmtId="0" fontId="3" fillId="7" borderId="0" xfId="1" applyFont="1" applyFill="1" applyBorder="1"/>
    <xf numFmtId="0" fontId="4" fillId="7" borderId="0" xfId="0" applyFont="1" applyFill="1" applyBorder="1" applyAlignment="1">
      <alignment horizontal="center"/>
    </xf>
    <xf numFmtId="0" fontId="4" fillId="7" borderId="0" xfId="0" applyFont="1" applyFill="1" applyBorder="1" applyAlignment="1">
      <alignment horizontal="left"/>
    </xf>
    <xf numFmtId="49" fontId="0" fillId="7" borderId="0" xfId="0" applyNumberFormat="1" applyFont="1" applyFill="1" applyAlignment="1">
      <alignment wrapText="1"/>
    </xf>
    <xf numFmtId="49" fontId="39" fillId="7" borderId="0" xfId="0" applyNumberFormat="1" applyFont="1" applyFill="1" applyBorder="1" applyAlignment="1"/>
    <xf numFmtId="0" fontId="37" fillId="7" borderId="0" xfId="0" applyFont="1" applyFill="1" applyBorder="1"/>
    <xf numFmtId="0" fontId="37" fillId="7" borderId="0" xfId="0" applyFont="1" applyFill="1" applyBorder="1" applyAlignment="1">
      <alignment horizontal="center"/>
    </xf>
    <xf numFmtId="0" fontId="37" fillId="7" borderId="0" xfId="0" applyFont="1" applyFill="1" applyBorder="1" applyAlignment="1">
      <alignment horizontal="left"/>
    </xf>
    <xf numFmtId="49" fontId="2" fillId="7" borderId="0" xfId="0" applyNumberFormat="1" applyFont="1" applyFill="1" applyAlignment="1"/>
    <xf numFmtId="0" fontId="34" fillId="7" borderId="0" xfId="0" applyFont="1" applyFill="1" applyAlignment="1">
      <alignment horizontal="left"/>
    </xf>
    <xf numFmtId="49" fontId="8" fillId="7" borderId="0" xfId="0" applyNumberFormat="1" applyFont="1" applyFill="1" applyAlignment="1">
      <alignment vertical="center"/>
    </xf>
    <xf numFmtId="0" fontId="10" fillId="7" borderId="0" xfId="0" applyFont="1" applyFill="1" applyAlignment="1">
      <alignment horizontal="left" vertical="top" wrapText="1"/>
    </xf>
    <xf numFmtId="0" fontId="10" fillId="7" borderId="0" xfId="0" applyFont="1" applyFill="1" applyAlignment="1">
      <alignment horizontal="center" vertical="top" wrapText="1"/>
    </xf>
    <xf numFmtId="0" fontId="10" fillId="7" borderId="0" xfId="0" applyFont="1" applyFill="1" applyBorder="1" applyAlignment="1">
      <alignment horizontal="left" vertical="top" wrapText="1"/>
    </xf>
    <xf numFmtId="0" fontId="8" fillId="7" borderId="0" xfId="0" applyFont="1" applyFill="1" applyAlignment="1">
      <alignment vertical="center"/>
    </xf>
    <xf numFmtId="0" fontId="37" fillId="7" borderId="0" xfId="0" applyFont="1" applyFill="1" applyAlignment="1">
      <alignment horizontal="left" wrapText="1"/>
    </xf>
    <xf numFmtId="0" fontId="37" fillId="7" borderId="0" xfId="0" applyFont="1" applyFill="1" applyBorder="1" applyAlignment="1">
      <alignment horizontal="left" wrapText="1"/>
    </xf>
    <xf numFmtId="0" fontId="37" fillId="7" borderId="0" xfId="0" applyFont="1" applyFill="1" applyAlignment="1">
      <alignment wrapText="1"/>
    </xf>
    <xf numFmtId="0" fontId="41" fillId="7" borderId="0" xfId="0" applyFont="1" applyFill="1" applyAlignment="1"/>
    <xf numFmtId="0" fontId="41" fillId="7" borderId="0" xfId="0" applyFont="1" applyFill="1" applyAlignment="1">
      <alignment horizontal="left"/>
    </xf>
    <xf numFmtId="0" fontId="37" fillId="7" borderId="0" xfId="0" applyFont="1" applyFill="1" applyAlignment="1">
      <alignment horizontal="left" vertical="top" wrapText="1"/>
    </xf>
    <xf numFmtId="0" fontId="37" fillId="7" borderId="0" xfId="0" applyFont="1" applyFill="1" applyAlignment="1">
      <alignment horizontal="center" vertical="top" wrapText="1"/>
    </xf>
    <xf numFmtId="0" fontId="37" fillId="7" borderId="0" xfId="0" applyFont="1" applyFill="1" applyBorder="1" applyAlignment="1">
      <alignment horizontal="left" vertical="top" wrapText="1"/>
    </xf>
    <xf numFmtId="0" fontId="37" fillId="7" borderId="0" xfId="0" applyFont="1" applyFill="1" applyAlignment="1">
      <alignment vertical="top" wrapText="1"/>
    </xf>
    <xf numFmtId="0" fontId="13" fillId="7" borderId="0" xfId="0" applyFont="1" applyFill="1" applyAlignment="1">
      <alignment vertical="top"/>
    </xf>
    <xf numFmtId="0" fontId="13" fillId="7" borderId="0" xfId="0" applyFont="1" applyFill="1"/>
    <xf numFmtId="49" fontId="10" fillId="7" borderId="0" xfId="0" applyNumberFormat="1" applyFont="1" applyFill="1"/>
    <xf numFmtId="49" fontId="10" fillId="7" borderId="0" xfId="0" applyNumberFormat="1" applyFont="1" applyFill="1" applyBorder="1" applyAlignment="1">
      <alignment horizontal="center" vertical="top"/>
    </xf>
    <xf numFmtId="0" fontId="10" fillId="7" borderId="0" xfId="0" applyFont="1" applyFill="1" applyBorder="1" applyAlignment="1">
      <alignment horizontal="center" vertical="top"/>
    </xf>
    <xf numFmtId="0" fontId="37" fillId="7" borderId="0" xfId="0" applyFont="1" applyFill="1" applyAlignment="1">
      <alignment horizontal="left"/>
    </xf>
    <xf numFmtId="0" fontId="10" fillId="7" borderId="0" xfId="0" applyFont="1" applyFill="1" applyBorder="1" applyAlignment="1">
      <alignment horizontal="center" vertical="top" wrapText="1"/>
    </xf>
    <xf numFmtId="0" fontId="10" fillId="7" borderId="0" xfId="0" applyFont="1" applyFill="1" applyAlignment="1">
      <alignment vertical="top"/>
    </xf>
    <xf numFmtId="0" fontId="10" fillId="7" borderId="0" xfId="0" applyFont="1" applyFill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8" fillId="5" borderId="0" xfId="0" applyFont="1" applyFill="1" applyAlignment="1"/>
    <xf numFmtId="0" fontId="10" fillId="7" borderId="0" xfId="0" applyFont="1" applyFill="1" applyBorder="1" applyAlignment="1">
      <alignment vertical="top"/>
    </xf>
    <xf numFmtId="0" fontId="0" fillId="0" borderId="0" xfId="0" applyFont="1" applyAlignment="1"/>
    <xf numFmtId="0" fontId="45" fillId="7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Alignment="1">
      <alignment wrapText="1"/>
    </xf>
    <xf numFmtId="0" fontId="37" fillId="7" borderId="0" xfId="0" applyFont="1" applyFill="1" applyBorder="1" applyAlignment="1">
      <alignment horizontal="center" vertical="top" wrapText="1"/>
    </xf>
    <xf numFmtId="0" fontId="9" fillId="7" borderId="0" xfId="0" applyFont="1" applyFill="1" applyBorder="1"/>
    <xf numFmtId="0" fontId="8" fillId="7" borderId="0" xfId="1" applyFont="1" applyFill="1" applyBorder="1" applyAlignment="1">
      <alignment horizontal="center" vertical="top"/>
    </xf>
    <xf numFmtId="0" fontId="8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8" fillId="7" borderId="0" xfId="1" applyFont="1" applyFill="1" applyBorder="1" applyAlignment="1">
      <alignment horizontal="left" vertical="top"/>
    </xf>
    <xf numFmtId="0" fontId="28" fillId="7" borderId="0" xfId="0" applyFont="1" applyFill="1" applyAlignment="1"/>
    <xf numFmtId="0" fontId="0" fillId="0" borderId="59" xfId="0" applyFont="1" applyBorder="1" applyAlignment="1"/>
    <xf numFmtId="0" fontId="10" fillId="7" borderId="0" xfId="0" applyFont="1" applyFill="1" applyAlignment="1"/>
    <xf numFmtId="0" fontId="37" fillId="7" borderId="59" xfId="0" applyFont="1" applyFill="1" applyBorder="1" applyAlignment="1">
      <alignment horizontal="center" vertical="top" wrapText="1"/>
    </xf>
    <xf numFmtId="0" fontId="37" fillId="7" borderId="0" xfId="0" applyFont="1" applyFill="1" applyAlignment="1">
      <alignment horizontal="left" vertical="top"/>
    </xf>
    <xf numFmtId="0" fontId="21" fillId="7" borderId="3" xfId="0" applyFont="1" applyFill="1" applyBorder="1" applyAlignment="1">
      <alignment horizontal="center" vertical="center"/>
    </xf>
    <xf numFmtId="0" fontId="0" fillId="0" borderId="0" xfId="0" applyFont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37" fillId="7" borderId="59" xfId="0" applyFont="1" applyFill="1" applyBorder="1" applyAlignment="1">
      <alignment horizontal="left" vertical="top" wrapText="1"/>
    </xf>
    <xf numFmtId="0" fontId="37" fillId="7" borderId="0" xfId="0" applyFont="1" applyFill="1" applyAlignment="1">
      <alignment horizontal="left" vertical="top" wrapText="1"/>
    </xf>
    <xf numFmtId="0" fontId="37" fillId="7" borderId="0" xfId="0" applyFont="1" applyFill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7" borderId="0" xfId="0" applyFont="1" applyFill="1" applyAlignment="1">
      <alignment vertical="top" wrapText="1"/>
    </xf>
    <xf numFmtId="0" fontId="0" fillId="0" borderId="0" xfId="0" applyFont="1" applyAlignment="1"/>
    <xf numFmtId="0" fontId="37" fillId="7" borderId="59" xfId="0" applyFont="1" applyFill="1" applyBorder="1" applyAlignment="1">
      <alignment horizontal="left" vertical="top" wrapText="1"/>
    </xf>
    <xf numFmtId="0" fontId="0" fillId="0" borderId="59" xfId="0" applyFont="1" applyBorder="1" applyAlignment="1">
      <alignment vertical="top" wrapText="1"/>
    </xf>
    <xf numFmtId="0" fontId="0" fillId="0" borderId="0" xfId="0" applyFont="1" applyAlignment="1">
      <alignment horizontal="left" vertical="top"/>
    </xf>
    <xf numFmtId="0" fontId="45" fillId="7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Alignment="1">
      <alignment horizontal="left" vertical="center" wrapText="1"/>
    </xf>
    <xf numFmtId="0" fontId="37" fillId="7" borderId="1" xfId="0" applyFont="1" applyFill="1" applyBorder="1" applyAlignment="1">
      <alignment horizontal="center" vertical="center" wrapText="1"/>
    </xf>
    <xf numFmtId="0" fontId="40" fillId="7" borderId="20" xfId="0" applyFont="1" applyFill="1" applyBorder="1" applyAlignment="1">
      <alignment horizontal="center" vertical="center" wrapText="1"/>
    </xf>
    <xf numFmtId="0" fontId="0" fillId="7" borderId="20" xfId="0" applyFont="1" applyFill="1" applyBorder="1" applyAlignment="1">
      <alignment horizontal="center" vertical="center"/>
    </xf>
    <xf numFmtId="0" fontId="0" fillId="7" borderId="8" xfId="0" applyFont="1" applyFill="1" applyBorder="1" applyAlignment="1">
      <alignment horizontal="center" vertical="center"/>
    </xf>
    <xf numFmtId="49" fontId="37" fillId="7" borderId="1" xfId="0" applyNumberFormat="1" applyFont="1" applyFill="1" applyBorder="1" applyAlignment="1">
      <alignment horizontal="center" vertical="center" wrapText="1"/>
    </xf>
    <xf numFmtId="49" fontId="37" fillId="7" borderId="20" xfId="0" applyNumberFormat="1" applyFont="1" applyFill="1" applyBorder="1" applyAlignment="1">
      <alignment horizontal="center" vertical="center" wrapText="1"/>
    </xf>
    <xf numFmtId="49" fontId="37" fillId="7" borderId="8" xfId="0" applyNumberFormat="1" applyFont="1" applyFill="1" applyBorder="1" applyAlignment="1">
      <alignment horizontal="center" vertical="center" wrapText="1"/>
    </xf>
    <xf numFmtId="0" fontId="37" fillId="7" borderId="1" xfId="0" applyFont="1" applyFill="1" applyBorder="1" applyAlignment="1">
      <alignment horizontal="left" vertical="center" wrapText="1"/>
    </xf>
    <xf numFmtId="0" fontId="48" fillId="0" borderId="20" xfId="0" applyFont="1" applyBorder="1" applyAlignment="1">
      <alignment horizontal="left" vertical="center" wrapText="1"/>
    </xf>
    <xf numFmtId="0" fontId="48" fillId="0" borderId="8" xfId="0" applyFont="1" applyBorder="1" applyAlignment="1">
      <alignment horizontal="left" vertical="center" wrapText="1"/>
    </xf>
    <xf numFmtId="0" fontId="43" fillId="7" borderId="4" xfId="0" applyFont="1" applyFill="1" applyBorder="1" applyAlignment="1" applyProtection="1">
      <alignment horizontal="left" wrapText="1"/>
      <protection locked="0"/>
    </xf>
    <xf numFmtId="0" fontId="0" fillId="7" borderId="4" xfId="0" applyFont="1" applyFill="1" applyBorder="1" applyAlignment="1" applyProtection="1">
      <alignment horizontal="left" wrapText="1"/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0" fillId="0" borderId="4" xfId="0" applyFont="1" applyBorder="1" applyAlignment="1">
      <alignment wrapText="1"/>
    </xf>
    <xf numFmtId="0" fontId="0" fillId="0" borderId="20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48" fillId="7" borderId="20" xfId="0" applyFont="1" applyFill="1" applyBorder="1" applyAlignment="1">
      <alignment horizontal="left" vertical="center" wrapText="1"/>
    </xf>
    <xf numFmtId="0" fontId="48" fillId="7" borderId="8" xfId="0" applyFont="1" applyFill="1" applyBorder="1" applyAlignment="1">
      <alignment horizontal="left" vertical="center" wrapText="1"/>
    </xf>
    <xf numFmtId="0" fontId="4" fillId="7" borderId="20" xfId="7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10" fillId="7" borderId="0" xfId="0" applyFont="1" applyFill="1" applyAlignment="1">
      <alignment horizontal="center"/>
    </xf>
    <xf numFmtId="0" fontId="47" fillId="7" borderId="4" xfId="0" applyFont="1" applyFill="1" applyBorder="1" applyAlignment="1">
      <alignment wrapText="1"/>
    </xf>
    <xf numFmtId="0" fontId="8" fillId="7" borderId="59" xfId="0" applyFont="1" applyFill="1" applyBorder="1" applyAlignment="1">
      <alignment horizontal="right"/>
    </xf>
    <xf numFmtId="0" fontId="52" fillId="0" borderId="59" xfId="0" applyFont="1" applyBorder="1" applyAlignment="1">
      <alignment horizontal="right"/>
    </xf>
    <xf numFmtId="0" fontId="0" fillId="0" borderId="0" xfId="0" applyFont="1" applyBorder="1" applyAlignment="1">
      <alignment horizontal="left" vertical="center" wrapText="1"/>
    </xf>
    <xf numFmtId="0" fontId="37" fillId="7" borderId="59" xfId="0" applyFont="1" applyFill="1" applyBorder="1" applyAlignment="1">
      <alignment horizontal="center" vertical="top" wrapText="1"/>
    </xf>
    <xf numFmtId="0" fontId="0" fillId="0" borderId="59" xfId="0" applyFont="1" applyBorder="1" applyAlignment="1">
      <alignment wrapText="1"/>
    </xf>
    <xf numFmtId="0" fontId="37" fillId="7" borderId="0" xfId="0" applyFont="1" applyFill="1" applyBorder="1" applyAlignment="1">
      <alignment horizontal="left" vertical="center" wrapText="1"/>
    </xf>
    <xf numFmtId="49" fontId="1" fillId="0" borderId="0" xfId="0" applyNumberFormat="1" applyFont="1" applyAlignment="1"/>
    <xf numFmtId="0" fontId="37" fillId="7" borderId="0" xfId="0" applyFont="1" applyFill="1" applyBorder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vertical="top"/>
    </xf>
    <xf numFmtId="49" fontId="10" fillId="7" borderId="0" xfId="0" applyNumberFormat="1" applyFont="1" applyFill="1" applyBorder="1" applyAlignment="1"/>
    <xf numFmtId="0" fontId="37" fillId="7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1" fillId="0" borderId="0" xfId="0" applyFont="1" applyFill="1" applyBorder="1" applyAlignment="1"/>
    <xf numFmtId="0" fontId="37" fillId="7" borderId="20" xfId="0" applyFont="1" applyFill="1" applyBorder="1" applyAlignment="1">
      <alignment horizontal="left" vertical="center" wrapText="1"/>
    </xf>
    <xf numFmtId="0" fontId="37" fillId="7" borderId="8" xfId="0" applyFont="1" applyFill="1" applyBorder="1" applyAlignment="1">
      <alignment horizontal="left" vertical="center" wrapText="1"/>
    </xf>
    <xf numFmtId="0" fontId="37" fillId="7" borderId="1" xfId="0" applyFont="1" applyFill="1" applyBorder="1" applyAlignment="1">
      <alignment horizontal="left" vertical="center"/>
    </xf>
    <xf numFmtId="0" fontId="48" fillId="0" borderId="20" xfId="0" applyFont="1" applyBorder="1" applyAlignment="1">
      <alignment horizontal="left" vertical="center"/>
    </xf>
    <xf numFmtId="0" fontId="48" fillId="0" borderId="8" xfId="0" applyFont="1" applyBorder="1" applyAlignment="1">
      <alignment horizontal="left" vertical="center"/>
    </xf>
    <xf numFmtId="0" fontId="8" fillId="7" borderId="0" xfId="1" applyFont="1" applyFill="1" applyBorder="1" applyAlignment="1">
      <alignment horizontal="right" vertical="top" wrapText="1"/>
    </xf>
    <xf numFmtId="0" fontId="8" fillId="7" borderId="0" xfId="1" applyFont="1" applyFill="1" applyBorder="1" applyAlignment="1">
      <alignment horizontal="right" vertical="top"/>
    </xf>
    <xf numFmtId="0" fontId="27" fillId="7" borderId="1" xfId="0" applyFont="1" applyFill="1" applyBorder="1" applyAlignment="1">
      <alignment horizontal="left" vertical="center" wrapText="1"/>
    </xf>
    <xf numFmtId="0" fontId="27" fillId="7" borderId="20" xfId="0" applyFont="1" applyFill="1" applyBorder="1" applyAlignment="1">
      <alignment horizontal="left" vertical="center" wrapText="1"/>
    </xf>
    <xf numFmtId="0" fontId="27" fillId="7" borderId="8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left" vertical="center" wrapText="1"/>
    </xf>
    <xf numFmtId="0" fontId="12" fillId="7" borderId="20" xfId="0" applyFont="1" applyFill="1" applyBorder="1" applyAlignment="1">
      <alignment horizontal="left" vertical="center" wrapText="1"/>
    </xf>
    <xf numFmtId="0" fontId="12" fillId="7" borderId="8" xfId="0" applyFont="1" applyFill="1" applyBorder="1" applyAlignment="1">
      <alignment horizontal="left" vertical="center" wrapText="1"/>
    </xf>
    <xf numFmtId="0" fontId="27" fillId="7" borderId="3" xfId="0" applyFont="1" applyFill="1" applyBorder="1" applyAlignment="1">
      <alignment horizontal="left" vertical="center" wrapText="1"/>
    </xf>
    <xf numFmtId="0" fontId="30" fillId="7" borderId="42" xfId="0" applyFont="1" applyFill="1" applyBorder="1" applyAlignment="1">
      <alignment horizontal="center" vertical="center"/>
    </xf>
    <xf numFmtId="0" fontId="30" fillId="7" borderId="26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left" vertical="center" wrapText="1"/>
    </xf>
    <xf numFmtId="0" fontId="40" fillId="7" borderId="1" xfId="0" applyFont="1" applyFill="1" applyBorder="1" applyAlignment="1">
      <alignment horizontal="center" vertical="center" wrapText="1"/>
    </xf>
    <xf numFmtId="0" fontId="12" fillId="7" borderId="22" xfId="0" applyFont="1" applyFill="1" applyBorder="1" applyAlignment="1">
      <alignment horizontal="left" vertical="center" wrapText="1"/>
    </xf>
    <xf numFmtId="0" fontId="0" fillId="7" borderId="20" xfId="0" applyFont="1" applyFill="1" applyBorder="1" applyAlignment="1">
      <alignment horizontal="left" vertical="center" wrapText="1"/>
    </xf>
    <xf numFmtId="0" fontId="0" fillId="7" borderId="8" xfId="0" applyFont="1" applyFill="1" applyBorder="1" applyAlignment="1">
      <alignment horizontal="left" vertical="center" wrapText="1"/>
    </xf>
    <xf numFmtId="0" fontId="27" fillId="7" borderId="5" xfId="0" applyFont="1" applyFill="1" applyBorder="1" applyAlignment="1">
      <alignment horizontal="left" vertical="center" wrapText="1"/>
    </xf>
    <xf numFmtId="0" fontId="27" fillId="7" borderId="4" xfId="0" applyFont="1" applyFill="1" applyBorder="1" applyAlignment="1">
      <alignment horizontal="left" vertical="center" wrapText="1"/>
    </xf>
    <xf numFmtId="0" fontId="27" fillId="7" borderId="41" xfId="0" applyFont="1" applyFill="1" applyBorder="1" applyAlignment="1">
      <alignment horizontal="left" vertical="center" wrapText="1"/>
    </xf>
    <xf numFmtId="0" fontId="36" fillId="7" borderId="20" xfId="0" applyFont="1" applyFill="1" applyBorder="1" applyAlignment="1">
      <alignment horizontal="left" vertical="center" wrapText="1"/>
    </xf>
    <xf numFmtId="0" fontId="36" fillId="7" borderId="8" xfId="0" applyFont="1" applyFill="1" applyBorder="1" applyAlignment="1">
      <alignment horizontal="left" vertical="center" wrapText="1"/>
    </xf>
    <xf numFmtId="0" fontId="27" fillId="7" borderId="12" xfId="0" applyFont="1" applyFill="1" applyBorder="1" applyAlignment="1">
      <alignment horizontal="left" vertical="center" wrapText="1"/>
    </xf>
    <xf numFmtId="0" fontId="27" fillId="7" borderId="42" xfId="0" applyFont="1" applyFill="1" applyBorder="1" applyAlignment="1">
      <alignment horizontal="left" vertical="center" wrapText="1"/>
    </xf>
    <xf numFmtId="0" fontId="27" fillId="7" borderId="43" xfId="0" applyFont="1" applyFill="1" applyBorder="1" applyAlignment="1">
      <alignment horizontal="left" vertical="center" wrapText="1"/>
    </xf>
    <xf numFmtId="0" fontId="12" fillId="7" borderId="1" xfId="0" applyFont="1" applyFill="1" applyBorder="1" applyAlignment="1">
      <alignment vertical="top" wrapText="1"/>
    </xf>
    <xf numFmtId="0" fontId="29" fillId="7" borderId="20" xfId="0" applyFont="1" applyFill="1" applyBorder="1" applyAlignment="1">
      <alignment vertical="top" wrapText="1"/>
    </xf>
    <xf numFmtId="0" fontId="29" fillId="7" borderId="8" xfId="0" applyFont="1" applyFill="1" applyBorder="1" applyAlignment="1">
      <alignment vertical="top" wrapText="1"/>
    </xf>
    <xf numFmtId="0" fontId="12" fillId="7" borderId="20" xfId="0" applyFont="1" applyFill="1" applyBorder="1" applyAlignment="1">
      <alignment vertical="top" wrapText="1"/>
    </xf>
    <xf numFmtId="0" fontId="12" fillId="7" borderId="8" xfId="0" applyFont="1" applyFill="1" applyBorder="1" applyAlignment="1">
      <alignment vertical="top" wrapText="1"/>
    </xf>
    <xf numFmtId="49" fontId="27" fillId="7" borderId="44" xfId="0" applyNumberFormat="1" applyFont="1" applyFill="1" applyBorder="1" applyAlignment="1">
      <alignment horizontal="center" vertical="center" wrapText="1"/>
    </xf>
    <xf numFmtId="49" fontId="27" fillId="7" borderId="33" xfId="0" applyNumberFormat="1" applyFont="1" applyFill="1" applyBorder="1" applyAlignment="1">
      <alignment horizontal="center" vertical="center"/>
    </xf>
    <xf numFmtId="49" fontId="27" fillId="7" borderId="13" xfId="0" applyNumberFormat="1" applyFont="1" applyFill="1" applyBorder="1" applyAlignment="1">
      <alignment horizontal="center" vertical="center"/>
    </xf>
    <xf numFmtId="0" fontId="27" fillId="7" borderId="45" xfId="0" applyFont="1" applyFill="1" applyBorder="1" applyAlignment="1">
      <alignment horizontal="center" vertical="center" wrapText="1"/>
    </xf>
    <xf numFmtId="0" fontId="27" fillId="7" borderId="46" xfId="0" applyFont="1" applyFill="1" applyBorder="1" applyAlignment="1">
      <alignment horizontal="center" vertical="center" wrapText="1"/>
    </xf>
    <xf numFmtId="0" fontId="27" fillId="7" borderId="47" xfId="0" applyFont="1" applyFill="1" applyBorder="1" applyAlignment="1">
      <alignment horizontal="center" vertical="center" wrapText="1"/>
    </xf>
    <xf numFmtId="0" fontId="27" fillId="7" borderId="48" xfId="0" applyFont="1" applyFill="1" applyBorder="1" applyAlignment="1">
      <alignment horizontal="center" vertical="center" wrapText="1"/>
    </xf>
    <xf numFmtId="0" fontId="27" fillId="7" borderId="0" xfId="0" applyFont="1" applyFill="1" applyBorder="1" applyAlignment="1">
      <alignment horizontal="center" vertical="center" wrapText="1"/>
    </xf>
    <xf numFmtId="0" fontId="27" fillId="7" borderId="29" xfId="0" applyFont="1" applyFill="1" applyBorder="1" applyAlignment="1">
      <alignment horizontal="center" vertical="center" wrapText="1"/>
    </xf>
    <xf numFmtId="0" fontId="27" fillId="7" borderId="49" xfId="0" applyFont="1" applyFill="1" applyBorder="1" applyAlignment="1">
      <alignment horizontal="center" vertical="center" wrapText="1"/>
    </xf>
    <xf numFmtId="0" fontId="27" fillId="7" borderId="50" xfId="0" applyFont="1" applyFill="1" applyBorder="1" applyAlignment="1">
      <alignment horizontal="center" vertical="center" wrapText="1"/>
    </xf>
    <xf numFmtId="0" fontId="27" fillId="7" borderId="51" xfId="0" applyFont="1" applyFill="1" applyBorder="1" applyAlignment="1">
      <alignment horizontal="center" vertical="center" wrapText="1"/>
    </xf>
    <xf numFmtId="0" fontId="27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vertical="center"/>
    </xf>
    <xf numFmtId="0" fontId="12" fillId="7" borderId="45" xfId="0" applyFont="1" applyFill="1" applyBorder="1" applyAlignment="1">
      <alignment horizontal="center" vertical="center" textRotation="90"/>
    </xf>
    <xf numFmtId="0" fontId="12" fillId="7" borderId="47" xfId="0" applyFont="1" applyFill="1" applyBorder="1" applyAlignment="1">
      <alignment horizontal="center" vertical="center" textRotation="90"/>
    </xf>
    <xf numFmtId="0" fontId="12" fillId="7" borderId="48" xfId="0" applyFont="1" applyFill="1" applyBorder="1" applyAlignment="1">
      <alignment horizontal="center" vertical="center" textRotation="90"/>
    </xf>
    <xf numFmtId="0" fontId="12" fillId="7" borderId="29" xfId="0" applyFont="1" applyFill="1" applyBorder="1" applyAlignment="1">
      <alignment horizontal="center" vertical="center" textRotation="90"/>
    </xf>
    <xf numFmtId="0" fontId="12" fillId="7" borderId="49" xfId="0" applyFont="1" applyFill="1" applyBorder="1" applyAlignment="1">
      <alignment horizontal="center" vertical="center" textRotation="90"/>
    </xf>
    <xf numFmtId="0" fontId="12" fillId="7" borderId="51" xfId="0" applyFont="1" applyFill="1" applyBorder="1" applyAlignment="1">
      <alignment horizontal="center" vertical="center" textRotation="90"/>
    </xf>
    <xf numFmtId="0" fontId="12" fillId="7" borderId="1" xfId="6" applyFill="1" applyBorder="1">
      <alignment horizontal="left" vertical="center" wrapText="1"/>
    </xf>
    <xf numFmtId="0" fontId="12" fillId="7" borderId="20" xfId="6" applyFill="1" applyBorder="1">
      <alignment horizontal="left" vertical="center" wrapText="1"/>
    </xf>
    <xf numFmtId="0" fontId="12" fillId="7" borderId="8" xfId="6" applyFill="1" applyBorder="1">
      <alignment horizontal="left" vertical="center" wrapText="1"/>
    </xf>
    <xf numFmtId="0" fontId="33" fillId="7" borderId="1" xfId="0" applyFont="1" applyFill="1" applyBorder="1" applyAlignment="1">
      <alignment vertical="top" wrapText="1"/>
    </xf>
    <xf numFmtId="0" fontId="35" fillId="7" borderId="20" xfId="0" applyFont="1" applyFill="1" applyBorder="1" applyAlignment="1">
      <alignment vertical="top" wrapText="1"/>
    </xf>
    <xf numFmtId="0" fontId="35" fillId="7" borderId="8" xfId="0" applyFont="1" applyFill="1" applyBorder="1" applyAlignment="1">
      <alignment vertical="top" wrapText="1"/>
    </xf>
    <xf numFmtId="0" fontId="12" fillId="7" borderId="5" xfId="6" applyFill="1" applyBorder="1">
      <alignment horizontal="left" vertical="center" wrapText="1"/>
    </xf>
    <xf numFmtId="0" fontId="12" fillId="7" borderId="4" xfId="6" applyFill="1" applyBorder="1">
      <alignment horizontal="left" vertical="center" wrapText="1"/>
    </xf>
    <xf numFmtId="0" fontId="12" fillId="7" borderId="41" xfId="6" applyFill="1" applyBorder="1">
      <alignment horizontal="left" vertical="center" wrapText="1"/>
    </xf>
    <xf numFmtId="0" fontId="3" fillId="7" borderId="26" xfId="0" applyFont="1" applyFill="1" applyBorder="1" applyAlignment="1">
      <alignment horizontal="center" vertical="center"/>
    </xf>
    <xf numFmtId="0" fontId="30" fillId="7" borderId="20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 textRotation="90"/>
    </xf>
    <xf numFmtId="0" fontId="27" fillId="7" borderId="46" xfId="0" applyFont="1" applyFill="1" applyBorder="1" applyAlignment="1">
      <alignment horizontal="center" vertical="center" textRotation="90"/>
    </xf>
    <xf numFmtId="0" fontId="27" fillId="7" borderId="60" xfId="0" applyFont="1" applyFill="1" applyBorder="1" applyAlignment="1">
      <alignment horizontal="center" vertical="center" textRotation="90"/>
    </xf>
    <xf numFmtId="0" fontId="27" fillId="7" borderId="0" xfId="0" applyFont="1" applyFill="1" applyBorder="1" applyAlignment="1">
      <alignment horizontal="center" vertical="center" textRotation="90"/>
    </xf>
    <xf numFmtId="0" fontId="27" fillId="7" borderId="61" xfId="0" applyFont="1" applyFill="1" applyBorder="1" applyAlignment="1">
      <alignment horizontal="center" vertical="center" textRotation="90"/>
    </xf>
    <xf numFmtId="0" fontId="27" fillId="7" borderId="50" xfId="0" applyFont="1" applyFill="1" applyBorder="1" applyAlignment="1">
      <alignment horizontal="center" vertical="center" textRotation="90"/>
    </xf>
    <xf numFmtId="0" fontId="27" fillId="7" borderId="62" xfId="0" applyFont="1" applyFill="1" applyBorder="1" applyAlignment="1">
      <alignment horizontal="center" vertical="center" textRotation="90"/>
    </xf>
    <xf numFmtId="0" fontId="12" fillId="7" borderId="3" xfId="0" applyFont="1" applyFill="1" applyBorder="1" applyAlignment="1">
      <alignment horizontal="center" vertical="center"/>
    </xf>
    <xf numFmtId="0" fontId="17" fillId="7" borderId="3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/>
    </xf>
    <xf numFmtId="0" fontId="27" fillId="7" borderId="63" xfId="0" applyFont="1" applyFill="1" applyBorder="1" applyAlignment="1">
      <alignment horizontal="center" vertical="center" textRotation="90"/>
    </xf>
    <xf numFmtId="0" fontId="27" fillId="7" borderId="64" xfId="0" applyFont="1" applyFill="1" applyBorder="1" applyAlignment="1">
      <alignment horizontal="center" vertical="center" textRotation="90"/>
    </xf>
    <xf numFmtId="0" fontId="27" fillId="7" borderId="16" xfId="0" applyFont="1" applyFill="1" applyBorder="1" applyAlignment="1">
      <alignment horizontal="center" vertical="center" textRotation="90"/>
    </xf>
    <xf numFmtId="0" fontId="27" fillId="7" borderId="2" xfId="0" applyFont="1" applyFill="1" applyBorder="1" applyAlignment="1">
      <alignment horizontal="center" vertical="center" textRotation="90"/>
    </xf>
    <xf numFmtId="0" fontId="27" fillId="7" borderId="18" xfId="0" applyFont="1" applyFill="1" applyBorder="1" applyAlignment="1">
      <alignment horizontal="center" vertical="center" textRotation="90"/>
    </xf>
    <xf numFmtId="0" fontId="27" fillId="7" borderId="19" xfId="0" applyFont="1" applyFill="1" applyBorder="1" applyAlignment="1">
      <alignment horizontal="center" vertical="center" textRotation="90"/>
    </xf>
    <xf numFmtId="0" fontId="12" fillId="7" borderId="5" xfId="0" applyFont="1" applyFill="1" applyBorder="1" applyAlignment="1">
      <alignment horizontal="center" vertical="center" textRotation="90"/>
    </xf>
    <xf numFmtId="0" fontId="12" fillId="7" borderId="41" xfId="0" applyFont="1" applyFill="1" applyBorder="1" applyAlignment="1">
      <alignment horizontal="center" vertical="center" textRotation="90"/>
    </xf>
    <xf numFmtId="0" fontId="12" fillId="7" borderId="41" xfId="0" applyFont="1" applyFill="1" applyBorder="1" applyAlignment="1">
      <alignment horizontal="center" vertical="center" wrapText="1"/>
    </xf>
    <xf numFmtId="0" fontId="12" fillId="7" borderId="20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2" fillId="7" borderId="50" xfId="0" applyFont="1" applyFill="1" applyBorder="1" applyAlignment="1">
      <alignment horizontal="center" vertical="center" textRotation="90"/>
    </xf>
    <xf numFmtId="0" fontId="12" fillId="7" borderId="3" xfId="0" applyFont="1" applyFill="1" applyBorder="1" applyAlignment="1">
      <alignment horizontal="center" vertical="center" textRotation="90"/>
    </xf>
    <xf numFmtId="0" fontId="27" fillId="7" borderId="49" xfId="0" applyFont="1" applyFill="1" applyBorder="1" applyAlignment="1">
      <alignment horizontal="left" vertical="center" wrapText="1"/>
    </xf>
    <xf numFmtId="0" fontId="27" fillId="7" borderId="50" xfId="0" applyFont="1" applyFill="1" applyBorder="1" applyAlignment="1">
      <alignment horizontal="left" vertical="center" wrapText="1"/>
    </xf>
    <xf numFmtId="0" fontId="27" fillId="7" borderId="51" xfId="0" applyFont="1" applyFill="1" applyBorder="1" applyAlignment="1">
      <alignment horizontal="left" vertical="center" wrapText="1"/>
    </xf>
    <xf numFmtId="49" fontId="4" fillId="7" borderId="3" xfId="0" applyNumberFormat="1" applyFont="1" applyFill="1" applyBorder="1" applyAlignment="1">
      <alignment horizontal="center" vertical="center" textRotation="90"/>
    </xf>
    <xf numFmtId="0" fontId="27" fillId="7" borderId="65" xfId="0" applyFont="1" applyFill="1" applyBorder="1" applyAlignment="1">
      <alignment horizontal="center" vertical="center"/>
    </xf>
    <xf numFmtId="0" fontId="27" fillId="7" borderId="37" xfId="0" applyFont="1" applyFill="1" applyBorder="1" applyAlignment="1">
      <alignment horizontal="center" vertical="center"/>
    </xf>
    <xf numFmtId="0" fontId="4" fillId="7" borderId="42" xfId="0" applyFont="1" applyFill="1" applyBorder="1" applyAlignment="1">
      <alignment horizontal="center" vertical="center"/>
    </xf>
    <xf numFmtId="0" fontId="30" fillId="7" borderId="40" xfId="0" applyFont="1" applyFill="1" applyBorder="1" applyAlignment="1">
      <alignment horizontal="center" vertical="center"/>
    </xf>
    <xf numFmtId="0" fontId="3" fillId="7" borderId="42" xfId="0" applyFont="1" applyFill="1" applyBorder="1" applyAlignment="1">
      <alignment horizontal="center" vertical="center"/>
    </xf>
    <xf numFmtId="0" fontId="12" fillId="7" borderId="27" xfId="0" applyFont="1" applyFill="1" applyBorder="1" applyAlignment="1">
      <alignment horizontal="left" vertical="center" wrapText="1"/>
    </xf>
    <xf numFmtId="0" fontId="12" fillId="7" borderId="59" xfId="0" applyFont="1" applyFill="1" applyBorder="1" applyAlignment="1">
      <alignment horizontal="left" vertical="center"/>
    </xf>
    <xf numFmtId="0" fontId="12" fillId="7" borderId="34" xfId="0" applyFont="1" applyFill="1" applyBorder="1" applyAlignment="1">
      <alignment horizontal="left" vertical="center"/>
    </xf>
    <xf numFmtId="0" fontId="21" fillId="7" borderId="3" xfId="0" applyFont="1" applyFill="1" applyBorder="1" applyAlignment="1">
      <alignment horizontal="left" vertical="center" wrapText="1"/>
    </xf>
    <xf numFmtId="0" fontId="12" fillId="7" borderId="9" xfId="0" applyFont="1" applyFill="1" applyBorder="1" applyAlignment="1">
      <alignment horizontal="left" vertical="center"/>
    </xf>
    <xf numFmtId="0" fontId="12" fillId="7" borderId="10" xfId="0" applyFont="1" applyFill="1" applyBorder="1" applyAlignment="1">
      <alignment horizontal="left" vertical="center"/>
    </xf>
    <xf numFmtId="0" fontId="8" fillId="7" borderId="3" xfId="0" applyFont="1" applyFill="1" applyBorder="1" applyAlignment="1">
      <alignment horizontal="center" vertical="center" wrapText="1"/>
    </xf>
    <xf numFmtId="0" fontId="12" fillId="7" borderId="48" xfId="0" applyFont="1" applyFill="1" applyBorder="1" applyAlignment="1">
      <alignment horizontal="left" vertical="center" wrapText="1"/>
    </xf>
    <xf numFmtId="0" fontId="12" fillId="7" borderId="0" xfId="0" applyFont="1" applyFill="1" applyBorder="1" applyAlignment="1">
      <alignment horizontal="left" vertical="center" wrapText="1"/>
    </xf>
    <xf numFmtId="0" fontId="12" fillId="7" borderId="29" xfId="0" applyFont="1" applyFill="1" applyBorder="1" applyAlignment="1">
      <alignment horizontal="left" vertical="center" wrapText="1"/>
    </xf>
    <xf numFmtId="1" fontId="30" fillId="7" borderId="59" xfId="0" applyNumberFormat="1" applyFont="1" applyFill="1" applyBorder="1" applyAlignment="1">
      <alignment horizontal="center" vertical="center"/>
    </xf>
    <xf numFmtId="1" fontId="30" fillId="7" borderId="58" xfId="0" applyNumberFormat="1" applyFont="1" applyFill="1" applyBorder="1" applyAlignment="1">
      <alignment horizontal="center" vertical="center"/>
    </xf>
    <xf numFmtId="0" fontId="12" fillId="7" borderId="65" xfId="0" applyFont="1" applyFill="1" applyBorder="1" applyAlignment="1">
      <alignment horizontal="left" vertical="center" wrapText="1"/>
    </xf>
    <xf numFmtId="0" fontId="12" fillId="7" borderId="37" xfId="0" applyFont="1" applyFill="1" applyBorder="1" applyAlignment="1">
      <alignment horizontal="left" vertical="center" wrapText="1"/>
    </xf>
    <xf numFmtId="0" fontId="12" fillId="7" borderId="66" xfId="0" applyFont="1" applyFill="1" applyBorder="1" applyAlignment="1">
      <alignment horizontal="left" vertical="center" wrapText="1"/>
    </xf>
    <xf numFmtId="0" fontId="21" fillId="7" borderId="3" xfId="0" applyFont="1" applyFill="1" applyBorder="1" applyAlignment="1">
      <alignment horizontal="left" vertical="center"/>
    </xf>
    <xf numFmtId="0" fontId="36" fillId="7" borderId="3" xfId="0" applyFont="1" applyFill="1" applyBorder="1" applyAlignment="1"/>
    <xf numFmtId="0" fontId="21" fillId="7" borderId="3" xfId="0" applyFont="1" applyFill="1" applyBorder="1" applyAlignment="1">
      <alignment horizontal="center" vertical="center"/>
    </xf>
    <xf numFmtId="0" fontId="21" fillId="7" borderId="3" xfId="0" applyFont="1" applyFill="1" applyBorder="1" applyAlignment="1">
      <alignment horizontal="center" vertical="center" wrapText="1"/>
    </xf>
    <xf numFmtId="0" fontId="10" fillId="7" borderId="0" xfId="0" applyFont="1" applyFill="1" applyBorder="1" applyAlignment="1">
      <alignment horizontal="left" vertical="top" wrapText="1"/>
    </xf>
    <xf numFmtId="0" fontId="10" fillId="7" borderId="0" xfId="0" applyFont="1" applyFill="1" applyBorder="1" applyAlignment="1">
      <alignment horizontal="center" vertical="top"/>
    </xf>
    <xf numFmtId="0" fontId="37" fillId="7" borderId="0" xfId="0" applyFont="1" applyFill="1" applyBorder="1" applyAlignment="1">
      <alignment horizontal="left" vertical="top"/>
    </xf>
    <xf numFmtId="0" fontId="0" fillId="7" borderId="3" xfId="0" applyFont="1" applyFill="1" applyBorder="1" applyAlignment="1">
      <alignment horizontal="left" vertical="center" wrapText="1"/>
    </xf>
    <xf numFmtId="0" fontId="0" fillId="7" borderId="3" xfId="0" applyFont="1" applyFill="1" applyBorder="1" applyAlignment="1">
      <alignment horizontal="left" vertical="center"/>
    </xf>
    <xf numFmtId="0" fontId="0" fillId="7" borderId="3" xfId="0" applyFont="1" applyFill="1" applyBorder="1" applyAlignment="1">
      <alignment horizontal="left"/>
    </xf>
    <xf numFmtId="0" fontId="40" fillId="7" borderId="1" xfId="0" applyFont="1" applyFill="1" applyBorder="1" applyAlignment="1">
      <alignment horizontal="center" vertical="center"/>
    </xf>
    <xf numFmtId="0" fontId="40" fillId="7" borderId="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/>
    </xf>
    <xf numFmtId="0" fontId="0" fillId="7" borderId="26" xfId="0" applyFont="1" applyFill="1" applyBorder="1" applyAlignment="1"/>
    <xf numFmtId="0" fontId="8" fillId="7" borderId="3" xfId="0" applyFont="1" applyFill="1" applyBorder="1" applyAlignment="1">
      <alignment horizontal="center" vertical="center"/>
    </xf>
    <xf numFmtId="0" fontId="12" fillId="7" borderId="75" xfId="0" applyFont="1" applyFill="1" applyBorder="1" applyAlignment="1">
      <alignment horizontal="left" vertical="center" wrapText="1"/>
    </xf>
    <xf numFmtId="0" fontId="12" fillId="7" borderId="50" xfId="0" applyFont="1" applyFill="1" applyBorder="1" applyAlignment="1">
      <alignment horizontal="left" vertical="center"/>
    </xf>
    <xf numFmtId="0" fontId="12" fillId="7" borderId="51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top" wrapText="1"/>
    </xf>
    <xf numFmtId="0" fontId="0" fillId="0" borderId="0" xfId="0" applyFont="1" applyAlignment="1">
      <alignment horizontal="center" vertical="top" wrapText="1"/>
    </xf>
    <xf numFmtId="0" fontId="13" fillId="7" borderId="12" xfId="0" applyFont="1" applyFill="1" applyBorder="1" applyAlignment="1">
      <alignment horizontal="center" vertical="center"/>
    </xf>
    <xf numFmtId="0" fontId="13" fillId="7" borderId="43" xfId="0" applyFont="1" applyFill="1" applyBorder="1" applyAlignment="1">
      <alignment horizontal="center" vertical="center"/>
    </xf>
    <xf numFmtId="0" fontId="53" fillId="7" borderId="12" xfId="0" applyFont="1" applyFill="1" applyBorder="1" applyAlignment="1">
      <alignment horizontal="center" vertical="center"/>
    </xf>
    <xf numFmtId="0" fontId="53" fillId="7" borderId="43" xfId="0" applyFont="1" applyFill="1" applyBorder="1" applyAlignment="1">
      <alignment horizontal="center" vertical="center"/>
    </xf>
    <xf numFmtId="0" fontId="53" fillId="7" borderId="9" xfId="0" applyFont="1" applyFill="1" applyBorder="1" applyAlignment="1">
      <alignment horizontal="center" vertical="center"/>
    </xf>
    <xf numFmtId="0" fontId="53" fillId="7" borderId="77" xfId="0" applyFont="1" applyFill="1" applyBorder="1" applyAlignment="1">
      <alignment horizontal="center" vertical="center"/>
    </xf>
    <xf numFmtId="0" fontId="53" fillId="7" borderId="67" xfId="0" applyFont="1" applyFill="1" applyBorder="1" applyAlignment="1">
      <alignment horizontal="center" vertical="center"/>
    </xf>
    <xf numFmtId="0" fontId="53" fillId="7" borderId="26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0" fontId="13" fillId="7" borderId="8" xfId="0" applyFont="1" applyFill="1" applyBorder="1" applyAlignment="1">
      <alignment horizontal="center" vertical="center" wrapText="1"/>
    </xf>
    <xf numFmtId="0" fontId="13" fillId="7" borderId="16" xfId="0" applyFont="1" applyFill="1" applyBorder="1" applyAlignment="1">
      <alignment horizontal="center" vertical="center"/>
    </xf>
    <xf numFmtId="0" fontId="56" fillId="7" borderId="16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 wrapText="1"/>
    </xf>
    <xf numFmtId="0" fontId="13" fillId="7" borderId="16" xfId="7" applyFont="1" applyFill="1" applyBorder="1">
      <alignment horizontal="center" vertical="center" wrapText="1"/>
    </xf>
    <xf numFmtId="0" fontId="53" fillId="7" borderId="12" xfId="0" applyFont="1" applyFill="1" applyBorder="1" applyAlignment="1">
      <alignment horizontal="center" vertical="center" wrapText="1"/>
    </xf>
    <xf numFmtId="0" fontId="53" fillId="7" borderId="43" xfId="0" applyFont="1" applyFill="1" applyBorder="1" applyAlignment="1">
      <alignment horizontal="center" vertical="center" wrapText="1"/>
    </xf>
    <xf numFmtId="0" fontId="53" fillId="7" borderId="67" xfId="0" applyFont="1" applyFill="1" applyBorder="1" applyAlignment="1">
      <alignment horizontal="center" vertical="center"/>
    </xf>
    <xf numFmtId="0" fontId="57" fillId="7" borderId="42" xfId="0" applyFont="1" applyFill="1" applyBorder="1" applyAlignment="1">
      <alignment horizontal="center" vertical="center" wrapText="1"/>
    </xf>
    <xf numFmtId="0" fontId="57" fillId="7" borderId="26" xfId="0" applyFont="1" applyFill="1" applyBorder="1" applyAlignment="1">
      <alignment horizontal="center" vertical="center" wrapText="1"/>
    </xf>
    <xf numFmtId="0" fontId="13" fillId="7" borderId="49" xfId="0" applyFont="1" applyFill="1" applyBorder="1" applyAlignment="1">
      <alignment horizontal="center" vertical="center" wrapText="1"/>
    </xf>
    <xf numFmtId="0" fontId="13" fillId="7" borderId="51" xfId="0" applyFont="1" applyFill="1" applyBorder="1" applyAlignment="1">
      <alignment horizontal="center" vertical="center" wrapText="1"/>
    </xf>
    <xf numFmtId="0" fontId="13" fillId="7" borderId="49" xfId="0" applyFont="1" applyFill="1" applyBorder="1" applyAlignment="1">
      <alignment horizontal="center" vertical="center"/>
    </xf>
    <xf numFmtId="0" fontId="13" fillId="7" borderId="51" xfId="0" applyFont="1" applyFill="1" applyBorder="1" applyAlignment="1">
      <alignment horizontal="center" vertical="center"/>
    </xf>
    <xf numFmtId="0" fontId="13" fillId="7" borderId="50" xfId="0" applyFont="1" applyFill="1" applyBorder="1" applyAlignment="1">
      <alignment horizontal="center" vertical="center"/>
    </xf>
    <xf numFmtId="0" fontId="13" fillId="7" borderId="13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/>
    </xf>
    <xf numFmtId="0" fontId="13" fillId="7" borderId="11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0" fontId="13" fillId="7" borderId="14" xfId="0" applyFont="1" applyFill="1" applyBorder="1" applyAlignment="1">
      <alignment horizontal="center" vertical="center"/>
    </xf>
    <xf numFmtId="0" fontId="13" fillId="7" borderId="15" xfId="0" applyFont="1" applyFill="1" applyBorder="1" applyAlignment="1">
      <alignment horizontal="center" vertical="center"/>
    </xf>
    <xf numFmtId="0" fontId="13" fillId="7" borderId="49" xfId="0" applyFont="1" applyFill="1" applyBorder="1" applyAlignment="1">
      <alignment horizontal="center" vertical="center"/>
    </xf>
    <xf numFmtId="0" fontId="13" fillId="7" borderId="13" xfId="0" applyFont="1" applyFill="1" applyBorder="1" applyAlignment="1">
      <alignment horizontal="center" vertical="center"/>
    </xf>
    <xf numFmtId="0" fontId="13" fillId="7" borderId="15" xfId="0" applyFont="1" applyFill="1" applyBorder="1" applyAlignment="1">
      <alignment horizontal="center" vertical="center"/>
    </xf>
    <xf numFmtId="0" fontId="55" fillId="7" borderId="50" xfId="0" applyFont="1" applyFill="1" applyBorder="1" applyAlignment="1">
      <alignment vertical="justify" wrapText="1"/>
    </xf>
    <xf numFmtId="0" fontId="55" fillId="7" borderId="62" xfId="0" applyFont="1" applyFill="1" applyBorder="1" applyAlignment="1">
      <alignment vertical="justify" wrapText="1"/>
    </xf>
    <xf numFmtId="0" fontId="55" fillId="7" borderId="39" xfId="0" applyFont="1" applyFill="1" applyBorder="1" applyAlignment="1">
      <alignment horizontal="center" vertical="center"/>
    </xf>
    <xf numFmtId="0" fontId="55" fillId="7" borderId="40" xfId="0" applyFont="1" applyFill="1" applyBorder="1" applyAlignment="1">
      <alignment horizontal="center" vertical="center"/>
    </xf>
    <xf numFmtId="0" fontId="54" fillId="7" borderId="3" xfId="0" applyFont="1" applyFill="1" applyBorder="1" applyAlignment="1"/>
    <xf numFmtId="0" fontId="13" fillId="7" borderId="48" xfId="0" applyFont="1" applyFill="1" applyBorder="1" applyAlignment="1">
      <alignment horizontal="center" vertical="center" wrapText="1"/>
    </xf>
    <xf numFmtId="0" fontId="13" fillId="7" borderId="29" xfId="0" applyFont="1" applyFill="1" applyBorder="1" applyAlignment="1">
      <alignment horizontal="center" vertical="center" wrapText="1"/>
    </xf>
    <xf numFmtId="0" fontId="13" fillId="7" borderId="12" xfId="0" applyFont="1" applyFill="1" applyBorder="1" applyAlignment="1">
      <alignment horizontal="center" vertical="center" wrapText="1"/>
    </xf>
    <xf numFmtId="0" fontId="13" fillId="7" borderId="43" xfId="0" applyFont="1" applyFill="1" applyBorder="1" applyAlignment="1">
      <alignment horizontal="center" vertical="center" wrapText="1"/>
    </xf>
    <xf numFmtId="0" fontId="13" fillId="7" borderId="42" xfId="0" applyFont="1" applyFill="1" applyBorder="1" applyAlignment="1">
      <alignment horizontal="center" vertical="center"/>
    </xf>
    <xf numFmtId="0" fontId="53" fillId="7" borderId="26" xfId="0" applyFont="1" applyFill="1" applyBorder="1" applyAlignment="1">
      <alignment horizontal="center" vertical="center"/>
    </xf>
    <xf numFmtId="0" fontId="53" fillId="7" borderId="11" xfId="0" applyFont="1" applyFill="1" applyBorder="1" applyAlignment="1">
      <alignment horizontal="center" vertical="center"/>
    </xf>
    <xf numFmtId="1" fontId="13" fillId="7" borderId="27" xfId="0" applyNumberFormat="1" applyFont="1" applyFill="1" applyBorder="1" applyAlignment="1">
      <alignment horizontal="center" vertical="center"/>
    </xf>
    <xf numFmtId="1" fontId="13" fillId="7" borderId="58" xfId="0" applyNumberFormat="1" applyFont="1" applyFill="1" applyBorder="1" applyAlignment="1">
      <alignment horizontal="center" vertical="center"/>
    </xf>
    <xf numFmtId="0" fontId="56" fillId="7" borderId="39" xfId="0" applyFont="1" applyFill="1" applyBorder="1" applyAlignment="1">
      <alignment horizontal="center" vertical="center"/>
    </xf>
    <xf numFmtId="0" fontId="56" fillId="7" borderId="40" xfId="0" applyFont="1" applyFill="1" applyBorder="1" applyAlignment="1">
      <alignment horizontal="center" vertical="center"/>
    </xf>
    <xf numFmtId="0" fontId="13" fillId="7" borderId="67" xfId="0" applyFont="1" applyFill="1" applyBorder="1" applyAlignment="1">
      <alignment horizontal="center" vertical="center"/>
    </xf>
    <xf numFmtId="0" fontId="58" fillId="7" borderId="3" xfId="0" applyFont="1" applyFill="1" applyBorder="1" applyAlignment="1">
      <alignment horizontal="center" vertical="center"/>
    </xf>
    <xf numFmtId="0" fontId="58" fillId="7" borderId="3" xfId="0" applyFont="1" applyFill="1" applyBorder="1" applyAlignment="1">
      <alignment horizontal="center"/>
    </xf>
    <xf numFmtId="0" fontId="21" fillId="7" borderId="1" xfId="0" applyFont="1" applyFill="1" applyBorder="1" applyAlignment="1">
      <alignment horizontal="center" vertical="center"/>
    </xf>
    <xf numFmtId="0" fontId="21" fillId="7" borderId="8" xfId="0" applyFont="1" applyFill="1" applyBorder="1" applyAlignment="1">
      <alignment horizontal="center" vertical="center"/>
    </xf>
    <xf numFmtId="0" fontId="21" fillId="7" borderId="24" xfId="0" applyFont="1" applyFill="1" applyBorder="1" applyAlignment="1">
      <alignment horizontal="center" vertical="center"/>
    </xf>
    <xf numFmtId="0" fontId="21" fillId="7" borderId="34" xfId="0" applyFont="1" applyFill="1" applyBorder="1" applyAlignment="1">
      <alignment horizontal="center" vertical="center"/>
    </xf>
    <xf numFmtId="0" fontId="21" fillId="7" borderId="59" xfId="0" applyFont="1" applyFill="1" applyBorder="1" applyAlignment="1">
      <alignment horizontal="center" vertical="center"/>
    </xf>
    <xf numFmtId="1" fontId="21" fillId="7" borderId="27" xfId="0" applyNumberFormat="1" applyFont="1" applyFill="1" applyBorder="1" applyAlignment="1">
      <alignment horizontal="center" vertical="center"/>
    </xf>
    <xf numFmtId="1" fontId="21" fillId="7" borderId="59" xfId="0" applyNumberFormat="1" applyFont="1" applyFill="1" applyBorder="1" applyAlignment="1">
      <alignment horizontal="center" vertical="center"/>
    </xf>
    <xf numFmtId="1" fontId="21" fillId="7" borderId="58" xfId="0" applyNumberFormat="1" applyFont="1" applyFill="1" applyBorder="1" applyAlignment="1">
      <alignment horizontal="center" vertical="center"/>
    </xf>
    <xf numFmtId="0" fontId="59" fillId="7" borderId="1" xfId="0" applyFont="1" applyFill="1" applyBorder="1" applyAlignment="1">
      <alignment horizontal="center" vertical="center"/>
    </xf>
    <xf numFmtId="0" fontId="59" fillId="7" borderId="8" xfId="0" applyFont="1" applyFill="1" applyBorder="1" applyAlignment="1">
      <alignment horizontal="center" vertical="center"/>
    </xf>
    <xf numFmtId="0" fontId="60" fillId="7" borderId="1" xfId="0" applyFont="1" applyFill="1" applyBorder="1" applyAlignment="1">
      <alignment horizontal="center" vertical="center"/>
    </xf>
    <xf numFmtId="0" fontId="60" fillId="7" borderId="8" xfId="0" applyFont="1" applyFill="1" applyBorder="1" applyAlignment="1">
      <alignment horizontal="center" vertical="center"/>
    </xf>
    <xf numFmtId="0" fontId="60" fillId="7" borderId="20" xfId="0" applyFont="1" applyFill="1" applyBorder="1" applyAlignment="1">
      <alignment horizontal="center" vertical="center"/>
    </xf>
    <xf numFmtId="0" fontId="60" fillId="7" borderId="39" xfId="0" applyFont="1" applyFill="1" applyBorder="1" applyAlignment="1">
      <alignment horizontal="center" vertical="center"/>
    </xf>
    <xf numFmtId="0" fontId="60" fillId="7" borderId="40" xfId="0" applyFont="1" applyFill="1" applyBorder="1" applyAlignment="1">
      <alignment horizontal="center" vertical="center"/>
    </xf>
    <xf numFmtId="0" fontId="59" fillId="7" borderId="39" xfId="0" applyFont="1" applyFill="1" applyBorder="1" applyAlignment="1">
      <alignment horizontal="center" vertical="center"/>
    </xf>
    <xf numFmtId="0" fontId="59" fillId="7" borderId="20" xfId="0" applyFont="1" applyFill="1" applyBorder="1" applyAlignment="1">
      <alignment horizontal="center" vertical="center"/>
    </xf>
    <xf numFmtId="0" fontId="59" fillId="7" borderId="40" xfId="0" applyFont="1" applyFill="1" applyBorder="1" applyAlignment="1">
      <alignment horizontal="center" vertical="center"/>
    </xf>
    <xf numFmtId="0" fontId="21" fillId="7" borderId="20" xfId="0" applyFont="1" applyFill="1" applyBorder="1" applyAlignment="1">
      <alignment horizontal="center" vertical="center"/>
    </xf>
    <xf numFmtId="0" fontId="21" fillId="7" borderId="72" xfId="0" applyFont="1" applyFill="1" applyBorder="1" applyAlignment="1">
      <alignment horizontal="center" vertical="center"/>
    </xf>
    <xf numFmtId="0" fontId="21" fillId="7" borderId="73" xfId="0" applyFont="1" applyFill="1" applyBorder="1" applyAlignment="1">
      <alignment horizontal="center" vertical="center"/>
    </xf>
    <xf numFmtId="0" fontId="21" fillId="7" borderId="74" xfId="0" applyFont="1" applyFill="1" applyBorder="1" applyAlignment="1">
      <alignment horizontal="center" vertical="center"/>
    </xf>
    <xf numFmtId="0" fontId="21" fillId="7" borderId="28" xfId="0" applyFont="1" applyFill="1" applyBorder="1" applyAlignment="1">
      <alignment horizontal="center" vertical="center"/>
    </xf>
    <xf numFmtId="0" fontId="21" fillId="7" borderId="76" xfId="0" applyFont="1" applyFill="1" applyBorder="1" applyAlignment="1">
      <alignment horizontal="center" vertical="center"/>
    </xf>
    <xf numFmtId="0" fontId="21" fillId="7" borderId="42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 wrapText="1"/>
    </xf>
    <xf numFmtId="0" fontId="21" fillId="7" borderId="8" xfId="0" applyFont="1" applyFill="1" applyBorder="1" applyAlignment="1">
      <alignment horizontal="center" vertical="center" wrapText="1"/>
    </xf>
    <xf numFmtId="0" fontId="21" fillId="7" borderId="16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7" xfId="0" applyFont="1" applyFill="1" applyBorder="1" applyAlignment="1">
      <alignment horizontal="center" vertical="center"/>
    </xf>
    <xf numFmtId="0" fontId="21" fillId="7" borderId="25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0" fontId="21" fillId="7" borderId="39" xfId="0" applyFont="1" applyFill="1" applyBorder="1" applyAlignment="1">
      <alignment horizontal="center" vertical="center"/>
    </xf>
    <xf numFmtId="0" fontId="21" fillId="7" borderId="40" xfId="0" applyFont="1" applyFill="1" applyBorder="1" applyAlignment="1">
      <alignment horizontal="center" vertical="center"/>
    </xf>
    <xf numFmtId="0" fontId="60" fillId="7" borderId="20" xfId="0" applyFont="1" applyFill="1" applyBorder="1" applyAlignment="1">
      <alignment horizontal="center" vertical="center" wrapText="1"/>
    </xf>
    <xf numFmtId="0" fontId="60" fillId="7" borderId="40" xfId="0" applyFont="1" applyFill="1" applyBorder="1" applyAlignment="1">
      <alignment horizontal="center" vertical="center" wrapText="1"/>
    </xf>
    <xf numFmtId="0" fontId="61" fillId="7" borderId="1" xfId="0" applyFont="1" applyFill="1" applyBorder="1" applyAlignment="1"/>
    <xf numFmtId="0" fontId="62" fillId="7" borderId="8" xfId="0" applyFont="1" applyFill="1" applyBorder="1" applyAlignment="1"/>
    <xf numFmtId="0" fontId="60" fillId="7" borderId="8" xfId="0" applyFont="1" applyFill="1" applyBorder="1" applyAlignment="1">
      <alignment horizontal="center" vertical="center" wrapText="1"/>
    </xf>
    <xf numFmtId="0" fontId="60" fillId="7" borderId="3" xfId="0" applyFont="1" applyFill="1" applyBorder="1" applyAlignment="1">
      <alignment horizontal="center" vertical="center" wrapText="1"/>
    </xf>
    <xf numFmtId="0" fontId="60" fillId="7" borderId="2" xfId="0" applyFont="1" applyFill="1" applyBorder="1" applyAlignment="1">
      <alignment horizontal="center" vertical="center" wrapText="1"/>
    </xf>
    <xf numFmtId="0" fontId="60" fillId="7" borderId="2" xfId="0" applyFont="1" applyFill="1" applyBorder="1" applyAlignment="1">
      <alignment horizontal="center" vertical="center"/>
    </xf>
    <xf numFmtId="0" fontId="60" fillId="7" borderId="16" xfId="0" applyFont="1" applyFill="1" applyBorder="1" applyAlignment="1">
      <alignment horizontal="center" vertical="center"/>
    </xf>
    <xf numFmtId="0" fontId="60" fillId="7" borderId="3" xfId="0" applyFont="1" applyFill="1" applyBorder="1" applyAlignment="1">
      <alignment horizontal="center" vertical="center"/>
    </xf>
    <xf numFmtId="0" fontId="60" fillId="7" borderId="1" xfId="0" applyFont="1" applyFill="1" applyBorder="1" applyAlignment="1">
      <alignment horizontal="center" vertical="center"/>
    </xf>
    <xf numFmtId="0" fontId="21" fillId="7" borderId="21" xfId="0" applyFont="1" applyFill="1" applyBorder="1" applyAlignment="1">
      <alignment horizontal="center" vertical="center"/>
    </xf>
    <xf numFmtId="0" fontId="21" fillId="7" borderId="22" xfId="0" applyFont="1" applyFill="1" applyBorder="1" applyAlignment="1">
      <alignment horizontal="center" vertical="center"/>
    </xf>
    <xf numFmtId="0" fontId="21" fillId="7" borderId="20" xfId="0" applyFont="1" applyFill="1" applyBorder="1" applyAlignment="1">
      <alignment horizontal="center" vertical="center" wrapText="1"/>
    </xf>
    <xf numFmtId="0" fontId="21" fillId="7" borderId="40" xfId="0" applyFont="1" applyFill="1" applyBorder="1" applyAlignment="1">
      <alignment horizontal="center" vertical="center" wrapText="1"/>
    </xf>
    <xf numFmtId="0" fontId="21" fillId="7" borderId="24" xfId="0" applyFont="1" applyFill="1" applyBorder="1" applyAlignment="1">
      <alignment horizontal="center" vertical="center" wrapText="1"/>
    </xf>
    <xf numFmtId="0" fontId="21" fillId="7" borderId="34" xfId="0" applyFont="1" applyFill="1" applyBorder="1" applyAlignment="1">
      <alignment horizontal="center" vertical="center" wrapText="1"/>
    </xf>
    <xf numFmtId="0" fontId="21" fillId="7" borderId="52" xfId="0" applyFont="1" applyFill="1" applyBorder="1" applyAlignment="1">
      <alignment horizontal="center" vertical="center"/>
    </xf>
    <xf numFmtId="0" fontId="21" fillId="7" borderId="34" xfId="0" applyFont="1" applyFill="1" applyBorder="1" applyAlignment="1">
      <alignment horizontal="center" vertical="center"/>
    </xf>
    <xf numFmtId="0" fontId="21" fillId="7" borderId="23" xfId="0" applyFont="1" applyFill="1" applyBorder="1" applyAlignment="1">
      <alignment horizontal="center" vertical="center"/>
    </xf>
    <xf numFmtId="0" fontId="63" fillId="7" borderId="34" xfId="0" applyFont="1" applyFill="1" applyBorder="1" applyAlignment="1">
      <alignment horizontal="center" vertical="center"/>
    </xf>
    <xf numFmtId="0" fontId="63" fillId="7" borderId="22" xfId="0" applyFont="1" applyFill="1" applyBorder="1" applyAlignment="1">
      <alignment horizontal="center" vertical="center"/>
    </xf>
    <xf numFmtId="0" fontId="21" fillId="7" borderId="35" xfId="0" applyFont="1" applyFill="1" applyBorder="1" applyAlignment="1">
      <alignment horizontal="center" vertical="center"/>
    </xf>
    <xf numFmtId="0" fontId="64" fillId="7" borderId="55" xfId="0" applyFont="1" applyFill="1" applyBorder="1" applyAlignment="1">
      <alignment horizontal="center" vertical="center"/>
    </xf>
    <xf numFmtId="0" fontId="64" fillId="7" borderId="52" xfId="0" applyFont="1" applyFill="1" applyBorder="1" applyAlignment="1">
      <alignment horizontal="center" vertical="center"/>
    </xf>
    <xf numFmtId="0" fontId="60" fillId="7" borderId="35" xfId="0" applyFont="1" applyFill="1" applyBorder="1" applyAlignment="1">
      <alignment horizontal="center" vertical="center"/>
    </xf>
    <xf numFmtId="0" fontId="60" fillId="7" borderId="22" xfId="0" applyFont="1" applyFill="1" applyBorder="1" applyAlignment="1">
      <alignment horizontal="center" vertical="center"/>
    </xf>
    <xf numFmtId="0" fontId="60" fillId="7" borderId="68" xfId="0" applyFont="1" applyFill="1" applyBorder="1" applyAlignment="1">
      <alignment horizontal="center" vertical="center"/>
    </xf>
    <xf numFmtId="0" fontId="21" fillId="7" borderId="48" xfId="0" applyFont="1" applyFill="1" applyBorder="1" applyAlignment="1">
      <alignment horizontal="center" vertical="center" wrapText="1"/>
    </xf>
    <xf numFmtId="0" fontId="21" fillId="7" borderId="29" xfId="0" applyFont="1" applyFill="1" applyBorder="1" applyAlignment="1">
      <alignment horizontal="center" vertical="center" wrapText="1"/>
    </xf>
    <xf numFmtId="0" fontId="21" fillId="7" borderId="48" xfId="0" applyFont="1" applyFill="1" applyBorder="1" applyAlignment="1">
      <alignment horizontal="center" vertical="center"/>
    </xf>
    <xf numFmtId="0" fontId="21" fillId="7" borderId="70" xfId="0" applyFont="1" applyFill="1" applyBorder="1" applyAlignment="1">
      <alignment horizontal="center" vertical="center"/>
    </xf>
    <xf numFmtId="0" fontId="21" fillId="7" borderId="29" xfId="0" applyFont="1" applyFill="1" applyBorder="1" applyAlignment="1">
      <alignment horizontal="center" vertical="center"/>
    </xf>
    <xf numFmtId="0" fontId="21" fillId="7" borderId="30" xfId="0" applyFont="1" applyFill="1" applyBorder="1" applyAlignment="1">
      <alignment horizontal="center" vertical="center"/>
    </xf>
    <xf numFmtId="0" fontId="21" fillId="7" borderId="31" xfId="0" applyFont="1" applyFill="1" applyBorder="1" applyAlignment="1">
      <alignment horizontal="center" vertical="center"/>
    </xf>
    <xf numFmtId="0" fontId="63" fillId="7" borderId="29" xfId="0" applyFont="1" applyFill="1" applyBorder="1" applyAlignment="1">
      <alignment horizontal="center" vertical="center"/>
    </xf>
    <xf numFmtId="0" fontId="63" fillId="7" borderId="30" xfId="0" applyFont="1" applyFill="1" applyBorder="1" applyAlignment="1">
      <alignment horizontal="center" vertical="center"/>
    </xf>
    <xf numFmtId="0" fontId="21" fillId="7" borderId="32" xfId="0" applyFont="1" applyFill="1" applyBorder="1" applyAlignment="1">
      <alignment horizontal="center" vertical="center"/>
    </xf>
    <xf numFmtId="0" fontId="21" fillId="7" borderId="33" xfId="0" applyFont="1" applyFill="1" applyBorder="1" applyAlignment="1">
      <alignment horizontal="center" vertical="center"/>
    </xf>
    <xf numFmtId="0" fontId="64" fillId="7" borderId="71" xfId="0" applyFont="1" applyFill="1" applyBorder="1" applyAlignment="1">
      <alignment horizontal="center" vertical="center"/>
    </xf>
    <xf numFmtId="0" fontId="64" fillId="7" borderId="70" xfId="0" applyFont="1" applyFill="1" applyBorder="1" applyAlignment="1">
      <alignment horizontal="center" vertical="center"/>
    </xf>
    <xf numFmtId="0" fontId="60" fillId="7" borderId="32" xfId="0" applyFont="1" applyFill="1" applyBorder="1" applyAlignment="1">
      <alignment horizontal="center" vertical="center"/>
    </xf>
    <xf numFmtId="0" fontId="60" fillId="7" borderId="30" xfId="0" applyFont="1" applyFill="1" applyBorder="1" applyAlignment="1">
      <alignment horizontal="center" vertical="center"/>
    </xf>
    <xf numFmtId="0" fontId="60" fillId="7" borderId="69" xfId="0" applyFont="1" applyFill="1" applyBorder="1" applyAlignment="1">
      <alignment horizontal="center" vertical="center"/>
    </xf>
    <xf numFmtId="0" fontId="21" fillId="7" borderId="12" xfId="0" applyFont="1" applyFill="1" applyBorder="1" applyAlignment="1">
      <alignment horizontal="center" vertical="center" wrapText="1"/>
    </xf>
    <xf numFmtId="0" fontId="21" fillId="7" borderId="43" xfId="0" applyFont="1" applyFill="1" applyBorder="1" applyAlignment="1">
      <alignment horizontal="center" vertical="center" wrapText="1"/>
    </xf>
    <xf numFmtId="0" fontId="21" fillId="7" borderId="12" xfId="0" applyFont="1" applyFill="1" applyBorder="1" applyAlignment="1">
      <alignment horizontal="center" vertical="center"/>
    </xf>
    <xf numFmtId="0" fontId="21" fillId="7" borderId="43" xfId="0" applyFont="1" applyFill="1" applyBorder="1" applyAlignment="1">
      <alignment horizontal="center" vertical="center"/>
    </xf>
    <xf numFmtId="0" fontId="21" fillId="7" borderId="9" xfId="0" applyFont="1" applyFill="1" applyBorder="1" applyAlignment="1">
      <alignment horizontal="center" vertical="center"/>
    </xf>
    <xf numFmtId="0" fontId="21" fillId="7" borderId="10" xfId="0" applyFont="1" applyFill="1" applyBorder="1" applyAlignment="1">
      <alignment horizontal="center" vertical="center"/>
    </xf>
    <xf numFmtId="0" fontId="21" fillId="7" borderId="11" xfId="0" applyFont="1" applyFill="1" applyBorder="1" applyAlignment="1">
      <alignment horizontal="center" vertical="center"/>
    </xf>
    <xf numFmtId="0" fontId="21" fillId="7" borderId="12" xfId="0" applyFont="1" applyFill="1" applyBorder="1" applyAlignment="1">
      <alignment horizontal="center" vertical="center"/>
    </xf>
    <xf numFmtId="0" fontId="21" fillId="7" borderId="9" xfId="0" applyFont="1" applyFill="1" applyBorder="1" applyAlignment="1">
      <alignment horizontal="center" vertical="center"/>
    </xf>
    <xf numFmtId="0" fontId="21" fillId="7" borderId="11" xfId="0" applyFont="1" applyFill="1" applyBorder="1" applyAlignment="1">
      <alignment horizontal="center" vertical="center"/>
    </xf>
    <xf numFmtId="0" fontId="60" fillId="7" borderId="43" xfId="0" applyFont="1" applyFill="1" applyBorder="1" applyAlignment="1">
      <alignment vertical="justify" wrapText="1"/>
    </xf>
    <xf numFmtId="0" fontId="60" fillId="7" borderId="10" xfId="0" applyFont="1" applyFill="1" applyBorder="1" applyAlignment="1">
      <alignment vertical="justify" wrapText="1"/>
    </xf>
    <xf numFmtId="0" fontId="60" fillId="7" borderId="11" xfId="0" applyFont="1" applyFill="1" applyBorder="1" applyAlignment="1">
      <alignment vertical="justify" wrapText="1"/>
    </xf>
    <xf numFmtId="16" fontId="21" fillId="7" borderId="65" xfId="0" applyNumberFormat="1" applyFont="1" applyFill="1" applyBorder="1" applyAlignment="1">
      <alignment horizontal="center" vertical="center" wrapText="1"/>
    </xf>
    <xf numFmtId="0" fontId="21" fillId="7" borderId="66" xfId="0" applyFont="1" applyFill="1" applyBorder="1" applyAlignment="1">
      <alignment horizontal="center" vertical="center" wrapText="1"/>
    </xf>
    <xf numFmtId="0" fontId="21" fillId="7" borderId="27" xfId="0" applyFont="1" applyFill="1" applyBorder="1" applyAlignment="1">
      <alignment horizontal="center" vertical="center"/>
    </xf>
    <xf numFmtId="0" fontId="21" fillId="7" borderId="24" xfId="0" applyFont="1" applyFill="1" applyBorder="1" applyAlignment="1">
      <alignment horizontal="center" vertical="center"/>
    </xf>
    <xf numFmtId="0" fontId="21" fillId="7" borderId="34" xfId="0" applyFont="1" applyFill="1" applyBorder="1" applyAlignment="1">
      <alignment horizontal="center" vertical="justify" wrapText="1"/>
    </xf>
    <xf numFmtId="0" fontId="21" fillId="7" borderId="22" xfId="0" applyFont="1" applyFill="1" applyBorder="1" applyAlignment="1">
      <alignment horizontal="center" vertical="justify" wrapText="1"/>
    </xf>
    <xf numFmtId="0" fontId="21" fillId="7" borderId="23" xfId="0" applyFont="1" applyFill="1" applyBorder="1" applyAlignment="1">
      <alignment horizontal="center" vertical="justify" wrapText="1"/>
    </xf>
    <xf numFmtId="0" fontId="21" fillId="7" borderId="5" xfId="0" applyFont="1" applyFill="1" applyBorder="1" applyAlignment="1">
      <alignment horizontal="center" vertical="center"/>
    </xf>
    <xf numFmtId="0" fontId="21" fillId="7" borderId="4" xfId="0" applyFont="1" applyFill="1" applyBorder="1" applyAlignment="1">
      <alignment horizontal="center" vertical="center"/>
    </xf>
    <xf numFmtId="0" fontId="21" fillId="7" borderId="18" xfId="0" applyFont="1" applyFill="1" applyBorder="1" applyAlignment="1">
      <alignment horizontal="center" vertical="center"/>
    </xf>
    <xf numFmtId="0" fontId="21" fillId="7" borderId="17" xfId="0" applyFont="1" applyFill="1" applyBorder="1" applyAlignment="1">
      <alignment horizontal="center" vertical="center"/>
    </xf>
    <xf numFmtId="0" fontId="21" fillId="7" borderId="19" xfId="0" applyFont="1" applyFill="1" applyBorder="1" applyAlignment="1">
      <alignment horizontal="center" vertical="center"/>
    </xf>
    <xf numFmtId="0" fontId="21" fillId="7" borderId="28" xfId="0" applyFont="1" applyFill="1" applyBorder="1" applyAlignment="1">
      <alignment horizontal="center" vertical="center"/>
    </xf>
    <xf numFmtId="0" fontId="21" fillId="7" borderId="53" xfId="0" applyFont="1" applyFill="1" applyBorder="1" applyAlignment="1">
      <alignment horizontal="center" vertical="center"/>
    </xf>
    <xf numFmtId="0" fontId="21" fillId="7" borderId="54" xfId="0" applyFont="1" applyFill="1" applyBorder="1" applyAlignment="1">
      <alignment horizontal="center" vertical="center"/>
    </xf>
    <xf numFmtId="0" fontId="21" fillId="7" borderId="27" xfId="0" applyFont="1" applyFill="1" applyBorder="1" applyAlignment="1">
      <alignment horizontal="center" vertical="center"/>
    </xf>
    <xf numFmtId="0" fontId="21" fillId="7" borderId="58" xfId="0" applyFont="1" applyFill="1" applyBorder="1" applyAlignment="1">
      <alignment horizontal="center" vertical="center"/>
    </xf>
    <xf numFmtId="0" fontId="60" fillId="7" borderId="37" xfId="0" applyFont="1" applyFill="1" applyBorder="1" applyAlignment="1">
      <alignment horizontal="center" vertical="center" wrapText="1"/>
    </xf>
    <xf numFmtId="0" fontId="60" fillId="7" borderId="38" xfId="0" applyFont="1" applyFill="1" applyBorder="1" applyAlignment="1">
      <alignment horizontal="center" vertical="center" wrapText="1"/>
    </xf>
    <xf numFmtId="0" fontId="21" fillId="7" borderId="5" xfId="7" applyFont="1" applyFill="1" applyBorder="1">
      <alignment horizontal="center" vertical="center" wrapText="1"/>
    </xf>
    <xf numFmtId="0" fontId="21" fillId="7" borderId="41" xfId="7" applyFont="1" applyFill="1" applyBorder="1">
      <alignment horizontal="center" vertical="center" wrapText="1"/>
    </xf>
    <xf numFmtId="0" fontId="21" fillId="7" borderId="4" xfId="7" applyFont="1" applyFill="1" applyBorder="1">
      <alignment horizontal="center" vertical="center" wrapText="1"/>
    </xf>
    <xf numFmtId="0" fontId="21" fillId="7" borderId="6" xfId="7" applyFont="1" applyFill="1" applyBorder="1">
      <alignment horizontal="center" vertical="center" wrapText="1"/>
    </xf>
    <xf numFmtId="0" fontId="21" fillId="7" borderId="7" xfId="7" applyFont="1" applyFill="1" applyBorder="1">
      <alignment horizontal="center" vertical="center" wrapText="1"/>
    </xf>
    <xf numFmtId="0" fontId="21" fillId="7" borderId="53" xfId="7" applyFont="1" applyFill="1" applyBorder="1">
      <alignment horizontal="center" vertical="center" wrapText="1"/>
    </xf>
    <xf numFmtId="0" fontId="21" fillId="7" borderId="54" xfId="7" applyFont="1" applyFill="1" applyBorder="1">
      <alignment horizontal="center" vertical="center" wrapText="1"/>
    </xf>
    <xf numFmtId="0" fontId="21" fillId="7" borderId="39" xfId="0" applyFont="1" applyFill="1" applyBorder="1" applyAlignment="1">
      <alignment horizontal="center" vertical="center" wrapText="1"/>
    </xf>
    <xf numFmtId="0" fontId="58" fillId="7" borderId="20" xfId="0" applyFont="1" applyFill="1" applyBorder="1" applyAlignment="1">
      <alignment horizontal="center" vertical="center" wrapText="1"/>
    </xf>
    <xf numFmtId="0" fontId="58" fillId="7" borderId="40" xfId="0" applyFont="1" applyFill="1" applyBorder="1" applyAlignment="1">
      <alignment horizontal="center" vertical="center" wrapText="1"/>
    </xf>
    <xf numFmtId="0" fontId="21" fillId="7" borderId="1" xfId="7" applyFont="1" applyFill="1" applyBorder="1">
      <alignment horizontal="center" vertical="center" wrapText="1"/>
    </xf>
    <xf numFmtId="0" fontId="21" fillId="7" borderId="8" xfId="7" applyFont="1" applyFill="1" applyBorder="1">
      <alignment horizontal="center" vertical="center" wrapText="1"/>
    </xf>
    <xf numFmtId="0" fontId="21" fillId="7" borderId="57" xfId="0" applyFont="1" applyFill="1" applyBorder="1" applyAlignment="1">
      <alignment horizontal="center" vertical="center"/>
    </xf>
    <xf numFmtId="0" fontId="21" fillId="7" borderId="8" xfId="0" applyFont="1" applyFill="1" applyBorder="1" applyAlignment="1">
      <alignment horizontal="center" vertical="center"/>
    </xf>
    <xf numFmtId="0" fontId="21" fillId="7" borderId="16" xfId="7" applyFont="1" applyFill="1" applyBorder="1">
      <alignment horizontal="center" vertical="center" wrapText="1"/>
    </xf>
    <xf numFmtId="0" fontId="21" fillId="7" borderId="3" xfId="7" applyFont="1" applyFill="1" applyBorder="1">
      <alignment horizontal="center" vertical="center" wrapText="1"/>
    </xf>
    <xf numFmtId="0" fontId="21" fillId="7" borderId="39" xfId="7" applyFont="1" applyFill="1" applyBorder="1">
      <alignment horizontal="center" vertical="center" wrapText="1"/>
    </xf>
    <xf numFmtId="0" fontId="21" fillId="7" borderId="40" xfId="7" applyFont="1" applyFill="1" applyBorder="1">
      <alignment horizontal="center" vertical="center" wrapText="1"/>
    </xf>
    <xf numFmtId="0" fontId="21" fillId="7" borderId="20" xfId="0" applyFont="1" applyFill="1" applyBorder="1" applyAlignment="1">
      <alignment horizontal="center" vertical="top" wrapText="1"/>
    </xf>
    <xf numFmtId="0" fontId="21" fillId="7" borderId="40" xfId="0" applyFont="1" applyFill="1" applyBorder="1" applyAlignment="1">
      <alignment horizontal="center" vertical="top" wrapText="1"/>
    </xf>
    <xf numFmtId="0" fontId="21" fillId="7" borderId="5" xfId="0" applyFont="1" applyFill="1" applyBorder="1" applyAlignment="1">
      <alignment horizontal="center" vertical="center" wrapText="1"/>
    </xf>
    <xf numFmtId="0" fontId="21" fillId="7" borderId="41" xfId="0" applyFont="1" applyFill="1" applyBorder="1" applyAlignment="1">
      <alignment horizontal="center" vertical="center" wrapText="1"/>
    </xf>
    <xf numFmtId="0" fontId="21" fillId="7" borderId="6" xfId="0" applyFont="1" applyFill="1" applyBorder="1" applyAlignment="1">
      <alignment horizontal="center" vertical="center"/>
    </xf>
    <xf numFmtId="0" fontId="21" fillId="7" borderId="5" xfId="0" applyFont="1" applyFill="1" applyBorder="1" applyAlignment="1">
      <alignment horizontal="center" vertical="center"/>
    </xf>
    <xf numFmtId="0" fontId="24" fillId="7" borderId="1" xfId="0" applyFont="1" applyFill="1" applyBorder="1" applyAlignment="1">
      <alignment horizontal="center" vertical="center" wrapText="1"/>
    </xf>
    <xf numFmtId="0" fontId="24" fillId="7" borderId="8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/>
    </xf>
    <xf numFmtId="0" fontId="24" fillId="7" borderId="8" xfId="0" applyFont="1" applyFill="1" applyBorder="1" applyAlignment="1">
      <alignment horizontal="center" vertical="center"/>
    </xf>
    <xf numFmtId="0" fontId="59" fillId="7" borderId="2" xfId="0" applyFont="1" applyFill="1" applyBorder="1" applyAlignment="1">
      <alignment horizontal="center" vertical="center"/>
    </xf>
    <xf numFmtId="0" fontId="59" fillId="7" borderId="16" xfId="0" applyFont="1" applyFill="1" applyBorder="1" applyAlignment="1">
      <alignment horizontal="center" vertical="center"/>
    </xf>
    <xf numFmtId="0" fontId="59" fillId="7" borderId="3" xfId="0" applyFont="1" applyFill="1" applyBorder="1" applyAlignment="1">
      <alignment horizontal="center" vertical="center"/>
    </xf>
    <xf numFmtId="0" fontId="60" fillId="7" borderId="39" xfId="0" applyFont="1" applyFill="1" applyBorder="1" applyAlignment="1">
      <alignment horizontal="center" vertical="center" wrapText="1"/>
    </xf>
    <xf numFmtId="0" fontId="62" fillId="7" borderId="20" xfId="0" applyFont="1" applyFill="1" applyBorder="1" applyAlignment="1">
      <alignment horizontal="center" vertical="center" wrapText="1"/>
    </xf>
    <xf numFmtId="0" fontId="62" fillId="7" borderId="40" xfId="0" applyFont="1" applyFill="1" applyBorder="1" applyAlignment="1">
      <alignment horizontal="center" vertical="center" wrapText="1"/>
    </xf>
    <xf numFmtId="0" fontId="62" fillId="0" borderId="8" xfId="0" applyFont="1" applyBorder="1" applyAlignment="1">
      <alignment horizontal="center" vertical="center" wrapText="1"/>
    </xf>
    <xf numFmtId="0" fontId="24" fillId="7" borderId="16" xfId="0" applyFont="1" applyFill="1" applyBorder="1" applyAlignment="1">
      <alignment horizontal="center" vertical="center"/>
    </xf>
    <xf numFmtId="0" fontId="24" fillId="7" borderId="3" xfId="0" applyFont="1" applyFill="1" applyBorder="1" applyAlignment="1">
      <alignment horizontal="center" vertical="center"/>
    </xf>
    <xf numFmtId="0" fontId="24" fillId="7" borderId="2" xfId="0" applyFont="1" applyFill="1" applyBorder="1" applyAlignment="1">
      <alignment horizontal="center" vertical="center"/>
    </xf>
    <xf numFmtId="0" fontId="62" fillId="7" borderId="3" xfId="0" applyFont="1" applyFill="1" applyBorder="1" applyAlignment="1"/>
    <xf numFmtId="0" fontId="58" fillId="7" borderId="3" xfId="0" applyFont="1" applyFill="1" applyBorder="1" applyAlignment="1"/>
    <xf numFmtId="0" fontId="21" fillId="7" borderId="20" xfId="7" applyFont="1" applyFill="1" applyBorder="1">
      <alignment horizontal="center" vertical="center" wrapText="1"/>
    </xf>
    <xf numFmtId="0" fontId="24" fillId="7" borderId="39" xfId="0" applyFont="1" applyFill="1" applyBorder="1" applyAlignment="1">
      <alignment horizontal="center" vertical="center"/>
    </xf>
    <xf numFmtId="0" fontId="24" fillId="7" borderId="40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 wrapText="1"/>
    </xf>
    <xf numFmtId="0" fontId="21" fillId="7" borderId="2" xfId="7" applyFont="1" applyFill="1" applyBorder="1">
      <alignment horizontal="center" vertical="center" wrapText="1"/>
    </xf>
    <xf numFmtId="0" fontId="63" fillId="7" borderId="3" xfId="0" applyFont="1" applyFill="1" applyBorder="1" applyAlignment="1">
      <alignment horizontal="center" vertical="center"/>
    </xf>
    <xf numFmtId="0" fontId="21" fillId="7" borderId="55" xfId="0" applyFont="1" applyFill="1" applyBorder="1" applyAlignment="1">
      <alignment horizontal="center" vertical="center"/>
    </xf>
    <xf numFmtId="0" fontId="21" fillId="0" borderId="56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horizontal="center" vertical="center"/>
    </xf>
    <xf numFmtId="0" fontId="58" fillId="0" borderId="20" xfId="0" applyFont="1" applyFill="1" applyBorder="1" applyAlignment="1">
      <alignment horizontal="center" vertical="center"/>
    </xf>
    <xf numFmtId="0" fontId="58" fillId="0" borderId="57" xfId="0" applyFont="1" applyFill="1" applyBorder="1" applyAlignment="1">
      <alignment horizontal="center" vertical="center"/>
    </xf>
    <xf numFmtId="0" fontId="21" fillId="7" borderId="41" xfId="0" applyFont="1" applyFill="1" applyBorder="1" applyAlignment="1">
      <alignment horizontal="center" vertical="center"/>
    </xf>
    <xf numFmtId="0" fontId="60" fillId="7" borderId="41" xfId="0" applyFont="1" applyFill="1" applyBorder="1" applyAlignment="1">
      <alignment horizontal="center" vertical="center" wrapText="1"/>
    </xf>
    <xf numFmtId="0" fontId="60" fillId="7" borderId="7" xfId="0" applyFont="1" applyFill="1" applyBorder="1" applyAlignment="1">
      <alignment horizontal="center" vertical="center" wrapText="1"/>
    </xf>
    <xf numFmtId="0" fontId="60" fillId="7" borderId="25" xfId="0" applyFont="1" applyFill="1" applyBorder="1" applyAlignment="1">
      <alignment horizontal="center" vertical="center" wrapText="1"/>
    </xf>
    <xf numFmtId="0" fontId="62" fillId="7" borderId="1" xfId="0" applyFont="1" applyFill="1" applyBorder="1" applyAlignment="1"/>
    <xf numFmtId="0" fontId="24" fillId="7" borderId="20" xfId="0" applyFont="1" applyFill="1" applyBorder="1" applyAlignment="1">
      <alignment horizontal="center" vertical="center"/>
    </xf>
    <xf numFmtId="0" fontId="24" fillId="7" borderId="1" xfId="0" applyFont="1" applyFill="1" applyBorder="1" applyAlignment="1">
      <alignment horizontal="center" vertical="center"/>
    </xf>
    <xf numFmtId="0" fontId="65" fillId="7" borderId="39" xfId="0" applyFont="1" applyFill="1" applyBorder="1" applyAlignment="1">
      <alignment horizontal="center" vertical="center" wrapText="1"/>
    </xf>
    <xf numFmtId="0" fontId="65" fillId="7" borderId="20" xfId="0" applyFont="1" applyFill="1" applyBorder="1" applyAlignment="1">
      <alignment horizontal="center" vertical="center" wrapText="1"/>
    </xf>
    <xf numFmtId="0" fontId="65" fillId="7" borderId="40" xfId="0" applyFont="1" applyFill="1" applyBorder="1" applyAlignment="1">
      <alignment horizontal="center" vertical="center" wrapText="1"/>
    </xf>
    <xf numFmtId="0" fontId="21" fillId="7" borderId="39" xfId="7" applyFont="1" applyFill="1" applyBorder="1" applyAlignment="1">
      <alignment horizontal="center" vertical="center" wrapText="1"/>
    </xf>
    <xf numFmtId="0" fontId="21" fillId="7" borderId="20" xfId="7" applyFont="1" applyFill="1" applyBorder="1" applyAlignment="1">
      <alignment horizontal="center" vertical="center" wrapText="1"/>
    </xf>
    <xf numFmtId="0" fontId="21" fillId="7" borderId="40" xfId="7" applyFont="1" applyFill="1" applyBorder="1" applyAlignment="1">
      <alignment horizontal="center" vertical="center" wrapText="1"/>
    </xf>
    <xf numFmtId="0" fontId="21" fillId="7" borderId="36" xfId="0" applyFont="1" applyFill="1" applyBorder="1" applyAlignment="1">
      <alignment horizontal="center" vertical="center"/>
    </xf>
    <xf numFmtId="0" fontId="21" fillId="7" borderId="37" xfId="0" applyFont="1" applyFill="1" applyBorder="1" applyAlignment="1">
      <alignment horizontal="center" vertical="center"/>
    </xf>
    <xf numFmtId="0" fontId="62" fillId="7" borderId="37" xfId="0" applyFont="1" applyFill="1" applyBorder="1" applyAlignment="1">
      <alignment horizontal="center" vertical="center"/>
    </xf>
    <xf numFmtId="0" fontId="62" fillId="7" borderId="38" xfId="0" applyFont="1" applyFill="1" applyBorder="1" applyAlignment="1">
      <alignment horizontal="center" vertical="center"/>
    </xf>
    <xf numFmtId="0" fontId="59" fillId="7" borderId="1" xfId="0" applyFont="1" applyFill="1" applyBorder="1" applyAlignment="1">
      <alignment horizontal="center" vertical="center"/>
    </xf>
    <xf numFmtId="0" fontId="59" fillId="7" borderId="21" xfId="0" applyFont="1" applyFill="1" applyBorder="1" applyAlignment="1">
      <alignment horizontal="center" vertical="center"/>
    </xf>
    <xf numFmtId="0" fontId="59" fillId="7" borderId="22" xfId="0" applyFont="1" applyFill="1" applyBorder="1" applyAlignment="1">
      <alignment horizontal="center" vertical="center"/>
    </xf>
    <xf numFmtId="0" fontId="64" fillId="7" borderId="16" xfId="0" applyFont="1" applyFill="1" applyBorder="1" applyAlignment="1">
      <alignment horizontal="center" vertical="center"/>
    </xf>
    <xf numFmtId="0" fontId="64" fillId="7" borderId="3" xfId="0" applyFont="1" applyFill="1" applyBorder="1" applyAlignment="1">
      <alignment horizontal="center" vertical="center"/>
    </xf>
    <xf numFmtId="0" fontId="21" fillId="7" borderId="1" xfId="7" applyFont="1" applyFill="1" applyBorder="1">
      <alignment horizontal="center" vertical="center" wrapText="1"/>
    </xf>
    <xf numFmtId="0" fontId="61" fillId="7" borderId="0" xfId="0" applyFont="1" applyFill="1" applyAlignment="1"/>
    <xf numFmtId="0" fontId="60" fillId="7" borderId="59" xfId="0" applyFont="1" applyFill="1" applyBorder="1" applyAlignment="1">
      <alignment horizontal="center" vertical="center" wrapText="1"/>
    </xf>
    <xf numFmtId="0" fontId="60" fillId="7" borderId="58" xfId="0" applyFont="1" applyFill="1" applyBorder="1" applyAlignment="1">
      <alignment horizontal="center" vertical="center" wrapText="1"/>
    </xf>
    <xf numFmtId="0" fontId="66" fillId="7" borderId="65" xfId="0" applyFont="1" applyFill="1" applyBorder="1" applyAlignment="1">
      <alignment horizontal="center" vertical="center"/>
    </xf>
    <xf numFmtId="0" fontId="66" fillId="7" borderId="37" xfId="0" applyFont="1" applyFill="1" applyBorder="1" applyAlignment="1">
      <alignment horizontal="center" vertical="center"/>
    </xf>
    <xf numFmtId="0" fontId="66" fillId="7" borderId="66" xfId="0" applyFont="1" applyFill="1" applyBorder="1" applyAlignment="1">
      <alignment horizontal="center" vertical="center"/>
    </xf>
  </cellXfs>
  <cellStyles count="8">
    <cellStyle name="мой стиль" xfId="1"/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Стиль 1" xfId="6"/>
    <cellStyle name="Стиль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I247"/>
  <sheetViews>
    <sheetView showZeros="0" tabSelected="1" view="pageBreakPreview" topLeftCell="A18" zoomScale="50" zoomScaleNormal="30" zoomScaleSheetLayoutView="50" zoomScalePageLayoutView="26" workbookViewId="0">
      <selection activeCell="AX127" sqref="AX127"/>
    </sheetView>
  </sheetViews>
  <sheetFormatPr defaultColWidth="14.42578125" defaultRowHeight="15" customHeight="1"/>
  <cols>
    <col min="1" max="1" width="19.28515625" style="14" customWidth="1"/>
    <col min="2" max="2" width="4.7109375" style="1" customWidth="1"/>
    <col min="3" max="3" width="6.5703125" style="1" customWidth="1"/>
    <col min="4" max="4" width="7" style="1" customWidth="1"/>
    <col min="5" max="5" width="5.85546875" style="1" customWidth="1"/>
    <col min="6" max="6" width="7.140625" style="1" customWidth="1"/>
    <col min="7" max="7" width="6.140625" style="1" customWidth="1"/>
    <col min="8" max="8" width="6" style="1" customWidth="1"/>
    <col min="9" max="9" width="6.42578125" style="1" customWidth="1"/>
    <col min="10" max="10" width="7.140625" style="1" customWidth="1"/>
    <col min="11" max="11" width="4.140625" style="1" customWidth="1"/>
    <col min="12" max="12" width="6.140625" style="1" customWidth="1"/>
    <col min="13" max="13" width="6.42578125" style="1" customWidth="1"/>
    <col min="14" max="14" width="6.140625" style="1" customWidth="1"/>
    <col min="15" max="15" width="6.85546875" style="1" customWidth="1"/>
    <col min="16" max="16" width="8.42578125" style="1" customWidth="1"/>
    <col min="17" max="17" width="5.28515625" style="1" customWidth="1"/>
    <col min="18" max="18" width="6" style="1" customWidth="1"/>
    <col min="19" max="19" width="5.140625" style="1" customWidth="1"/>
    <col min="20" max="20" width="6.7109375" style="1" customWidth="1"/>
    <col min="21" max="21" width="6.140625" style="1" customWidth="1"/>
    <col min="22" max="23" width="6.7109375" style="1" customWidth="1"/>
    <col min="24" max="24" width="5.7109375" style="1" customWidth="1"/>
    <col min="25" max="25" width="7.85546875" style="1" customWidth="1"/>
    <col min="26" max="26" width="7.140625" style="1" customWidth="1"/>
    <col min="27" max="27" width="6.140625" style="1" customWidth="1"/>
    <col min="28" max="28" width="6.28515625" style="1" customWidth="1"/>
    <col min="29" max="29" width="5.5703125" style="1" customWidth="1"/>
    <col min="30" max="30" width="8" style="1" customWidth="1"/>
    <col min="31" max="31" width="9.7109375" style="1" customWidth="1"/>
    <col min="32" max="32" width="10.7109375" style="1" customWidth="1"/>
    <col min="33" max="34" width="8.5703125" style="1" customWidth="1"/>
    <col min="35" max="35" width="12.140625" style="1" customWidth="1"/>
    <col min="36" max="36" width="9" style="1" customWidth="1"/>
    <col min="37" max="37" width="8.28515625" style="1" customWidth="1"/>
    <col min="38" max="38" width="11.5703125" style="11" customWidth="1"/>
    <col min="39" max="39" width="9.7109375" style="11" customWidth="1"/>
    <col min="40" max="40" width="8.28515625" style="11" customWidth="1"/>
    <col min="41" max="41" width="9.140625" style="11" customWidth="1"/>
    <col min="42" max="42" width="8.7109375" style="11" customWidth="1"/>
    <col min="43" max="43" width="9.140625" style="11" customWidth="1"/>
    <col min="44" max="44" width="11.28515625" style="11" customWidth="1"/>
    <col min="45" max="45" width="9.42578125" style="11" customWidth="1"/>
    <col min="46" max="46" width="8.7109375" style="11" customWidth="1"/>
    <col min="47" max="47" width="9.5703125" style="1" customWidth="1"/>
    <col min="48" max="48" width="9.7109375" style="1" customWidth="1"/>
    <col min="49" max="49" width="8.7109375" style="1" customWidth="1"/>
    <col min="50" max="50" width="11.28515625" style="1" customWidth="1"/>
    <col min="51" max="51" width="9" style="1" customWidth="1"/>
    <col min="52" max="52" width="9.42578125" style="1" customWidth="1"/>
    <col min="53" max="53" width="8.42578125" style="1" customWidth="1"/>
    <col min="54" max="54" width="9.28515625" style="1" customWidth="1"/>
    <col min="55" max="55" width="8.140625" style="1" customWidth="1"/>
    <col min="56" max="56" width="7.5703125" style="1" customWidth="1"/>
    <col min="57" max="57" width="7.85546875" style="1" customWidth="1"/>
    <col min="58" max="58" width="7.7109375" style="1" customWidth="1"/>
    <col min="59" max="59" width="8.28515625" style="1" customWidth="1"/>
    <col min="60" max="60" width="7.5703125" style="1" customWidth="1"/>
    <col min="61" max="61" width="11" style="1" customWidth="1"/>
    <col min="62" max="16384" width="14.42578125" style="9"/>
  </cols>
  <sheetData>
    <row r="1" spans="1:61" ht="57" customHeight="1">
      <c r="A1" s="25"/>
      <c r="B1" s="26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166"/>
      <c r="R1" s="166"/>
      <c r="S1" s="166"/>
      <c r="T1" s="166"/>
      <c r="U1" s="210" t="s">
        <v>147</v>
      </c>
      <c r="V1" s="211"/>
      <c r="W1" s="211"/>
      <c r="X1" s="211"/>
      <c r="Y1" s="211"/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1"/>
      <c r="AM1" s="211"/>
      <c r="AN1" s="211"/>
      <c r="AO1" s="211"/>
      <c r="AP1" s="211"/>
      <c r="AQ1" s="211"/>
      <c r="AR1" s="211"/>
      <c r="AS1" s="211"/>
      <c r="AT1" s="166"/>
      <c r="AU1" s="27"/>
      <c r="AV1" s="26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</row>
    <row r="2" spans="1:61" ht="24" customHeight="1">
      <c r="A2" s="28"/>
      <c r="B2" s="26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30"/>
      <c r="S2" s="30"/>
      <c r="T2" s="29"/>
      <c r="U2" s="29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6"/>
      <c r="AW2" s="29"/>
      <c r="AX2" s="29"/>
      <c r="AY2" s="29"/>
      <c r="AZ2" s="29"/>
      <c r="BA2" s="29"/>
      <c r="BB2" s="29"/>
      <c r="BC2" s="29"/>
      <c r="BD2" s="29"/>
      <c r="BE2" s="29"/>
      <c r="BF2" s="31"/>
      <c r="BG2" s="31"/>
      <c r="BH2" s="31"/>
      <c r="BI2" s="31"/>
    </row>
    <row r="3" spans="1:61" ht="66" customHeight="1">
      <c r="A3" s="32" t="s">
        <v>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29"/>
      <c r="N3" s="29"/>
      <c r="O3" s="26"/>
      <c r="P3" s="27"/>
      <c r="Q3" s="27"/>
      <c r="R3" s="27"/>
      <c r="S3" s="27"/>
      <c r="T3" s="167"/>
      <c r="U3" s="212" t="s">
        <v>146</v>
      </c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/>
      <c r="AH3" s="185"/>
      <c r="AI3" s="185"/>
      <c r="AJ3" s="185"/>
      <c r="AK3" s="185"/>
      <c r="AL3" s="185"/>
      <c r="AM3" s="185"/>
      <c r="AN3" s="185"/>
      <c r="AO3" s="185"/>
      <c r="AP3" s="185"/>
      <c r="AQ3" s="185"/>
      <c r="AR3" s="185"/>
      <c r="AS3" s="185"/>
      <c r="AT3" s="27"/>
      <c r="AU3" s="26"/>
      <c r="AV3" s="32"/>
      <c r="AW3" s="27"/>
      <c r="AX3" s="29"/>
      <c r="AY3" s="29"/>
      <c r="AZ3" s="29"/>
      <c r="BA3" s="29"/>
      <c r="BB3" s="29"/>
      <c r="BC3" s="29"/>
      <c r="BD3" s="29"/>
      <c r="BE3" s="29"/>
      <c r="BF3" s="31"/>
      <c r="BG3" s="31"/>
      <c r="BH3" s="31"/>
      <c r="BI3" s="31"/>
    </row>
    <row r="4" spans="1:61" ht="43.5" customHeight="1">
      <c r="A4" s="32" t="s">
        <v>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29"/>
      <c r="N4" s="29"/>
      <c r="O4" s="29"/>
      <c r="P4" s="29"/>
      <c r="Q4" s="29"/>
      <c r="R4" s="30"/>
      <c r="S4" s="30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6"/>
      <c r="AS4" s="26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31"/>
      <c r="BG4" s="31"/>
      <c r="BH4" s="31"/>
      <c r="BI4" s="31"/>
    </row>
    <row r="5" spans="1:61" ht="38.25" customHeight="1">
      <c r="A5" s="32" t="s">
        <v>2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29"/>
      <c r="N5" s="29"/>
      <c r="O5" s="29"/>
      <c r="P5" s="29"/>
      <c r="Q5" s="29"/>
      <c r="R5" s="30"/>
      <c r="S5" s="30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29"/>
      <c r="AN5" s="29"/>
      <c r="AO5" s="29"/>
      <c r="AP5" s="29"/>
      <c r="AQ5" s="29"/>
      <c r="AR5" s="26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31"/>
      <c r="BG5" s="31"/>
      <c r="BH5" s="31"/>
      <c r="BI5" s="31"/>
    </row>
    <row r="6" spans="1:61" ht="40.5" customHeight="1">
      <c r="A6" s="32" t="s">
        <v>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29"/>
      <c r="N6" s="29"/>
      <c r="O6" s="29"/>
      <c r="P6" s="29"/>
      <c r="Q6" s="29"/>
      <c r="R6" s="30"/>
      <c r="S6" s="30"/>
      <c r="T6" s="168"/>
      <c r="U6" s="213" t="s">
        <v>423</v>
      </c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34"/>
      <c r="AU6" s="33" t="s">
        <v>340</v>
      </c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</row>
    <row r="7" spans="1:61" ht="47.65" customHeight="1">
      <c r="A7" s="32" t="s">
        <v>493</v>
      </c>
      <c r="B7" s="32"/>
      <c r="C7" s="26"/>
      <c r="D7" s="32"/>
      <c r="E7" s="32"/>
      <c r="F7" s="32"/>
      <c r="G7" s="32"/>
      <c r="H7" s="32"/>
      <c r="I7" s="32"/>
      <c r="J7" s="32"/>
      <c r="K7" s="32"/>
      <c r="L7" s="32"/>
      <c r="M7" s="29"/>
      <c r="N7" s="29"/>
      <c r="O7" s="29"/>
      <c r="P7" s="29"/>
      <c r="Q7" s="29"/>
      <c r="R7" s="30"/>
      <c r="S7" s="30"/>
      <c r="T7" s="35" t="s">
        <v>4</v>
      </c>
      <c r="U7" s="214" t="s">
        <v>522</v>
      </c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5"/>
      <c r="AR7" s="215"/>
      <c r="AS7" s="215"/>
      <c r="AT7" s="34"/>
      <c r="AU7" s="35" t="s">
        <v>220</v>
      </c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</row>
    <row r="8" spans="1:61" ht="48.75" customHeight="1">
      <c r="A8" s="28"/>
      <c r="B8" s="36" t="s">
        <v>341</v>
      </c>
      <c r="C8" s="37"/>
      <c r="D8" s="37"/>
      <c r="E8" s="37"/>
      <c r="F8" s="37"/>
      <c r="G8" s="37"/>
      <c r="H8" s="37"/>
      <c r="I8" s="38"/>
      <c r="J8" s="38"/>
      <c r="K8" s="32"/>
      <c r="L8" s="32"/>
      <c r="M8" s="29"/>
      <c r="N8" s="29"/>
      <c r="O8" s="29"/>
      <c r="P8" s="29"/>
      <c r="Q8" s="29"/>
      <c r="R8" s="30"/>
      <c r="S8" s="30"/>
      <c r="T8" s="169"/>
      <c r="U8" s="215"/>
      <c r="V8" s="215"/>
      <c r="W8" s="215"/>
      <c r="X8" s="215"/>
      <c r="Y8" s="215"/>
      <c r="Z8" s="215"/>
      <c r="AA8" s="215"/>
      <c r="AB8" s="215"/>
      <c r="AC8" s="215"/>
      <c r="AD8" s="215"/>
      <c r="AE8" s="215"/>
      <c r="AF8" s="215"/>
      <c r="AG8" s="215"/>
      <c r="AH8" s="215"/>
      <c r="AI8" s="215"/>
      <c r="AJ8" s="215"/>
      <c r="AK8" s="215"/>
      <c r="AL8" s="215"/>
      <c r="AM8" s="215"/>
      <c r="AN8" s="215"/>
      <c r="AO8" s="215"/>
      <c r="AP8" s="215"/>
      <c r="AQ8" s="215"/>
      <c r="AR8" s="215"/>
      <c r="AS8" s="215"/>
      <c r="AT8" s="34"/>
      <c r="AU8" s="35" t="s">
        <v>221</v>
      </c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</row>
    <row r="9" spans="1:61" ht="51" customHeight="1">
      <c r="A9" s="32" t="s">
        <v>5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29"/>
      <c r="N9" s="29"/>
      <c r="O9" s="29"/>
      <c r="P9" s="29"/>
      <c r="Q9" s="29"/>
      <c r="R9" s="30"/>
      <c r="S9" s="30"/>
      <c r="T9" s="170"/>
      <c r="U9" s="370" t="s">
        <v>518</v>
      </c>
      <c r="V9" s="371"/>
      <c r="W9" s="371"/>
      <c r="X9" s="371"/>
      <c r="Y9" s="371"/>
      <c r="Z9" s="371"/>
      <c r="AA9" s="371"/>
      <c r="AB9" s="371"/>
      <c r="AC9" s="371"/>
      <c r="AD9" s="371"/>
      <c r="AE9" s="371"/>
      <c r="AF9" s="371"/>
      <c r="AG9" s="371"/>
      <c r="AH9" s="371"/>
      <c r="AI9" s="371"/>
      <c r="AJ9" s="371"/>
      <c r="AK9" s="371"/>
      <c r="AL9" s="371"/>
      <c r="AM9" s="371"/>
      <c r="AN9" s="371"/>
      <c r="AO9" s="371"/>
      <c r="AP9" s="371"/>
      <c r="AQ9" s="371"/>
      <c r="AR9" s="371"/>
      <c r="AS9" s="371"/>
      <c r="AT9" s="39"/>
      <c r="AU9" s="39"/>
      <c r="AV9" s="39"/>
      <c r="AW9" s="29"/>
      <c r="AX9" s="35"/>
      <c r="AY9" s="35"/>
      <c r="AZ9" s="35"/>
      <c r="BA9" s="35"/>
      <c r="BB9" s="35"/>
      <c r="BC9" s="35"/>
      <c r="BD9" s="35"/>
      <c r="BE9" s="35"/>
      <c r="BF9" s="40"/>
      <c r="BG9" s="41"/>
      <c r="BH9" s="41"/>
      <c r="BI9" s="41"/>
    </row>
    <row r="10" spans="1:61" ht="42" customHeight="1">
      <c r="A10" s="28"/>
      <c r="B10" s="42" t="s">
        <v>406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9"/>
      <c r="N10" s="29"/>
      <c r="O10" s="29"/>
      <c r="P10" s="29"/>
      <c r="Q10" s="29"/>
      <c r="R10" s="30"/>
      <c r="S10" s="30"/>
      <c r="T10" s="32"/>
      <c r="U10" s="215"/>
      <c r="V10" s="215"/>
      <c r="W10" s="215"/>
      <c r="X10" s="215"/>
      <c r="Y10" s="215"/>
      <c r="Z10" s="215"/>
      <c r="AA10" s="215"/>
      <c r="AB10" s="215"/>
      <c r="AC10" s="215"/>
      <c r="AD10" s="215"/>
      <c r="AE10" s="215"/>
      <c r="AF10" s="215"/>
      <c r="AG10" s="215"/>
      <c r="AH10" s="215"/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39"/>
      <c r="AU10" s="39"/>
      <c r="AV10" s="39"/>
      <c r="AW10" s="29"/>
      <c r="AX10" s="32"/>
      <c r="AY10" s="32"/>
      <c r="AZ10" s="32"/>
      <c r="BA10" s="32"/>
      <c r="BB10" s="32"/>
      <c r="BC10" s="32"/>
      <c r="BD10" s="32"/>
      <c r="BE10" s="32"/>
      <c r="BF10" s="43"/>
      <c r="BG10" s="31"/>
      <c r="BH10" s="31"/>
      <c r="BI10" s="31"/>
    </row>
    <row r="11" spans="1:61" ht="39" customHeight="1">
      <c r="A11" s="45" t="s">
        <v>6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6"/>
      <c r="N11" s="46"/>
      <c r="O11" s="46"/>
      <c r="P11" s="46"/>
      <c r="Q11" s="46"/>
      <c r="R11" s="47"/>
      <c r="S11" s="47"/>
      <c r="T11" s="46"/>
      <c r="U11" s="216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185"/>
      <c r="AT11" s="46"/>
      <c r="AU11" s="45" t="s">
        <v>422</v>
      </c>
      <c r="AV11" s="48"/>
      <c r="AW11" s="164"/>
      <c r="AX11" s="46"/>
      <c r="AY11" s="45"/>
      <c r="AZ11" s="45"/>
      <c r="BA11" s="45"/>
      <c r="BB11" s="45"/>
      <c r="BC11" s="45"/>
      <c r="BD11" s="45"/>
      <c r="BE11" s="45"/>
      <c r="BF11" s="49"/>
      <c r="BG11" s="50"/>
      <c r="BH11" s="50"/>
      <c r="BI11" s="50"/>
    </row>
    <row r="12" spans="1:61" ht="30.75" customHeight="1">
      <c r="A12" s="44"/>
      <c r="B12" s="52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6"/>
      <c r="N12" s="46"/>
      <c r="O12" s="46"/>
      <c r="P12" s="46"/>
      <c r="Q12" s="46"/>
      <c r="R12" s="47"/>
      <c r="S12" s="47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6"/>
      <c r="AO12" s="46"/>
      <c r="AP12" s="46"/>
      <c r="AQ12" s="46"/>
      <c r="AR12" s="45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50"/>
      <c r="BG12" s="50"/>
      <c r="BH12" s="50"/>
      <c r="BI12" s="50"/>
    </row>
    <row r="13" spans="1:61" ht="9.75" customHeight="1">
      <c r="A13" s="53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5"/>
      <c r="N13" s="55"/>
      <c r="O13" s="55"/>
      <c r="P13" s="55"/>
      <c r="Q13" s="55"/>
      <c r="R13" s="56"/>
      <c r="S13" s="56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7"/>
      <c r="BG13" s="57"/>
      <c r="BH13" s="57"/>
      <c r="BI13" s="57"/>
    </row>
    <row r="14" spans="1:61" ht="47.65" customHeight="1">
      <c r="A14" s="171" t="s">
        <v>7</v>
      </c>
      <c r="B14" s="55"/>
      <c r="C14" s="55"/>
      <c r="D14" s="55"/>
      <c r="E14" s="171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5"/>
      <c r="AN14" s="54"/>
      <c r="AO14" s="55"/>
      <c r="AP14" s="237" t="s">
        <v>342</v>
      </c>
      <c r="AQ14" s="238"/>
      <c r="AR14" s="238"/>
      <c r="AS14" s="238"/>
      <c r="AT14" s="238"/>
      <c r="AU14" s="238"/>
      <c r="AV14" s="238"/>
      <c r="AW14" s="238"/>
      <c r="AX14" s="238"/>
      <c r="AY14" s="238"/>
      <c r="AZ14" s="238"/>
      <c r="BA14" s="238"/>
      <c r="BB14" s="238"/>
      <c r="BC14" s="238"/>
      <c r="BD14" s="238"/>
      <c r="BE14" s="238"/>
      <c r="BF14" s="238"/>
      <c r="BG14" s="238"/>
      <c r="BH14" s="238"/>
      <c r="BI14" s="238"/>
    </row>
    <row r="15" spans="1:61" ht="33" customHeight="1">
      <c r="A15" s="58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60"/>
      <c r="S15" s="60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61"/>
      <c r="BG15" s="61"/>
      <c r="BH15" s="61"/>
      <c r="BI15" s="61"/>
    </row>
    <row r="16" spans="1:61" ht="30" customHeight="1">
      <c r="A16" s="331" t="s">
        <v>8</v>
      </c>
      <c r="B16" s="243" t="s">
        <v>9</v>
      </c>
      <c r="C16" s="243"/>
      <c r="D16" s="243"/>
      <c r="E16" s="243"/>
      <c r="F16" s="307" t="s">
        <v>172</v>
      </c>
      <c r="G16" s="243" t="s">
        <v>10</v>
      </c>
      <c r="H16" s="243"/>
      <c r="I16" s="243"/>
      <c r="J16" s="307" t="s">
        <v>173</v>
      </c>
      <c r="K16" s="243" t="s">
        <v>11</v>
      </c>
      <c r="L16" s="243"/>
      <c r="M16" s="243"/>
      <c r="N16" s="243"/>
      <c r="O16" s="243" t="s">
        <v>12</v>
      </c>
      <c r="P16" s="243"/>
      <c r="Q16" s="243"/>
      <c r="R16" s="243"/>
      <c r="S16" s="307" t="s">
        <v>174</v>
      </c>
      <c r="T16" s="243" t="s">
        <v>13</v>
      </c>
      <c r="U16" s="243"/>
      <c r="V16" s="243"/>
      <c r="W16" s="307" t="s">
        <v>175</v>
      </c>
      <c r="X16" s="243" t="s">
        <v>14</v>
      </c>
      <c r="Y16" s="243"/>
      <c r="Z16" s="243"/>
      <c r="AA16" s="307" t="s">
        <v>176</v>
      </c>
      <c r="AB16" s="243" t="s">
        <v>15</v>
      </c>
      <c r="AC16" s="243"/>
      <c r="AD16" s="243"/>
      <c r="AE16" s="243"/>
      <c r="AF16" s="307" t="s">
        <v>177</v>
      </c>
      <c r="AG16" s="243" t="s">
        <v>16</v>
      </c>
      <c r="AH16" s="243"/>
      <c r="AI16" s="243"/>
      <c r="AJ16" s="307" t="s">
        <v>178</v>
      </c>
      <c r="AK16" s="243" t="s">
        <v>17</v>
      </c>
      <c r="AL16" s="243"/>
      <c r="AM16" s="243"/>
      <c r="AN16" s="243"/>
      <c r="AO16" s="243" t="s">
        <v>18</v>
      </c>
      <c r="AP16" s="243"/>
      <c r="AQ16" s="243"/>
      <c r="AR16" s="243"/>
      <c r="AS16" s="307" t="s">
        <v>179</v>
      </c>
      <c r="AT16" s="243" t="s">
        <v>19</v>
      </c>
      <c r="AU16" s="243"/>
      <c r="AV16" s="243"/>
      <c r="AW16" s="307" t="s">
        <v>180</v>
      </c>
      <c r="AX16" s="243" t="s">
        <v>20</v>
      </c>
      <c r="AY16" s="243"/>
      <c r="AZ16" s="243"/>
      <c r="BA16" s="242"/>
      <c r="BB16" s="299" t="s">
        <v>21</v>
      </c>
      <c r="BC16" s="299" t="s">
        <v>22</v>
      </c>
      <c r="BD16" s="299" t="s">
        <v>23</v>
      </c>
      <c r="BE16" s="299" t="s">
        <v>24</v>
      </c>
      <c r="BF16" s="299" t="s">
        <v>25</v>
      </c>
      <c r="BG16" s="299" t="s">
        <v>26</v>
      </c>
      <c r="BH16" s="299" t="s">
        <v>27</v>
      </c>
      <c r="BI16" s="299" t="s">
        <v>28</v>
      </c>
    </row>
    <row r="17" spans="1:61" ht="286.89999999999998" customHeight="1">
      <c r="A17" s="331"/>
      <c r="B17" s="62" t="s">
        <v>29</v>
      </c>
      <c r="C17" s="62" t="s">
        <v>30</v>
      </c>
      <c r="D17" s="62" t="s">
        <v>31</v>
      </c>
      <c r="E17" s="62" t="s">
        <v>32</v>
      </c>
      <c r="F17" s="308"/>
      <c r="G17" s="62" t="s">
        <v>33</v>
      </c>
      <c r="H17" s="62" t="s">
        <v>34</v>
      </c>
      <c r="I17" s="62" t="s">
        <v>35</v>
      </c>
      <c r="J17" s="308"/>
      <c r="K17" s="62" t="s">
        <v>36</v>
      </c>
      <c r="L17" s="62" t="s">
        <v>37</v>
      </c>
      <c r="M17" s="62" t="s">
        <v>38</v>
      </c>
      <c r="N17" s="62" t="s">
        <v>39</v>
      </c>
      <c r="O17" s="62" t="s">
        <v>40</v>
      </c>
      <c r="P17" s="62" t="s">
        <v>30</v>
      </c>
      <c r="Q17" s="62" t="s">
        <v>31</v>
      </c>
      <c r="R17" s="62" t="s">
        <v>32</v>
      </c>
      <c r="S17" s="308"/>
      <c r="T17" s="62" t="s">
        <v>41</v>
      </c>
      <c r="U17" s="62" t="s">
        <v>42</v>
      </c>
      <c r="V17" s="62" t="s">
        <v>43</v>
      </c>
      <c r="W17" s="308"/>
      <c r="X17" s="62" t="s">
        <v>44</v>
      </c>
      <c r="Y17" s="62" t="s">
        <v>45</v>
      </c>
      <c r="Z17" s="62" t="s">
        <v>46</v>
      </c>
      <c r="AA17" s="308"/>
      <c r="AB17" s="62" t="s">
        <v>44</v>
      </c>
      <c r="AC17" s="62" t="s">
        <v>45</v>
      </c>
      <c r="AD17" s="62" t="s">
        <v>46</v>
      </c>
      <c r="AE17" s="62" t="s">
        <v>47</v>
      </c>
      <c r="AF17" s="308"/>
      <c r="AG17" s="62" t="s">
        <v>33</v>
      </c>
      <c r="AH17" s="62" t="s">
        <v>34</v>
      </c>
      <c r="AI17" s="62" t="s">
        <v>35</v>
      </c>
      <c r="AJ17" s="308"/>
      <c r="AK17" s="62" t="s">
        <v>48</v>
      </c>
      <c r="AL17" s="62" t="s">
        <v>49</v>
      </c>
      <c r="AM17" s="62" t="s">
        <v>50</v>
      </c>
      <c r="AN17" s="62" t="s">
        <v>51</v>
      </c>
      <c r="AO17" s="62" t="s">
        <v>40</v>
      </c>
      <c r="AP17" s="62" t="s">
        <v>30</v>
      </c>
      <c r="AQ17" s="62" t="s">
        <v>31</v>
      </c>
      <c r="AR17" s="62" t="s">
        <v>32</v>
      </c>
      <c r="AS17" s="308"/>
      <c r="AT17" s="62" t="s">
        <v>33</v>
      </c>
      <c r="AU17" s="62" t="s">
        <v>34</v>
      </c>
      <c r="AV17" s="62" t="s">
        <v>35</v>
      </c>
      <c r="AW17" s="308"/>
      <c r="AX17" s="62" t="s">
        <v>36</v>
      </c>
      <c r="AY17" s="62" t="s">
        <v>37</v>
      </c>
      <c r="AZ17" s="62" t="s">
        <v>38</v>
      </c>
      <c r="BA17" s="63" t="s">
        <v>52</v>
      </c>
      <c r="BB17" s="299"/>
      <c r="BC17" s="299"/>
      <c r="BD17" s="299"/>
      <c r="BE17" s="299"/>
      <c r="BF17" s="299"/>
      <c r="BG17" s="299"/>
      <c r="BH17" s="299"/>
      <c r="BI17" s="299"/>
    </row>
    <row r="18" spans="1:61" ht="38.25" customHeight="1">
      <c r="A18" s="64" t="s">
        <v>53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6">
        <v>18</v>
      </c>
      <c r="P18" s="66"/>
      <c r="Q18" s="66"/>
      <c r="R18" s="66"/>
      <c r="S18" s="66"/>
      <c r="T18" s="67" t="s">
        <v>54</v>
      </c>
      <c r="U18" s="67" t="s">
        <v>54</v>
      </c>
      <c r="V18" s="67" t="s">
        <v>54</v>
      </c>
      <c r="W18" s="66" t="s">
        <v>55</v>
      </c>
      <c r="X18" s="66" t="s">
        <v>55</v>
      </c>
      <c r="Y18" s="66"/>
      <c r="Z18" s="66"/>
      <c r="AA18" s="66"/>
      <c r="AB18" s="66"/>
      <c r="AC18" s="66"/>
      <c r="AD18" s="51"/>
      <c r="AE18" s="66"/>
      <c r="AF18" s="66">
        <v>17</v>
      </c>
      <c r="AG18" s="66"/>
      <c r="AH18" s="66"/>
      <c r="AI18" s="66"/>
      <c r="AJ18" s="66"/>
      <c r="AK18" s="66"/>
      <c r="AL18" s="66"/>
      <c r="AM18" s="66"/>
      <c r="AN18" s="66"/>
      <c r="AO18" s="67"/>
      <c r="AP18" s="67" t="s">
        <v>54</v>
      </c>
      <c r="AQ18" s="67" t="s">
        <v>54</v>
      </c>
      <c r="AR18" s="67" t="s">
        <v>54</v>
      </c>
      <c r="AS18" s="66" t="s">
        <v>56</v>
      </c>
      <c r="AT18" s="66" t="s">
        <v>56</v>
      </c>
      <c r="AU18" s="66" t="s">
        <v>55</v>
      </c>
      <c r="AV18" s="66" t="s">
        <v>55</v>
      </c>
      <c r="AW18" s="66" t="s">
        <v>55</v>
      </c>
      <c r="AX18" s="66" t="s">
        <v>55</v>
      </c>
      <c r="AY18" s="66" t="s">
        <v>55</v>
      </c>
      <c r="AZ18" s="66" t="s">
        <v>55</v>
      </c>
      <c r="BA18" s="68" t="s">
        <v>55</v>
      </c>
      <c r="BB18" s="66">
        <v>35</v>
      </c>
      <c r="BC18" s="66">
        <v>6</v>
      </c>
      <c r="BD18" s="66">
        <v>2</v>
      </c>
      <c r="BE18" s="66"/>
      <c r="BF18" s="66"/>
      <c r="BG18" s="66"/>
      <c r="BH18" s="66">
        <v>9</v>
      </c>
      <c r="BI18" s="66">
        <f>SUM(BB18:BH18)</f>
        <v>52</v>
      </c>
    </row>
    <row r="19" spans="1:61" ht="39" customHeight="1">
      <c r="A19" s="64" t="s">
        <v>57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6">
        <v>18</v>
      </c>
      <c r="P19" s="66"/>
      <c r="Q19" s="66"/>
      <c r="R19" s="66"/>
      <c r="S19" s="66"/>
      <c r="T19" s="67" t="s">
        <v>54</v>
      </c>
      <c r="U19" s="67" t="s">
        <v>54</v>
      </c>
      <c r="V19" s="67" t="s">
        <v>54</v>
      </c>
      <c r="W19" s="66" t="s">
        <v>55</v>
      </c>
      <c r="X19" s="66" t="s">
        <v>55</v>
      </c>
      <c r="Y19" s="66"/>
      <c r="Z19" s="66"/>
      <c r="AA19" s="66"/>
      <c r="AB19" s="66"/>
      <c r="AC19" s="66"/>
      <c r="AD19" s="66" t="s">
        <v>56</v>
      </c>
      <c r="AE19" s="66"/>
      <c r="AF19" s="66">
        <v>16</v>
      </c>
      <c r="AG19" s="66"/>
      <c r="AH19" s="66"/>
      <c r="AI19" s="66"/>
      <c r="AJ19" s="66"/>
      <c r="AK19" s="66"/>
      <c r="AL19" s="66"/>
      <c r="AM19" s="66"/>
      <c r="AN19" s="66"/>
      <c r="AO19" s="69"/>
      <c r="AP19" s="67" t="s">
        <v>54</v>
      </c>
      <c r="AQ19" s="67" t="s">
        <v>54</v>
      </c>
      <c r="AR19" s="67" t="s">
        <v>54</v>
      </c>
      <c r="AS19" s="66" t="s">
        <v>56</v>
      </c>
      <c r="AT19" s="66" t="s">
        <v>56</v>
      </c>
      <c r="AU19" s="66" t="s">
        <v>55</v>
      </c>
      <c r="AV19" s="66" t="s">
        <v>55</v>
      </c>
      <c r="AW19" s="66" t="s">
        <v>55</v>
      </c>
      <c r="AX19" s="66" t="s">
        <v>55</v>
      </c>
      <c r="AY19" s="66" t="s">
        <v>55</v>
      </c>
      <c r="AZ19" s="66" t="s">
        <v>55</v>
      </c>
      <c r="BA19" s="68" t="s">
        <v>55</v>
      </c>
      <c r="BB19" s="66">
        <v>34</v>
      </c>
      <c r="BC19" s="66">
        <v>6</v>
      </c>
      <c r="BD19" s="66">
        <v>3</v>
      </c>
      <c r="BE19" s="66"/>
      <c r="BF19" s="66"/>
      <c r="BG19" s="66"/>
      <c r="BH19" s="66">
        <v>9</v>
      </c>
      <c r="BI19" s="66">
        <f>SUM(BB19:BH19)</f>
        <v>52</v>
      </c>
    </row>
    <row r="20" spans="1:61" ht="30" customHeight="1">
      <c r="A20" s="64" t="s">
        <v>59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6">
        <v>18</v>
      </c>
      <c r="P20" s="66"/>
      <c r="Q20" s="66"/>
      <c r="R20" s="66"/>
      <c r="S20" s="66"/>
      <c r="T20" s="67" t="s">
        <v>54</v>
      </c>
      <c r="U20" s="67" t="s">
        <v>54</v>
      </c>
      <c r="V20" s="67" t="s">
        <v>54</v>
      </c>
      <c r="W20" s="66" t="s">
        <v>55</v>
      </c>
      <c r="X20" s="66" t="s">
        <v>55</v>
      </c>
      <c r="Y20" s="66"/>
      <c r="Z20" s="66"/>
      <c r="AA20" s="66"/>
      <c r="AB20" s="66"/>
      <c r="AC20" s="66"/>
      <c r="AD20" s="66"/>
      <c r="AE20" s="66"/>
      <c r="AF20" s="66">
        <v>15</v>
      </c>
      <c r="AG20" s="70" t="s">
        <v>185</v>
      </c>
      <c r="AH20" s="66" t="s">
        <v>58</v>
      </c>
      <c r="AI20" s="66"/>
      <c r="AJ20" s="66"/>
      <c r="AK20" s="66"/>
      <c r="AL20" s="66"/>
      <c r="AM20" s="66"/>
      <c r="AN20" s="67"/>
      <c r="AO20" s="69"/>
      <c r="AP20" s="156" t="s">
        <v>54</v>
      </c>
      <c r="AQ20" s="156" t="s">
        <v>54</v>
      </c>
      <c r="AR20" s="156" t="s">
        <v>54</v>
      </c>
      <c r="AS20" s="156" t="s">
        <v>54</v>
      </c>
      <c r="AT20" s="157" t="s">
        <v>55</v>
      </c>
      <c r="AU20" s="66" t="s">
        <v>55</v>
      </c>
      <c r="AV20" s="66" t="s">
        <v>55</v>
      </c>
      <c r="AW20" s="66" t="s">
        <v>55</v>
      </c>
      <c r="AX20" s="66" t="s">
        <v>55</v>
      </c>
      <c r="AY20" s="66" t="s">
        <v>55</v>
      </c>
      <c r="AZ20" s="66" t="s">
        <v>55</v>
      </c>
      <c r="BA20" s="68" t="s">
        <v>55</v>
      </c>
      <c r="BB20" s="66">
        <v>33</v>
      </c>
      <c r="BC20" s="66">
        <v>7</v>
      </c>
      <c r="BD20" s="66"/>
      <c r="BE20" s="66">
        <v>2</v>
      </c>
      <c r="BF20" s="66"/>
      <c r="BG20" s="66"/>
      <c r="BH20" s="157">
        <v>10</v>
      </c>
      <c r="BI20" s="66">
        <f>SUM(BB20:BH20)</f>
        <v>52</v>
      </c>
    </row>
    <row r="21" spans="1:61" ht="36" customHeight="1">
      <c r="A21" s="71" t="s">
        <v>60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6">
        <v>16</v>
      </c>
      <c r="P21" s="66"/>
      <c r="Q21" s="66"/>
      <c r="R21" s="67" t="s">
        <v>54</v>
      </c>
      <c r="S21" s="67" t="s">
        <v>54</v>
      </c>
      <c r="T21" s="67" t="s">
        <v>54</v>
      </c>
      <c r="U21" s="66" t="s">
        <v>55</v>
      </c>
      <c r="V21" s="66" t="s">
        <v>55</v>
      </c>
      <c r="W21" s="66" t="s">
        <v>58</v>
      </c>
      <c r="X21" s="66" t="s">
        <v>58</v>
      </c>
      <c r="Y21" s="66" t="s">
        <v>58</v>
      </c>
      <c r="Z21" s="66" t="s">
        <v>58</v>
      </c>
      <c r="AA21" s="66" t="s">
        <v>58</v>
      </c>
      <c r="AB21" s="66" t="s">
        <v>58</v>
      </c>
      <c r="AC21" s="66" t="s">
        <v>58</v>
      </c>
      <c r="AD21" s="66" t="s">
        <v>58</v>
      </c>
      <c r="AE21" s="66" t="s">
        <v>58</v>
      </c>
      <c r="AF21" s="66" t="s">
        <v>58</v>
      </c>
      <c r="AG21" s="72" t="s">
        <v>58</v>
      </c>
      <c r="AH21" s="66" t="s">
        <v>61</v>
      </c>
      <c r="AI21" s="66" t="s">
        <v>61</v>
      </c>
      <c r="AJ21" s="66" t="s">
        <v>61</v>
      </c>
      <c r="AK21" s="66" t="s">
        <v>61</v>
      </c>
      <c r="AL21" s="66" t="s">
        <v>61</v>
      </c>
      <c r="AM21" s="66" t="s">
        <v>61</v>
      </c>
      <c r="AN21" s="66" t="s">
        <v>61</v>
      </c>
      <c r="AO21" s="66" t="s">
        <v>61</v>
      </c>
      <c r="AP21" s="66" t="s">
        <v>61</v>
      </c>
      <c r="AQ21" s="66" t="s">
        <v>62</v>
      </c>
      <c r="AR21" s="66" t="s">
        <v>62</v>
      </c>
      <c r="AS21" s="66" t="s">
        <v>62</v>
      </c>
      <c r="AT21" s="66"/>
      <c r="AU21" s="66"/>
      <c r="AV21" s="66"/>
      <c r="AW21" s="66"/>
      <c r="AX21" s="66"/>
      <c r="AY21" s="66"/>
      <c r="AZ21" s="66"/>
      <c r="BA21" s="68"/>
      <c r="BB21" s="66">
        <v>16</v>
      </c>
      <c r="BC21" s="66">
        <v>3</v>
      </c>
      <c r="BD21" s="66"/>
      <c r="BE21" s="66">
        <v>11</v>
      </c>
      <c r="BF21" s="66">
        <v>9</v>
      </c>
      <c r="BG21" s="66">
        <v>3</v>
      </c>
      <c r="BH21" s="66">
        <v>2</v>
      </c>
      <c r="BI21" s="66">
        <f>SUM(BB21:BH21)</f>
        <v>44</v>
      </c>
    </row>
    <row r="22" spans="1:61" ht="40.15" customHeight="1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66">
        <f t="shared" ref="BB22:BI22" si="0">SUM(BB18:BB21)</f>
        <v>118</v>
      </c>
      <c r="BC22" s="66">
        <f t="shared" si="0"/>
        <v>22</v>
      </c>
      <c r="BD22" s="66">
        <f t="shared" si="0"/>
        <v>5</v>
      </c>
      <c r="BE22" s="66">
        <f t="shared" si="0"/>
        <v>13</v>
      </c>
      <c r="BF22" s="66">
        <f t="shared" si="0"/>
        <v>9</v>
      </c>
      <c r="BG22" s="66">
        <f t="shared" si="0"/>
        <v>3</v>
      </c>
      <c r="BH22" s="66">
        <f t="shared" si="0"/>
        <v>30</v>
      </c>
      <c r="BI22" s="66">
        <f t="shared" si="0"/>
        <v>200</v>
      </c>
    </row>
    <row r="23" spans="1:61" ht="22.5" customHeight="1">
      <c r="A23" s="76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7"/>
      <c r="S23" s="77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9"/>
      <c r="BG23" s="79"/>
      <c r="BH23" s="79"/>
      <c r="BI23" s="79"/>
    </row>
    <row r="24" spans="1:61" ht="30" customHeight="1">
      <c r="A24" s="80"/>
      <c r="B24" s="81" t="s">
        <v>63</v>
      </c>
      <c r="C24" s="52"/>
      <c r="D24" s="73"/>
      <c r="E24" s="73"/>
      <c r="F24" s="73"/>
      <c r="G24" s="82"/>
      <c r="H24" s="51"/>
      <c r="I24" s="51"/>
      <c r="J24" s="83"/>
      <c r="K24" s="75" t="s">
        <v>64</v>
      </c>
      <c r="L24" s="81" t="s">
        <v>65</v>
      </c>
      <c r="M24" s="82"/>
      <c r="N24" s="82"/>
      <c r="O24" s="82"/>
      <c r="P24" s="73"/>
      <c r="Q24" s="73"/>
      <c r="R24" s="73"/>
      <c r="S24" s="73"/>
      <c r="T24" s="84"/>
      <c r="U24" s="85"/>
      <c r="V24" s="52"/>
      <c r="W24" s="86" t="s">
        <v>56</v>
      </c>
      <c r="X24" s="75" t="s">
        <v>64</v>
      </c>
      <c r="Y24" s="81" t="s">
        <v>66</v>
      </c>
      <c r="Z24" s="82"/>
      <c r="AA24" s="73"/>
      <c r="AB24" s="73"/>
      <c r="AC24" s="73"/>
      <c r="AD24" s="73"/>
      <c r="AE24" s="73"/>
      <c r="AF24" s="73"/>
      <c r="AG24" s="73"/>
      <c r="AH24" s="82"/>
      <c r="AI24" s="72" t="s">
        <v>61</v>
      </c>
      <c r="AJ24" s="75" t="s">
        <v>64</v>
      </c>
      <c r="AK24" s="81" t="s">
        <v>67</v>
      </c>
      <c r="AL24" s="73"/>
      <c r="AM24" s="73"/>
      <c r="AN24" s="87"/>
      <c r="AO24" s="87"/>
      <c r="AP24" s="87"/>
      <c r="AQ24" s="87"/>
      <c r="AR24" s="82"/>
      <c r="AS24" s="72" t="s">
        <v>55</v>
      </c>
      <c r="AT24" s="75" t="s">
        <v>64</v>
      </c>
      <c r="AU24" s="81" t="s">
        <v>68</v>
      </c>
      <c r="AV24" s="82"/>
      <c r="AW24" s="88"/>
      <c r="AX24" s="52"/>
      <c r="AY24" s="52"/>
      <c r="AZ24" s="52"/>
      <c r="BA24" s="78"/>
      <c r="BB24" s="78"/>
      <c r="BC24" s="78"/>
      <c r="BD24" s="78"/>
      <c r="BE24" s="78"/>
      <c r="BF24" s="79"/>
      <c r="BG24" s="79"/>
      <c r="BH24" s="79"/>
      <c r="BI24" s="79"/>
    </row>
    <row r="25" spans="1:61" ht="24.75" customHeight="1">
      <c r="A25" s="76"/>
      <c r="B25" s="89"/>
      <c r="C25" s="73"/>
      <c r="D25" s="73"/>
      <c r="E25" s="73"/>
      <c r="F25" s="73"/>
      <c r="G25" s="73"/>
      <c r="H25" s="51"/>
      <c r="I25" s="51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84"/>
      <c r="U25" s="85"/>
      <c r="V25" s="52"/>
      <c r="W25" s="84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87"/>
      <c r="AO25" s="87"/>
      <c r="AP25" s="87"/>
      <c r="AQ25" s="87"/>
      <c r="AR25" s="87"/>
      <c r="AS25" s="87"/>
      <c r="AT25" s="87"/>
      <c r="AU25" s="87"/>
      <c r="AV25" s="87"/>
      <c r="AW25" s="90"/>
      <c r="AX25" s="52"/>
      <c r="AY25" s="52"/>
      <c r="AZ25" s="52"/>
      <c r="BA25" s="78"/>
      <c r="BB25" s="78"/>
      <c r="BC25" s="78"/>
      <c r="BD25" s="78"/>
      <c r="BE25" s="78"/>
      <c r="BF25" s="79"/>
      <c r="BG25" s="79"/>
      <c r="BH25" s="79"/>
      <c r="BI25" s="79"/>
    </row>
    <row r="26" spans="1:61" ht="33.75" customHeight="1">
      <c r="A26" s="76"/>
      <c r="B26" s="89"/>
      <c r="C26" s="73"/>
      <c r="D26" s="73"/>
      <c r="E26" s="73"/>
      <c r="F26" s="73"/>
      <c r="G26" s="73"/>
      <c r="H26" s="51"/>
      <c r="I26" s="51"/>
      <c r="J26" s="91" t="s">
        <v>54</v>
      </c>
      <c r="K26" s="75" t="s">
        <v>64</v>
      </c>
      <c r="L26" s="81" t="s">
        <v>69</v>
      </c>
      <c r="M26" s="82"/>
      <c r="N26" s="82"/>
      <c r="O26" s="82"/>
      <c r="P26" s="73"/>
      <c r="Q26" s="73"/>
      <c r="R26" s="73"/>
      <c r="S26" s="73"/>
      <c r="T26" s="84"/>
      <c r="U26" s="85"/>
      <c r="V26" s="52"/>
      <c r="W26" s="72" t="s">
        <v>58</v>
      </c>
      <c r="X26" s="75" t="s">
        <v>64</v>
      </c>
      <c r="Y26" s="81" t="s">
        <v>70</v>
      </c>
      <c r="Z26" s="82"/>
      <c r="AA26" s="73"/>
      <c r="AB26" s="73"/>
      <c r="AC26" s="73"/>
      <c r="AD26" s="73"/>
      <c r="AE26" s="73"/>
      <c r="AF26" s="73"/>
      <c r="AG26" s="73"/>
      <c r="AH26" s="82"/>
      <c r="AI26" s="72" t="s">
        <v>62</v>
      </c>
      <c r="AJ26" s="75" t="s">
        <v>64</v>
      </c>
      <c r="AK26" s="81" t="s">
        <v>71</v>
      </c>
      <c r="AL26" s="73"/>
      <c r="AM26" s="73"/>
      <c r="AN26" s="87"/>
      <c r="AO26" s="87"/>
      <c r="AP26" s="87"/>
      <c r="AQ26" s="87"/>
      <c r="AR26" s="87"/>
      <c r="AS26" s="87"/>
      <c r="AT26" s="87"/>
      <c r="AU26" s="87"/>
      <c r="AV26" s="87"/>
      <c r="AW26" s="90"/>
      <c r="AX26" s="52"/>
      <c r="AY26" s="52"/>
      <c r="AZ26" s="52"/>
      <c r="BA26" s="78"/>
      <c r="BB26" s="78"/>
      <c r="BC26" s="78"/>
      <c r="BD26" s="78"/>
      <c r="BE26" s="78"/>
      <c r="BF26" s="79"/>
      <c r="BG26" s="79"/>
      <c r="BH26" s="79"/>
      <c r="BI26" s="79"/>
    </row>
    <row r="27" spans="1:61" ht="59.65" customHeight="1">
      <c r="A27" s="92"/>
      <c r="B27" s="89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4"/>
      <c r="S27" s="94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52"/>
      <c r="AF27" s="52"/>
      <c r="AG27" s="52"/>
      <c r="AH27" s="52"/>
      <c r="AI27" s="52"/>
      <c r="AJ27" s="52"/>
      <c r="AK27" s="52"/>
      <c r="AL27" s="93"/>
      <c r="AM27" s="93"/>
      <c r="AN27" s="93"/>
      <c r="AO27" s="93"/>
      <c r="AP27" s="93"/>
      <c r="AQ27" s="95"/>
      <c r="AR27" s="95"/>
      <c r="AS27" s="95"/>
      <c r="AT27" s="95"/>
      <c r="AU27" s="95"/>
      <c r="AV27" s="95"/>
      <c r="AW27" s="95"/>
      <c r="AX27" s="95"/>
      <c r="AY27" s="95"/>
      <c r="AZ27" s="90"/>
      <c r="BA27" s="52"/>
      <c r="BB27" s="52"/>
      <c r="BC27" s="52"/>
      <c r="BD27" s="52"/>
      <c r="BE27" s="52"/>
      <c r="BF27" s="96"/>
      <c r="BG27" s="96"/>
      <c r="BH27" s="96"/>
      <c r="BI27" s="96"/>
    </row>
    <row r="28" spans="1:61" ht="41.25" customHeight="1">
      <c r="A28" s="93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4"/>
      <c r="S28" s="94"/>
      <c r="T28" s="93"/>
      <c r="U28" s="93"/>
      <c r="V28" s="93"/>
      <c r="W28" s="93"/>
      <c r="X28" s="93"/>
      <c r="Y28" s="93"/>
      <c r="Z28" s="93"/>
      <c r="AA28" s="97"/>
      <c r="AB28" s="93"/>
      <c r="AC28" s="93"/>
      <c r="AD28" s="97" t="s">
        <v>72</v>
      </c>
      <c r="AE28" s="93"/>
      <c r="AF28" s="93"/>
      <c r="AG28" s="93"/>
      <c r="AH28" s="93"/>
      <c r="AI28" s="93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9"/>
      <c r="BG28" s="99"/>
      <c r="BH28" s="99"/>
      <c r="BI28" s="99"/>
    </row>
    <row r="29" spans="1:61" ht="7.5" customHeight="1" thickBot="1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84"/>
      <c r="S29" s="84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1"/>
      <c r="BG29" s="101"/>
      <c r="BH29" s="101"/>
      <c r="BI29" s="101"/>
    </row>
    <row r="30" spans="1:61" ht="48.6" customHeight="1">
      <c r="A30" s="268" t="s">
        <v>73</v>
      </c>
      <c r="B30" s="271" t="s">
        <v>487</v>
      </c>
      <c r="C30" s="272"/>
      <c r="D30" s="272"/>
      <c r="E30" s="272"/>
      <c r="F30" s="272"/>
      <c r="G30" s="272"/>
      <c r="H30" s="272"/>
      <c r="I30" s="272"/>
      <c r="J30" s="272"/>
      <c r="K30" s="272"/>
      <c r="L30" s="272"/>
      <c r="M30" s="272"/>
      <c r="N30" s="272"/>
      <c r="O30" s="273"/>
      <c r="P30" s="282" t="s">
        <v>74</v>
      </c>
      <c r="Q30" s="283"/>
      <c r="R30" s="282" t="s">
        <v>75</v>
      </c>
      <c r="S30" s="283"/>
      <c r="T30" s="611" t="s">
        <v>76</v>
      </c>
      <c r="U30" s="612"/>
      <c r="V30" s="612"/>
      <c r="W30" s="612"/>
      <c r="X30" s="612"/>
      <c r="Y30" s="612"/>
      <c r="Z30" s="612"/>
      <c r="AA30" s="612"/>
      <c r="AB30" s="612"/>
      <c r="AC30" s="612"/>
      <c r="AD30" s="612"/>
      <c r="AE30" s="613"/>
      <c r="AF30" s="332" t="s">
        <v>77</v>
      </c>
      <c r="AG30" s="333"/>
      <c r="AH30" s="333"/>
      <c r="AI30" s="333"/>
      <c r="AJ30" s="333"/>
      <c r="AK30" s="333"/>
      <c r="AL30" s="333"/>
      <c r="AM30" s="333"/>
      <c r="AN30" s="333"/>
      <c r="AO30" s="333"/>
      <c r="AP30" s="333"/>
      <c r="AQ30" s="333"/>
      <c r="AR30" s="333"/>
      <c r="AS30" s="333"/>
      <c r="AT30" s="333"/>
      <c r="AU30" s="333"/>
      <c r="AV30" s="333"/>
      <c r="AW30" s="333"/>
      <c r="AX30" s="333"/>
      <c r="AY30" s="333"/>
      <c r="AZ30" s="333"/>
      <c r="BA30" s="333"/>
      <c r="BB30" s="333"/>
      <c r="BC30" s="333"/>
      <c r="BD30" s="315" t="s">
        <v>78</v>
      </c>
      <c r="BE30" s="316"/>
      <c r="BF30" s="300" t="s">
        <v>79</v>
      </c>
      <c r="BG30" s="300"/>
      <c r="BH30" s="300"/>
      <c r="BI30" s="301"/>
    </row>
    <row r="31" spans="1:61" ht="36" customHeight="1">
      <c r="A31" s="269"/>
      <c r="B31" s="274"/>
      <c r="C31" s="275"/>
      <c r="D31" s="275"/>
      <c r="E31" s="275"/>
      <c r="F31" s="275"/>
      <c r="G31" s="275"/>
      <c r="H31" s="275"/>
      <c r="I31" s="275"/>
      <c r="J31" s="275"/>
      <c r="K31" s="275"/>
      <c r="L31" s="275"/>
      <c r="M31" s="275"/>
      <c r="N31" s="275"/>
      <c r="O31" s="276"/>
      <c r="P31" s="284"/>
      <c r="Q31" s="285"/>
      <c r="R31" s="284"/>
      <c r="S31" s="285"/>
      <c r="T31" s="321" t="s">
        <v>28</v>
      </c>
      <c r="U31" s="322"/>
      <c r="V31" s="321" t="s">
        <v>80</v>
      </c>
      <c r="W31" s="322"/>
      <c r="X31" s="312" t="s">
        <v>81</v>
      </c>
      <c r="Y31" s="324"/>
      <c r="Z31" s="324"/>
      <c r="AA31" s="324"/>
      <c r="AB31" s="324"/>
      <c r="AC31" s="324"/>
      <c r="AD31" s="324"/>
      <c r="AE31" s="325"/>
      <c r="AF31" s="306" t="s">
        <v>82</v>
      </c>
      <c r="AG31" s="306"/>
      <c r="AH31" s="306"/>
      <c r="AI31" s="306"/>
      <c r="AJ31" s="306"/>
      <c r="AK31" s="306"/>
      <c r="AL31" s="306" t="s">
        <v>83</v>
      </c>
      <c r="AM31" s="306"/>
      <c r="AN31" s="306"/>
      <c r="AO31" s="306"/>
      <c r="AP31" s="306"/>
      <c r="AQ31" s="306"/>
      <c r="AR31" s="306" t="s">
        <v>84</v>
      </c>
      <c r="AS31" s="306"/>
      <c r="AT31" s="306"/>
      <c r="AU31" s="310"/>
      <c r="AV31" s="310"/>
      <c r="AW31" s="310"/>
      <c r="AX31" s="306" t="s">
        <v>85</v>
      </c>
      <c r="AY31" s="306"/>
      <c r="AZ31" s="306"/>
      <c r="BA31" s="306"/>
      <c r="BB31" s="306"/>
      <c r="BC31" s="312"/>
      <c r="BD31" s="317"/>
      <c r="BE31" s="318"/>
      <c r="BF31" s="302"/>
      <c r="BG31" s="302"/>
      <c r="BH31" s="302"/>
      <c r="BI31" s="303"/>
    </row>
    <row r="32" spans="1:61" ht="69" customHeight="1" thickBot="1">
      <c r="A32" s="269"/>
      <c r="B32" s="274"/>
      <c r="C32" s="275"/>
      <c r="D32" s="275"/>
      <c r="E32" s="275"/>
      <c r="F32" s="275"/>
      <c r="G32" s="275"/>
      <c r="H32" s="275"/>
      <c r="I32" s="275"/>
      <c r="J32" s="275"/>
      <c r="K32" s="275"/>
      <c r="L32" s="275"/>
      <c r="M32" s="275"/>
      <c r="N32" s="275"/>
      <c r="O32" s="276"/>
      <c r="P32" s="284"/>
      <c r="Q32" s="285"/>
      <c r="R32" s="284"/>
      <c r="S32" s="285"/>
      <c r="T32" s="284"/>
      <c r="U32" s="285"/>
      <c r="V32" s="284"/>
      <c r="W32" s="285"/>
      <c r="X32" s="327" t="s">
        <v>86</v>
      </c>
      <c r="Y32" s="322"/>
      <c r="Z32" s="327" t="s">
        <v>87</v>
      </c>
      <c r="AA32" s="322"/>
      <c r="AB32" s="327" t="s">
        <v>88</v>
      </c>
      <c r="AC32" s="322"/>
      <c r="AD32" s="321" t="s">
        <v>89</v>
      </c>
      <c r="AE32" s="322"/>
      <c r="AF32" s="309" t="s">
        <v>90</v>
      </c>
      <c r="AG32" s="310"/>
      <c r="AH32" s="310"/>
      <c r="AI32" s="309" t="s">
        <v>227</v>
      </c>
      <c r="AJ32" s="310"/>
      <c r="AK32" s="310"/>
      <c r="AL32" s="309" t="s">
        <v>91</v>
      </c>
      <c r="AM32" s="310"/>
      <c r="AN32" s="310"/>
      <c r="AO32" s="309" t="s">
        <v>306</v>
      </c>
      <c r="AP32" s="310"/>
      <c r="AQ32" s="310"/>
      <c r="AR32" s="309" t="s">
        <v>92</v>
      </c>
      <c r="AS32" s="310"/>
      <c r="AT32" s="311"/>
      <c r="AU32" s="313" t="s">
        <v>321</v>
      </c>
      <c r="AV32" s="314"/>
      <c r="AW32" s="314"/>
      <c r="AX32" s="323" t="s">
        <v>161</v>
      </c>
      <c r="AY32" s="310"/>
      <c r="AZ32" s="310"/>
      <c r="BA32" s="309" t="s">
        <v>485</v>
      </c>
      <c r="BB32" s="310"/>
      <c r="BC32" s="311"/>
      <c r="BD32" s="317"/>
      <c r="BE32" s="318"/>
      <c r="BF32" s="302"/>
      <c r="BG32" s="302"/>
      <c r="BH32" s="302"/>
      <c r="BI32" s="303"/>
    </row>
    <row r="33" spans="1:61" ht="189" customHeight="1" thickBot="1">
      <c r="A33" s="270"/>
      <c r="B33" s="277"/>
      <c r="C33" s="278"/>
      <c r="D33" s="278"/>
      <c r="E33" s="278"/>
      <c r="F33" s="278"/>
      <c r="G33" s="278"/>
      <c r="H33" s="278"/>
      <c r="I33" s="278"/>
      <c r="J33" s="278"/>
      <c r="K33" s="278"/>
      <c r="L33" s="278"/>
      <c r="M33" s="278"/>
      <c r="N33" s="278"/>
      <c r="O33" s="279"/>
      <c r="P33" s="286"/>
      <c r="Q33" s="287"/>
      <c r="R33" s="286"/>
      <c r="S33" s="287"/>
      <c r="T33" s="286"/>
      <c r="U33" s="287"/>
      <c r="V33" s="286"/>
      <c r="W33" s="287"/>
      <c r="X33" s="286"/>
      <c r="Y33" s="287"/>
      <c r="Z33" s="286"/>
      <c r="AA33" s="287"/>
      <c r="AB33" s="286"/>
      <c r="AC33" s="287"/>
      <c r="AD33" s="286"/>
      <c r="AE33" s="326"/>
      <c r="AF33" s="102" t="s">
        <v>93</v>
      </c>
      <c r="AG33" s="103" t="s">
        <v>94</v>
      </c>
      <c r="AH33" s="104" t="s">
        <v>95</v>
      </c>
      <c r="AI33" s="102" t="s">
        <v>93</v>
      </c>
      <c r="AJ33" s="103" t="s">
        <v>94</v>
      </c>
      <c r="AK33" s="104" t="s">
        <v>95</v>
      </c>
      <c r="AL33" s="102" t="s">
        <v>93</v>
      </c>
      <c r="AM33" s="103" t="s">
        <v>94</v>
      </c>
      <c r="AN33" s="104" t="s">
        <v>95</v>
      </c>
      <c r="AO33" s="102" t="s">
        <v>93</v>
      </c>
      <c r="AP33" s="103" t="s">
        <v>94</v>
      </c>
      <c r="AQ33" s="104" t="s">
        <v>95</v>
      </c>
      <c r="AR33" s="102" t="s">
        <v>93</v>
      </c>
      <c r="AS33" s="103" t="s">
        <v>94</v>
      </c>
      <c r="AT33" s="105" t="s">
        <v>95</v>
      </c>
      <c r="AU33" s="106" t="s">
        <v>93</v>
      </c>
      <c r="AV33" s="107" t="s">
        <v>94</v>
      </c>
      <c r="AW33" s="108" t="s">
        <v>95</v>
      </c>
      <c r="AX33" s="102" t="s">
        <v>93</v>
      </c>
      <c r="AY33" s="103" t="s">
        <v>94</v>
      </c>
      <c r="AZ33" s="104" t="s">
        <v>95</v>
      </c>
      <c r="BA33" s="102" t="s">
        <v>93</v>
      </c>
      <c r="BB33" s="103" t="s">
        <v>94</v>
      </c>
      <c r="BC33" s="105" t="s">
        <v>95</v>
      </c>
      <c r="BD33" s="319"/>
      <c r="BE33" s="320"/>
      <c r="BF33" s="304"/>
      <c r="BG33" s="304"/>
      <c r="BH33" s="304"/>
      <c r="BI33" s="305"/>
    </row>
    <row r="34" spans="1:61" s="4" customFormat="1" ht="39" customHeight="1" thickBot="1">
      <c r="A34" s="109" t="s">
        <v>187</v>
      </c>
      <c r="B34" s="260" t="s">
        <v>96</v>
      </c>
      <c r="C34" s="280"/>
      <c r="D34" s="280"/>
      <c r="E34" s="280"/>
      <c r="F34" s="280"/>
      <c r="G34" s="280"/>
      <c r="H34" s="280"/>
      <c r="I34" s="280"/>
      <c r="J34" s="280"/>
      <c r="K34" s="280"/>
      <c r="L34" s="280"/>
      <c r="M34" s="280"/>
      <c r="N34" s="280"/>
      <c r="O34" s="281"/>
      <c r="P34" s="372"/>
      <c r="Q34" s="373"/>
      <c r="R34" s="372"/>
      <c r="S34" s="373"/>
      <c r="T34" s="374">
        <f>SUM(T35:U74)</f>
        <v>3820</v>
      </c>
      <c r="U34" s="375"/>
      <c r="V34" s="374">
        <f>SUM(V35:W74)</f>
        <v>1842</v>
      </c>
      <c r="W34" s="375"/>
      <c r="X34" s="374">
        <f>SUM(X35:Y74)</f>
        <v>956</v>
      </c>
      <c r="Y34" s="375"/>
      <c r="Z34" s="374">
        <f>SUM(Z35:AA74)</f>
        <v>0</v>
      </c>
      <c r="AA34" s="375"/>
      <c r="AB34" s="374">
        <f>SUM(AB35:AC74)</f>
        <v>806</v>
      </c>
      <c r="AC34" s="375"/>
      <c r="AD34" s="374">
        <f>SUM(AD35:AE74)</f>
        <v>80</v>
      </c>
      <c r="AE34" s="375"/>
      <c r="AF34" s="376">
        <f t="shared" ref="AF34:BC34" si="1">SUM(AF35:AF74)</f>
        <v>732</v>
      </c>
      <c r="AG34" s="376">
        <f t="shared" si="1"/>
        <v>374</v>
      </c>
      <c r="AH34" s="376">
        <f t="shared" si="1"/>
        <v>20</v>
      </c>
      <c r="AI34" s="376">
        <f t="shared" si="1"/>
        <v>498</v>
      </c>
      <c r="AJ34" s="376">
        <f t="shared" si="1"/>
        <v>246</v>
      </c>
      <c r="AK34" s="376">
        <f t="shared" si="1"/>
        <v>14</v>
      </c>
      <c r="AL34" s="376">
        <f t="shared" si="1"/>
        <v>628</v>
      </c>
      <c r="AM34" s="376">
        <f t="shared" si="1"/>
        <v>318</v>
      </c>
      <c r="AN34" s="376">
        <f t="shared" si="1"/>
        <v>17</v>
      </c>
      <c r="AO34" s="376">
        <f t="shared" si="1"/>
        <v>776</v>
      </c>
      <c r="AP34" s="376">
        <f t="shared" si="1"/>
        <v>352</v>
      </c>
      <c r="AQ34" s="376">
        <f t="shared" si="1"/>
        <v>21</v>
      </c>
      <c r="AR34" s="376">
        <f t="shared" si="1"/>
        <v>552</v>
      </c>
      <c r="AS34" s="376">
        <f t="shared" si="1"/>
        <v>286</v>
      </c>
      <c r="AT34" s="376">
        <f t="shared" si="1"/>
        <v>15</v>
      </c>
      <c r="AU34" s="376">
        <f t="shared" si="1"/>
        <v>322</v>
      </c>
      <c r="AV34" s="376">
        <f t="shared" si="1"/>
        <v>138</v>
      </c>
      <c r="AW34" s="376">
        <f t="shared" si="1"/>
        <v>9</v>
      </c>
      <c r="AX34" s="376">
        <f t="shared" si="1"/>
        <v>312</v>
      </c>
      <c r="AY34" s="376">
        <f t="shared" si="1"/>
        <v>128</v>
      </c>
      <c r="AZ34" s="376">
        <f t="shared" si="1"/>
        <v>8</v>
      </c>
      <c r="BA34" s="376">
        <f t="shared" si="1"/>
        <v>0</v>
      </c>
      <c r="BB34" s="376">
        <f t="shared" si="1"/>
        <v>0</v>
      </c>
      <c r="BC34" s="377">
        <f t="shared" si="1"/>
        <v>0</v>
      </c>
      <c r="BD34" s="378">
        <f>SUM(BD35:BE74)</f>
        <v>104</v>
      </c>
      <c r="BE34" s="379"/>
      <c r="BF34" s="336"/>
      <c r="BG34" s="336"/>
      <c r="BH34" s="336"/>
      <c r="BI34" s="297"/>
    </row>
    <row r="35" spans="1:61" s="5" customFormat="1" ht="68.25" customHeight="1">
      <c r="A35" s="110" t="s">
        <v>97</v>
      </c>
      <c r="B35" s="247" t="s">
        <v>528</v>
      </c>
      <c r="C35" s="247"/>
      <c r="D35" s="247"/>
      <c r="E35" s="247"/>
      <c r="F35" s="247"/>
      <c r="G35" s="247"/>
      <c r="H35" s="247"/>
      <c r="I35" s="247"/>
      <c r="J35" s="247"/>
      <c r="K35" s="247"/>
      <c r="L35" s="247"/>
      <c r="M35" s="247"/>
      <c r="N35" s="247"/>
      <c r="O35" s="247"/>
      <c r="P35" s="449"/>
      <c r="Q35" s="450"/>
      <c r="R35" s="449"/>
      <c r="S35" s="450"/>
      <c r="T35" s="424"/>
      <c r="U35" s="425"/>
      <c r="V35" s="560"/>
      <c r="W35" s="561"/>
      <c r="X35" s="560"/>
      <c r="Y35" s="561"/>
      <c r="Z35" s="424"/>
      <c r="AA35" s="425"/>
      <c r="AB35" s="424" t="s">
        <v>301</v>
      </c>
      <c r="AC35" s="425"/>
      <c r="AD35" s="424"/>
      <c r="AE35" s="442"/>
      <c r="AF35" s="469"/>
      <c r="AG35" s="470"/>
      <c r="AH35" s="477"/>
      <c r="AI35" s="469"/>
      <c r="AJ35" s="470"/>
      <c r="AK35" s="477"/>
      <c r="AL35" s="469"/>
      <c r="AM35" s="470"/>
      <c r="AN35" s="477"/>
      <c r="AO35" s="469"/>
      <c r="AP35" s="470"/>
      <c r="AQ35" s="477"/>
      <c r="AR35" s="469"/>
      <c r="AS35" s="470"/>
      <c r="AT35" s="518"/>
      <c r="AU35" s="469"/>
      <c r="AV35" s="470"/>
      <c r="AW35" s="477"/>
      <c r="AX35" s="469"/>
      <c r="AY35" s="470"/>
      <c r="AZ35" s="477"/>
      <c r="BA35" s="469"/>
      <c r="BB35" s="470"/>
      <c r="BC35" s="518"/>
      <c r="BD35" s="530"/>
      <c r="BE35" s="531"/>
      <c r="BF35" s="598"/>
      <c r="BG35" s="599"/>
      <c r="BH35" s="600"/>
      <c r="BI35" s="601"/>
    </row>
    <row r="36" spans="1:61" ht="35.65" customHeight="1">
      <c r="A36" s="111" t="s">
        <v>98</v>
      </c>
      <c r="B36" s="244" t="s">
        <v>226</v>
      </c>
      <c r="C36" s="245"/>
      <c r="D36" s="245"/>
      <c r="E36" s="245"/>
      <c r="F36" s="245"/>
      <c r="G36" s="245"/>
      <c r="H36" s="245"/>
      <c r="I36" s="245"/>
      <c r="J36" s="245"/>
      <c r="K36" s="245"/>
      <c r="L36" s="245"/>
      <c r="M36" s="245"/>
      <c r="N36" s="245"/>
      <c r="O36" s="246"/>
      <c r="P36" s="449"/>
      <c r="Q36" s="450"/>
      <c r="R36" s="449">
        <v>1</v>
      </c>
      <c r="S36" s="450"/>
      <c r="T36" s="424">
        <f>SUM(AF36,AI36,AL36,AO36,AR36,AU36,AX36)</f>
        <v>72</v>
      </c>
      <c r="U36" s="425"/>
      <c r="V36" s="424">
        <f>IF(IFERROR(SUM(AG36,AJ36,AM36,AP36,AS36,AV36,AY36)=SUM(X36,AB36,AD36),FALSE)=TRUE,SUM(AG36,AJ36,AM36,AP36,AS36,AV36,AY36),FALSE)</f>
        <v>34</v>
      </c>
      <c r="W36" s="425"/>
      <c r="X36" s="424">
        <v>18</v>
      </c>
      <c r="Y36" s="425"/>
      <c r="Z36" s="424"/>
      <c r="AA36" s="425"/>
      <c r="AB36" s="424"/>
      <c r="AC36" s="425"/>
      <c r="AD36" s="424">
        <v>16</v>
      </c>
      <c r="AE36" s="442"/>
      <c r="AF36" s="451">
        <v>72</v>
      </c>
      <c r="AG36" s="177">
        <v>34</v>
      </c>
      <c r="AH36" s="452">
        <f>ROUND(AF36/36,0)</f>
        <v>2</v>
      </c>
      <c r="AI36" s="451"/>
      <c r="AJ36" s="177"/>
      <c r="AK36" s="452">
        <f>ROUND(AI36/36,0)</f>
        <v>0</v>
      </c>
      <c r="AL36" s="451"/>
      <c r="AM36" s="177"/>
      <c r="AN36" s="452">
        <f>ROUND(AL36/36,0)</f>
        <v>0</v>
      </c>
      <c r="AO36" s="451"/>
      <c r="AP36" s="177"/>
      <c r="AQ36" s="452">
        <f>ROUND(AO36/36,0)</f>
        <v>0</v>
      </c>
      <c r="AR36" s="451"/>
      <c r="AS36" s="177"/>
      <c r="AT36" s="452">
        <f>ROUND(AR36/36,0)</f>
        <v>0</v>
      </c>
      <c r="AU36" s="451"/>
      <c r="AV36" s="177"/>
      <c r="AW36" s="452">
        <f>ROUND(AU36/36,0)</f>
        <v>0</v>
      </c>
      <c r="AX36" s="451"/>
      <c r="AY36" s="177"/>
      <c r="AZ36" s="452">
        <f>ROUND(AX36/36,0)</f>
        <v>0</v>
      </c>
      <c r="BA36" s="451"/>
      <c r="BB36" s="177"/>
      <c r="BC36" s="455"/>
      <c r="BD36" s="456">
        <f>SUM(AH36,AK36,AN36,AQ36,AT36,AW36,AZ36,BC36)</f>
        <v>2</v>
      </c>
      <c r="BE36" s="457"/>
      <c r="BF36" s="471" t="s">
        <v>322</v>
      </c>
      <c r="BG36" s="471"/>
      <c r="BH36" s="471"/>
      <c r="BI36" s="472"/>
    </row>
    <row r="37" spans="1:61" ht="35.65" customHeight="1">
      <c r="A37" s="111" t="s">
        <v>100</v>
      </c>
      <c r="B37" s="244" t="s">
        <v>222</v>
      </c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6"/>
      <c r="P37" s="449"/>
      <c r="Q37" s="450"/>
      <c r="R37" s="449">
        <v>2</v>
      </c>
      <c r="S37" s="450"/>
      <c r="T37" s="424">
        <f>SUM(AF37,AI37,AL37,AO37,AR37,AU37,AX37)</f>
        <v>72</v>
      </c>
      <c r="U37" s="425"/>
      <c r="V37" s="424">
        <f>IF(IFERROR(SUM(AG37,AJ37,AM37,AP37,AS37,AV37,AY37)=SUM(X37,AB37,AD37),FALSE)=TRUE,SUM(AG37,AJ37,AM37,AP37,AS37,AV37,AY37),FALSE)</f>
        <v>34</v>
      </c>
      <c r="W37" s="425"/>
      <c r="X37" s="424">
        <v>16</v>
      </c>
      <c r="Y37" s="425"/>
      <c r="Z37" s="424"/>
      <c r="AA37" s="425"/>
      <c r="AB37" s="424"/>
      <c r="AC37" s="425"/>
      <c r="AD37" s="424">
        <v>18</v>
      </c>
      <c r="AE37" s="442"/>
      <c r="AF37" s="451"/>
      <c r="AG37" s="177"/>
      <c r="AH37" s="452"/>
      <c r="AI37" s="451">
        <v>72</v>
      </c>
      <c r="AJ37" s="177">
        <v>34</v>
      </c>
      <c r="AK37" s="452">
        <f>ROUND(AI37/36,0)</f>
        <v>2</v>
      </c>
      <c r="AL37" s="451"/>
      <c r="AM37" s="177"/>
      <c r="AN37" s="452">
        <f>ROUND(AL37/36,0)</f>
        <v>0</v>
      </c>
      <c r="AO37" s="451"/>
      <c r="AP37" s="177"/>
      <c r="AQ37" s="452">
        <f>ROUND(AO37/36,0)</f>
        <v>0</v>
      </c>
      <c r="AR37" s="451"/>
      <c r="AS37" s="177"/>
      <c r="AT37" s="452">
        <f>ROUND(AR37/36,0)</f>
        <v>0</v>
      </c>
      <c r="AU37" s="451"/>
      <c r="AV37" s="177"/>
      <c r="AW37" s="452">
        <f>ROUND(AU37/36,0)</f>
        <v>0</v>
      </c>
      <c r="AX37" s="451"/>
      <c r="AY37" s="177"/>
      <c r="AZ37" s="452">
        <f>ROUND(AX37/36,0)</f>
        <v>0</v>
      </c>
      <c r="BA37" s="451"/>
      <c r="BB37" s="177"/>
      <c r="BC37" s="455"/>
      <c r="BD37" s="456">
        <f>SUM(AH37,AK37,AN37,AQ37,AT37,AW37,AZ37,BC37)</f>
        <v>2</v>
      </c>
      <c r="BE37" s="457"/>
      <c r="BF37" s="471" t="s">
        <v>260</v>
      </c>
      <c r="BG37" s="471"/>
      <c r="BH37" s="471"/>
      <c r="BI37" s="472"/>
    </row>
    <row r="38" spans="1:61" ht="35.25">
      <c r="A38" s="111" t="s">
        <v>101</v>
      </c>
      <c r="B38" s="244" t="s">
        <v>223</v>
      </c>
      <c r="C38" s="245"/>
      <c r="D38" s="245"/>
      <c r="E38" s="245"/>
      <c r="F38" s="245"/>
      <c r="G38" s="245"/>
      <c r="H38" s="245"/>
      <c r="I38" s="245"/>
      <c r="J38" s="245"/>
      <c r="K38" s="245"/>
      <c r="L38" s="245"/>
      <c r="M38" s="245"/>
      <c r="N38" s="245"/>
      <c r="O38" s="246"/>
      <c r="P38" s="449">
        <v>3</v>
      </c>
      <c r="Q38" s="450"/>
      <c r="R38" s="449"/>
      <c r="S38" s="450"/>
      <c r="T38" s="424">
        <f>SUM(AF38,AI38,AL38,AO38,AR38,AU38,AX38)</f>
        <v>144</v>
      </c>
      <c r="U38" s="425"/>
      <c r="V38" s="424">
        <f>IF(IFERROR(SUM(AG38,AJ38,AM38,AP38,AS38,AV38,AY38)=SUM(X38,AB38,AD38),FALSE)=TRUE,SUM(AG38,AJ38,AM38,AP38,AS38,AV38,AY38),FALSE)</f>
        <v>60</v>
      </c>
      <c r="W38" s="425"/>
      <c r="X38" s="424">
        <v>34</v>
      </c>
      <c r="Y38" s="425"/>
      <c r="Z38" s="424"/>
      <c r="AA38" s="425"/>
      <c r="AB38" s="424"/>
      <c r="AC38" s="425"/>
      <c r="AD38" s="424">
        <v>26</v>
      </c>
      <c r="AE38" s="442"/>
      <c r="AF38" s="451"/>
      <c r="AG38" s="177"/>
      <c r="AH38" s="452">
        <f>ROUND(AF38/36,0)</f>
        <v>0</v>
      </c>
      <c r="AI38" s="451"/>
      <c r="AJ38" s="177"/>
      <c r="AK38" s="452"/>
      <c r="AL38" s="451">
        <v>144</v>
      </c>
      <c r="AM38" s="177">
        <v>60</v>
      </c>
      <c r="AN38" s="452">
        <f>ROUND(AL38/36,0)</f>
        <v>4</v>
      </c>
      <c r="AO38" s="451"/>
      <c r="AP38" s="177"/>
      <c r="AQ38" s="452">
        <f>ROUND(AO38/36,0)</f>
        <v>0</v>
      </c>
      <c r="AR38" s="451"/>
      <c r="AS38" s="177"/>
      <c r="AT38" s="452">
        <f>ROUND(AR38/36,0)</f>
        <v>0</v>
      </c>
      <c r="AU38" s="451"/>
      <c r="AV38" s="177"/>
      <c r="AW38" s="452">
        <f>ROUND(AU38/36,0)</f>
        <v>0</v>
      </c>
      <c r="AX38" s="451"/>
      <c r="AY38" s="177"/>
      <c r="AZ38" s="452">
        <f>ROUND(AX38/36,0)</f>
        <v>0</v>
      </c>
      <c r="BA38" s="451"/>
      <c r="BB38" s="177"/>
      <c r="BC38" s="455"/>
      <c r="BD38" s="456">
        <f>SUM(AH38,AK38,AN38,AQ38,AT38,AW38,AZ38,BC38)</f>
        <v>4</v>
      </c>
      <c r="BE38" s="457"/>
      <c r="BF38" s="471" t="s">
        <v>328</v>
      </c>
      <c r="BG38" s="471"/>
      <c r="BH38" s="471"/>
      <c r="BI38" s="472"/>
    </row>
    <row r="39" spans="1:61" ht="35.25">
      <c r="A39" s="111" t="s">
        <v>183</v>
      </c>
      <c r="B39" s="244" t="s">
        <v>99</v>
      </c>
      <c r="C39" s="245"/>
      <c r="D39" s="245"/>
      <c r="E39" s="245"/>
      <c r="F39" s="245"/>
      <c r="G39" s="245"/>
      <c r="H39" s="245"/>
      <c r="I39" s="245"/>
      <c r="J39" s="245"/>
      <c r="K39" s="245"/>
      <c r="L39" s="245"/>
      <c r="M39" s="245"/>
      <c r="N39" s="245"/>
      <c r="O39" s="246"/>
      <c r="P39" s="449">
        <v>4</v>
      </c>
      <c r="Q39" s="450"/>
      <c r="R39" s="449"/>
      <c r="S39" s="450"/>
      <c r="T39" s="424">
        <f>SUM(AF39,AI39,AL39,AO39,AR39,AU39,AX39)</f>
        <v>112</v>
      </c>
      <c r="U39" s="425"/>
      <c r="V39" s="424">
        <f>IF(IFERROR(SUM(AG39,AJ39,AM39,AP39,AS39,AV39,AY39)=SUM(X39,AB39,AD39),FALSE)=TRUE,SUM(AG39,AJ39,AM39,AP39,AS39,AV39,AY39),FALSE)</f>
        <v>42</v>
      </c>
      <c r="W39" s="425"/>
      <c r="X39" s="424">
        <v>22</v>
      </c>
      <c r="Y39" s="425"/>
      <c r="Z39" s="424"/>
      <c r="AA39" s="425"/>
      <c r="AB39" s="424"/>
      <c r="AC39" s="425"/>
      <c r="AD39" s="424">
        <v>20</v>
      </c>
      <c r="AE39" s="442"/>
      <c r="AF39" s="451"/>
      <c r="AG39" s="177"/>
      <c r="AH39" s="452">
        <f>ROUND(AF39/36,0)</f>
        <v>0</v>
      </c>
      <c r="AI39" s="451"/>
      <c r="AJ39" s="177"/>
      <c r="AK39" s="452">
        <f>ROUND(AI39/36,0)</f>
        <v>0</v>
      </c>
      <c r="AL39" s="451"/>
      <c r="AM39" s="177"/>
      <c r="AN39" s="452"/>
      <c r="AO39" s="382">
        <v>112</v>
      </c>
      <c r="AP39" s="177">
        <v>42</v>
      </c>
      <c r="AQ39" s="452">
        <f>ROUND(AO39/36,0)</f>
        <v>3</v>
      </c>
      <c r="AR39" s="451"/>
      <c r="AS39" s="177"/>
      <c r="AT39" s="452">
        <f>ROUND(AR39/36,0)</f>
        <v>0</v>
      </c>
      <c r="AU39" s="451"/>
      <c r="AV39" s="177"/>
      <c r="AW39" s="452">
        <f>ROUND(AU39/36,0)</f>
        <v>0</v>
      </c>
      <c r="AX39" s="451"/>
      <c r="AY39" s="177"/>
      <c r="AZ39" s="452">
        <f>ROUND(AX39/36,0)</f>
        <v>0</v>
      </c>
      <c r="BA39" s="451"/>
      <c r="BB39" s="177"/>
      <c r="BC39" s="455"/>
      <c r="BD39" s="456">
        <f>SUM(AH39,AK39,AN39,AQ39,AT39,AW39,AZ39,BC39)</f>
        <v>3</v>
      </c>
      <c r="BE39" s="457"/>
      <c r="BF39" s="471" t="s">
        <v>247</v>
      </c>
      <c r="BG39" s="471"/>
      <c r="BH39" s="471"/>
      <c r="BI39" s="472"/>
    </row>
    <row r="40" spans="1:61" s="5" customFormat="1" ht="69.599999999999994" customHeight="1">
      <c r="A40" s="110" t="s">
        <v>103</v>
      </c>
      <c r="B40" s="247" t="s">
        <v>343</v>
      </c>
      <c r="C40" s="247"/>
      <c r="D40" s="247"/>
      <c r="E40" s="247"/>
      <c r="F40" s="247"/>
      <c r="G40" s="247"/>
      <c r="H40" s="247"/>
      <c r="I40" s="247"/>
      <c r="J40" s="247"/>
      <c r="K40" s="247"/>
      <c r="L40" s="247"/>
      <c r="M40" s="247"/>
      <c r="N40" s="247"/>
      <c r="O40" s="247"/>
      <c r="P40" s="449"/>
      <c r="Q40" s="450"/>
      <c r="R40" s="449"/>
      <c r="S40" s="450"/>
      <c r="T40" s="424"/>
      <c r="U40" s="425"/>
      <c r="V40" s="560"/>
      <c r="W40" s="561"/>
      <c r="X40" s="560"/>
      <c r="Y40" s="561"/>
      <c r="Z40" s="424"/>
      <c r="AA40" s="425"/>
      <c r="AB40" s="424"/>
      <c r="AC40" s="425"/>
      <c r="AD40" s="424"/>
      <c r="AE40" s="442"/>
      <c r="AF40" s="451"/>
      <c r="AG40" s="177"/>
      <c r="AH40" s="452"/>
      <c r="AI40" s="451"/>
      <c r="AJ40" s="177"/>
      <c r="AK40" s="452"/>
      <c r="AL40" s="451"/>
      <c r="AM40" s="177"/>
      <c r="AN40" s="452"/>
      <c r="AO40" s="451"/>
      <c r="AP40" s="177"/>
      <c r="AQ40" s="452"/>
      <c r="AR40" s="451"/>
      <c r="AS40" s="177"/>
      <c r="AT40" s="455"/>
      <c r="AU40" s="451"/>
      <c r="AV40" s="177"/>
      <c r="AW40" s="452"/>
      <c r="AX40" s="451"/>
      <c r="AY40" s="177"/>
      <c r="AZ40" s="452"/>
      <c r="BA40" s="451"/>
      <c r="BB40" s="177"/>
      <c r="BC40" s="455"/>
      <c r="BD40" s="575"/>
      <c r="BE40" s="576"/>
      <c r="BF40" s="541" t="s">
        <v>325</v>
      </c>
      <c r="BG40" s="471"/>
      <c r="BH40" s="471"/>
      <c r="BI40" s="472"/>
    </row>
    <row r="41" spans="1:61" ht="35.25">
      <c r="A41" s="111" t="s">
        <v>188</v>
      </c>
      <c r="B41" s="250" t="s">
        <v>189</v>
      </c>
      <c r="C41" s="250"/>
      <c r="D41" s="250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  <c r="P41" s="449">
        <v>1</v>
      </c>
      <c r="Q41" s="450"/>
      <c r="R41" s="449"/>
      <c r="S41" s="450"/>
      <c r="T41" s="424">
        <f t="shared" ref="T41:T46" si="2">SUM(AF41,AI41,AL41,AO41,AR41,AU41,AX41)</f>
        <v>114</v>
      </c>
      <c r="U41" s="425"/>
      <c r="V41" s="424">
        <f t="shared" ref="V41:V46" si="3">IF(IFERROR(SUM(AG41,AJ41,AM41,AP41,AS41,AV41,AY41)=SUM(X41,AB41,AD41),FALSE)=TRUE,SUM(AG41,AJ41,AM41,AP41,AS41,AV41,AY41),FALSE)</f>
        <v>58</v>
      </c>
      <c r="W41" s="425"/>
      <c r="X41" s="424">
        <v>30</v>
      </c>
      <c r="Y41" s="425"/>
      <c r="Z41" s="424"/>
      <c r="AA41" s="425"/>
      <c r="AB41" s="424">
        <v>28</v>
      </c>
      <c r="AC41" s="425"/>
      <c r="AD41" s="424"/>
      <c r="AE41" s="442"/>
      <c r="AF41" s="451">
        <v>114</v>
      </c>
      <c r="AG41" s="177">
        <v>58</v>
      </c>
      <c r="AH41" s="452">
        <f t="shared" ref="AH41:AH46" si="4">ROUND(AF41/36,0)</f>
        <v>3</v>
      </c>
      <c r="AI41" s="451"/>
      <c r="AJ41" s="177"/>
      <c r="AK41" s="452">
        <f t="shared" ref="AK41:AK46" si="5">ROUND(AI41/36,0)</f>
        <v>0</v>
      </c>
      <c r="AL41" s="451"/>
      <c r="AM41" s="177"/>
      <c r="AN41" s="452">
        <f>ROUND(AL41/36,0)</f>
        <v>0</v>
      </c>
      <c r="AO41" s="451"/>
      <c r="AP41" s="177"/>
      <c r="AQ41" s="452">
        <f>ROUND(AO41/36,0)</f>
        <v>0</v>
      </c>
      <c r="AR41" s="451"/>
      <c r="AS41" s="177"/>
      <c r="AT41" s="452">
        <f>ROUND(AR41/36,0)</f>
        <v>0</v>
      </c>
      <c r="AU41" s="451"/>
      <c r="AV41" s="177"/>
      <c r="AW41" s="452">
        <f>ROUND(AU41/36,0)</f>
        <v>0</v>
      </c>
      <c r="AX41" s="451"/>
      <c r="AY41" s="177"/>
      <c r="AZ41" s="452">
        <f>ROUND(AX41/36,0)</f>
        <v>0</v>
      </c>
      <c r="BA41" s="451"/>
      <c r="BB41" s="177"/>
      <c r="BC41" s="455"/>
      <c r="BD41" s="456">
        <f t="shared" ref="BD41:BD46" si="6">SUM(AH41,AK41,AN41,AQ41,AT41,AW41,AZ41,BC41)</f>
        <v>3</v>
      </c>
      <c r="BE41" s="457"/>
      <c r="BF41" s="462"/>
      <c r="BG41" s="463"/>
      <c r="BH41" s="463"/>
      <c r="BI41" s="464"/>
    </row>
    <row r="42" spans="1:61" ht="35.25">
      <c r="A42" s="111" t="s">
        <v>190</v>
      </c>
      <c r="B42" s="250" t="s">
        <v>191</v>
      </c>
      <c r="C42" s="250"/>
      <c r="D42" s="250"/>
      <c r="E42" s="250"/>
      <c r="F42" s="250"/>
      <c r="G42" s="250"/>
      <c r="H42" s="250"/>
      <c r="I42" s="250"/>
      <c r="J42" s="250"/>
      <c r="K42" s="250"/>
      <c r="L42" s="250"/>
      <c r="M42" s="250"/>
      <c r="N42" s="250"/>
      <c r="O42" s="250"/>
      <c r="P42" s="449">
        <v>2</v>
      </c>
      <c r="Q42" s="450"/>
      <c r="R42" s="449"/>
      <c r="S42" s="450"/>
      <c r="T42" s="424">
        <f t="shared" si="2"/>
        <v>120</v>
      </c>
      <c r="U42" s="425"/>
      <c r="V42" s="424">
        <f t="shared" si="3"/>
        <v>66</v>
      </c>
      <c r="W42" s="425"/>
      <c r="X42" s="424">
        <v>34</v>
      </c>
      <c r="Y42" s="425"/>
      <c r="Z42" s="424"/>
      <c r="AA42" s="425"/>
      <c r="AB42" s="424">
        <v>32</v>
      </c>
      <c r="AC42" s="425"/>
      <c r="AD42" s="424"/>
      <c r="AE42" s="425"/>
      <c r="AF42" s="563"/>
      <c r="AG42" s="564"/>
      <c r="AH42" s="452">
        <f t="shared" si="4"/>
        <v>0</v>
      </c>
      <c r="AI42" s="563">
        <v>120</v>
      </c>
      <c r="AJ42" s="564">
        <v>66</v>
      </c>
      <c r="AK42" s="452">
        <f t="shared" si="5"/>
        <v>3</v>
      </c>
      <c r="AL42" s="563"/>
      <c r="AM42" s="564"/>
      <c r="AN42" s="562"/>
      <c r="AO42" s="563"/>
      <c r="AP42" s="564"/>
      <c r="AQ42" s="562"/>
      <c r="AR42" s="563"/>
      <c r="AS42" s="564"/>
      <c r="AT42" s="602"/>
      <c r="AU42" s="563"/>
      <c r="AV42" s="564"/>
      <c r="AW42" s="562"/>
      <c r="AX42" s="563"/>
      <c r="AY42" s="564"/>
      <c r="AZ42" s="562"/>
      <c r="BA42" s="563"/>
      <c r="BB42" s="564"/>
      <c r="BC42" s="455"/>
      <c r="BD42" s="456">
        <f t="shared" si="6"/>
        <v>3</v>
      </c>
      <c r="BE42" s="457"/>
      <c r="BF42" s="462"/>
      <c r="BG42" s="463"/>
      <c r="BH42" s="463"/>
      <c r="BI42" s="464"/>
    </row>
    <row r="43" spans="1:61" ht="35.25">
      <c r="A43" s="111" t="s">
        <v>345</v>
      </c>
      <c r="B43" s="250" t="s">
        <v>192</v>
      </c>
      <c r="C43" s="250"/>
      <c r="D43" s="250"/>
      <c r="E43" s="250"/>
      <c r="F43" s="250"/>
      <c r="G43" s="250"/>
      <c r="H43" s="250"/>
      <c r="I43" s="250"/>
      <c r="J43" s="250"/>
      <c r="K43" s="250"/>
      <c r="L43" s="250"/>
      <c r="M43" s="250"/>
      <c r="N43" s="250"/>
      <c r="O43" s="250"/>
      <c r="P43" s="449">
        <v>3</v>
      </c>
      <c r="Q43" s="450"/>
      <c r="R43" s="449"/>
      <c r="S43" s="450"/>
      <c r="T43" s="424">
        <f t="shared" si="2"/>
        <v>114</v>
      </c>
      <c r="U43" s="425"/>
      <c r="V43" s="424">
        <f t="shared" si="3"/>
        <v>56</v>
      </c>
      <c r="W43" s="425"/>
      <c r="X43" s="424">
        <v>26</v>
      </c>
      <c r="Y43" s="425"/>
      <c r="Z43" s="424"/>
      <c r="AA43" s="425"/>
      <c r="AB43" s="424">
        <v>30</v>
      </c>
      <c r="AC43" s="425"/>
      <c r="AD43" s="424"/>
      <c r="AE43" s="442"/>
      <c r="AF43" s="451"/>
      <c r="AG43" s="177"/>
      <c r="AH43" s="452">
        <f t="shared" si="4"/>
        <v>0</v>
      </c>
      <c r="AI43" s="451"/>
      <c r="AJ43" s="177"/>
      <c r="AK43" s="452">
        <f t="shared" si="5"/>
        <v>0</v>
      </c>
      <c r="AL43" s="603">
        <v>114</v>
      </c>
      <c r="AM43" s="604">
        <v>56</v>
      </c>
      <c r="AN43" s="452">
        <f>ROUND(AL43/36,0)</f>
        <v>3</v>
      </c>
      <c r="AO43" s="382"/>
      <c r="AP43" s="177"/>
      <c r="AQ43" s="452">
        <f>ROUND(AO43/36,0)</f>
        <v>0</v>
      </c>
      <c r="AR43" s="451"/>
      <c r="AS43" s="177"/>
      <c r="AT43" s="452">
        <f>ROUND(AR43/36,0)</f>
        <v>0</v>
      </c>
      <c r="AU43" s="451"/>
      <c r="AV43" s="177"/>
      <c r="AW43" s="452">
        <f>ROUND(AU43/36,0)</f>
        <v>0</v>
      </c>
      <c r="AX43" s="451"/>
      <c r="AY43" s="177"/>
      <c r="AZ43" s="452">
        <f>ROUND(AX43/36,0)</f>
        <v>0</v>
      </c>
      <c r="BA43" s="451"/>
      <c r="BB43" s="177"/>
      <c r="BC43" s="455"/>
      <c r="BD43" s="456">
        <f t="shared" si="6"/>
        <v>3</v>
      </c>
      <c r="BE43" s="457"/>
      <c r="BF43" s="462"/>
      <c r="BG43" s="463"/>
      <c r="BH43" s="463"/>
      <c r="BI43" s="464"/>
    </row>
    <row r="44" spans="1:61" ht="35.25">
      <c r="A44" s="111" t="s">
        <v>346</v>
      </c>
      <c r="B44" s="250" t="s">
        <v>194</v>
      </c>
      <c r="C44" s="250"/>
      <c r="D44" s="250"/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449">
        <v>5</v>
      </c>
      <c r="Q44" s="450"/>
      <c r="R44" s="449">
        <v>4</v>
      </c>
      <c r="S44" s="450"/>
      <c r="T44" s="424">
        <f t="shared" si="2"/>
        <v>228</v>
      </c>
      <c r="U44" s="425"/>
      <c r="V44" s="424">
        <f t="shared" si="3"/>
        <v>112</v>
      </c>
      <c r="W44" s="425"/>
      <c r="X44" s="424">
        <v>60</v>
      </c>
      <c r="Y44" s="425"/>
      <c r="Z44" s="424"/>
      <c r="AA44" s="425"/>
      <c r="AB44" s="424">
        <v>52</v>
      </c>
      <c r="AC44" s="425"/>
      <c r="AD44" s="424"/>
      <c r="AE44" s="442"/>
      <c r="AF44" s="451"/>
      <c r="AG44" s="177"/>
      <c r="AH44" s="452">
        <f t="shared" si="4"/>
        <v>0</v>
      </c>
      <c r="AI44" s="451"/>
      <c r="AJ44" s="177"/>
      <c r="AK44" s="452">
        <f t="shared" si="5"/>
        <v>0</v>
      </c>
      <c r="AL44" s="563"/>
      <c r="AM44" s="564"/>
      <c r="AN44" s="562"/>
      <c r="AO44" s="383">
        <v>114</v>
      </c>
      <c r="AP44" s="564">
        <v>56</v>
      </c>
      <c r="AQ44" s="562">
        <f>ROUND(AO44/36,0)</f>
        <v>3</v>
      </c>
      <c r="AR44" s="563">
        <v>114</v>
      </c>
      <c r="AS44" s="564">
        <v>56</v>
      </c>
      <c r="AT44" s="602">
        <v>3</v>
      </c>
      <c r="AU44" s="563"/>
      <c r="AV44" s="564"/>
      <c r="AW44" s="562"/>
      <c r="AX44" s="563"/>
      <c r="AY44" s="564"/>
      <c r="AZ44" s="562"/>
      <c r="BA44" s="563"/>
      <c r="BB44" s="564"/>
      <c r="BC44" s="455"/>
      <c r="BD44" s="456">
        <f t="shared" si="6"/>
        <v>6</v>
      </c>
      <c r="BE44" s="457"/>
      <c r="BF44" s="462"/>
      <c r="BG44" s="463"/>
      <c r="BH44" s="463"/>
      <c r="BI44" s="464"/>
    </row>
    <row r="45" spans="1:61" s="5" customFormat="1" ht="35.25">
      <c r="A45" s="111" t="s">
        <v>347</v>
      </c>
      <c r="B45" s="250" t="s">
        <v>348</v>
      </c>
      <c r="C45" s="250"/>
      <c r="D45" s="250"/>
      <c r="E45" s="250"/>
      <c r="F45" s="250"/>
      <c r="G45" s="250"/>
      <c r="H45" s="250"/>
      <c r="I45" s="250"/>
      <c r="J45" s="250"/>
      <c r="K45" s="250"/>
      <c r="L45" s="250"/>
      <c r="M45" s="250"/>
      <c r="N45" s="250"/>
      <c r="O45" s="250"/>
      <c r="P45" s="449" t="s">
        <v>242</v>
      </c>
      <c r="Q45" s="450"/>
      <c r="R45" s="449"/>
      <c r="S45" s="450"/>
      <c r="T45" s="424">
        <f t="shared" si="2"/>
        <v>250</v>
      </c>
      <c r="U45" s="425"/>
      <c r="V45" s="424">
        <f t="shared" si="3"/>
        <v>134</v>
      </c>
      <c r="W45" s="425"/>
      <c r="X45" s="424">
        <v>70</v>
      </c>
      <c r="Y45" s="425"/>
      <c r="Z45" s="424"/>
      <c r="AA45" s="425"/>
      <c r="AB45" s="424">
        <v>64</v>
      </c>
      <c r="AC45" s="425"/>
      <c r="AD45" s="424"/>
      <c r="AE45" s="442"/>
      <c r="AF45" s="563"/>
      <c r="AG45" s="564"/>
      <c r="AH45" s="562">
        <f t="shared" si="4"/>
        <v>0</v>
      </c>
      <c r="AI45" s="563"/>
      <c r="AJ45" s="564"/>
      <c r="AK45" s="562">
        <f t="shared" si="5"/>
        <v>0</v>
      </c>
      <c r="AL45" s="563"/>
      <c r="AM45" s="564"/>
      <c r="AN45" s="562">
        <f>ROUND(AL45/36,0)</f>
        <v>0</v>
      </c>
      <c r="AO45" s="383"/>
      <c r="AP45" s="564"/>
      <c r="AQ45" s="562">
        <f>ROUND(AO45/36,0)</f>
        <v>0</v>
      </c>
      <c r="AR45" s="563"/>
      <c r="AS45" s="564"/>
      <c r="AT45" s="562"/>
      <c r="AU45" s="563">
        <v>130</v>
      </c>
      <c r="AV45" s="564">
        <v>70</v>
      </c>
      <c r="AW45" s="562">
        <f>ROUND(AU45/36,0)</f>
        <v>4</v>
      </c>
      <c r="AX45" s="563">
        <v>120</v>
      </c>
      <c r="AY45" s="564">
        <v>64</v>
      </c>
      <c r="AZ45" s="563">
        <f>ROUND(AX45/36,0)</f>
        <v>3</v>
      </c>
      <c r="BA45" s="563"/>
      <c r="BB45" s="564"/>
      <c r="BC45" s="455"/>
      <c r="BD45" s="456">
        <f t="shared" si="6"/>
        <v>7</v>
      </c>
      <c r="BE45" s="457"/>
      <c r="BF45" s="541"/>
      <c r="BG45" s="471"/>
      <c r="BH45" s="471"/>
      <c r="BI45" s="472"/>
    </row>
    <row r="46" spans="1:61" s="172" customFormat="1" ht="35.25">
      <c r="A46" s="111" t="s">
        <v>494</v>
      </c>
      <c r="B46" s="244" t="s">
        <v>410</v>
      </c>
      <c r="C46" s="245"/>
      <c r="D46" s="245"/>
      <c r="E46" s="245"/>
      <c r="F46" s="245"/>
      <c r="G46" s="245"/>
      <c r="H46" s="245"/>
      <c r="I46" s="245"/>
      <c r="J46" s="245"/>
      <c r="K46" s="245"/>
      <c r="L46" s="245"/>
      <c r="M46" s="245"/>
      <c r="N46" s="245"/>
      <c r="O46" s="246"/>
      <c r="P46" s="449">
        <v>5</v>
      </c>
      <c r="Q46" s="450"/>
      <c r="R46" s="449"/>
      <c r="S46" s="450"/>
      <c r="T46" s="424">
        <f t="shared" si="2"/>
        <v>108</v>
      </c>
      <c r="U46" s="425"/>
      <c r="V46" s="424">
        <f t="shared" si="3"/>
        <v>52</v>
      </c>
      <c r="W46" s="425"/>
      <c r="X46" s="424">
        <v>24</v>
      </c>
      <c r="Y46" s="425"/>
      <c r="Z46" s="424"/>
      <c r="AA46" s="425"/>
      <c r="AB46" s="424">
        <v>28</v>
      </c>
      <c r="AC46" s="425"/>
      <c r="AD46" s="424"/>
      <c r="AE46" s="457"/>
      <c r="AF46" s="563"/>
      <c r="AG46" s="564"/>
      <c r="AH46" s="562">
        <f t="shared" si="4"/>
        <v>0</v>
      </c>
      <c r="AI46" s="563"/>
      <c r="AJ46" s="564"/>
      <c r="AK46" s="562">
        <f t="shared" si="5"/>
        <v>0</v>
      </c>
      <c r="AL46" s="563"/>
      <c r="AM46" s="564"/>
      <c r="AN46" s="562">
        <f>ROUND(AL46/36,0)</f>
        <v>0</v>
      </c>
      <c r="AO46" s="383"/>
      <c r="AP46" s="564"/>
      <c r="AQ46" s="562">
        <f>ROUND(AO46/36,0)</f>
        <v>0</v>
      </c>
      <c r="AR46" s="451">
        <v>108</v>
      </c>
      <c r="AS46" s="177">
        <v>52</v>
      </c>
      <c r="AT46" s="562">
        <f>ROUND(AR46/36,0)</f>
        <v>3</v>
      </c>
      <c r="AU46" s="451"/>
      <c r="AV46" s="177"/>
      <c r="AW46" s="562">
        <f>ROUND(AU46/36,0)</f>
        <v>0</v>
      </c>
      <c r="AX46" s="451"/>
      <c r="AY46" s="177"/>
      <c r="AZ46" s="562">
        <f>ROUND(AX46/36,0)</f>
        <v>0</v>
      </c>
      <c r="BA46" s="451"/>
      <c r="BB46" s="177"/>
      <c r="BC46" s="455"/>
      <c r="BD46" s="456">
        <f t="shared" si="6"/>
        <v>3</v>
      </c>
      <c r="BE46" s="457"/>
      <c r="BF46" s="450"/>
      <c r="BG46" s="355"/>
      <c r="BH46" s="355"/>
      <c r="BI46" s="577"/>
    </row>
    <row r="47" spans="1:61" s="5" customFormat="1" ht="75" customHeight="1">
      <c r="A47" s="110" t="s">
        <v>140</v>
      </c>
      <c r="B47" s="239" t="s">
        <v>196</v>
      </c>
      <c r="C47" s="240"/>
      <c r="D47" s="240"/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241"/>
      <c r="P47" s="449"/>
      <c r="Q47" s="450"/>
      <c r="R47" s="449"/>
      <c r="S47" s="450"/>
      <c r="T47" s="424"/>
      <c r="U47" s="425"/>
      <c r="V47" s="560"/>
      <c r="W47" s="561"/>
      <c r="X47" s="560"/>
      <c r="Y47" s="561"/>
      <c r="Z47" s="424"/>
      <c r="AA47" s="425"/>
      <c r="AB47" s="424"/>
      <c r="AC47" s="425"/>
      <c r="AD47" s="424"/>
      <c r="AE47" s="442"/>
      <c r="AF47" s="451"/>
      <c r="AG47" s="177"/>
      <c r="AH47" s="452"/>
      <c r="AI47" s="451"/>
      <c r="AJ47" s="177"/>
      <c r="AK47" s="452"/>
      <c r="AL47" s="451"/>
      <c r="AM47" s="177"/>
      <c r="AN47" s="452"/>
      <c r="AO47" s="382"/>
      <c r="AP47" s="177"/>
      <c r="AQ47" s="452"/>
      <c r="AR47" s="451"/>
      <c r="AS47" s="177"/>
      <c r="AT47" s="455"/>
      <c r="AU47" s="451"/>
      <c r="AV47" s="177"/>
      <c r="AW47" s="452"/>
      <c r="AX47" s="451"/>
      <c r="AY47" s="177"/>
      <c r="AZ47" s="452"/>
      <c r="BA47" s="451"/>
      <c r="BB47" s="177"/>
      <c r="BC47" s="455"/>
      <c r="BD47" s="575"/>
      <c r="BE47" s="576"/>
      <c r="BF47" s="565"/>
      <c r="BG47" s="458"/>
      <c r="BH47" s="458"/>
      <c r="BI47" s="459"/>
    </row>
    <row r="48" spans="1:61" ht="75" customHeight="1">
      <c r="A48" s="111" t="s">
        <v>193</v>
      </c>
      <c r="B48" s="250" t="s">
        <v>230</v>
      </c>
      <c r="C48" s="250"/>
      <c r="D48" s="250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449">
        <v>4</v>
      </c>
      <c r="Q48" s="450"/>
      <c r="R48" s="449">
        <v>3</v>
      </c>
      <c r="S48" s="450"/>
      <c r="T48" s="424">
        <f>SUM(AF48,AI48,AL48,AO48,AR48,AU48,AX48)</f>
        <v>240</v>
      </c>
      <c r="U48" s="425"/>
      <c r="V48" s="424">
        <f>IF(IFERROR(SUM(AG48,AJ48,AM48,AP48,AS48,AV48,AY48)=SUM(X48,AB48,AD48),FALSE)=TRUE,SUM(AG48,AJ48,AM48,AP48,AS48,AV48,AY48),FALSE)</f>
        <v>136</v>
      </c>
      <c r="W48" s="425"/>
      <c r="X48" s="424">
        <v>68</v>
      </c>
      <c r="Y48" s="425"/>
      <c r="Z48" s="424"/>
      <c r="AA48" s="425"/>
      <c r="AB48" s="424">
        <v>68</v>
      </c>
      <c r="AC48" s="425"/>
      <c r="AD48" s="424"/>
      <c r="AE48" s="442"/>
      <c r="AF48" s="451"/>
      <c r="AG48" s="177"/>
      <c r="AH48" s="452">
        <f t="shared" ref="AH48:AH53" si="7">ROUND(AF48/36,0)</f>
        <v>0</v>
      </c>
      <c r="AI48" s="451"/>
      <c r="AJ48" s="177"/>
      <c r="AK48" s="452">
        <f t="shared" ref="AK48:AK53" si="8">ROUND(AI48/36,0)</f>
        <v>0</v>
      </c>
      <c r="AL48" s="451">
        <v>120</v>
      </c>
      <c r="AM48" s="177">
        <v>68</v>
      </c>
      <c r="AN48" s="452">
        <f>ROUND(AL48/36,0)</f>
        <v>3</v>
      </c>
      <c r="AO48" s="382">
        <v>120</v>
      </c>
      <c r="AP48" s="177">
        <v>68</v>
      </c>
      <c r="AQ48" s="452">
        <f>ROUND(AO48/36,0)</f>
        <v>3</v>
      </c>
      <c r="AR48" s="451"/>
      <c r="AS48" s="177"/>
      <c r="AT48" s="452">
        <f>ROUND(AR48/36,0)</f>
        <v>0</v>
      </c>
      <c r="AU48" s="451"/>
      <c r="AV48" s="177"/>
      <c r="AW48" s="452">
        <f>ROUND(AU48/36,0)</f>
        <v>0</v>
      </c>
      <c r="AX48" s="451"/>
      <c r="AY48" s="177"/>
      <c r="AZ48" s="452">
        <f>ROUND(AX48/36,0)</f>
        <v>0</v>
      </c>
      <c r="BA48" s="451"/>
      <c r="BB48" s="177"/>
      <c r="BC48" s="455"/>
      <c r="BD48" s="456">
        <f>SUM(AH48,AK48,AN48,AQ48,AT48,AW48,AZ48,BC48)</f>
        <v>6</v>
      </c>
      <c r="BE48" s="457"/>
      <c r="BF48" s="450" t="s">
        <v>106</v>
      </c>
      <c r="BG48" s="355"/>
      <c r="BH48" s="355"/>
      <c r="BI48" s="577"/>
    </row>
    <row r="49" spans="1:63" s="11" customFormat="1" ht="73.5" customHeight="1">
      <c r="A49" s="111" t="s">
        <v>195</v>
      </c>
      <c r="B49" s="250" t="s">
        <v>197</v>
      </c>
      <c r="C49" s="250"/>
      <c r="D49" s="250"/>
      <c r="E49" s="250"/>
      <c r="F49" s="250"/>
      <c r="G49" s="250"/>
      <c r="H49" s="250"/>
      <c r="I49" s="250"/>
      <c r="J49" s="250"/>
      <c r="K49" s="250"/>
      <c r="L49" s="250"/>
      <c r="M49" s="250"/>
      <c r="N49" s="250"/>
      <c r="O49" s="250"/>
      <c r="P49" s="449">
        <v>5</v>
      </c>
      <c r="Q49" s="450"/>
      <c r="R49" s="449"/>
      <c r="S49" s="450"/>
      <c r="T49" s="424">
        <f>SUM(AF49,AI49,AL49,AO49,AR49,AU49,AX49)</f>
        <v>120</v>
      </c>
      <c r="U49" s="425"/>
      <c r="V49" s="424">
        <f>IF(IFERROR(SUM(AG49,AJ49,AM49,AP49,AS49,AV49,AY49)=SUM(X49,AB49,AD49),FALSE)=TRUE,SUM(AG49,AJ49,AM49,AP49,AS49,AV49,AY49),FALSE)</f>
        <v>68</v>
      </c>
      <c r="W49" s="425"/>
      <c r="X49" s="424">
        <v>40</v>
      </c>
      <c r="Y49" s="425"/>
      <c r="Z49" s="424"/>
      <c r="AA49" s="425"/>
      <c r="AB49" s="424">
        <v>28</v>
      </c>
      <c r="AC49" s="425"/>
      <c r="AD49" s="424"/>
      <c r="AE49" s="442"/>
      <c r="AF49" s="451"/>
      <c r="AG49" s="177"/>
      <c r="AH49" s="452">
        <f t="shared" si="7"/>
        <v>0</v>
      </c>
      <c r="AI49" s="451"/>
      <c r="AJ49" s="177"/>
      <c r="AK49" s="452">
        <f t="shared" si="8"/>
        <v>0</v>
      </c>
      <c r="AL49" s="563"/>
      <c r="AM49" s="564"/>
      <c r="AN49" s="562"/>
      <c r="AO49" s="382"/>
      <c r="AP49" s="177"/>
      <c r="AQ49" s="452">
        <f>ROUND(AO49/36,0)</f>
        <v>0</v>
      </c>
      <c r="AR49" s="451">
        <v>120</v>
      </c>
      <c r="AS49" s="177">
        <v>68</v>
      </c>
      <c r="AT49" s="452">
        <v>3</v>
      </c>
      <c r="AU49" s="451"/>
      <c r="AV49" s="177"/>
      <c r="AW49" s="452"/>
      <c r="AX49" s="451"/>
      <c r="AY49" s="177"/>
      <c r="AZ49" s="452">
        <f>ROUND(AX49/36,0)</f>
        <v>0</v>
      </c>
      <c r="BA49" s="451"/>
      <c r="BB49" s="177"/>
      <c r="BC49" s="455"/>
      <c r="BD49" s="456">
        <f>SUM(AH49,AK49,AN49,AQ49,AT49,AW49,AZ49,BC49)</f>
        <v>3</v>
      </c>
      <c r="BE49" s="457"/>
      <c r="BF49" s="450" t="s">
        <v>258</v>
      </c>
      <c r="BG49" s="355"/>
      <c r="BH49" s="355"/>
      <c r="BI49" s="577"/>
    </row>
    <row r="50" spans="1:63" ht="45.6" customHeight="1">
      <c r="A50" s="111" t="s">
        <v>344</v>
      </c>
      <c r="B50" s="244" t="s">
        <v>198</v>
      </c>
      <c r="C50" s="245"/>
      <c r="D50" s="245"/>
      <c r="E50" s="245"/>
      <c r="F50" s="245"/>
      <c r="G50" s="245"/>
      <c r="H50" s="245"/>
      <c r="I50" s="245"/>
      <c r="J50" s="245"/>
      <c r="K50" s="245"/>
      <c r="L50" s="245"/>
      <c r="M50" s="245"/>
      <c r="N50" s="245"/>
      <c r="O50" s="246"/>
      <c r="P50" s="449"/>
      <c r="Q50" s="450"/>
      <c r="R50" s="449">
        <v>4</v>
      </c>
      <c r="S50" s="450"/>
      <c r="T50" s="424">
        <f>SUM(AF50,AI50,AL50,AO50,AR50,AU50,AX50)</f>
        <v>108</v>
      </c>
      <c r="U50" s="425"/>
      <c r="V50" s="424">
        <f>IF(IFERROR(SUM(AG50,AJ50,AM50,AP50,AS50,AV50,AY50)=SUM(X50,AB50,AD50),FALSE)=TRUE,SUM(AG50,AJ50,AM50,AP50,AS50,AV50,AY50),FALSE)</f>
        <v>52</v>
      </c>
      <c r="W50" s="425"/>
      <c r="X50" s="424">
        <v>30</v>
      </c>
      <c r="Y50" s="425"/>
      <c r="Z50" s="424"/>
      <c r="AA50" s="425"/>
      <c r="AB50" s="424">
        <v>22</v>
      </c>
      <c r="AC50" s="425"/>
      <c r="AD50" s="424"/>
      <c r="AE50" s="457"/>
      <c r="AF50" s="451"/>
      <c r="AG50" s="177"/>
      <c r="AH50" s="452">
        <f t="shared" si="7"/>
        <v>0</v>
      </c>
      <c r="AI50" s="451"/>
      <c r="AJ50" s="177"/>
      <c r="AK50" s="452">
        <f t="shared" si="8"/>
        <v>0</v>
      </c>
      <c r="AL50" s="563"/>
      <c r="AM50" s="564"/>
      <c r="AN50" s="562"/>
      <c r="AO50" s="382">
        <v>108</v>
      </c>
      <c r="AP50" s="177">
        <v>52</v>
      </c>
      <c r="AQ50" s="452">
        <f>ROUND(AO50/36,0)</f>
        <v>3</v>
      </c>
      <c r="AR50" s="451"/>
      <c r="AS50" s="177"/>
      <c r="AT50" s="452">
        <f>ROUND(AR50/36,0)</f>
        <v>0</v>
      </c>
      <c r="AU50" s="451"/>
      <c r="AV50" s="177"/>
      <c r="AW50" s="452">
        <f>ROUND(AU50/36,0)</f>
        <v>0</v>
      </c>
      <c r="AX50" s="451"/>
      <c r="AY50" s="177"/>
      <c r="AZ50" s="452">
        <f>ROUND(AX50/36,0)</f>
        <v>0</v>
      </c>
      <c r="BA50" s="451"/>
      <c r="BB50" s="177"/>
      <c r="BC50" s="455"/>
      <c r="BD50" s="456">
        <f>SUM(AH50,AK50,AN50,AQ50,AT50,AW50,AZ50,BC50)</f>
        <v>3</v>
      </c>
      <c r="BE50" s="457"/>
      <c r="BF50" s="541" t="s">
        <v>259</v>
      </c>
      <c r="BG50" s="471"/>
      <c r="BH50" s="471"/>
      <c r="BI50" s="472"/>
    </row>
    <row r="51" spans="1:63" s="5" customFormat="1" ht="70.5" customHeight="1">
      <c r="A51" s="110" t="s">
        <v>148</v>
      </c>
      <c r="B51" s="239" t="s">
        <v>411</v>
      </c>
      <c r="C51" s="240"/>
      <c r="D51" s="240"/>
      <c r="E51" s="240"/>
      <c r="F51" s="240"/>
      <c r="G51" s="240"/>
      <c r="H51" s="240"/>
      <c r="I51" s="240"/>
      <c r="J51" s="240"/>
      <c r="K51" s="240"/>
      <c r="L51" s="240"/>
      <c r="M51" s="240"/>
      <c r="N51" s="240"/>
      <c r="O51" s="241"/>
      <c r="P51" s="449"/>
      <c r="Q51" s="450"/>
      <c r="R51" s="449"/>
      <c r="S51" s="450"/>
      <c r="T51" s="424"/>
      <c r="U51" s="425"/>
      <c r="V51" s="560"/>
      <c r="W51" s="561"/>
      <c r="X51" s="560"/>
      <c r="Y51" s="561"/>
      <c r="Z51" s="424"/>
      <c r="AA51" s="425"/>
      <c r="AB51" s="424"/>
      <c r="AC51" s="425"/>
      <c r="AD51" s="424"/>
      <c r="AE51" s="457"/>
      <c r="AF51" s="451"/>
      <c r="AG51" s="177"/>
      <c r="AH51" s="452">
        <f t="shared" si="7"/>
        <v>0</v>
      </c>
      <c r="AI51" s="451"/>
      <c r="AJ51" s="177"/>
      <c r="AK51" s="452"/>
      <c r="AL51" s="451"/>
      <c r="AM51" s="177"/>
      <c r="AN51" s="452"/>
      <c r="AO51" s="382"/>
      <c r="AP51" s="177"/>
      <c r="AQ51" s="452"/>
      <c r="AR51" s="451"/>
      <c r="AS51" s="177"/>
      <c r="AT51" s="455"/>
      <c r="AU51" s="451"/>
      <c r="AV51" s="177"/>
      <c r="AW51" s="452"/>
      <c r="AX51" s="451"/>
      <c r="AY51" s="177"/>
      <c r="AZ51" s="452"/>
      <c r="BA51" s="451"/>
      <c r="BB51" s="177"/>
      <c r="BC51" s="455"/>
      <c r="BD51" s="456"/>
      <c r="BE51" s="457"/>
      <c r="BF51" s="541" t="s">
        <v>464</v>
      </c>
      <c r="BG51" s="471"/>
      <c r="BH51" s="471"/>
      <c r="BI51" s="472"/>
    </row>
    <row r="52" spans="1:63" ht="70.150000000000006" customHeight="1">
      <c r="A52" s="111" t="s">
        <v>456</v>
      </c>
      <c r="B52" s="250" t="s">
        <v>529</v>
      </c>
      <c r="C52" s="250"/>
      <c r="D52" s="250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449">
        <v>1</v>
      </c>
      <c r="Q52" s="450"/>
      <c r="R52" s="449"/>
      <c r="S52" s="450"/>
      <c r="T52" s="424">
        <f t="shared" ref="T52:T58" si="9">SUM(AF52,AI52,AL52,AO52,AR52,AU52,AX52)</f>
        <v>120</v>
      </c>
      <c r="U52" s="425"/>
      <c r="V52" s="424">
        <f t="shared" ref="V52:V58" si="10">IF(IFERROR(SUM(AG52,AJ52,AM52,AP52,AS52,AV52,AY52)=SUM(X52,AB52,AD52),FALSE)=TRUE,SUM(AG52,AJ52,AM52,AP52,AS52,AV52,AY52),FALSE)</f>
        <v>68</v>
      </c>
      <c r="W52" s="425"/>
      <c r="X52" s="424">
        <v>40</v>
      </c>
      <c r="Y52" s="425"/>
      <c r="Z52" s="424"/>
      <c r="AA52" s="425"/>
      <c r="AB52" s="424">
        <v>28</v>
      </c>
      <c r="AC52" s="425"/>
      <c r="AD52" s="424"/>
      <c r="AE52" s="442"/>
      <c r="AF52" s="451">
        <v>120</v>
      </c>
      <c r="AG52" s="177">
        <v>68</v>
      </c>
      <c r="AH52" s="452">
        <f t="shared" si="7"/>
        <v>3</v>
      </c>
      <c r="AI52" s="451"/>
      <c r="AJ52" s="177"/>
      <c r="AK52" s="452">
        <f>ROUND(AI52/36,0)</f>
        <v>0</v>
      </c>
      <c r="AL52" s="563"/>
      <c r="AM52" s="564"/>
      <c r="AN52" s="452">
        <f>ROUND(AL52/36,0)</f>
        <v>0</v>
      </c>
      <c r="AO52" s="382"/>
      <c r="AP52" s="177"/>
      <c r="AQ52" s="452">
        <f>ROUND(AO52/36,0)</f>
        <v>0</v>
      </c>
      <c r="AR52" s="451"/>
      <c r="AS52" s="177"/>
      <c r="AT52" s="452">
        <f t="shared" ref="AT52:AT58" si="11">ROUND(AR52/36,0)</f>
        <v>0</v>
      </c>
      <c r="AU52" s="451"/>
      <c r="AV52" s="177"/>
      <c r="AW52" s="452">
        <f>ROUND(AU52/36,0)</f>
        <v>0</v>
      </c>
      <c r="AX52" s="451"/>
      <c r="AY52" s="177"/>
      <c r="AZ52" s="452">
        <f>ROUND(AX52/36,0)</f>
        <v>0</v>
      </c>
      <c r="BA52" s="451"/>
      <c r="BB52" s="177"/>
      <c r="BC52" s="455"/>
      <c r="BD52" s="456">
        <f t="shared" ref="BD52:BD58" si="12">SUM(AH52,AK52,AN52,AQ52,AT52,AW52,AZ52,BC52)</f>
        <v>3</v>
      </c>
      <c r="BE52" s="457"/>
      <c r="BF52" s="450"/>
      <c r="BG52" s="355"/>
      <c r="BH52" s="355"/>
      <c r="BI52" s="577"/>
    </row>
    <row r="53" spans="1:63" ht="70.150000000000006" customHeight="1">
      <c r="A53" s="111" t="s">
        <v>457</v>
      </c>
      <c r="B53" s="250" t="s">
        <v>527</v>
      </c>
      <c r="C53" s="250"/>
      <c r="D53" s="250"/>
      <c r="E53" s="250"/>
      <c r="F53" s="250"/>
      <c r="G53" s="250"/>
      <c r="H53" s="250"/>
      <c r="I53" s="250"/>
      <c r="J53" s="250"/>
      <c r="K53" s="250"/>
      <c r="L53" s="250"/>
      <c r="M53" s="250"/>
      <c r="N53" s="250"/>
      <c r="O53" s="250"/>
      <c r="P53" s="449">
        <v>2</v>
      </c>
      <c r="Q53" s="450"/>
      <c r="R53" s="449"/>
      <c r="S53" s="450"/>
      <c r="T53" s="424">
        <f t="shared" si="9"/>
        <v>108</v>
      </c>
      <c r="U53" s="425"/>
      <c r="V53" s="424">
        <f t="shared" si="10"/>
        <v>52</v>
      </c>
      <c r="W53" s="425"/>
      <c r="X53" s="424">
        <v>30</v>
      </c>
      <c r="Y53" s="425"/>
      <c r="Z53" s="424"/>
      <c r="AA53" s="425"/>
      <c r="AB53" s="424">
        <v>22</v>
      </c>
      <c r="AC53" s="425"/>
      <c r="AD53" s="424"/>
      <c r="AE53" s="442"/>
      <c r="AF53" s="451"/>
      <c r="AG53" s="177"/>
      <c r="AH53" s="452">
        <f t="shared" si="7"/>
        <v>0</v>
      </c>
      <c r="AI53" s="451">
        <v>108</v>
      </c>
      <c r="AJ53" s="177">
        <v>52</v>
      </c>
      <c r="AK53" s="452">
        <f t="shared" si="8"/>
        <v>3</v>
      </c>
      <c r="AL53" s="563"/>
      <c r="AM53" s="564"/>
      <c r="AN53" s="452">
        <f>ROUND(AL53/36,0)</f>
        <v>0</v>
      </c>
      <c r="AO53" s="382"/>
      <c r="AP53" s="177"/>
      <c r="AQ53" s="452">
        <f>ROUND(AO53/36,0)</f>
        <v>0</v>
      </c>
      <c r="AR53" s="451"/>
      <c r="AS53" s="177"/>
      <c r="AT53" s="452">
        <f t="shared" si="11"/>
        <v>0</v>
      </c>
      <c r="AU53" s="451"/>
      <c r="AV53" s="177"/>
      <c r="AW53" s="452">
        <f>ROUND(AU53/36,0)</f>
        <v>0</v>
      </c>
      <c r="AX53" s="451"/>
      <c r="AY53" s="177"/>
      <c r="AZ53" s="452">
        <f>ROUND(AX53/36,0)</f>
        <v>0</v>
      </c>
      <c r="BA53" s="451"/>
      <c r="BB53" s="177"/>
      <c r="BC53" s="455"/>
      <c r="BD53" s="456">
        <f t="shared" si="12"/>
        <v>3</v>
      </c>
      <c r="BE53" s="457"/>
      <c r="BF53" s="450"/>
      <c r="BG53" s="355"/>
      <c r="BH53" s="355"/>
      <c r="BI53" s="577"/>
    </row>
    <row r="54" spans="1:63" ht="76.150000000000006" customHeight="1">
      <c r="A54" s="111" t="s">
        <v>458</v>
      </c>
      <c r="B54" s="250" t="s">
        <v>541</v>
      </c>
      <c r="C54" s="250"/>
      <c r="D54" s="250"/>
      <c r="E54" s="250"/>
      <c r="F54" s="250"/>
      <c r="G54" s="250"/>
      <c r="H54" s="250"/>
      <c r="I54" s="250"/>
      <c r="J54" s="250"/>
      <c r="K54" s="250"/>
      <c r="L54" s="250"/>
      <c r="M54" s="250"/>
      <c r="N54" s="250"/>
      <c r="O54" s="250"/>
      <c r="P54" s="449">
        <v>3</v>
      </c>
      <c r="Q54" s="450"/>
      <c r="R54" s="449"/>
      <c r="S54" s="450"/>
      <c r="T54" s="424">
        <f t="shared" si="9"/>
        <v>130</v>
      </c>
      <c r="U54" s="425"/>
      <c r="V54" s="424">
        <f t="shared" si="10"/>
        <v>70</v>
      </c>
      <c r="W54" s="425"/>
      <c r="X54" s="424">
        <v>40</v>
      </c>
      <c r="Y54" s="425"/>
      <c r="Z54" s="424"/>
      <c r="AA54" s="425"/>
      <c r="AB54" s="424">
        <v>30</v>
      </c>
      <c r="AC54" s="425"/>
      <c r="AD54" s="424"/>
      <c r="AE54" s="442"/>
      <c r="AF54" s="451"/>
      <c r="AG54" s="177"/>
      <c r="AH54" s="452">
        <f t="shared" ref="AH54:AH67" si="13">ROUND(AF54/36,0)</f>
        <v>0</v>
      </c>
      <c r="AI54" s="451"/>
      <c r="AJ54" s="177"/>
      <c r="AK54" s="452">
        <f t="shared" ref="AK54:AK67" si="14">ROUND(AI54/36,0)</f>
        <v>0</v>
      </c>
      <c r="AL54" s="451">
        <v>130</v>
      </c>
      <c r="AM54" s="177">
        <v>70</v>
      </c>
      <c r="AN54" s="452">
        <f t="shared" ref="AN54:AN58" si="15">ROUND(AL54/36,0)</f>
        <v>4</v>
      </c>
      <c r="AO54" s="382"/>
      <c r="AP54" s="177"/>
      <c r="AQ54" s="452">
        <f t="shared" ref="AQ54:AQ58" si="16">ROUND(AO54/36,0)</f>
        <v>0</v>
      </c>
      <c r="AR54" s="605"/>
      <c r="AS54" s="606"/>
      <c r="AT54" s="452">
        <f t="shared" si="11"/>
        <v>0</v>
      </c>
      <c r="AU54" s="451"/>
      <c r="AV54" s="177"/>
      <c r="AW54" s="452">
        <f>ROUND(AU54/36,0)</f>
        <v>0</v>
      </c>
      <c r="AX54" s="451"/>
      <c r="AY54" s="177"/>
      <c r="AZ54" s="452">
        <f>ROUND(AX54/36,0)</f>
        <v>0</v>
      </c>
      <c r="BA54" s="451"/>
      <c r="BB54" s="177"/>
      <c r="BC54" s="455"/>
      <c r="BD54" s="456">
        <f t="shared" si="12"/>
        <v>4</v>
      </c>
      <c r="BE54" s="457"/>
      <c r="BF54" s="450"/>
      <c r="BG54" s="355"/>
      <c r="BH54" s="355"/>
      <c r="BI54" s="577"/>
    </row>
    <row r="55" spans="1:63" ht="76.150000000000006" customHeight="1">
      <c r="A55" s="111" t="s">
        <v>459</v>
      </c>
      <c r="B55" s="250" t="s">
        <v>540</v>
      </c>
      <c r="C55" s="250"/>
      <c r="D55" s="250"/>
      <c r="E55" s="250"/>
      <c r="F55" s="250"/>
      <c r="G55" s="250"/>
      <c r="H55" s="250"/>
      <c r="I55" s="250"/>
      <c r="J55" s="250"/>
      <c r="K55" s="250"/>
      <c r="L55" s="250"/>
      <c r="M55" s="250"/>
      <c r="N55" s="250"/>
      <c r="O55" s="250"/>
      <c r="P55" s="449">
        <v>4</v>
      </c>
      <c r="Q55" s="450"/>
      <c r="R55" s="449"/>
      <c r="S55" s="450"/>
      <c r="T55" s="424">
        <f t="shared" si="9"/>
        <v>130</v>
      </c>
      <c r="U55" s="425"/>
      <c r="V55" s="424">
        <f t="shared" si="10"/>
        <v>70</v>
      </c>
      <c r="W55" s="425"/>
      <c r="X55" s="424">
        <v>40</v>
      </c>
      <c r="Y55" s="425"/>
      <c r="Z55" s="424"/>
      <c r="AA55" s="425"/>
      <c r="AB55" s="424">
        <v>30</v>
      </c>
      <c r="AC55" s="425"/>
      <c r="AD55" s="424"/>
      <c r="AE55" s="442"/>
      <c r="AF55" s="451"/>
      <c r="AG55" s="177"/>
      <c r="AH55" s="452">
        <f t="shared" si="13"/>
        <v>0</v>
      </c>
      <c r="AI55" s="451"/>
      <c r="AJ55" s="177"/>
      <c r="AK55" s="452">
        <f t="shared" si="14"/>
        <v>0</v>
      </c>
      <c r="AL55" s="563"/>
      <c r="AM55" s="564"/>
      <c r="AN55" s="452">
        <f t="shared" si="15"/>
        <v>0</v>
      </c>
      <c r="AO55" s="382">
        <v>130</v>
      </c>
      <c r="AP55" s="177">
        <v>70</v>
      </c>
      <c r="AQ55" s="452">
        <f t="shared" si="16"/>
        <v>4</v>
      </c>
      <c r="AR55" s="605"/>
      <c r="AS55" s="606"/>
      <c r="AT55" s="452">
        <f t="shared" si="11"/>
        <v>0</v>
      </c>
      <c r="AU55" s="451"/>
      <c r="AV55" s="177"/>
      <c r="AW55" s="452">
        <f>ROUND(AU55/36,0)</f>
        <v>0</v>
      </c>
      <c r="AX55" s="451"/>
      <c r="AY55" s="177"/>
      <c r="AZ55" s="452">
        <f>ROUND(AX55/36,0)</f>
        <v>0</v>
      </c>
      <c r="BA55" s="451"/>
      <c r="BB55" s="177"/>
      <c r="BC55" s="455"/>
      <c r="BD55" s="456">
        <f t="shared" si="12"/>
        <v>4</v>
      </c>
      <c r="BE55" s="457"/>
      <c r="BF55" s="450"/>
      <c r="BG55" s="355"/>
      <c r="BH55" s="355"/>
      <c r="BI55" s="577"/>
    </row>
    <row r="56" spans="1:63" ht="76.150000000000006" customHeight="1">
      <c r="A56" s="111" t="s">
        <v>460</v>
      </c>
      <c r="B56" s="250" t="s">
        <v>538</v>
      </c>
      <c r="C56" s="250"/>
      <c r="D56" s="250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449">
        <v>5</v>
      </c>
      <c r="Q56" s="450"/>
      <c r="R56" s="449"/>
      <c r="S56" s="450"/>
      <c r="T56" s="424">
        <f t="shared" si="9"/>
        <v>120</v>
      </c>
      <c r="U56" s="425"/>
      <c r="V56" s="424">
        <f t="shared" si="10"/>
        <v>68</v>
      </c>
      <c r="W56" s="425"/>
      <c r="X56" s="424">
        <v>40</v>
      </c>
      <c r="Y56" s="425"/>
      <c r="Z56" s="424"/>
      <c r="AA56" s="425"/>
      <c r="AB56" s="424">
        <v>28</v>
      </c>
      <c r="AC56" s="425"/>
      <c r="AD56" s="424"/>
      <c r="AE56" s="442"/>
      <c r="AF56" s="451"/>
      <c r="AG56" s="177"/>
      <c r="AH56" s="452">
        <f t="shared" si="13"/>
        <v>0</v>
      </c>
      <c r="AI56" s="451"/>
      <c r="AJ56" s="177"/>
      <c r="AK56" s="452">
        <f t="shared" si="14"/>
        <v>0</v>
      </c>
      <c r="AL56" s="563"/>
      <c r="AM56" s="564"/>
      <c r="AN56" s="452">
        <f t="shared" si="15"/>
        <v>0</v>
      </c>
      <c r="AO56" s="451"/>
      <c r="AP56" s="177"/>
      <c r="AQ56" s="452">
        <f t="shared" si="16"/>
        <v>0</v>
      </c>
      <c r="AR56" s="451">
        <v>120</v>
      </c>
      <c r="AS56" s="177">
        <v>68</v>
      </c>
      <c r="AT56" s="452">
        <f t="shared" si="11"/>
        <v>3</v>
      </c>
      <c r="AU56" s="451"/>
      <c r="AV56" s="177"/>
      <c r="AW56" s="452">
        <f t="shared" ref="AW56:AW67" si="17">ROUND(AU56/36,0)</f>
        <v>0</v>
      </c>
      <c r="AX56" s="451"/>
      <c r="AY56" s="177"/>
      <c r="AZ56" s="452">
        <f t="shared" ref="AZ56:AZ67" si="18">ROUND(AX56/36,0)</f>
        <v>0</v>
      </c>
      <c r="BA56" s="451"/>
      <c r="BB56" s="177"/>
      <c r="BC56" s="455"/>
      <c r="BD56" s="456">
        <f t="shared" si="12"/>
        <v>3</v>
      </c>
      <c r="BE56" s="457"/>
      <c r="BF56" s="450"/>
      <c r="BG56" s="355"/>
      <c r="BH56" s="355"/>
      <c r="BI56" s="577"/>
    </row>
    <row r="57" spans="1:63" ht="78" customHeight="1">
      <c r="A57" s="111" t="s">
        <v>461</v>
      </c>
      <c r="B57" s="250" t="s">
        <v>539</v>
      </c>
      <c r="C57" s="250"/>
      <c r="D57" s="250"/>
      <c r="E57" s="250"/>
      <c r="F57" s="250"/>
      <c r="G57" s="250"/>
      <c r="H57" s="250"/>
      <c r="I57" s="250"/>
      <c r="J57" s="250"/>
      <c r="K57" s="250"/>
      <c r="L57" s="250"/>
      <c r="M57" s="250"/>
      <c r="N57" s="250"/>
      <c r="O57" s="250"/>
      <c r="P57" s="449">
        <v>6</v>
      </c>
      <c r="Q57" s="450"/>
      <c r="R57" s="449"/>
      <c r="S57" s="450"/>
      <c r="T57" s="424">
        <f t="shared" si="9"/>
        <v>120</v>
      </c>
      <c r="U57" s="425"/>
      <c r="V57" s="424">
        <f t="shared" si="10"/>
        <v>68</v>
      </c>
      <c r="W57" s="425"/>
      <c r="X57" s="424">
        <v>44</v>
      </c>
      <c r="Y57" s="425"/>
      <c r="Z57" s="424"/>
      <c r="AA57" s="425"/>
      <c r="AB57" s="424">
        <v>24</v>
      </c>
      <c r="AC57" s="425"/>
      <c r="AD57" s="424"/>
      <c r="AE57" s="442"/>
      <c r="AF57" s="451"/>
      <c r="AG57" s="177"/>
      <c r="AH57" s="452">
        <f t="shared" si="13"/>
        <v>0</v>
      </c>
      <c r="AI57" s="451"/>
      <c r="AJ57" s="177"/>
      <c r="AK57" s="452">
        <f t="shared" si="14"/>
        <v>0</v>
      </c>
      <c r="AL57" s="563"/>
      <c r="AM57" s="564"/>
      <c r="AN57" s="452">
        <f t="shared" si="15"/>
        <v>0</v>
      </c>
      <c r="AO57" s="451"/>
      <c r="AP57" s="177"/>
      <c r="AQ57" s="452">
        <f t="shared" si="16"/>
        <v>0</v>
      </c>
      <c r="AR57" s="605"/>
      <c r="AS57" s="606"/>
      <c r="AT57" s="452">
        <f t="shared" si="11"/>
        <v>0</v>
      </c>
      <c r="AU57" s="451">
        <v>120</v>
      </c>
      <c r="AV57" s="177">
        <v>68</v>
      </c>
      <c r="AW57" s="452">
        <f t="shared" si="17"/>
        <v>3</v>
      </c>
      <c r="AX57" s="451"/>
      <c r="AY57" s="177"/>
      <c r="AZ57" s="452">
        <f t="shared" si="18"/>
        <v>0</v>
      </c>
      <c r="BA57" s="451"/>
      <c r="BB57" s="177"/>
      <c r="BC57" s="455"/>
      <c r="BD57" s="456">
        <f t="shared" si="12"/>
        <v>3</v>
      </c>
      <c r="BE57" s="457"/>
      <c r="BF57" s="450"/>
      <c r="BG57" s="355"/>
      <c r="BH57" s="355"/>
      <c r="BI57" s="577"/>
    </row>
    <row r="58" spans="1:63" ht="87.75" customHeight="1">
      <c r="A58" s="111" t="s">
        <v>462</v>
      </c>
      <c r="B58" s="250" t="s">
        <v>409</v>
      </c>
      <c r="C58" s="250"/>
      <c r="D58" s="250"/>
      <c r="E58" s="250"/>
      <c r="F58" s="250"/>
      <c r="G58" s="250"/>
      <c r="H58" s="250"/>
      <c r="I58" s="250"/>
      <c r="J58" s="250"/>
      <c r="K58" s="250"/>
      <c r="L58" s="250"/>
      <c r="M58" s="250"/>
      <c r="N58" s="250"/>
      <c r="O58" s="250"/>
      <c r="P58" s="449">
        <v>7</v>
      </c>
      <c r="Q58" s="450"/>
      <c r="R58" s="449"/>
      <c r="S58" s="450"/>
      <c r="T58" s="424">
        <f t="shared" si="9"/>
        <v>120</v>
      </c>
      <c r="U58" s="425"/>
      <c r="V58" s="424">
        <f t="shared" si="10"/>
        <v>64</v>
      </c>
      <c r="W58" s="425"/>
      <c r="X58" s="424">
        <v>40</v>
      </c>
      <c r="Y58" s="425"/>
      <c r="Z58" s="424"/>
      <c r="AA58" s="425"/>
      <c r="AB58" s="424">
        <v>24</v>
      </c>
      <c r="AC58" s="425"/>
      <c r="AD58" s="424"/>
      <c r="AE58" s="442"/>
      <c r="AF58" s="451"/>
      <c r="AG58" s="177"/>
      <c r="AH58" s="452">
        <f t="shared" si="13"/>
        <v>0</v>
      </c>
      <c r="AI58" s="451"/>
      <c r="AJ58" s="177"/>
      <c r="AK58" s="452">
        <f t="shared" si="14"/>
        <v>0</v>
      </c>
      <c r="AL58" s="563"/>
      <c r="AM58" s="564"/>
      <c r="AN58" s="452">
        <f t="shared" si="15"/>
        <v>0</v>
      </c>
      <c r="AO58" s="451"/>
      <c r="AP58" s="177"/>
      <c r="AQ58" s="452">
        <f t="shared" si="16"/>
        <v>0</v>
      </c>
      <c r="AR58" s="605"/>
      <c r="AS58" s="606"/>
      <c r="AT58" s="452">
        <f t="shared" si="11"/>
        <v>0</v>
      </c>
      <c r="AU58" s="451"/>
      <c r="AV58" s="177"/>
      <c r="AW58" s="452">
        <f t="shared" si="17"/>
        <v>0</v>
      </c>
      <c r="AX58" s="451">
        <v>120</v>
      </c>
      <c r="AY58" s="177">
        <v>64</v>
      </c>
      <c r="AZ58" s="452">
        <f t="shared" si="18"/>
        <v>3</v>
      </c>
      <c r="BA58" s="451"/>
      <c r="BB58" s="177"/>
      <c r="BC58" s="455"/>
      <c r="BD58" s="456">
        <f t="shared" si="12"/>
        <v>3</v>
      </c>
      <c r="BE58" s="457"/>
      <c r="BF58" s="450"/>
      <c r="BG58" s="355"/>
      <c r="BH58" s="355"/>
      <c r="BI58" s="577"/>
    </row>
    <row r="59" spans="1:63" ht="42.6" customHeight="1">
      <c r="A59" s="110" t="s">
        <v>149</v>
      </c>
      <c r="B59" s="239" t="s">
        <v>511</v>
      </c>
      <c r="C59" s="240"/>
      <c r="D59" s="240"/>
      <c r="E59" s="240"/>
      <c r="F59" s="240"/>
      <c r="G59" s="240"/>
      <c r="H59" s="240"/>
      <c r="I59" s="240"/>
      <c r="J59" s="240"/>
      <c r="K59" s="240"/>
      <c r="L59" s="240"/>
      <c r="M59" s="240"/>
      <c r="N59" s="240"/>
      <c r="O59" s="241"/>
      <c r="P59" s="449"/>
      <c r="Q59" s="450"/>
      <c r="R59" s="449"/>
      <c r="S59" s="450"/>
      <c r="T59" s="424"/>
      <c r="U59" s="425"/>
      <c r="V59" s="424"/>
      <c r="W59" s="425"/>
      <c r="X59" s="424"/>
      <c r="Y59" s="425"/>
      <c r="Z59" s="424"/>
      <c r="AA59" s="425"/>
      <c r="AB59" s="424"/>
      <c r="AC59" s="425"/>
      <c r="AD59" s="424"/>
      <c r="AE59" s="442"/>
      <c r="AF59" s="451"/>
      <c r="AG59" s="177"/>
      <c r="AH59" s="452"/>
      <c r="AI59" s="451"/>
      <c r="AJ59" s="177"/>
      <c r="AK59" s="452"/>
      <c r="AL59" s="451"/>
      <c r="AM59" s="177"/>
      <c r="AN59" s="452"/>
      <c r="AO59" s="451"/>
      <c r="AP59" s="177"/>
      <c r="AQ59" s="452"/>
      <c r="AR59" s="451"/>
      <c r="AS59" s="177"/>
      <c r="AT59" s="455"/>
      <c r="AU59" s="451"/>
      <c r="AV59" s="177"/>
      <c r="AW59" s="452"/>
      <c r="AX59" s="451"/>
      <c r="AY59" s="177"/>
      <c r="AZ59" s="452"/>
      <c r="BA59" s="451"/>
      <c r="BB59" s="177"/>
      <c r="BC59" s="455"/>
      <c r="BD59" s="456"/>
      <c r="BE59" s="457"/>
      <c r="BF59" s="458"/>
      <c r="BG59" s="458"/>
      <c r="BH59" s="458"/>
      <c r="BI59" s="459"/>
    </row>
    <row r="60" spans="1:63" ht="41.45" customHeight="1">
      <c r="A60" s="113" t="s">
        <v>199</v>
      </c>
      <c r="B60" s="244" t="s">
        <v>107</v>
      </c>
      <c r="C60" s="245"/>
      <c r="D60" s="245"/>
      <c r="E60" s="245"/>
      <c r="F60" s="245"/>
      <c r="G60" s="245"/>
      <c r="H60" s="245"/>
      <c r="I60" s="245"/>
      <c r="J60" s="245"/>
      <c r="K60" s="245"/>
      <c r="L60" s="245"/>
      <c r="M60" s="245"/>
      <c r="N60" s="245"/>
      <c r="O60" s="246"/>
      <c r="P60" s="544">
        <v>1</v>
      </c>
      <c r="Q60" s="545"/>
      <c r="R60" s="544"/>
      <c r="S60" s="545"/>
      <c r="T60" s="544">
        <f>SUM(AF60,AI60,AL60,AO60,AR60,AU60,AX60)</f>
        <v>108</v>
      </c>
      <c r="U60" s="545"/>
      <c r="V60" s="424">
        <f>IF(IFERROR(SUM(AG60,AJ60,AM60,AP60,AS60,AV60,AY60)=SUM(X60,AB60,AD60),FALSE)=TRUE,SUM(AG60,AJ60,AM60,AP60,AS60,AV60,AY60),FALSE)</f>
        <v>52</v>
      </c>
      <c r="W60" s="425"/>
      <c r="X60" s="544">
        <v>30</v>
      </c>
      <c r="Y60" s="545"/>
      <c r="Z60" s="544"/>
      <c r="AA60" s="545"/>
      <c r="AB60" s="544">
        <v>22</v>
      </c>
      <c r="AC60" s="545"/>
      <c r="AD60" s="544"/>
      <c r="AE60" s="574"/>
      <c r="AF60" s="548">
        <v>108</v>
      </c>
      <c r="AG60" s="549">
        <v>52</v>
      </c>
      <c r="AH60" s="578">
        <f>ROUND(AF60/36,0)</f>
        <v>3</v>
      </c>
      <c r="AI60" s="548"/>
      <c r="AJ60" s="549"/>
      <c r="AK60" s="578">
        <f>ROUND(AI60/36,0)</f>
        <v>0</v>
      </c>
      <c r="AL60" s="548"/>
      <c r="AM60" s="549"/>
      <c r="AN60" s="578">
        <f t="shared" ref="AN60:AN67" si="19">ROUND(AL60/36,0)</f>
        <v>0</v>
      </c>
      <c r="AO60" s="548"/>
      <c r="AP60" s="549"/>
      <c r="AQ60" s="578">
        <f>ROUND(AO60/36,0)</f>
        <v>0</v>
      </c>
      <c r="AR60" s="548"/>
      <c r="AS60" s="549"/>
      <c r="AT60" s="578">
        <f>ROUND(AR60/36,0)</f>
        <v>0</v>
      </c>
      <c r="AU60" s="548"/>
      <c r="AV60" s="549"/>
      <c r="AW60" s="578">
        <f>ROUND(AU60/36,0)</f>
        <v>0</v>
      </c>
      <c r="AX60" s="548"/>
      <c r="AY60" s="549"/>
      <c r="AZ60" s="578">
        <f>ROUND(AX60/36,0)</f>
        <v>0</v>
      </c>
      <c r="BA60" s="548"/>
      <c r="BB60" s="549"/>
      <c r="BC60" s="578">
        <f>ROUND(BA60/36,0)</f>
        <v>0</v>
      </c>
      <c r="BD60" s="550">
        <f>SUM(AH60,AK60,AN60,AQ60,AT60,AW60,AZ60,BC60)</f>
        <v>3</v>
      </c>
      <c r="BE60" s="551"/>
      <c r="BF60" s="450" t="s">
        <v>264</v>
      </c>
      <c r="BG60" s="355"/>
      <c r="BH60" s="355"/>
      <c r="BI60" s="577"/>
    </row>
    <row r="61" spans="1:63" ht="41.45" customHeight="1">
      <c r="A61" s="113" t="s">
        <v>224</v>
      </c>
      <c r="B61" s="244" t="s">
        <v>108</v>
      </c>
      <c r="C61" s="245"/>
      <c r="D61" s="245"/>
      <c r="E61" s="245"/>
      <c r="F61" s="245"/>
      <c r="G61" s="245"/>
      <c r="H61" s="245"/>
      <c r="I61" s="245"/>
      <c r="J61" s="245"/>
      <c r="K61" s="245"/>
      <c r="L61" s="245"/>
      <c r="M61" s="245"/>
      <c r="N61" s="245"/>
      <c r="O61" s="246"/>
      <c r="P61" s="544">
        <v>1</v>
      </c>
      <c r="Q61" s="545"/>
      <c r="R61" s="544"/>
      <c r="S61" s="545"/>
      <c r="T61" s="544">
        <f>SUM(AF61,AI61,AL61,AO61,AR61,AU61,AX61)</f>
        <v>108</v>
      </c>
      <c r="U61" s="545"/>
      <c r="V61" s="424">
        <f>IF(IFERROR(SUM(AG61,AJ61,AM61,AP61,AS61,AV61,AY61)=SUM(X61,AB61,AD61),FALSE)=TRUE,SUM(AG61,AJ61,AM61,AP61,AS61,AV61,AY61),FALSE)</f>
        <v>52</v>
      </c>
      <c r="W61" s="425"/>
      <c r="X61" s="544">
        <v>30</v>
      </c>
      <c r="Y61" s="545"/>
      <c r="Z61" s="544"/>
      <c r="AA61" s="545"/>
      <c r="AB61" s="544">
        <v>22</v>
      </c>
      <c r="AC61" s="545"/>
      <c r="AD61" s="544"/>
      <c r="AE61" s="574"/>
      <c r="AF61" s="548">
        <v>108</v>
      </c>
      <c r="AG61" s="549">
        <v>52</v>
      </c>
      <c r="AH61" s="578">
        <f>ROUND(AF61/36,0)</f>
        <v>3</v>
      </c>
      <c r="AI61" s="548"/>
      <c r="AJ61" s="549"/>
      <c r="AK61" s="578">
        <f>ROUND(AI61/36,0)</f>
        <v>0</v>
      </c>
      <c r="AL61" s="548"/>
      <c r="AM61" s="549"/>
      <c r="AN61" s="578">
        <f t="shared" si="19"/>
        <v>0</v>
      </c>
      <c r="AO61" s="548"/>
      <c r="AP61" s="549"/>
      <c r="AQ61" s="578">
        <f>ROUND(AO61/36,0)</f>
        <v>0</v>
      </c>
      <c r="AR61" s="548"/>
      <c r="AS61" s="549"/>
      <c r="AT61" s="578">
        <f>ROUND(AR61/36,0)</f>
        <v>0</v>
      </c>
      <c r="AU61" s="548"/>
      <c r="AV61" s="549"/>
      <c r="AW61" s="578">
        <f>ROUND(AU61/36,0)</f>
        <v>0</v>
      </c>
      <c r="AX61" s="548"/>
      <c r="AY61" s="549"/>
      <c r="AZ61" s="578">
        <f>ROUND(AX61/36,0)</f>
        <v>0</v>
      </c>
      <c r="BA61" s="548"/>
      <c r="BB61" s="549"/>
      <c r="BC61" s="578">
        <f>ROUND(BA61/36,0)</f>
        <v>0</v>
      </c>
      <c r="BD61" s="550">
        <f>SUM(AH61,AK61,AN61,AQ61,AT61,AW61,AZ61,BC61)</f>
        <v>3</v>
      </c>
      <c r="BE61" s="551"/>
      <c r="BF61" s="450" t="s">
        <v>269</v>
      </c>
      <c r="BG61" s="355"/>
      <c r="BH61" s="355"/>
      <c r="BI61" s="577"/>
    </row>
    <row r="62" spans="1:63" ht="41.45" customHeight="1">
      <c r="A62" s="113" t="s">
        <v>225</v>
      </c>
      <c r="B62" s="244" t="s">
        <v>209</v>
      </c>
      <c r="C62" s="245"/>
      <c r="D62" s="245"/>
      <c r="E62" s="245"/>
      <c r="F62" s="245"/>
      <c r="G62" s="245"/>
      <c r="H62" s="245"/>
      <c r="I62" s="245"/>
      <c r="J62" s="245"/>
      <c r="K62" s="245"/>
      <c r="L62" s="245"/>
      <c r="M62" s="245"/>
      <c r="N62" s="245"/>
      <c r="O62" s="246"/>
      <c r="P62" s="544"/>
      <c r="Q62" s="545"/>
      <c r="R62" s="544">
        <v>1</v>
      </c>
      <c r="S62" s="545"/>
      <c r="T62" s="544">
        <f>SUM(AF62,AI62,AL62,AO62,AR62,AU62,AX62)</f>
        <v>90</v>
      </c>
      <c r="U62" s="545"/>
      <c r="V62" s="424">
        <f>IF(IFERROR(SUM(AG62,AJ62,AM62,AP62,AS62,AV62,AY62)=SUM(X62,AB62,AD62),FALSE)=TRUE,SUM(AG62,AJ62,AM62,AP62,AS62,AV62,AY62),FALSE)</f>
        <v>42</v>
      </c>
      <c r="W62" s="425"/>
      <c r="X62" s="544">
        <v>26</v>
      </c>
      <c r="Y62" s="545"/>
      <c r="Z62" s="544"/>
      <c r="AA62" s="545"/>
      <c r="AB62" s="544">
        <v>16</v>
      </c>
      <c r="AC62" s="545"/>
      <c r="AD62" s="544"/>
      <c r="AE62" s="574"/>
      <c r="AF62" s="548">
        <v>90</v>
      </c>
      <c r="AG62" s="549">
        <v>42</v>
      </c>
      <c r="AH62" s="578">
        <f>ROUND(AF62/36,0)</f>
        <v>3</v>
      </c>
      <c r="AI62" s="548"/>
      <c r="AJ62" s="549"/>
      <c r="AK62" s="578">
        <f>ROUND(AI62/36,0)</f>
        <v>0</v>
      </c>
      <c r="AL62" s="548"/>
      <c r="AM62" s="549"/>
      <c r="AN62" s="578">
        <f t="shared" si="19"/>
        <v>0</v>
      </c>
      <c r="AO62" s="548"/>
      <c r="AP62" s="549"/>
      <c r="AQ62" s="578">
        <f>ROUND(AO62/36,0)</f>
        <v>0</v>
      </c>
      <c r="AR62" s="548"/>
      <c r="AS62" s="549"/>
      <c r="AT62" s="578">
        <f>ROUND(AR62/36,0)</f>
        <v>0</v>
      </c>
      <c r="AU62" s="548"/>
      <c r="AV62" s="549"/>
      <c r="AW62" s="578">
        <f>ROUND(AU62/36,0)</f>
        <v>0</v>
      </c>
      <c r="AX62" s="548"/>
      <c r="AY62" s="549"/>
      <c r="AZ62" s="578">
        <f>ROUND(AX62/36,0)</f>
        <v>0</v>
      </c>
      <c r="BA62" s="548"/>
      <c r="BB62" s="549"/>
      <c r="BC62" s="578">
        <f>ROUND(BA62/36,0)</f>
        <v>0</v>
      </c>
      <c r="BD62" s="550">
        <f>SUM(AH62,AK62,AN62,AQ62,AT62,AW62,AZ62,BC62)</f>
        <v>3</v>
      </c>
      <c r="BE62" s="551"/>
      <c r="BF62" s="450" t="s">
        <v>270</v>
      </c>
      <c r="BG62" s="355"/>
      <c r="BH62" s="355"/>
      <c r="BI62" s="577"/>
    </row>
    <row r="63" spans="1:63" s="2" customFormat="1" ht="48.6" customHeight="1">
      <c r="A63" s="110" t="s">
        <v>142</v>
      </c>
      <c r="B63" s="239" t="s">
        <v>512</v>
      </c>
      <c r="C63" s="240"/>
      <c r="D63" s="240"/>
      <c r="E63" s="240"/>
      <c r="F63" s="240"/>
      <c r="G63" s="240"/>
      <c r="H63" s="240"/>
      <c r="I63" s="240"/>
      <c r="J63" s="240"/>
      <c r="K63" s="240"/>
      <c r="L63" s="240"/>
      <c r="M63" s="240"/>
      <c r="N63" s="240"/>
      <c r="O63" s="241"/>
      <c r="P63" s="449"/>
      <c r="Q63" s="450"/>
      <c r="R63" s="449"/>
      <c r="S63" s="450"/>
      <c r="T63" s="424"/>
      <c r="U63" s="425"/>
      <c r="V63" s="560"/>
      <c r="W63" s="561"/>
      <c r="X63" s="560"/>
      <c r="Y63" s="561"/>
      <c r="Z63" s="424"/>
      <c r="AA63" s="425"/>
      <c r="AB63" s="424"/>
      <c r="AC63" s="425"/>
      <c r="AD63" s="424"/>
      <c r="AE63" s="457"/>
      <c r="AF63" s="451"/>
      <c r="AG63" s="177"/>
      <c r="AH63" s="562">
        <f t="shared" si="13"/>
        <v>0</v>
      </c>
      <c r="AI63" s="451"/>
      <c r="AJ63" s="177"/>
      <c r="AK63" s="562">
        <f t="shared" si="14"/>
        <v>0</v>
      </c>
      <c r="AL63" s="451"/>
      <c r="AM63" s="177"/>
      <c r="AN63" s="562">
        <f t="shared" si="19"/>
        <v>0</v>
      </c>
      <c r="AO63" s="563"/>
      <c r="AP63" s="564"/>
      <c r="AQ63" s="562">
        <f>ROUND(AO63/36,0)</f>
        <v>0</v>
      </c>
      <c r="AR63" s="451"/>
      <c r="AS63" s="177"/>
      <c r="AT63" s="562">
        <f>ROUND(AR63/36,0)</f>
        <v>0</v>
      </c>
      <c r="AU63" s="451"/>
      <c r="AV63" s="177"/>
      <c r="AW63" s="562">
        <f t="shared" si="17"/>
        <v>0</v>
      </c>
      <c r="AX63" s="451"/>
      <c r="AY63" s="177"/>
      <c r="AZ63" s="562">
        <f t="shared" si="18"/>
        <v>0</v>
      </c>
      <c r="BA63" s="451"/>
      <c r="BB63" s="177"/>
      <c r="BC63" s="455"/>
      <c r="BD63" s="456"/>
      <c r="BE63" s="457"/>
      <c r="BF63" s="596" t="s">
        <v>137</v>
      </c>
      <c r="BG63" s="596"/>
      <c r="BH63" s="596"/>
      <c r="BI63" s="597"/>
      <c r="BJ63" s="209"/>
      <c r="BK63" s="209"/>
    </row>
    <row r="64" spans="1:63" s="3" customFormat="1" ht="78.599999999999994" customHeight="1">
      <c r="A64" s="113" t="s">
        <v>349</v>
      </c>
      <c r="B64" s="244" t="s">
        <v>201</v>
      </c>
      <c r="C64" s="240"/>
      <c r="D64" s="240"/>
      <c r="E64" s="240"/>
      <c r="F64" s="240"/>
      <c r="G64" s="240"/>
      <c r="H64" s="240"/>
      <c r="I64" s="240"/>
      <c r="J64" s="240"/>
      <c r="K64" s="240"/>
      <c r="L64" s="240"/>
      <c r="M64" s="240"/>
      <c r="N64" s="240"/>
      <c r="O64" s="241"/>
      <c r="P64" s="544">
        <v>3</v>
      </c>
      <c r="Q64" s="545"/>
      <c r="R64" s="544"/>
      <c r="S64" s="545"/>
      <c r="T64" s="544">
        <f>SUM(AF64,AI64,AL64,AO64,AR64,AU64,AX64)</f>
        <v>120</v>
      </c>
      <c r="U64" s="545"/>
      <c r="V64" s="424">
        <f>IF(IFERROR(SUM(AG64,AJ64,AM64,AP64,AS64,AV64,AY64)=SUM(X64,AB64,AD64),FALSE)=TRUE,SUM(AG64,AJ64,AM64,AP64,AS64,AV64,AY64),FALSE)</f>
        <v>64</v>
      </c>
      <c r="W64" s="425"/>
      <c r="X64" s="544">
        <v>40</v>
      </c>
      <c r="Y64" s="545"/>
      <c r="Z64" s="544"/>
      <c r="AA64" s="545"/>
      <c r="AB64" s="544">
        <v>24</v>
      </c>
      <c r="AC64" s="545"/>
      <c r="AD64" s="544"/>
      <c r="AE64" s="574"/>
      <c r="AF64" s="548"/>
      <c r="AG64" s="549"/>
      <c r="AH64" s="578">
        <f t="shared" si="13"/>
        <v>0</v>
      </c>
      <c r="AI64" s="548"/>
      <c r="AJ64" s="549"/>
      <c r="AK64" s="578">
        <f t="shared" si="14"/>
        <v>0</v>
      </c>
      <c r="AL64" s="548">
        <v>120</v>
      </c>
      <c r="AM64" s="549">
        <v>64</v>
      </c>
      <c r="AN64" s="578">
        <f t="shared" si="19"/>
        <v>3</v>
      </c>
      <c r="AO64" s="548"/>
      <c r="AP64" s="549"/>
      <c r="AQ64" s="578">
        <f t="shared" ref="AQ64:AQ71" si="20">ROUND(AO64/36,0)</f>
        <v>0</v>
      </c>
      <c r="AR64" s="548"/>
      <c r="AS64" s="549"/>
      <c r="AT64" s="578">
        <f t="shared" ref="AT64:AT71" si="21">ROUND(AR64/36,0)</f>
        <v>0</v>
      </c>
      <c r="AU64" s="548"/>
      <c r="AV64" s="549"/>
      <c r="AW64" s="578">
        <f t="shared" si="17"/>
        <v>0</v>
      </c>
      <c r="AX64" s="548"/>
      <c r="AY64" s="549"/>
      <c r="AZ64" s="578">
        <f t="shared" si="18"/>
        <v>0</v>
      </c>
      <c r="BA64" s="548"/>
      <c r="BB64" s="549"/>
      <c r="BC64" s="607"/>
      <c r="BD64" s="550">
        <f>SUM(AH64,AK64,AN64,AQ64,AT64,AW64,AZ64,BC64)</f>
        <v>3</v>
      </c>
      <c r="BE64" s="551"/>
      <c r="BF64" s="596" t="s">
        <v>271</v>
      </c>
      <c r="BG64" s="596"/>
      <c r="BH64" s="596"/>
      <c r="BI64" s="597"/>
    </row>
    <row r="65" spans="1:64" ht="78.599999999999994" customHeight="1">
      <c r="A65" s="113" t="s">
        <v>350</v>
      </c>
      <c r="B65" s="244" t="s">
        <v>202</v>
      </c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1"/>
      <c r="P65" s="544">
        <v>4</v>
      </c>
      <c r="Q65" s="545"/>
      <c r="R65" s="544"/>
      <c r="S65" s="545"/>
      <c r="T65" s="544">
        <f>SUM(AF65,AI65,AL65,AO65,AR65,AU65,AX65)</f>
        <v>120</v>
      </c>
      <c r="U65" s="545"/>
      <c r="V65" s="424">
        <f>IF(IFERROR(SUM(AG65,AJ65,AM65,AP65,AS65,AV65,AY65)=SUM(X65,AB65,AD65),FALSE)=TRUE,SUM(AG65,AJ65,AM65,AP65,AS65,AV65,AY65),FALSE)</f>
        <v>64</v>
      </c>
      <c r="W65" s="425"/>
      <c r="X65" s="544">
        <v>40</v>
      </c>
      <c r="Y65" s="545"/>
      <c r="Z65" s="424"/>
      <c r="AA65" s="425"/>
      <c r="AB65" s="544">
        <v>24</v>
      </c>
      <c r="AC65" s="545"/>
      <c r="AD65" s="544"/>
      <c r="AE65" s="574"/>
      <c r="AF65" s="548"/>
      <c r="AG65" s="549"/>
      <c r="AH65" s="578">
        <f t="shared" si="13"/>
        <v>0</v>
      </c>
      <c r="AI65" s="548"/>
      <c r="AJ65" s="549"/>
      <c r="AK65" s="578">
        <f t="shared" si="14"/>
        <v>0</v>
      </c>
      <c r="AL65" s="548"/>
      <c r="AM65" s="549"/>
      <c r="AN65" s="578">
        <f t="shared" si="19"/>
        <v>0</v>
      </c>
      <c r="AO65" s="385">
        <v>120</v>
      </c>
      <c r="AP65" s="549">
        <v>64</v>
      </c>
      <c r="AQ65" s="578">
        <f t="shared" si="20"/>
        <v>3</v>
      </c>
      <c r="AR65" s="548"/>
      <c r="AS65" s="549"/>
      <c r="AT65" s="578">
        <f t="shared" si="21"/>
        <v>0</v>
      </c>
      <c r="AU65" s="548"/>
      <c r="AV65" s="549"/>
      <c r="AW65" s="578">
        <f t="shared" si="17"/>
        <v>0</v>
      </c>
      <c r="AX65" s="548"/>
      <c r="AY65" s="549"/>
      <c r="AZ65" s="578">
        <f t="shared" si="18"/>
        <v>0</v>
      </c>
      <c r="BA65" s="548"/>
      <c r="BB65" s="549"/>
      <c r="BC65" s="607"/>
      <c r="BD65" s="550">
        <f>SUM(AH65,AK65,AN65,AQ65,AT65,AW65,AZ65,BC65)</f>
        <v>3</v>
      </c>
      <c r="BE65" s="551"/>
      <c r="BF65" s="596" t="s">
        <v>272</v>
      </c>
      <c r="BG65" s="596"/>
      <c r="BH65" s="596"/>
      <c r="BI65" s="597"/>
    </row>
    <row r="66" spans="1:64" s="8" customFormat="1" ht="46.9" customHeight="1">
      <c r="A66" s="112" t="s">
        <v>152</v>
      </c>
      <c r="B66" s="239" t="s">
        <v>513</v>
      </c>
      <c r="C66" s="240"/>
      <c r="D66" s="240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1"/>
      <c r="P66" s="449"/>
      <c r="Q66" s="450"/>
      <c r="R66" s="449"/>
      <c r="S66" s="450"/>
      <c r="T66" s="424"/>
      <c r="U66" s="425"/>
      <c r="V66" s="424"/>
      <c r="W66" s="425"/>
      <c r="X66" s="424"/>
      <c r="Y66" s="425"/>
      <c r="Z66" s="424"/>
      <c r="AA66" s="425"/>
      <c r="AB66" s="424"/>
      <c r="AC66" s="425"/>
      <c r="AD66" s="424"/>
      <c r="AE66" s="442"/>
      <c r="AF66" s="451"/>
      <c r="AG66" s="177"/>
      <c r="AH66" s="452">
        <f t="shared" ref="AH66" si="22">ROUND(AF66/36,0)</f>
        <v>0</v>
      </c>
      <c r="AI66" s="451"/>
      <c r="AJ66" s="177"/>
      <c r="AK66" s="452">
        <f t="shared" ref="AK66" si="23">ROUND(AI66/36,0)</f>
        <v>0</v>
      </c>
      <c r="AL66" s="563"/>
      <c r="AM66" s="564"/>
      <c r="AN66" s="562">
        <f t="shared" si="19"/>
        <v>0</v>
      </c>
      <c r="AO66" s="563"/>
      <c r="AP66" s="564"/>
      <c r="AQ66" s="562">
        <f t="shared" ref="AQ66" si="24">ROUND(AO66/36,0)</f>
        <v>0</v>
      </c>
      <c r="AR66" s="451"/>
      <c r="AS66" s="177"/>
      <c r="AT66" s="562">
        <f t="shared" ref="AT66" si="25">ROUND(AR66/36,0)</f>
        <v>0</v>
      </c>
      <c r="AU66" s="451"/>
      <c r="AV66" s="177"/>
      <c r="AW66" s="562">
        <f t="shared" ref="AW66" si="26">ROUND(AU66/36,0)</f>
        <v>0</v>
      </c>
      <c r="AX66" s="451"/>
      <c r="AY66" s="549"/>
      <c r="AZ66" s="562">
        <f t="shared" ref="AZ66" si="27">ROUND(AX66/36,0)</f>
        <v>0</v>
      </c>
      <c r="BA66" s="451"/>
      <c r="BB66" s="177"/>
      <c r="BC66" s="455"/>
      <c r="BD66" s="456">
        <f>SUM(AH66,AK66,AN66,AQ66,AT66,AW66,AZ66,BC66)</f>
        <v>0</v>
      </c>
      <c r="BE66" s="457"/>
      <c r="BF66" s="450" t="s">
        <v>136</v>
      </c>
      <c r="BG66" s="355"/>
      <c r="BH66" s="355"/>
      <c r="BI66" s="577"/>
    </row>
    <row r="67" spans="1:64" s="158" customFormat="1" ht="43.15" customHeight="1">
      <c r="A67" s="111" t="s">
        <v>200</v>
      </c>
      <c r="B67" s="244" t="s">
        <v>351</v>
      </c>
      <c r="C67" s="245"/>
      <c r="D67" s="245"/>
      <c r="E67" s="245"/>
      <c r="F67" s="245"/>
      <c r="G67" s="245"/>
      <c r="H67" s="245"/>
      <c r="I67" s="245"/>
      <c r="J67" s="245"/>
      <c r="K67" s="245"/>
      <c r="L67" s="245"/>
      <c r="M67" s="245"/>
      <c r="N67" s="245"/>
      <c r="O67" s="246"/>
      <c r="P67" s="449">
        <v>1</v>
      </c>
      <c r="Q67" s="450"/>
      <c r="R67" s="449">
        <v>2</v>
      </c>
      <c r="S67" s="450"/>
      <c r="T67" s="424">
        <f>SUM(AF67,AI67,AL67,AO67,AR67,AU67,AX67)</f>
        <v>228</v>
      </c>
      <c r="U67" s="425"/>
      <c r="V67" s="424">
        <f>IF(IFERROR(SUM(AG67,AJ67,AM67,AP67,AS67,AV67,AY67)=SUM(X67,AB67,AD67),FALSE)=TRUE,SUM(AG67,AJ67,AM67,AP67,AS67,AV67,AY67),FALSE)</f>
        <v>120</v>
      </c>
      <c r="W67" s="425"/>
      <c r="X67" s="424"/>
      <c r="Y67" s="425"/>
      <c r="Z67" s="424"/>
      <c r="AA67" s="425"/>
      <c r="AB67" s="424">
        <v>120</v>
      </c>
      <c r="AC67" s="425"/>
      <c r="AD67" s="424"/>
      <c r="AE67" s="442"/>
      <c r="AF67" s="451">
        <v>120</v>
      </c>
      <c r="AG67" s="177">
        <v>68</v>
      </c>
      <c r="AH67" s="452">
        <f t="shared" si="13"/>
        <v>3</v>
      </c>
      <c r="AI67" s="451">
        <v>108</v>
      </c>
      <c r="AJ67" s="177">
        <v>52</v>
      </c>
      <c r="AK67" s="452">
        <f t="shared" si="14"/>
        <v>3</v>
      </c>
      <c r="AL67" s="563"/>
      <c r="AM67" s="564"/>
      <c r="AN67" s="562">
        <f t="shared" si="19"/>
        <v>0</v>
      </c>
      <c r="AO67" s="563"/>
      <c r="AP67" s="564"/>
      <c r="AQ67" s="562">
        <f t="shared" si="20"/>
        <v>0</v>
      </c>
      <c r="AR67" s="451"/>
      <c r="AS67" s="177"/>
      <c r="AT67" s="562">
        <f t="shared" si="21"/>
        <v>0</v>
      </c>
      <c r="AU67" s="451"/>
      <c r="AV67" s="177"/>
      <c r="AW67" s="562">
        <f t="shared" si="17"/>
        <v>0</v>
      </c>
      <c r="AX67" s="451"/>
      <c r="AY67" s="549"/>
      <c r="AZ67" s="562">
        <f t="shared" si="18"/>
        <v>0</v>
      </c>
      <c r="BA67" s="451"/>
      <c r="BB67" s="177"/>
      <c r="BC67" s="455"/>
      <c r="BD67" s="456">
        <f>SUM(AH67,AK67,AN67,AQ67,AT67,AW67,AZ67,BC67)</f>
        <v>6</v>
      </c>
      <c r="BE67" s="457"/>
      <c r="BF67" s="608"/>
      <c r="BG67" s="608"/>
      <c r="BH67" s="608"/>
      <c r="BI67" s="608"/>
      <c r="BJ67" s="172"/>
      <c r="BK67" s="172"/>
      <c r="BL67" s="172"/>
    </row>
    <row r="68" spans="1:64" s="5" customFormat="1" ht="58.5" customHeight="1">
      <c r="A68" s="110" t="s">
        <v>153</v>
      </c>
      <c r="B68" s="239" t="s">
        <v>530</v>
      </c>
      <c r="C68" s="240"/>
      <c r="D68" s="240"/>
      <c r="E68" s="240"/>
      <c r="F68" s="240"/>
      <c r="G68" s="240"/>
      <c r="H68" s="240"/>
      <c r="I68" s="240"/>
      <c r="J68" s="240"/>
      <c r="K68" s="240"/>
      <c r="L68" s="240"/>
      <c r="M68" s="240"/>
      <c r="N68" s="240"/>
      <c r="O68" s="241"/>
      <c r="P68" s="558"/>
      <c r="Q68" s="559"/>
      <c r="R68" s="558"/>
      <c r="S68" s="559"/>
      <c r="T68" s="560"/>
      <c r="U68" s="561"/>
      <c r="V68" s="560"/>
      <c r="W68" s="561"/>
      <c r="X68" s="560"/>
      <c r="Y68" s="561"/>
      <c r="Z68" s="560"/>
      <c r="AA68" s="561"/>
      <c r="AB68" s="560"/>
      <c r="AC68" s="561"/>
      <c r="AD68" s="560"/>
      <c r="AE68" s="590"/>
      <c r="AF68" s="569"/>
      <c r="AG68" s="570"/>
      <c r="AH68" s="571"/>
      <c r="AI68" s="569"/>
      <c r="AJ68" s="570"/>
      <c r="AK68" s="571"/>
      <c r="AL68" s="569"/>
      <c r="AM68" s="570"/>
      <c r="AN68" s="571"/>
      <c r="AO68" s="569"/>
      <c r="AP68" s="570"/>
      <c r="AQ68" s="571"/>
      <c r="AR68" s="569"/>
      <c r="AS68" s="570"/>
      <c r="AT68" s="591"/>
      <c r="AU68" s="569"/>
      <c r="AV68" s="570"/>
      <c r="AW68" s="571"/>
      <c r="AX68" s="569"/>
      <c r="AY68" s="570"/>
      <c r="AZ68" s="571"/>
      <c r="BA68" s="569"/>
      <c r="BB68" s="570"/>
      <c r="BC68" s="591"/>
      <c r="BD68" s="575"/>
      <c r="BE68" s="576"/>
      <c r="BF68" s="471" t="s">
        <v>499</v>
      </c>
      <c r="BG68" s="471"/>
      <c r="BH68" s="471"/>
      <c r="BI68" s="472"/>
    </row>
    <row r="69" spans="1:64" ht="41.45" customHeight="1">
      <c r="A69" s="113" t="s">
        <v>150</v>
      </c>
      <c r="B69" s="288" t="s">
        <v>203</v>
      </c>
      <c r="C69" s="289"/>
      <c r="D69" s="289"/>
      <c r="E69" s="289"/>
      <c r="F69" s="289"/>
      <c r="G69" s="289"/>
      <c r="H69" s="289"/>
      <c r="I69" s="289"/>
      <c r="J69" s="289"/>
      <c r="K69" s="289"/>
      <c r="L69" s="289"/>
      <c r="M69" s="289"/>
      <c r="N69" s="289"/>
      <c r="O69" s="290"/>
      <c r="P69" s="544"/>
      <c r="Q69" s="545"/>
      <c r="R69" s="544"/>
      <c r="S69" s="545"/>
      <c r="T69" s="544">
        <f>SUM(AF69,AI69,AL69,AO69,AR69,AU69,AX69)</f>
        <v>72</v>
      </c>
      <c r="U69" s="545"/>
      <c r="V69" s="544"/>
      <c r="W69" s="545"/>
      <c r="X69" s="544"/>
      <c r="Y69" s="545"/>
      <c r="Z69" s="544"/>
      <c r="AA69" s="545"/>
      <c r="AB69" s="544"/>
      <c r="AC69" s="545"/>
      <c r="AD69" s="544"/>
      <c r="AE69" s="574"/>
      <c r="AF69" s="548"/>
      <c r="AG69" s="549"/>
      <c r="AH69" s="578">
        <f t="shared" ref="AH69:AH71" si="28">ROUND(AF69/36,0)</f>
        <v>0</v>
      </c>
      <c r="AI69" s="548"/>
      <c r="AJ69" s="549"/>
      <c r="AK69" s="578">
        <f t="shared" ref="AK69:AK71" si="29">ROUND(AI69/36,0)</f>
        <v>0</v>
      </c>
      <c r="AL69" s="548"/>
      <c r="AM69" s="549"/>
      <c r="AN69" s="578">
        <f t="shared" ref="AN69:AN71" si="30">ROUND(AL69/36,0)</f>
        <v>0</v>
      </c>
      <c r="AO69" s="548">
        <v>72</v>
      </c>
      <c r="AP69" s="549"/>
      <c r="AQ69" s="578">
        <f t="shared" si="20"/>
        <v>2</v>
      </c>
      <c r="AR69" s="548"/>
      <c r="AS69" s="549"/>
      <c r="AT69" s="578">
        <f t="shared" si="21"/>
        <v>0</v>
      </c>
      <c r="AU69" s="548"/>
      <c r="AV69" s="549"/>
      <c r="AW69" s="578">
        <f>ROUND(AU69/36,0)</f>
        <v>0</v>
      </c>
      <c r="AX69" s="548"/>
      <c r="AY69" s="549"/>
      <c r="AZ69" s="578">
        <f>ROUND(AX69/36,0)</f>
        <v>0</v>
      </c>
      <c r="BA69" s="548"/>
      <c r="BB69" s="549"/>
      <c r="BC69" s="607"/>
      <c r="BD69" s="550">
        <f>SUM(AH69,AK69,AN69,AQ69,AT69,AW69,AZ69,BC69)</f>
        <v>2</v>
      </c>
      <c r="BE69" s="551"/>
      <c r="BF69" s="458"/>
      <c r="BG69" s="458"/>
      <c r="BH69" s="458"/>
      <c r="BI69" s="459"/>
    </row>
    <row r="70" spans="1:64" ht="41.45" customHeight="1">
      <c r="A70" s="113" t="s">
        <v>455</v>
      </c>
      <c r="B70" s="288" t="s">
        <v>204</v>
      </c>
      <c r="C70" s="289"/>
      <c r="D70" s="289"/>
      <c r="E70" s="289"/>
      <c r="F70" s="289"/>
      <c r="G70" s="289"/>
      <c r="H70" s="289"/>
      <c r="I70" s="289"/>
      <c r="J70" s="289"/>
      <c r="K70" s="289"/>
      <c r="L70" s="289"/>
      <c r="M70" s="289"/>
      <c r="N70" s="289"/>
      <c r="O70" s="290"/>
      <c r="P70" s="544"/>
      <c r="Q70" s="545"/>
      <c r="R70" s="544"/>
      <c r="S70" s="545"/>
      <c r="T70" s="544">
        <f>SUM(AF70,AI70,AL70,AO70,AR70,AU70,AX70)</f>
        <v>72</v>
      </c>
      <c r="U70" s="545"/>
      <c r="V70" s="544"/>
      <c r="W70" s="545"/>
      <c r="X70" s="544"/>
      <c r="Y70" s="545"/>
      <c r="Z70" s="544"/>
      <c r="AA70" s="545"/>
      <c r="AB70" s="544"/>
      <c r="AC70" s="545"/>
      <c r="AD70" s="544"/>
      <c r="AE70" s="574"/>
      <c r="AF70" s="548"/>
      <c r="AG70" s="549"/>
      <c r="AH70" s="578">
        <f t="shared" si="28"/>
        <v>0</v>
      </c>
      <c r="AI70" s="548"/>
      <c r="AJ70" s="549"/>
      <c r="AK70" s="578">
        <f t="shared" si="29"/>
        <v>0</v>
      </c>
      <c r="AL70" s="548"/>
      <c r="AM70" s="549"/>
      <c r="AN70" s="578">
        <f t="shared" si="30"/>
        <v>0</v>
      </c>
      <c r="AO70" s="548"/>
      <c r="AP70" s="549"/>
      <c r="AQ70" s="578">
        <f t="shared" si="20"/>
        <v>0</v>
      </c>
      <c r="AR70" s="548"/>
      <c r="AS70" s="549"/>
      <c r="AT70" s="578">
        <f t="shared" si="21"/>
        <v>0</v>
      </c>
      <c r="AU70" s="548">
        <v>72</v>
      </c>
      <c r="AV70" s="549"/>
      <c r="AW70" s="578">
        <f t="shared" ref="AW70:AW71" si="31">ROUND(AU70/36,0)</f>
        <v>2</v>
      </c>
      <c r="AX70" s="548"/>
      <c r="AY70" s="549"/>
      <c r="AZ70" s="578">
        <f>ROUND(AX70/36,0)</f>
        <v>0</v>
      </c>
      <c r="BA70" s="548"/>
      <c r="BB70" s="549"/>
      <c r="BC70" s="607"/>
      <c r="BD70" s="550">
        <f>SUM(AH70,AK70,AN70,AQ70,AT70,AW70,AZ70,BC70)</f>
        <v>2</v>
      </c>
      <c r="BE70" s="551"/>
      <c r="BF70" s="458"/>
      <c r="BG70" s="458"/>
      <c r="BH70" s="458"/>
      <c r="BI70" s="459"/>
    </row>
    <row r="71" spans="1:64" s="51" customFormat="1" ht="41.45" customHeight="1">
      <c r="A71" s="113" t="s">
        <v>463</v>
      </c>
      <c r="B71" s="288" t="s">
        <v>205</v>
      </c>
      <c r="C71" s="289"/>
      <c r="D71" s="289"/>
      <c r="E71" s="289"/>
      <c r="F71" s="289"/>
      <c r="G71" s="289"/>
      <c r="H71" s="289"/>
      <c r="I71" s="289"/>
      <c r="J71" s="289"/>
      <c r="K71" s="289"/>
      <c r="L71" s="289"/>
      <c r="M71" s="289"/>
      <c r="N71" s="289"/>
      <c r="O71" s="290"/>
      <c r="P71" s="544"/>
      <c r="Q71" s="545"/>
      <c r="R71" s="544"/>
      <c r="S71" s="545"/>
      <c r="T71" s="544">
        <f>SUM(AF71,AI71,AL71,AO71,AR71,AU71,AX71)</f>
        <v>72</v>
      </c>
      <c r="U71" s="545"/>
      <c r="V71" s="544"/>
      <c r="W71" s="545"/>
      <c r="X71" s="544"/>
      <c r="Y71" s="545"/>
      <c r="Z71" s="544"/>
      <c r="AA71" s="545"/>
      <c r="AB71" s="544"/>
      <c r="AC71" s="545"/>
      <c r="AD71" s="544"/>
      <c r="AE71" s="574"/>
      <c r="AF71" s="548"/>
      <c r="AG71" s="549"/>
      <c r="AH71" s="578">
        <f t="shared" si="28"/>
        <v>0</v>
      </c>
      <c r="AI71" s="548"/>
      <c r="AJ71" s="549"/>
      <c r="AK71" s="578">
        <f t="shared" si="29"/>
        <v>0</v>
      </c>
      <c r="AL71" s="548"/>
      <c r="AM71" s="549"/>
      <c r="AN71" s="578">
        <f t="shared" si="30"/>
        <v>0</v>
      </c>
      <c r="AO71" s="548"/>
      <c r="AP71" s="549"/>
      <c r="AQ71" s="578">
        <f t="shared" si="20"/>
        <v>0</v>
      </c>
      <c r="AR71" s="548"/>
      <c r="AS71" s="549"/>
      <c r="AT71" s="578">
        <f t="shared" si="21"/>
        <v>0</v>
      </c>
      <c r="AU71" s="548"/>
      <c r="AV71" s="549"/>
      <c r="AW71" s="578">
        <f t="shared" si="31"/>
        <v>0</v>
      </c>
      <c r="AX71" s="548">
        <v>72</v>
      </c>
      <c r="AY71" s="549"/>
      <c r="AZ71" s="578">
        <f t="shared" ref="AZ71" si="32">ROUND(AX71/36,0)</f>
        <v>2</v>
      </c>
      <c r="BA71" s="548"/>
      <c r="BB71" s="549"/>
      <c r="BC71" s="607"/>
      <c r="BD71" s="550">
        <f>SUM(AH71,AK71,AN71,AQ71,AT71,AW71,AZ71,BC71)</f>
        <v>2</v>
      </c>
      <c r="BE71" s="551"/>
      <c r="BF71" s="609"/>
      <c r="BG71" s="609"/>
      <c r="BH71" s="609"/>
      <c r="BI71" s="610"/>
    </row>
    <row r="72" spans="1:64" s="51" customFormat="1" ht="73.150000000000006" customHeight="1">
      <c r="A72" s="110" t="s">
        <v>154</v>
      </c>
      <c r="B72" s="239" t="s">
        <v>537</v>
      </c>
      <c r="C72" s="240"/>
      <c r="D72" s="240"/>
      <c r="E72" s="240"/>
      <c r="F72" s="240"/>
      <c r="G72" s="240"/>
      <c r="H72" s="240"/>
      <c r="I72" s="240"/>
      <c r="J72" s="240"/>
      <c r="K72" s="240"/>
      <c r="L72" s="240"/>
      <c r="M72" s="240"/>
      <c r="N72" s="240"/>
      <c r="O72" s="241"/>
      <c r="P72" s="449"/>
      <c r="Q72" s="450"/>
      <c r="R72" s="449"/>
      <c r="S72" s="450"/>
      <c r="T72" s="424"/>
      <c r="U72" s="425"/>
      <c r="V72" s="560"/>
      <c r="W72" s="561"/>
      <c r="X72" s="560"/>
      <c r="Y72" s="561"/>
      <c r="Z72" s="424"/>
      <c r="AA72" s="425"/>
      <c r="AB72" s="424"/>
      <c r="AC72" s="425"/>
      <c r="AD72" s="424"/>
      <c r="AE72" s="457"/>
      <c r="AF72" s="451"/>
      <c r="AG72" s="177"/>
      <c r="AH72" s="452"/>
      <c r="AI72" s="451"/>
      <c r="AJ72" s="177"/>
      <c r="AK72" s="452"/>
      <c r="AL72" s="451"/>
      <c r="AM72" s="177"/>
      <c r="AN72" s="452"/>
      <c r="AO72" s="451"/>
      <c r="AP72" s="177"/>
      <c r="AQ72" s="452"/>
      <c r="AR72" s="451"/>
      <c r="AS72" s="177"/>
      <c r="AT72" s="455"/>
      <c r="AU72" s="451"/>
      <c r="AV72" s="177"/>
      <c r="AW72" s="452"/>
      <c r="AX72" s="451"/>
      <c r="AY72" s="177"/>
      <c r="AZ72" s="452"/>
      <c r="BA72" s="451"/>
      <c r="BB72" s="177"/>
      <c r="BC72" s="455"/>
      <c r="BD72" s="456"/>
      <c r="BE72" s="457"/>
      <c r="BF72" s="541" t="s">
        <v>505</v>
      </c>
      <c r="BG72" s="471"/>
      <c r="BH72" s="471"/>
      <c r="BI72" s="472"/>
    </row>
    <row r="73" spans="1:64" s="118" customFormat="1" ht="35.25">
      <c r="A73" s="113" t="s">
        <v>151</v>
      </c>
      <c r="B73" s="244" t="s">
        <v>167</v>
      </c>
      <c r="C73" s="240"/>
      <c r="D73" s="240"/>
      <c r="E73" s="240"/>
      <c r="F73" s="240"/>
      <c r="G73" s="240"/>
      <c r="H73" s="240"/>
      <c r="I73" s="240"/>
      <c r="J73" s="240"/>
      <c r="K73" s="240"/>
      <c r="L73" s="240"/>
      <c r="M73" s="240"/>
      <c r="N73" s="240"/>
      <c r="O73" s="241"/>
      <c r="P73" s="449"/>
      <c r="Q73" s="450"/>
      <c r="R73" s="449">
        <v>2</v>
      </c>
      <c r="S73" s="450"/>
      <c r="T73" s="424">
        <f>SUM(AF73,AI73,AL73,AO73,AR73,AU73,AX73)</f>
        <v>90</v>
      </c>
      <c r="U73" s="425"/>
      <c r="V73" s="424">
        <f>IF(IFERROR(SUM(AG73,AJ73,AM73,AP73,AS73,AV73,AY73)=SUM(X73,AB73,AD73),FALSE)=TRUE,SUM(AG73,AJ73,AM73,AP73,AS73,AV73,AY73),FALSE)</f>
        <v>42</v>
      </c>
      <c r="W73" s="425"/>
      <c r="X73" s="424">
        <v>22</v>
      </c>
      <c r="Y73" s="425"/>
      <c r="Z73" s="424"/>
      <c r="AA73" s="425"/>
      <c r="AB73" s="424">
        <v>20</v>
      </c>
      <c r="AC73" s="425"/>
      <c r="AD73" s="560"/>
      <c r="AE73" s="590"/>
      <c r="AF73" s="451"/>
      <c r="AG73" s="177"/>
      <c r="AH73" s="452"/>
      <c r="AI73" s="556">
        <v>90</v>
      </c>
      <c r="AJ73" s="453">
        <v>42</v>
      </c>
      <c r="AK73" s="452">
        <f>ROUND(AI73/36,0)</f>
        <v>3</v>
      </c>
      <c r="AL73" s="556"/>
      <c r="AM73" s="453"/>
      <c r="AN73" s="452"/>
      <c r="AO73" s="556"/>
      <c r="AP73" s="453"/>
      <c r="AQ73" s="452">
        <f>ROUND(AO73/36,0)</f>
        <v>0</v>
      </c>
      <c r="AR73" s="451"/>
      <c r="AS73" s="177"/>
      <c r="AT73" s="452"/>
      <c r="AU73" s="569"/>
      <c r="AV73" s="570"/>
      <c r="AW73" s="452">
        <f>ROUND(AU73/36,0)</f>
        <v>0</v>
      </c>
      <c r="AX73" s="451"/>
      <c r="AY73" s="177"/>
      <c r="AZ73" s="452">
        <f>ROUND(AX73/36,0)</f>
        <v>0</v>
      </c>
      <c r="BA73" s="569"/>
      <c r="BB73" s="570"/>
      <c r="BC73" s="452">
        <f>ROUND(BA73/36,0)</f>
        <v>0</v>
      </c>
      <c r="BD73" s="456">
        <f>SUM(AH73,AK73,AN73,AQ73,AT73,AW73,AZ73,BC73)</f>
        <v>3</v>
      </c>
      <c r="BE73" s="457"/>
      <c r="BF73" s="471" t="s">
        <v>520</v>
      </c>
      <c r="BG73" s="471"/>
      <c r="BH73" s="471"/>
      <c r="BI73" s="472"/>
    </row>
    <row r="74" spans="1:64" s="118" customFormat="1" ht="36" customHeight="1" thickBot="1">
      <c r="A74" s="113" t="s">
        <v>162</v>
      </c>
      <c r="B74" s="244" t="s">
        <v>245</v>
      </c>
      <c r="C74" s="240"/>
      <c r="D74" s="240"/>
      <c r="E74" s="240"/>
      <c r="F74" s="240"/>
      <c r="G74" s="240"/>
      <c r="H74" s="240"/>
      <c r="I74" s="240"/>
      <c r="J74" s="240"/>
      <c r="K74" s="240"/>
      <c r="L74" s="240"/>
      <c r="M74" s="240"/>
      <c r="N74" s="240"/>
      <c r="O74" s="241"/>
      <c r="P74" s="449"/>
      <c r="Q74" s="450"/>
      <c r="R74" s="449">
        <v>5</v>
      </c>
      <c r="S74" s="450"/>
      <c r="T74" s="424">
        <f>SUM(AF74,AI74,AL74,AO74,AR74,AU74,AX74)</f>
        <v>90</v>
      </c>
      <c r="U74" s="425"/>
      <c r="V74" s="424">
        <f>IF(IFERROR(SUM(AG74,AJ74,AM74,AP74,AS74,AV74,AY74)=SUM(X74,AB74,AD74),FALSE)=TRUE,SUM(AG74,AJ74,AM74,AP74,AS74,AV74,AY74),FALSE)</f>
        <v>42</v>
      </c>
      <c r="W74" s="425"/>
      <c r="X74" s="424">
        <v>22</v>
      </c>
      <c r="Y74" s="425"/>
      <c r="Z74" s="424"/>
      <c r="AA74" s="425"/>
      <c r="AB74" s="424">
        <v>20</v>
      </c>
      <c r="AC74" s="425"/>
      <c r="AD74" s="560"/>
      <c r="AE74" s="590"/>
      <c r="AF74" s="451"/>
      <c r="AG74" s="177"/>
      <c r="AH74" s="452"/>
      <c r="AI74" s="556"/>
      <c r="AJ74" s="453"/>
      <c r="AK74" s="452"/>
      <c r="AL74" s="556"/>
      <c r="AM74" s="453"/>
      <c r="AN74" s="452"/>
      <c r="AO74" s="556"/>
      <c r="AP74" s="453"/>
      <c r="AQ74" s="452">
        <f>ROUND(AO74/36,0)</f>
        <v>0</v>
      </c>
      <c r="AR74" s="451">
        <v>90</v>
      </c>
      <c r="AS74" s="177">
        <v>42</v>
      </c>
      <c r="AT74" s="452">
        <v>3</v>
      </c>
      <c r="AU74" s="451"/>
      <c r="AV74" s="177"/>
      <c r="AW74" s="452"/>
      <c r="AX74" s="451"/>
      <c r="AY74" s="177"/>
      <c r="AZ74" s="452">
        <f>ROUND(AX74/36,0)</f>
        <v>0</v>
      </c>
      <c r="BA74" s="569"/>
      <c r="BB74" s="570"/>
      <c r="BC74" s="452">
        <f>ROUND(BA74/36,0)</f>
        <v>0</v>
      </c>
      <c r="BD74" s="456">
        <f>SUM(AH74,AK74,AN74,AQ74,AT74,AW74,AZ74,BC74)</f>
        <v>3</v>
      </c>
      <c r="BE74" s="457"/>
      <c r="BF74" s="471" t="s">
        <v>275</v>
      </c>
      <c r="BG74" s="471"/>
      <c r="BH74" s="471"/>
      <c r="BI74" s="472"/>
    </row>
    <row r="75" spans="1:64" s="51" customFormat="1" ht="69.75" customHeight="1" thickBot="1">
      <c r="A75" s="109" t="s">
        <v>206</v>
      </c>
      <c r="B75" s="260" t="s">
        <v>207</v>
      </c>
      <c r="C75" s="261"/>
      <c r="D75" s="261"/>
      <c r="E75" s="261"/>
      <c r="F75" s="261"/>
      <c r="G75" s="261"/>
      <c r="H75" s="261"/>
      <c r="I75" s="261"/>
      <c r="J75" s="261"/>
      <c r="K75" s="261"/>
      <c r="L75" s="261"/>
      <c r="M75" s="261"/>
      <c r="N75" s="261"/>
      <c r="O75" s="262"/>
      <c r="P75" s="386"/>
      <c r="Q75" s="387"/>
      <c r="R75" s="386"/>
      <c r="S75" s="387"/>
      <c r="T75" s="374">
        <f>SUM(T76:U115)</f>
        <v>3216</v>
      </c>
      <c r="U75" s="375"/>
      <c r="V75" s="374">
        <f>SUM(V76:W115)</f>
        <v>1498</v>
      </c>
      <c r="W75" s="375"/>
      <c r="X75" s="374">
        <f>SUM(X76:Y115)</f>
        <v>786</v>
      </c>
      <c r="Y75" s="375"/>
      <c r="Z75" s="374">
        <f>SUM(Z76:AA115)</f>
        <v>0</v>
      </c>
      <c r="AA75" s="375"/>
      <c r="AB75" s="374">
        <f>SUM(AB76:AC115)</f>
        <v>712</v>
      </c>
      <c r="AC75" s="375"/>
      <c r="AD75" s="374">
        <f>SUM(AD76:AE115)</f>
        <v>0</v>
      </c>
      <c r="AE75" s="375"/>
      <c r="AF75" s="376">
        <f t="shared" ref="AF75:AM75" si="33">SUM(AF76:AF115)</f>
        <v>294</v>
      </c>
      <c r="AG75" s="376">
        <f t="shared" si="33"/>
        <v>142</v>
      </c>
      <c r="AH75" s="376">
        <f t="shared" si="33"/>
        <v>8</v>
      </c>
      <c r="AI75" s="376">
        <f t="shared" si="33"/>
        <v>570</v>
      </c>
      <c r="AJ75" s="376">
        <f t="shared" si="33"/>
        <v>282</v>
      </c>
      <c r="AK75" s="376">
        <f t="shared" si="33"/>
        <v>15</v>
      </c>
      <c r="AL75" s="376">
        <f t="shared" si="33"/>
        <v>408</v>
      </c>
      <c r="AM75" s="376">
        <f t="shared" si="33"/>
        <v>196</v>
      </c>
      <c r="AN75" s="376">
        <f t="shared" ref="AN75:BD75" si="34">SUM(AN76:AN115)</f>
        <v>12</v>
      </c>
      <c r="AO75" s="376">
        <f t="shared" si="34"/>
        <v>198</v>
      </c>
      <c r="AP75" s="376">
        <f t="shared" si="34"/>
        <v>94</v>
      </c>
      <c r="AQ75" s="376">
        <f t="shared" si="34"/>
        <v>6</v>
      </c>
      <c r="AR75" s="376">
        <f t="shared" si="34"/>
        <v>474</v>
      </c>
      <c r="AS75" s="376">
        <f t="shared" si="34"/>
        <v>216</v>
      </c>
      <c r="AT75" s="376">
        <f t="shared" si="34"/>
        <v>15</v>
      </c>
      <c r="AU75" s="376">
        <f t="shared" si="34"/>
        <v>570</v>
      </c>
      <c r="AV75" s="376">
        <f t="shared" si="34"/>
        <v>262</v>
      </c>
      <c r="AW75" s="376">
        <f t="shared" si="34"/>
        <v>18</v>
      </c>
      <c r="AX75" s="376">
        <f t="shared" si="34"/>
        <v>702</v>
      </c>
      <c r="AY75" s="376">
        <f t="shared" si="34"/>
        <v>306</v>
      </c>
      <c r="AZ75" s="376">
        <f t="shared" si="34"/>
        <v>23</v>
      </c>
      <c r="BA75" s="376">
        <f t="shared" si="34"/>
        <v>0</v>
      </c>
      <c r="BB75" s="376">
        <f t="shared" si="34"/>
        <v>0</v>
      </c>
      <c r="BC75" s="388">
        <f t="shared" si="34"/>
        <v>0</v>
      </c>
      <c r="BD75" s="378">
        <f t="shared" si="34"/>
        <v>97</v>
      </c>
      <c r="BE75" s="379">
        <f>SUM(BE76:BE112)</f>
        <v>0</v>
      </c>
      <c r="BF75" s="389"/>
      <c r="BG75" s="389"/>
      <c r="BH75" s="389"/>
      <c r="BI75" s="390"/>
    </row>
    <row r="76" spans="1:64" s="51" customFormat="1" ht="69.75" customHeight="1">
      <c r="A76" s="110" t="s">
        <v>238</v>
      </c>
      <c r="B76" s="247" t="s">
        <v>531</v>
      </c>
      <c r="C76" s="247"/>
      <c r="D76" s="247"/>
      <c r="E76" s="247"/>
      <c r="F76" s="247"/>
      <c r="G76" s="247"/>
      <c r="H76" s="247"/>
      <c r="I76" s="247"/>
      <c r="J76" s="247"/>
      <c r="K76" s="247"/>
      <c r="L76" s="247"/>
      <c r="M76" s="247"/>
      <c r="N76" s="247"/>
      <c r="O76" s="247"/>
      <c r="P76" s="449"/>
      <c r="Q76" s="450"/>
      <c r="R76" s="449"/>
      <c r="S76" s="450"/>
      <c r="T76" s="424"/>
      <c r="U76" s="425"/>
      <c r="V76" s="424"/>
      <c r="W76" s="425"/>
      <c r="X76" s="424"/>
      <c r="Y76" s="425"/>
      <c r="Z76" s="424"/>
      <c r="AA76" s="425"/>
      <c r="AB76" s="424"/>
      <c r="AC76" s="425"/>
      <c r="AD76" s="424"/>
      <c r="AE76" s="442"/>
      <c r="AF76" s="451"/>
      <c r="AG76" s="177"/>
      <c r="AH76" s="452"/>
      <c r="AI76" s="451"/>
      <c r="AJ76" s="177"/>
      <c r="AK76" s="452"/>
      <c r="AL76" s="451"/>
      <c r="AM76" s="177"/>
      <c r="AN76" s="452"/>
      <c r="AO76" s="451"/>
      <c r="AP76" s="177"/>
      <c r="AQ76" s="452"/>
      <c r="AR76" s="451"/>
      <c r="AS76" s="177"/>
      <c r="AT76" s="455"/>
      <c r="AU76" s="451"/>
      <c r="AV76" s="177"/>
      <c r="AW76" s="452"/>
      <c r="AX76" s="451"/>
      <c r="AY76" s="177"/>
      <c r="AZ76" s="452"/>
      <c r="BA76" s="451"/>
      <c r="BB76" s="177"/>
      <c r="BC76" s="518"/>
      <c r="BD76" s="530"/>
      <c r="BE76" s="531"/>
      <c r="BF76" s="532"/>
      <c r="BG76" s="532"/>
      <c r="BH76" s="532"/>
      <c r="BI76" s="533"/>
    </row>
    <row r="77" spans="1:64" s="116" customFormat="1" ht="70.5" customHeight="1">
      <c r="A77" s="115" t="s">
        <v>239</v>
      </c>
      <c r="B77" s="294" t="s">
        <v>228</v>
      </c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6"/>
      <c r="P77" s="534"/>
      <c r="Q77" s="535"/>
      <c r="R77" s="534">
        <v>1</v>
      </c>
      <c r="S77" s="535"/>
      <c r="T77" s="534">
        <f>SUM(AF77,AI77,AL77,AO77,AR77,AU77,AX77)</f>
        <v>72</v>
      </c>
      <c r="U77" s="535"/>
      <c r="V77" s="424">
        <f>IF(IFERROR(SUM(AG77,AJ77,AM77,AP77,AS77,AV77,AY77)=SUM(X77,AB77,AD77),FALSE)=TRUE,SUM(AG77,AJ77,AM77,AP77,AS77,AV77,AY77),FALSE)</f>
        <v>34</v>
      </c>
      <c r="W77" s="425"/>
      <c r="X77" s="534">
        <v>20</v>
      </c>
      <c r="Y77" s="535"/>
      <c r="Z77" s="534"/>
      <c r="AA77" s="535"/>
      <c r="AB77" s="534">
        <v>14</v>
      </c>
      <c r="AC77" s="535"/>
      <c r="AD77" s="534"/>
      <c r="AE77" s="536"/>
      <c r="AF77" s="537">
        <v>72</v>
      </c>
      <c r="AG77" s="538">
        <v>34</v>
      </c>
      <c r="AH77" s="452">
        <v>2</v>
      </c>
      <c r="AI77" s="537"/>
      <c r="AJ77" s="538"/>
      <c r="AK77" s="452">
        <f>ROUND(AI77/36,0)</f>
        <v>0</v>
      </c>
      <c r="AL77" s="537"/>
      <c r="AM77" s="538"/>
      <c r="AN77" s="452"/>
      <c r="AO77" s="537"/>
      <c r="AP77" s="538"/>
      <c r="AQ77" s="452">
        <f t="shared" ref="AQ77:AQ89" si="35">ROUND(AO77/36,0)</f>
        <v>0</v>
      </c>
      <c r="AR77" s="537"/>
      <c r="AS77" s="538"/>
      <c r="AT77" s="452">
        <f t="shared" ref="AT77:AT89" si="36">ROUND(AR77/36,0)</f>
        <v>0</v>
      </c>
      <c r="AU77" s="537"/>
      <c r="AV77" s="538"/>
      <c r="AW77" s="452">
        <f t="shared" ref="AW77:AW89" si="37">ROUND(AU77/36,0)</f>
        <v>0</v>
      </c>
      <c r="AX77" s="537"/>
      <c r="AY77" s="538"/>
      <c r="AZ77" s="452">
        <f>ROUND(AX77/36,0)</f>
        <v>0</v>
      </c>
      <c r="BA77" s="537"/>
      <c r="BB77" s="538"/>
      <c r="BC77" s="452">
        <f>ROUND(BA77/36,0)</f>
        <v>0</v>
      </c>
      <c r="BD77" s="539">
        <f>SUM(AH77,AK77,AN77,AQ77,AT77,AW77,AZ77,BC77)</f>
        <v>2</v>
      </c>
      <c r="BE77" s="540"/>
      <c r="BF77" s="541" t="s">
        <v>429</v>
      </c>
      <c r="BG77" s="542"/>
      <c r="BH77" s="542"/>
      <c r="BI77" s="543"/>
    </row>
    <row r="78" spans="1:64" s="15" customFormat="1" ht="70.5" customHeight="1">
      <c r="A78" s="117" t="s">
        <v>240</v>
      </c>
      <c r="B78" s="244" t="s">
        <v>246</v>
      </c>
      <c r="C78" s="245"/>
      <c r="D78" s="245"/>
      <c r="E78" s="245"/>
      <c r="F78" s="245"/>
      <c r="G78" s="245"/>
      <c r="H78" s="245"/>
      <c r="I78" s="245"/>
      <c r="J78" s="245"/>
      <c r="K78" s="245"/>
      <c r="L78" s="245"/>
      <c r="M78" s="245"/>
      <c r="N78" s="245"/>
      <c r="O78" s="246"/>
      <c r="P78" s="544"/>
      <c r="Q78" s="545"/>
      <c r="R78" s="544">
        <v>7</v>
      </c>
      <c r="S78" s="545"/>
      <c r="T78" s="534">
        <f>SUM(AF78,AI78,AL78,AO78,AR78,AU78,AX78)</f>
        <v>72</v>
      </c>
      <c r="U78" s="535"/>
      <c r="V78" s="424">
        <f>IF(IFERROR(SUM(AG78,AJ78,AM78,AP78,AS78,AV78,AY78)=SUM(X78,AB78,AD78),FALSE)=TRUE,SUM(AG78,AJ78,AM78,AP78,AS78,AV78,AY78),FALSE)</f>
        <v>34</v>
      </c>
      <c r="W78" s="425"/>
      <c r="X78" s="424">
        <v>20</v>
      </c>
      <c r="Y78" s="425"/>
      <c r="Z78" s="424"/>
      <c r="AA78" s="425"/>
      <c r="AB78" s="424">
        <v>14</v>
      </c>
      <c r="AC78" s="425"/>
      <c r="AD78" s="424"/>
      <c r="AE78" s="546"/>
      <c r="AF78" s="547"/>
      <c r="AG78" s="177"/>
      <c r="AH78" s="452">
        <f>ROUND(AF78/36,0)</f>
        <v>0</v>
      </c>
      <c r="AI78" s="547"/>
      <c r="AJ78" s="177"/>
      <c r="AK78" s="452"/>
      <c r="AL78" s="548"/>
      <c r="AM78" s="549"/>
      <c r="AN78" s="452">
        <f t="shared" ref="AN78:AN90" si="38">ROUND(AL78/36,0)</f>
        <v>0</v>
      </c>
      <c r="AO78" s="548"/>
      <c r="AP78" s="549"/>
      <c r="AQ78" s="452">
        <f t="shared" si="35"/>
        <v>0</v>
      </c>
      <c r="AR78" s="548"/>
      <c r="AS78" s="549"/>
      <c r="AT78" s="452">
        <f t="shared" si="36"/>
        <v>0</v>
      </c>
      <c r="AU78" s="548"/>
      <c r="AV78" s="549"/>
      <c r="AW78" s="452">
        <f t="shared" si="37"/>
        <v>0</v>
      </c>
      <c r="AX78" s="548">
        <v>72</v>
      </c>
      <c r="AY78" s="549">
        <v>34</v>
      </c>
      <c r="AZ78" s="452">
        <f>ROUND(AX78/36,0)</f>
        <v>2</v>
      </c>
      <c r="BA78" s="548"/>
      <c r="BB78" s="549"/>
      <c r="BC78" s="452">
        <f>ROUND(BA78/36,0)</f>
        <v>0</v>
      </c>
      <c r="BD78" s="550">
        <f>SUM(AH78,AK78,AN78,AQ78,AT78,AW78,AZ78,BC78)</f>
        <v>2</v>
      </c>
      <c r="BE78" s="551"/>
      <c r="BF78" s="541" t="s">
        <v>430</v>
      </c>
      <c r="BG78" s="542"/>
      <c r="BH78" s="542"/>
      <c r="BI78" s="543"/>
    </row>
    <row r="79" spans="1:64" ht="70.5" customHeight="1">
      <c r="A79" s="110" t="s">
        <v>232</v>
      </c>
      <c r="B79" s="239" t="s">
        <v>352</v>
      </c>
      <c r="C79" s="240"/>
      <c r="D79" s="240"/>
      <c r="E79" s="240"/>
      <c r="F79" s="240"/>
      <c r="G79" s="240"/>
      <c r="H79" s="240"/>
      <c r="I79" s="240"/>
      <c r="J79" s="240"/>
      <c r="K79" s="240"/>
      <c r="L79" s="240"/>
      <c r="M79" s="240"/>
      <c r="N79" s="240"/>
      <c r="O79" s="241"/>
      <c r="P79" s="449"/>
      <c r="Q79" s="450"/>
      <c r="R79" s="449"/>
      <c r="S79" s="450"/>
      <c r="T79" s="424"/>
      <c r="U79" s="425"/>
      <c r="V79" s="424"/>
      <c r="W79" s="425"/>
      <c r="X79" s="424"/>
      <c r="Y79" s="425"/>
      <c r="Z79" s="424"/>
      <c r="AA79" s="425"/>
      <c r="AB79" s="424"/>
      <c r="AC79" s="425"/>
      <c r="AD79" s="424"/>
      <c r="AE79" s="442"/>
      <c r="AF79" s="451"/>
      <c r="AG79" s="177"/>
      <c r="AH79" s="452"/>
      <c r="AI79" s="451"/>
      <c r="AJ79" s="177"/>
      <c r="AK79" s="452"/>
      <c r="AL79" s="451"/>
      <c r="AM79" s="177"/>
      <c r="AN79" s="452"/>
      <c r="AO79" s="451"/>
      <c r="AP79" s="177"/>
      <c r="AQ79" s="452"/>
      <c r="AR79" s="451"/>
      <c r="AS79" s="177"/>
      <c r="AT79" s="455"/>
      <c r="AU79" s="451"/>
      <c r="AV79" s="177"/>
      <c r="AW79" s="452"/>
      <c r="AX79" s="451"/>
      <c r="AY79" s="177"/>
      <c r="AZ79" s="452"/>
      <c r="BA79" s="451"/>
      <c r="BB79" s="177"/>
      <c r="BC79" s="455"/>
      <c r="BD79" s="456"/>
      <c r="BE79" s="457"/>
      <c r="BF79" s="458"/>
      <c r="BG79" s="458"/>
      <c r="BH79" s="458"/>
      <c r="BI79" s="459"/>
    </row>
    <row r="80" spans="1:64" ht="70.5" customHeight="1">
      <c r="A80" s="114" t="s">
        <v>248</v>
      </c>
      <c r="B80" s="263" t="s">
        <v>532</v>
      </c>
      <c r="C80" s="266"/>
      <c r="D80" s="266"/>
      <c r="E80" s="266"/>
      <c r="F80" s="266"/>
      <c r="G80" s="266"/>
      <c r="H80" s="266"/>
      <c r="I80" s="266"/>
      <c r="J80" s="266"/>
      <c r="K80" s="266"/>
      <c r="L80" s="266"/>
      <c r="M80" s="266"/>
      <c r="N80" s="266"/>
      <c r="O80" s="267"/>
      <c r="P80" s="449"/>
      <c r="Q80" s="450"/>
      <c r="R80" s="449">
        <v>3</v>
      </c>
      <c r="S80" s="450"/>
      <c r="T80" s="424">
        <f t="shared" ref="T80:T85" si="39">SUM(AF80,AI80,AL80,AO80,AR80,AU80,AX80)</f>
        <v>90</v>
      </c>
      <c r="U80" s="425"/>
      <c r="V80" s="424">
        <f t="shared" ref="V80:V85" si="40">IF(IFERROR(SUM(AG80,AJ80,AM80,AP80,AS80,AV80,AY80)=SUM(X80,AB80,AD80),FALSE)=TRUE,SUM(AG80,AJ80,AM80,AP80,AS80,AV80,AY80),FALSE)</f>
        <v>42</v>
      </c>
      <c r="W80" s="425"/>
      <c r="X80" s="424">
        <v>22</v>
      </c>
      <c r="Y80" s="425"/>
      <c r="Z80" s="424"/>
      <c r="AA80" s="425"/>
      <c r="AB80" s="424">
        <v>20</v>
      </c>
      <c r="AC80" s="425"/>
      <c r="AD80" s="424"/>
      <c r="AE80" s="442"/>
      <c r="AF80" s="451"/>
      <c r="AG80" s="177"/>
      <c r="AH80" s="452">
        <f t="shared" ref="AH80:AH89" si="41">ROUND(AF80/36,0)</f>
        <v>0</v>
      </c>
      <c r="AI80" s="451"/>
      <c r="AJ80" s="177"/>
      <c r="AK80" s="452">
        <f t="shared" ref="AK80:AK90" si="42">ROUND(AI80/36,0)</f>
        <v>0</v>
      </c>
      <c r="AL80" s="451">
        <v>90</v>
      </c>
      <c r="AM80" s="177">
        <v>42</v>
      </c>
      <c r="AN80" s="452">
        <f t="shared" ref="AN80:AN85" si="43">ROUND(AL80/36,0)</f>
        <v>3</v>
      </c>
      <c r="AO80" s="451"/>
      <c r="AP80" s="177"/>
      <c r="AQ80" s="452"/>
      <c r="AR80" s="451"/>
      <c r="AS80" s="177"/>
      <c r="AT80" s="452">
        <f t="shared" ref="AT80:AT85" si="44">ROUND(AR80/36,0)</f>
        <v>0</v>
      </c>
      <c r="AU80" s="451"/>
      <c r="AV80" s="177"/>
      <c r="AW80" s="452">
        <f t="shared" ref="AW80:AW85" si="45">ROUND(AU80/36,0)</f>
        <v>0</v>
      </c>
      <c r="AX80" s="451"/>
      <c r="AY80" s="177"/>
      <c r="AZ80" s="452">
        <f t="shared" ref="AZ80:AZ85" si="46">ROUND(AX80/36,0)</f>
        <v>0</v>
      </c>
      <c r="BA80" s="451"/>
      <c r="BB80" s="177"/>
      <c r="BC80" s="455"/>
      <c r="BD80" s="456">
        <f t="shared" ref="BD80:BD85" si="47">SUM(AH80,AK80,AN80,AQ80,AT80,AW80,AZ80,BC80)</f>
        <v>3</v>
      </c>
      <c r="BE80" s="457"/>
      <c r="BF80" s="552" t="s">
        <v>267</v>
      </c>
      <c r="BG80" s="552"/>
      <c r="BH80" s="552"/>
      <c r="BI80" s="553"/>
    </row>
    <row r="81" spans="1:61" ht="70.5" customHeight="1">
      <c r="A81" s="114" t="s">
        <v>250</v>
      </c>
      <c r="B81" s="263" t="s">
        <v>533</v>
      </c>
      <c r="C81" s="264"/>
      <c r="D81" s="264"/>
      <c r="E81" s="264"/>
      <c r="F81" s="264"/>
      <c r="G81" s="264"/>
      <c r="H81" s="264"/>
      <c r="I81" s="264"/>
      <c r="J81" s="264"/>
      <c r="K81" s="264"/>
      <c r="L81" s="264"/>
      <c r="M81" s="264"/>
      <c r="N81" s="264"/>
      <c r="O81" s="265"/>
      <c r="P81" s="449"/>
      <c r="Q81" s="450"/>
      <c r="R81" s="449">
        <v>4</v>
      </c>
      <c r="S81" s="450"/>
      <c r="T81" s="424">
        <f t="shared" si="39"/>
        <v>90</v>
      </c>
      <c r="U81" s="425"/>
      <c r="V81" s="424">
        <f t="shared" si="40"/>
        <v>42</v>
      </c>
      <c r="W81" s="425"/>
      <c r="X81" s="424">
        <v>22</v>
      </c>
      <c r="Y81" s="425"/>
      <c r="Z81" s="424"/>
      <c r="AA81" s="425"/>
      <c r="AB81" s="424">
        <v>20</v>
      </c>
      <c r="AC81" s="425"/>
      <c r="AD81" s="424"/>
      <c r="AE81" s="442"/>
      <c r="AF81" s="451"/>
      <c r="AG81" s="177"/>
      <c r="AH81" s="452">
        <f t="shared" si="41"/>
        <v>0</v>
      </c>
      <c r="AI81" s="451"/>
      <c r="AJ81" s="177"/>
      <c r="AK81" s="452">
        <f t="shared" si="42"/>
        <v>0</v>
      </c>
      <c r="AL81" s="451"/>
      <c r="AM81" s="177"/>
      <c r="AN81" s="452">
        <f t="shared" si="43"/>
        <v>0</v>
      </c>
      <c r="AO81" s="451">
        <v>90</v>
      </c>
      <c r="AP81" s="177">
        <v>42</v>
      </c>
      <c r="AQ81" s="452">
        <f>ROUND(AO81/36,0)</f>
        <v>3</v>
      </c>
      <c r="AR81" s="451"/>
      <c r="AS81" s="177"/>
      <c r="AT81" s="452">
        <f t="shared" si="44"/>
        <v>0</v>
      </c>
      <c r="AU81" s="451"/>
      <c r="AV81" s="177"/>
      <c r="AW81" s="452">
        <f t="shared" si="45"/>
        <v>0</v>
      </c>
      <c r="AX81" s="451"/>
      <c r="AY81" s="177"/>
      <c r="AZ81" s="452">
        <f t="shared" si="46"/>
        <v>0</v>
      </c>
      <c r="BA81" s="451"/>
      <c r="BB81" s="177"/>
      <c r="BC81" s="455"/>
      <c r="BD81" s="456">
        <f t="shared" si="47"/>
        <v>3</v>
      </c>
      <c r="BE81" s="457"/>
      <c r="BF81" s="552" t="s">
        <v>268</v>
      </c>
      <c r="BG81" s="552"/>
      <c r="BH81" s="552"/>
      <c r="BI81" s="553"/>
    </row>
    <row r="82" spans="1:61" ht="35.65" customHeight="1">
      <c r="A82" s="114" t="s">
        <v>251</v>
      </c>
      <c r="B82" s="263" t="s">
        <v>210</v>
      </c>
      <c r="C82" s="264"/>
      <c r="D82" s="264"/>
      <c r="E82" s="264"/>
      <c r="F82" s="264"/>
      <c r="G82" s="264"/>
      <c r="H82" s="264"/>
      <c r="I82" s="264"/>
      <c r="J82" s="264"/>
      <c r="K82" s="264"/>
      <c r="L82" s="264"/>
      <c r="M82" s="264"/>
      <c r="N82" s="264"/>
      <c r="O82" s="265"/>
      <c r="P82" s="449">
        <v>5</v>
      </c>
      <c r="Q82" s="450"/>
      <c r="R82" s="449"/>
      <c r="S82" s="450"/>
      <c r="T82" s="424">
        <f t="shared" si="39"/>
        <v>90</v>
      </c>
      <c r="U82" s="425"/>
      <c r="V82" s="424">
        <f t="shared" si="40"/>
        <v>42</v>
      </c>
      <c r="W82" s="425"/>
      <c r="X82" s="424">
        <v>22</v>
      </c>
      <c r="Y82" s="425"/>
      <c r="Z82" s="424"/>
      <c r="AA82" s="425"/>
      <c r="AB82" s="424">
        <v>20</v>
      </c>
      <c r="AC82" s="425"/>
      <c r="AD82" s="424"/>
      <c r="AE82" s="442"/>
      <c r="AF82" s="451"/>
      <c r="AG82" s="177"/>
      <c r="AH82" s="452">
        <f t="shared" si="41"/>
        <v>0</v>
      </c>
      <c r="AI82" s="451"/>
      <c r="AJ82" s="177"/>
      <c r="AK82" s="452">
        <f t="shared" si="42"/>
        <v>0</v>
      </c>
      <c r="AL82" s="451"/>
      <c r="AM82" s="177"/>
      <c r="AN82" s="452">
        <f t="shared" si="43"/>
        <v>0</v>
      </c>
      <c r="AO82" s="451"/>
      <c r="AP82" s="177"/>
      <c r="AQ82" s="452">
        <f>ROUND(AO82/36,0)</f>
        <v>0</v>
      </c>
      <c r="AR82" s="451">
        <v>90</v>
      </c>
      <c r="AS82" s="177">
        <v>42</v>
      </c>
      <c r="AT82" s="452">
        <f t="shared" si="44"/>
        <v>3</v>
      </c>
      <c r="AU82" s="451"/>
      <c r="AV82" s="177"/>
      <c r="AW82" s="452">
        <f t="shared" si="45"/>
        <v>0</v>
      </c>
      <c r="AX82" s="451"/>
      <c r="AY82" s="177"/>
      <c r="AZ82" s="452">
        <f t="shared" si="46"/>
        <v>0</v>
      </c>
      <c r="BA82" s="451"/>
      <c r="BB82" s="177"/>
      <c r="BC82" s="455"/>
      <c r="BD82" s="456">
        <f t="shared" si="47"/>
        <v>3</v>
      </c>
      <c r="BE82" s="457"/>
      <c r="BF82" s="552" t="s">
        <v>286</v>
      </c>
      <c r="BG82" s="552"/>
      <c r="BH82" s="552"/>
      <c r="BI82" s="553"/>
    </row>
    <row r="83" spans="1:61" ht="35.65" customHeight="1">
      <c r="A83" s="114" t="s">
        <v>333</v>
      </c>
      <c r="B83" s="263" t="s">
        <v>211</v>
      </c>
      <c r="C83" s="266"/>
      <c r="D83" s="266"/>
      <c r="E83" s="266"/>
      <c r="F83" s="266"/>
      <c r="G83" s="266"/>
      <c r="H83" s="266"/>
      <c r="I83" s="266"/>
      <c r="J83" s="266"/>
      <c r="K83" s="266"/>
      <c r="L83" s="266"/>
      <c r="M83" s="266"/>
      <c r="N83" s="266"/>
      <c r="O83" s="267"/>
      <c r="P83" s="554"/>
      <c r="Q83" s="555"/>
      <c r="R83" s="554">
        <v>5</v>
      </c>
      <c r="S83" s="555"/>
      <c r="T83" s="424">
        <f t="shared" si="39"/>
        <v>90</v>
      </c>
      <c r="U83" s="425"/>
      <c r="V83" s="424">
        <f t="shared" si="40"/>
        <v>42</v>
      </c>
      <c r="W83" s="425"/>
      <c r="X83" s="424">
        <v>22</v>
      </c>
      <c r="Y83" s="425"/>
      <c r="Z83" s="424"/>
      <c r="AA83" s="425"/>
      <c r="AB83" s="424">
        <v>20</v>
      </c>
      <c r="AC83" s="425"/>
      <c r="AD83" s="522"/>
      <c r="AE83" s="523"/>
      <c r="AF83" s="556"/>
      <c r="AG83" s="453"/>
      <c r="AH83" s="452">
        <f t="shared" si="41"/>
        <v>0</v>
      </c>
      <c r="AI83" s="556"/>
      <c r="AJ83" s="453"/>
      <c r="AK83" s="452">
        <f t="shared" si="42"/>
        <v>0</v>
      </c>
      <c r="AL83" s="556"/>
      <c r="AM83" s="453"/>
      <c r="AN83" s="452">
        <f t="shared" si="43"/>
        <v>0</v>
      </c>
      <c r="AO83" s="556"/>
      <c r="AP83" s="453"/>
      <c r="AQ83" s="452">
        <f>ROUND(AO83/36,0)</f>
        <v>0</v>
      </c>
      <c r="AR83" s="451">
        <v>90</v>
      </c>
      <c r="AS83" s="177">
        <v>42</v>
      </c>
      <c r="AT83" s="452">
        <f t="shared" si="44"/>
        <v>3</v>
      </c>
      <c r="AU83" s="556"/>
      <c r="AV83" s="453"/>
      <c r="AW83" s="452">
        <f t="shared" si="45"/>
        <v>0</v>
      </c>
      <c r="AX83" s="556"/>
      <c r="AY83" s="453"/>
      <c r="AZ83" s="452">
        <f t="shared" si="46"/>
        <v>0</v>
      </c>
      <c r="BA83" s="556"/>
      <c r="BB83" s="453"/>
      <c r="BC83" s="557"/>
      <c r="BD83" s="456">
        <f t="shared" si="47"/>
        <v>3</v>
      </c>
      <c r="BE83" s="457"/>
      <c r="BF83" s="552" t="s">
        <v>287</v>
      </c>
      <c r="BG83" s="552"/>
      <c r="BH83" s="552"/>
      <c r="BI83" s="553"/>
    </row>
    <row r="84" spans="1:61" ht="73.150000000000006" customHeight="1">
      <c r="A84" s="114" t="s">
        <v>334</v>
      </c>
      <c r="B84" s="291" t="s">
        <v>212</v>
      </c>
      <c r="C84" s="292"/>
      <c r="D84" s="292"/>
      <c r="E84" s="292"/>
      <c r="F84" s="292"/>
      <c r="G84" s="292"/>
      <c r="H84" s="292"/>
      <c r="I84" s="292"/>
      <c r="J84" s="292"/>
      <c r="K84" s="292"/>
      <c r="L84" s="292"/>
      <c r="M84" s="292"/>
      <c r="N84" s="292"/>
      <c r="O84" s="293"/>
      <c r="P84" s="554">
        <v>6</v>
      </c>
      <c r="Q84" s="555"/>
      <c r="R84" s="554"/>
      <c r="S84" s="555"/>
      <c r="T84" s="424">
        <f t="shared" si="39"/>
        <v>90</v>
      </c>
      <c r="U84" s="425"/>
      <c r="V84" s="424">
        <f t="shared" si="40"/>
        <v>42</v>
      </c>
      <c r="W84" s="425"/>
      <c r="X84" s="424">
        <v>22</v>
      </c>
      <c r="Y84" s="425"/>
      <c r="Z84" s="424"/>
      <c r="AA84" s="425"/>
      <c r="AB84" s="424">
        <v>20</v>
      </c>
      <c r="AC84" s="425"/>
      <c r="AD84" s="522"/>
      <c r="AE84" s="523"/>
      <c r="AF84" s="556"/>
      <c r="AG84" s="453"/>
      <c r="AH84" s="452">
        <f t="shared" si="41"/>
        <v>0</v>
      </c>
      <c r="AI84" s="556"/>
      <c r="AJ84" s="453"/>
      <c r="AK84" s="452">
        <f t="shared" si="42"/>
        <v>0</v>
      </c>
      <c r="AL84" s="556"/>
      <c r="AM84" s="453"/>
      <c r="AN84" s="452">
        <f t="shared" si="43"/>
        <v>0</v>
      </c>
      <c r="AO84" s="556"/>
      <c r="AP84" s="453"/>
      <c r="AQ84" s="452">
        <f>ROUND(AO84/36,0)</f>
        <v>0</v>
      </c>
      <c r="AR84" s="556"/>
      <c r="AS84" s="453"/>
      <c r="AT84" s="452">
        <f t="shared" si="44"/>
        <v>0</v>
      </c>
      <c r="AU84" s="451">
        <v>90</v>
      </c>
      <c r="AV84" s="177">
        <v>42</v>
      </c>
      <c r="AW84" s="452">
        <f t="shared" si="45"/>
        <v>3</v>
      </c>
      <c r="AX84" s="451"/>
      <c r="AY84" s="177"/>
      <c r="AZ84" s="452">
        <f t="shared" si="46"/>
        <v>0</v>
      </c>
      <c r="BA84" s="556"/>
      <c r="BB84" s="453"/>
      <c r="BC84" s="557"/>
      <c r="BD84" s="456">
        <f t="shared" si="47"/>
        <v>3</v>
      </c>
      <c r="BE84" s="457"/>
      <c r="BF84" s="552" t="s">
        <v>288</v>
      </c>
      <c r="BG84" s="552"/>
      <c r="BH84" s="552"/>
      <c r="BI84" s="553"/>
    </row>
    <row r="85" spans="1:61" ht="39.75" customHeight="1">
      <c r="A85" s="114" t="s">
        <v>335</v>
      </c>
      <c r="B85" s="263" t="s">
        <v>213</v>
      </c>
      <c r="C85" s="264"/>
      <c r="D85" s="264"/>
      <c r="E85" s="264"/>
      <c r="F85" s="264"/>
      <c r="G85" s="264"/>
      <c r="H85" s="264"/>
      <c r="I85" s="264"/>
      <c r="J85" s="264"/>
      <c r="K85" s="264"/>
      <c r="L85" s="264"/>
      <c r="M85" s="264"/>
      <c r="N85" s="264"/>
      <c r="O85" s="265"/>
      <c r="P85" s="449"/>
      <c r="Q85" s="450"/>
      <c r="R85" s="449">
        <v>6</v>
      </c>
      <c r="S85" s="450"/>
      <c r="T85" s="424">
        <f t="shared" si="39"/>
        <v>90</v>
      </c>
      <c r="U85" s="425"/>
      <c r="V85" s="424">
        <f t="shared" si="40"/>
        <v>42</v>
      </c>
      <c r="W85" s="425"/>
      <c r="X85" s="424">
        <v>22</v>
      </c>
      <c r="Y85" s="425"/>
      <c r="Z85" s="424"/>
      <c r="AA85" s="425"/>
      <c r="AB85" s="424">
        <v>20</v>
      </c>
      <c r="AC85" s="425"/>
      <c r="AD85" s="424" t="s">
        <v>301</v>
      </c>
      <c r="AE85" s="442"/>
      <c r="AF85" s="451"/>
      <c r="AG85" s="177"/>
      <c r="AH85" s="452">
        <f t="shared" si="41"/>
        <v>0</v>
      </c>
      <c r="AI85" s="451"/>
      <c r="AJ85" s="177"/>
      <c r="AK85" s="452">
        <f t="shared" si="42"/>
        <v>0</v>
      </c>
      <c r="AL85" s="451"/>
      <c r="AM85" s="177"/>
      <c r="AN85" s="452">
        <f t="shared" si="43"/>
        <v>0</v>
      </c>
      <c r="AO85" s="451"/>
      <c r="AP85" s="177"/>
      <c r="AQ85" s="452">
        <f>ROUND(AO85/36,0)</f>
        <v>0</v>
      </c>
      <c r="AR85" s="451"/>
      <c r="AS85" s="177"/>
      <c r="AT85" s="452">
        <f t="shared" si="44"/>
        <v>0</v>
      </c>
      <c r="AU85" s="451">
        <v>90</v>
      </c>
      <c r="AV85" s="177">
        <v>42</v>
      </c>
      <c r="AW85" s="452">
        <f t="shared" si="45"/>
        <v>3</v>
      </c>
      <c r="AX85" s="451"/>
      <c r="AY85" s="177"/>
      <c r="AZ85" s="452">
        <f t="shared" si="46"/>
        <v>0</v>
      </c>
      <c r="BA85" s="451"/>
      <c r="BB85" s="177"/>
      <c r="BC85" s="455"/>
      <c r="BD85" s="456">
        <f t="shared" si="47"/>
        <v>3</v>
      </c>
      <c r="BE85" s="457"/>
      <c r="BF85" s="552" t="s">
        <v>289</v>
      </c>
      <c r="BG85" s="552"/>
      <c r="BH85" s="552"/>
      <c r="BI85" s="553"/>
    </row>
    <row r="86" spans="1:61" s="16" customFormat="1" ht="69.75" customHeight="1">
      <c r="A86" s="110" t="s">
        <v>255</v>
      </c>
      <c r="B86" s="239" t="s">
        <v>514</v>
      </c>
      <c r="C86" s="240"/>
      <c r="D86" s="240"/>
      <c r="E86" s="240"/>
      <c r="F86" s="240"/>
      <c r="G86" s="240"/>
      <c r="H86" s="240"/>
      <c r="I86" s="240"/>
      <c r="J86" s="240"/>
      <c r="K86" s="240"/>
      <c r="L86" s="240"/>
      <c r="M86" s="240"/>
      <c r="N86" s="240"/>
      <c r="O86" s="241"/>
      <c r="P86" s="449"/>
      <c r="Q86" s="450"/>
      <c r="R86" s="558"/>
      <c r="S86" s="559"/>
      <c r="T86" s="424"/>
      <c r="U86" s="425"/>
      <c r="V86" s="560"/>
      <c r="W86" s="561"/>
      <c r="X86" s="560"/>
      <c r="Y86" s="561"/>
      <c r="Z86" s="424"/>
      <c r="AA86" s="425"/>
      <c r="AB86" s="424"/>
      <c r="AC86" s="425"/>
      <c r="AD86" s="424"/>
      <c r="AE86" s="457"/>
      <c r="AF86" s="451"/>
      <c r="AG86" s="177"/>
      <c r="AH86" s="562">
        <f t="shared" si="41"/>
        <v>0</v>
      </c>
      <c r="AI86" s="563"/>
      <c r="AJ86" s="564"/>
      <c r="AK86" s="562">
        <f t="shared" si="42"/>
        <v>0</v>
      </c>
      <c r="AL86" s="563"/>
      <c r="AM86" s="564"/>
      <c r="AN86" s="562">
        <f t="shared" si="38"/>
        <v>0</v>
      </c>
      <c r="AO86" s="563"/>
      <c r="AP86" s="564"/>
      <c r="AQ86" s="562">
        <f t="shared" si="35"/>
        <v>0</v>
      </c>
      <c r="AR86" s="451"/>
      <c r="AS86" s="177"/>
      <c r="AT86" s="562">
        <f t="shared" si="36"/>
        <v>0</v>
      </c>
      <c r="AU86" s="451"/>
      <c r="AV86" s="177"/>
      <c r="AW86" s="562">
        <f t="shared" si="37"/>
        <v>0</v>
      </c>
      <c r="AX86" s="451"/>
      <c r="AY86" s="177"/>
      <c r="AZ86" s="562"/>
      <c r="BA86" s="451"/>
      <c r="BB86" s="177"/>
      <c r="BC86" s="455"/>
      <c r="BD86" s="456"/>
      <c r="BE86" s="457"/>
      <c r="BF86" s="565"/>
      <c r="BG86" s="566"/>
      <c r="BH86" s="566"/>
      <c r="BI86" s="567"/>
    </row>
    <row r="87" spans="1:61" s="16" customFormat="1" ht="36.75" customHeight="1">
      <c r="A87" s="113" t="s">
        <v>336</v>
      </c>
      <c r="B87" s="244" t="s">
        <v>249</v>
      </c>
      <c r="C87" s="245"/>
      <c r="D87" s="245"/>
      <c r="E87" s="245"/>
      <c r="F87" s="245"/>
      <c r="G87" s="245"/>
      <c r="H87" s="245"/>
      <c r="I87" s="245"/>
      <c r="J87" s="245"/>
      <c r="K87" s="245"/>
      <c r="L87" s="245"/>
      <c r="M87" s="245"/>
      <c r="N87" s="245"/>
      <c r="O87" s="246"/>
      <c r="P87" s="449"/>
      <c r="Q87" s="450"/>
      <c r="R87" s="449">
        <v>5</v>
      </c>
      <c r="S87" s="450"/>
      <c r="T87" s="424">
        <f t="shared" ref="T87" si="48">SUM(AF87,AI87,AL87,AO87,AR87,AU87,AX87)</f>
        <v>114</v>
      </c>
      <c r="U87" s="425"/>
      <c r="V87" s="424">
        <f t="shared" ref="V87:V93" si="49">IF(IFERROR(SUM(AG87,AJ87,AM87,AP87,AS87,AV87,AY87)=SUM(X87,AB87,AD87),FALSE)=TRUE,SUM(AG87,AJ87,AM87,AP87,AS87,AV87,AY87),FALSE)</f>
        <v>56</v>
      </c>
      <c r="W87" s="425"/>
      <c r="X87" s="424">
        <v>30</v>
      </c>
      <c r="Y87" s="425"/>
      <c r="Z87" s="424"/>
      <c r="AA87" s="425"/>
      <c r="AB87" s="424">
        <v>26</v>
      </c>
      <c r="AC87" s="425"/>
      <c r="AD87" s="424"/>
      <c r="AE87" s="457"/>
      <c r="AF87" s="451"/>
      <c r="AG87" s="177"/>
      <c r="AH87" s="562">
        <f t="shared" si="41"/>
        <v>0</v>
      </c>
      <c r="AI87" s="563"/>
      <c r="AJ87" s="564"/>
      <c r="AK87" s="562">
        <f t="shared" si="42"/>
        <v>0</v>
      </c>
      <c r="AL87" s="563"/>
      <c r="AM87" s="564"/>
      <c r="AN87" s="562">
        <f t="shared" si="38"/>
        <v>0</v>
      </c>
      <c r="AO87" s="563"/>
      <c r="AP87" s="564"/>
      <c r="AQ87" s="562">
        <f t="shared" si="35"/>
        <v>0</v>
      </c>
      <c r="AR87" s="451">
        <v>114</v>
      </c>
      <c r="AS87" s="177">
        <v>56</v>
      </c>
      <c r="AT87" s="562">
        <v>3</v>
      </c>
      <c r="AU87" s="451"/>
      <c r="AV87" s="177"/>
      <c r="AW87" s="562">
        <f t="shared" si="37"/>
        <v>0</v>
      </c>
      <c r="AX87" s="451"/>
      <c r="AY87" s="177"/>
      <c r="AZ87" s="562"/>
      <c r="BA87" s="451"/>
      <c r="BB87" s="177"/>
      <c r="BC87" s="455"/>
      <c r="BD87" s="550">
        <f t="shared" ref="BD87:BD93" si="50">SUM(AH87,AK87,AN87,AQ87,AT87,AW87,AZ87,BC87)</f>
        <v>3</v>
      </c>
      <c r="BE87" s="551"/>
      <c r="BF87" s="541" t="s">
        <v>276</v>
      </c>
      <c r="BG87" s="471"/>
      <c r="BH87" s="471"/>
      <c r="BI87" s="472"/>
    </row>
    <row r="88" spans="1:61" s="16" customFormat="1" ht="36.75" customHeight="1">
      <c r="A88" s="113" t="s">
        <v>337</v>
      </c>
      <c r="B88" s="244" t="s">
        <v>252</v>
      </c>
      <c r="C88" s="245"/>
      <c r="D88" s="245"/>
      <c r="E88" s="245"/>
      <c r="F88" s="245"/>
      <c r="G88" s="245"/>
      <c r="H88" s="245"/>
      <c r="I88" s="245"/>
      <c r="J88" s="245"/>
      <c r="K88" s="245"/>
      <c r="L88" s="245"/>
      <c r="M88" s="245"/>
      <c r="N88" s="245"/>
      <c r="O88" s="246"/>
      <c r="P88" s="449">
        <v>6</v>
      </c>
      <c r="Q88" s="568"/>
      <c r="R88" s="449"/>
      <c r="S88" s="450"/>
      <c r="T88" s="424">
        <f t="shared" ref="T88" si="51">SUM(AF88,AI88,AL88,AO88,AR88,AU88,AX88)</f>
        <v>120</v>
      </c>
      <c r="U88" s="425"/>
      <c r="V88" s="424">
        <f t="shared" si="49"/>
        <v>68</v>
      </c>
      <c r="W88" s="425"/>
      <c r="X88" s="424">
        <v>40</v>
      </c>
      <c r="Y88" s="425"/>
      <c r="Z88" s="424"/>
      <c r="AA88" s="425"/>
      <c r="AB88" s="424">
        <v>28</v>
      </c>
      <c r="AC88" s="425"/>
      <c r="AD88" s="424"/>
      <c r="AE88" s="457"/>
      <c r="AF88" s="451"/>
      <c r="AG88" s="177"/>
      <c r="AH88" s="562">
        <f t="shared" si="41"/>
        <v>0</v>
      </c>
      <c r="AI88" s="563"/>
      <c r="AJ88" s="564"/>
      <c r="AK88" s="562">
        <f t="shared" si="42"/>
        <v>0</v>
      </c>
      <c r="AL88" s="563"/>
      <c r="AM88" s="564"/>
      <c r="AN88" s="562">
        <f t="shared" si="38"/>
        <v>0</v>
      </c>
      <c r="AO88" s="563"/>
      <c r="AP88" s="564"/>
      <c r="AQ88" s="562">
        <f t="shared" si="35"/>
        <v>0</v>
      </c>
      <c r="AR88" s="451"/>
      <c r="AS88" s="177"/>
      <c r="AT88" s="562">
        <f t="shared" si="36"/>
        <v>0</v>
      </c>
      <c r="AU88" s="451">
        <v>120</v>
      </c>
      <c r="AV88" s="177">
        <v>68</v>
      </c>
      <c r="AW88" s="562">
        <f t="shared" si="37"/>
        <v>3</v>
      </c>
      <c r="AX88" s="451"/>
      <c r="AY88" s="177"/>
      <c r="AZ88" s="562"/>
      <c r="BA88" s="451"/>
      <c r="BB88" s="177"/>
      <c r="BC88" s="455"/>
      <c r="BD88" s="550">
        <f t="shared" si="50"/>
        <v>3</v>
      </c>
      <c r="BE88" s="551"/>
      <c r="BF88" s="541" t="s">
        <v>277</v>
      </c>
      <c r="BG88" s="471"/>
      <c r="BH88" s="471"/>
      <c r="BI88" s="472"/>
    </row>
    <row r="89" spans="1:61" s="16" customFormat="1" ht="36.75" customHeight="1">
      <c r="A89" s="113" t="s">
        <v>338</v>
      </c>
      <c r="B89" s="244" t="s">
        <v>253</v>
      </c>
      <c r="C89" s="245"/>
      <c r="D89" s="245"/>
      <c r="E89" s="245"/>
      <c r="F89" s="245"/>
      <c r="G89" s="245"/>
      <c r="H89" s="245"/>
      <c r="I89" s="245"/>
      <c r="J89" s="245"/>
      <c r="K89" s="245"/>
      <c r="L89" s="245"/>
      <c r="M89" s="245"/>
      <c r="N89" s="245"/>
      <c r="O89" s="246"/>
      <c r="P89" s="449"/>
      <c r="Q89" s="450"/>
      <c r="R89" s="449">
        <v>7</v>
      </c>
      <c r="S89" s="450"/>
      <c r="T89" s="424">
        <f t="shared" ref="T89" si="52">SUM(AF89,AI89,AL89,AO89,AR89,AU89,AX89)</f>
        <v>90</v>
      </c>
      <c r="U89" s="425"/>
      <c r="V89" s="424">
        <f t="shared" si="49"/>
        <v>42</v>
      </c>
      <c r="W89" s="425"/>
      <c r="X89" s="424">
        <v>22</v>
      </c>
      <c r="Y89" s="425"/>
      <c r="Z89" s="424"/>
      <c r="AA89" s="425"/>
      <c r="AB89" s="424">
        <v>20</v>
      </c>
      <c r="AC89" s="425"/>
      <c r="AD89" s="424"/>
      <c r="AE89" s="457"/>
      <c r="AF89" s="451"/>
      <c r="AG89" s="177"/>
      <c r="AH89" s="562">
        <f t="shared" si="41"/>
        <v>0</v>
      </c>
      <c r="AI89" s="563"/>
      <c r="AJ89" s="564"/>
      <c r="AK89" s="562">
        <f t="shared" si="42"/>
        <v>0</v>
      </c>
      <c r="AL89" s="563"/>
      <c r="AM89" s="564"/>
      <c r="AN89" s="562">
        <f t="shared" si="38"/>
        <v>0</v>
      </c>
      <c r="AO89" s="563"/>
      <c r="AP89" s="564"/>
      <c r="AQ89" s="562">
        <f t="shared" si="35"/>
        <v>0</v>
      </c>
      <c r="AR89" s="451"/>
      <c r="AS89" s="177"/>
      <c r="AT89" s="562">
        <f t="shared" si="36"/>
        <v>0</v>
      </c>
      <c r="AU89" s="451"/>
      <c r="AV89" s="177"/>
      <c r="AW89" s="562">
        <f t="shared" si="37"/>
        <v>0</v>
      </c>
      <c r="AX89" s="451">
        <v>90</v>
      </c>
      <c r="AY89" s="177">
        <v>42</v>
      </c>
      <c r="AZ89" s="562">
        <f>ROUND(AX89/36,0)</f>
        <v>3</v>
      </c>
      <c r="BA89" s="451"/>
      <c r="BB89" s="177"/>
      <c r="BC89" s="455"/>
      <c r="BD89" s="550">
        <f t="shared" si="50"/>
        <v>3</v>
      </c>
      <c r="BE89" s="551"/>
      <c r="BF89" s="541" t="s">
        <v>278</v>
      </c>
      <c r="BG89" s="471"/>
      <c r="BH89" s="471"/>
      <c r="BI89" s="472"/>
    </row>
    <row r="90" spans="1:61" s="18" customFormat="1" ht="49.5" customHeight="1">
      <c r="A90" s="110" t="s">
        <v>170</v>
      </c>
      <c r="B90" s="239" t="s">
        <v>392</v>
      </c>
      <c r="C90" s="240"/>
      <c r="D90" s="240"/>
      <c r="E90" s="240"/>
      <c r="F90" s="240"/>
      <c r="G90" s="240"/>
      <c r="H90" s="240"/>
      <c r="I90" s="240"/>
      <c r="J90" s="240"/>
      <c r="K90" s="240"/>
      <c r="L90" s="240"/>
      <c r="M90" s="240"/>
      <c r="N90" s="240"/>
      <c r="O90" s="241"/>
      <c r="P90" s="424"/>
      <c r="Q90" s="425"/>
      <c r="R90" s="424" t="s">
        <v>331</v>
      </c>
      <c r="S90" s="425"/>
      <c r="T90" s="424">
        <f t="shared" ref="T90" si="53">SUM(AF90,AI90,AL90,AO90,AR90,AU90,AX90)</f>
        <v>228</v>
      </c>
      <c r="U90" s="425"/>
      <c r="V90" s="424">
        <f t="shared" si="49"/>
        <v>120</v>
      </c>
      <c r="W90" s="425"/>
      <c r="X90" s="424">
        <v>68</v>
      </c>
      <c r="Y90" s="425"/>
      <c r="Z90" s="424"/>
      <c r="AA90" s="425"/>
      <c r="AB90" s="424">
        <v>52</v>
      </c>
      <c r="AC90" s="425"/>
      <c r="AD90" s="424"/>
      <c r="AE90" s="442"/>
      <c r="AF90" s="451"/>
      <c r="AG90" s="177"/>
      <c r="AH90" s="452"/>
      <c r="AI90" s="451">
        <v>108</v>
      </c>
      <c r="AJ90" s="177">
        <v>52</v>
      </c>
      <c r="AK90" s="452">
        <f t="shared" si="42"/>
        <v>3</v>
      </c>
      <c r="AL90" s="451">
        <v>120</v>
      </c>
      <c r="AM90" s="177">
        <v>68</v>
      </c>
      <c r="AN90" s="452">
        <f t="shared" si="38"/>
        <v>3</v>
      </c>
      <c r="AO90" s="451"/>
      <c r="AP90" s="177"/>
      <c r="AQ90" s="452"/>
      <c r="AR90" s="451"/>
      <c r="AS90" s="177"/>
      <c r="AT90" s="455"/>
      <c r="AU90" s="451"/>
      <c r="AV90" s="177"/>
      <c r="AW90" s="452"/>
      <c r="AX90" s="451"/>
      <c r="AY90" s="177"/>
      <c r="AZ90" s="452"/>
      <c r="BA90" s="451"/>
      <c r="BB90" s="177"/>
      <c r="BC90" s="455"/>
      <c r="BD90" s="550">
        <f t="shared" si="50"/>
        <v>6</v>
      </c>
      <c r="BE90" s="551"/>
      <c r="BF90" s="541" t="s">
        <v>279</v>
      </c>
      <c r="BG90" s="471"/>
      <c r="BH90" s="471"/>
      <c r="BI90" s="472"/>
    </row>
    <row r="91" spans="1:61" ht="75" customHeight="1">
      <c r="A91" s="110" t="s">
        <v>323</v>
      </c>
      <c r="B91" s="247" t="s">
        <v>454</v>
      </c>
      <c r="C91" s="247"/>
      <c r="D91" s="247"/>
      <c r="E91" s="247"/>
      <c r="F91" s="247"/>
      <c r="G91" s="247"/>
      <c r="H91" s="247"/>
      <c r="I91" s="247"/>
      <c r="J91" s="247"/>
      <c r="K91" s="247"/>
      <c r="L91" s="247"/>
      <c r="M91" s="247"/>
      <c r="N91" s="247"/>
      <c r="O91" s="247"/>
      <c r="P91" s="449"/>
      <c r="Q91" s="450"/>
      <c r="R91" s="449"/>
      <c r="S91" s="450"/>
      <c r="T91" s="424"/>
      <c r="U91" s="425"/>
      <c r="V91" s="424"/>
      <c r="W91" s="425"/>
      <c r="X91" s="424"/>
      <c r="Y91" s="425"/>
      <c r="Z91" s="424"/>
      <c r="AA91" s="425"/>
      <c r="AB91" s="424"/>
      <c r="AC91" s="425"/>
      <c r="AD91" s="424"/>
      <c r="AE91" s="442"/>
      <c r="AF91" s="451"/>
      <c r="AG91" s="177"/>
      <c r="AH91" s="452"/>
      <c r="AI91" s="451"/>
      <c r="AJ91" s="177"/>
      <c r="AK91" s="452"/>
      <c r="AL91" s="451"/>
      <c r="AM91" s="177"/>
      <c r="AN91" s="452"/>
      <c r="AO91" s="451"/>
      <c r="AP91" s="177"/>
      <c r="AQ91" s="452"/>
      <c r="AR91" s="451"/>
      <c r="AS91" s="177"/>
      <c r="AT91" s="455"/>
      <c r="AU91" s="451"/>
      <c r="AV91" s="177"/>
      <c r="AW91" s="452"/>
      <c r="AX91" s="451"/>
      <c r="AY91" s="177"/>
      <c r="AZ91" s="452"/>
      <c r="BA91" s="451"/>
      <c r="BB91" s="177"/>
      <c r="BC91" s="455"/>
      <c r="BD91" s="456"/>
      <c r="BE91" s="457"/>
      <c r="BF91" s="541"/>
      <c r="BG91" s="471"/>
      <c r="BH91" s="471"/>
      <c r="BI91" s="472"/>
    </row>
    <row r="92" spans="1:61" ht="39.75" customHeight="1">
      <c r="A92" s="113" t="s">
        <v>452</v>
      </c>
      <c r="B92" s="250" t="s">
        <v>302</v>
      </c>
      <c r="C92" s="250"/>
      <c r="D92" s="250"/>
      <c r="E92" s="250"/>
      <c r="F92" s="250"/>
      <c r="G92" s="250"/>
      <c r="H92" s="250"/>
      <c r="I92" s="250"/>
      <c r="J92" s="250"/>
      <c r="K92" s="250"/>
      <c r="L92" s="250"/>
      <c r="M92" s="250"/>
      <c r="N92" s="250"/>
      <c r="O92" s="250"/>
      <c r="P92" s="449">
        <v>2</v>
      </c>
      <c r="Q92" s="450"/>
      <c r="R92" s="449">
        <v>1</v>
      </c>
      <c r="S92" s="450"/>
      <c r="T92" s="424">
        <f t="shared" ref="T92" si="54">SUM(AF92,AI92,AL92,AO92,AR92,AU92,AX92)</f>
        <v>234</v>
      </c>
      <c r="U92" s="425"/>
      <c r="V92" s="424">
        <f t="shared" si="49"/>
        <v>118</v>
      </c>
      <c r="W92" s="425"/>
      <c r="X92" s="424">
        <v>60</v>
      </c>
      <c r="Y92" s="425"/>
      <c r="Z92" s="424"/>
      <c r="AA92" s="425"/>
      <c r="AB92" s="424">
        <v>58</v>
      </c>
      <c r="AC92" s="425"/>
      <c r="AD92" s="424"/>
      <c r="AE92" s="442"/>
      <c r="AF92" s="451">
        <v>114</v>
      </c>
      <c r="AG92" s="177">
        <v>56</v>
      </c>
      <c r="AH92" s="452">
        <v>3</v>
      </c>
      <c r="AI92" s="451">
        <v>120</v>
      </c>
      <c r="AJ92" s="177">
        <v>62</v>
      </c>
      <c r="AK92" s="452">
        <v>3</v>
      </c>
      <c r="AL92" s="451"/>
      <c r="AM92" s="177"/>
      <c r="AN92" s="452"/>
      <c r="AO92" s="451"/>
      <c r="AP92" s="177"/>
      <c r="AQ92" s="452"/>
      <c r="AR92" s="451"/>
      <c r="AS92" s="177"/>
      <c r="AT92" s="455"/>
      <c r="AU92" s="451"/>
      <c r="AV92" s="177"/>
      <c r="AW92" s="452"/>
      <c r="AX92" s="451"/>
      <c r="AY92" s="177"/>
      <c r="AZ92" s="452"/>
      <c r="BA92" s="451"/>
      <c r="BB92" s="177"/>
      <c r="BC92" s="455"/>
      <c r="BD92" s="456">
        <f t="shared" si="50"/>
        <v>6</v>
      </c>
      <c r="BE92" s="457"/>
      <c r="BF92" s="541" t="s">
        <v>280</v>
      </c>
      <c r="BG92" s="471"/>
      <c r="BH92" s="471"/>
      <c r="BI92" s="472"/>
    </row>
    <row r="93" spans="1:61" s="5" customFormat="1" ht="39.75" customHeight="1">
      <c r="A93" s="111" t="s">
        <v>453</v>
      </c>
      <c r="B93" s="244" t="s">
        <v>393</v>
      </c>
      <c r="C93" s="245"/>
      <c r="D93" s="245"/>
      <c r="E93" s="245"/>
      <c r="F93" s="245"/>
      <c r="G93" s="245"/>
      <c r="H93" s="245"/>
      <c r="I93" s="245"/>
      <c r="J93" s="245"/>
      <c r="K93" s="245"/>
      <c r="L93" s="245"/>
      <c r="M93" s="245"/>
      <c r="N93" s="245"/>
      <c r="O93" s="246"/>
      <c r="P93" s="449" t="s">
        <v>332</v>
      </c>
      <c r="Q93" s="450"/>
      <c r="R93" s="449"/>
      <c r="S93" s="450"/>
      <c r="T93" s="424">
        <f>SUM(AF93,AI93,AL93,AO93,AR93,AU93,AX93)</f>
        <v>216</v>
      </c>
      <c r="U93" s="425"/>
      <c r="V93" s="424">
        <f t="shared" si="49"/>
        <v>104</v>
      </c>
      <c r="W93" s="425"/>
      <c r="X93" s="424">
        <v>60</v>
      </c>
      <c r="Y93" s="425"/>
      <c r="Z93" s="424"/>
      <c r="AA93" s="425"/>
      <c r="AB93" s="424">
        <v>44</v>
      </c>
      <c r="AC93" s="425"/>
      <c r="AD93" s="424"/>
      <c r="AE93" s="457"/>
      <c r="AF93" s="569"/>
      <c r="AG93" s="570"/>
      <c r="AH93" s="571"/>
      <c r="AI93" s="451"/>
      <c r="AJ93" s="177"/>
      <c r="AK93" s="452"/>
      <c r="AL93" s="451">
        <v>108</v>
      </c>
      <c r="AM93" s="177">
        <v>52</v>
      </c>
      <c r="AN93" s="454">
        <f>ROUND(AL93/36,0)</f>
        <v>3</v>
      </c>
      <c r="AO93" s="383">
        <v>108</v>
      </c>
      <c r="AP93" s="564">
        <v>52</v>
      </c>
      <c r="AQ93" s="454">
        <f>ROUND(AO93/36,0)</f>
        <v>3</v>
      </c>
      <c r="AR93" s="563"/>
      <c r="AS93" s="564"/>
      <c r="AT93" s="454">
        <f>ROUND(AR93/36,0)</f>
        <v>0</v>
      </c>
      <c r="AU93" s="563"/>
      <c r="AV93" s="564"/>
      <c r="AW93" s="454">
        <f>ROUND(AU93/36,0)</f>
        <v>0</v>
      </c>
      <c r="AX93" s="451"/>
      <c r="AY93" s="177"/>
      <c r="AZ93" s="454">
        <f>ROUND(AX93/36,0)</f>
        <v>0</v>
      </c>
      <c r="BA93" s="451"/>
      <c r="BB93" s="177"/>
      <c r="BC93" s="454">
        <f>ROUND(BA93/36,0)</f>
        <v>0</v>
      </c>
      <c r="BD93" s="456">
        <f t="shared" si="50"/>
        <v>6</v>
      </c>
      <c r="BE93" s="457"/>
      <c r="BF93" s="541" t="s">
        <v>279</v>
      </c>
      <c r="BG93" s="471"/>
      <c r="BH93" s="471"/>
      <c r="BI93" s="472"/>
    </row>
    <row r="94" spans="1:61" ht="39.75" customHeight="1">
      <c r="A94" s="112" t="s">
        <v>163</v>
      </c>
      <c r="B94" s="239" t="s">
        <v>515</v>
      </c>
      <c r="C94" s="240"/>
      <c r="D94" s="240"/>
      <c r="E94" s="240"/>
      <c r="F94" s="240"/>
      <c r="G94" s="240"/>
      <c r="H94" s="240"/>
      <c r="I94" s="240"/>
      <c r="J94" s="240"/>
      <c r="K94" s="240"/>
      <c r="L94" s="240"/>
      <c r="M94" s="240"/>
      <c r="N94" s="240"/>
      <c r="O94" s="241"/>
      <c r="P94" s="449"/>
      <c r="Q94" s="450"/>
      <c r="R94" s="449"/>
      <c r="S94" s="450"/>
      <c r="T94" s="424"/>
      <c r="U94" s="425"/>
      <c r="V94" s="424"/>
      <c r="W94" s="425"/>
      <c r="X94" s="424"/>
      <c r="Y94" s="425"/>
      <c r="Z94" s="424"/>
      <c r="AA94" s="425"/>
      <c r="AB94" s="424"/>
      <c r="AC94" s="425"/>
      <c r="AD94" s="424"/>
      <c r="AE94" s="442"/>
      <c r="AF94" s="451"/>
      <c r="AG94" s="177"/>
      <c r="AH94" s="452"/>
      <c r="AI94" s="451"/>
      <c r="AJ94" s="177"/>
      <c r="AK94" s="452"/>
      <c r="AL94" s="572"/>
      <c r="AM94" s="572"/>
      <c r="AN94" s="452"/>
      <c r="AO94" s="547"/>
      <c r="AP94" s="177"/>
      <c r="AQ94" s="452"/>
      <c r="AR94" s="451"/>
      <c r="AS94" s="177"/>
      <c r="AT94" s="455"/>
      <c r="AU94" s="451"/>
      <c r="AV94" s="177"/>
      <c r="AW94" s="452"/>
      <c r="AX94" s="451"/>
      <c r="AY94" s="177"/>
      <c r="AZ94" s="452"/>
      <c r="BA94" s="451"/>
      <c r="BB94" s="177"/>
      <c r="BC94" s="455"/>
      <c r="BD94" s="456"/>
      <c r="BE94" s="457"/>
      <c r="BF94" s="541"/>
      <c r="BG94" s="471"/>
      <c r="BH94" s="471"/>
      <c r="BI94" s="472"/>
    </row>
    <row r="95" spans="1:61" s="17" customFormat="1" ht="39.75" customHeight="1">
      <c r="A95" s="111" t="s">
        <v>465</v>
      </c>
      <c r="B95" s="244" t="s">
        <v>254</v>
      </c>
      <c r="C95" s="245"/>
      <c r="D95" s="245"/>
      <c r="E95" s="245"/>
      <c r="F95" s="245"/>
      <c r="G95" s="245"/>
      <c r="H95" s="245"/>
      <c r="I95" s="245"/>
      <c r="J95" s="245"/>
      <c r="K95" s="245"/>
      <c r="L95" s="245"/>
      <c r="M95" s="245"/>
      <c r="N95" s="245"/>
      <c r="O95" s="246"/>
      <c r="P95" s="449"/>
      <c r="Q95" s="450"/>
      <c r="R95" s="449">
        <v>1</v>
      </c>
      <c r="S95" s="450"/>
      <c r="T95" s="424">
        <f t="shared" ref="T95" si="55">SUM(AF95,AI95,AL95,AO95,AR95,AU95,AX95)</f>
        <v>108</v>
      </c>
      <c r="U95" s="425"/>
      <c r="V95" s="424">
        <f>IF(IFERROR(SUM(AG95,AJ95,AM95,AP95,AS95,AV95,AY95)=SUM(X95,AB95,AD95),FALSE)=TRUE,SUM(AG95,AJ95,AM95,AP95,AS95,AV95,AY95),FALSE)</f>
        <v>52</v>
      </c>
      <c r="W95" s="425"/>
      <c r="X95" s="424">
        <v>30</v>
      </c>
      <c r="Y95" s="425"/>
      <c r="Z95" s="424"/>
      <c r="AA95" s="425"/>
      <c r="AB95" s="424">
        <v>22</v>
      </c>
      <c r="AC95" s="425"/>
      <c r="AD95" s="424"/>
      <c r="AE95" s="442"/>
      <c r="AF95" s="451">
        <v>108</v>
      </c>
      <c r="AG95" s="177">
        <v>52</v>
      </c>
      <c r="AH95" s="452">
        <v>3</v>
      </c>
      <c r="AI95" s="451"/>
      <c r="AJ95" s="177"/>
      <c r="AK95" s="452"/>
      <c r="AL95" s="573"/>
      <c r="AM95" s="573"/>
      <c r="AN95" s="452"/>
      <c r="AO95" s="547"/>
      <c r="AP95" s="177"/>
      <c r="AQ95" s="452"/>
      <c r="AR95" s="451"/>
      <c r="AS95" s="177"/>
      <c r="AT95" s="455"/>
      <c r="AU95" s="451"/>
      <c r="AV95" s="177"/>
      <c r="AW95" s="452"/>
      <c r="AX95" s="451"/>
      <c r="AY95" s="177"/>
      <c r="AZ95" s="452"/>
      <c r="BA95" s="451"/>
      <c r="BB95" s="177"/>
      <c r="BC95" s="455"/>
      <c r="BD95" s="456">
        <f>SUM(AH95,AN95,AK95,AQ95,AT95,AW95,AZ95,BC95)</f>
        <v>3</v>
      </c>
      <c r="BE95" s="457"/>
      <c r="BF95" s="541" t="s">
        <v>279</v>
      </c>
      <c r="BG95" s="471"/>
      <c r="BH95" s="471"/>
      <c r="BI95" s="472"/>
    </row>
    <row r="96" spans="1:61" ht="39.75" customHeight="1">
      <c r="A96" s="111" t="s">
        <v>466</v>
      </c>
      <c r="B96" s="244" t="s">
        <v>109</v>
      </c>
      <c r="C96" s="245"/>
      <c r="D96" s="245"/>
      <c r="E96" s="245"/>
      <c r="F96" s="245"/>
      <c r="G96" s="245"/>
      <c r="H96" s="245"/>
      <c r="I96" s="245"/>
      <c r="J96" s="245"/>
      <c r="K96" s="245"/>
      <c r="L96" s="245"/>
      <c r="M96" s="245"/>
      <c r="N96" s="245"/>
      <c r="O96" s="246"/>
      <c r="P96" s="449">
        <v>2</v>
      </c>
      <c r="Q96" s="450"/>
      <c r="R96" s="449"/>
      <c r="S96" s="568"/>
      <c r="T96" s="424">
        <f>SUM(AF96,AI96,AL96,AO96,AR96,AU96,AX96)</f>
        <v>114</v>
      </c>
      <c r="U96" s="425"/>
      <c r="V96" s="424">
        <f>IF(IFERROR(SUM(AG96,AJ96,AM96,AP96,AS96,AV96,AY96)=SUM(X96,AB96,AD96),FALSE)=TRUE,SUM(AG96,AJ96,AM96,AP96,AS96,AV96,AY96),FALSE)</f>
        <v>56</v>
      </c>
      <c r="W96" s="425"/>
      <c r="X96" s="434"/>
      <c r="Y96" s="435"/>
      <c r="Z96" s="434"/>
      <c r="AA96" s="435"/>
      <c r="AB96" s="424">
        <v>56</v>
      </c>
      <c r="AC96" s="425"/>
      <c r="AD96" s="434"/>
      <c r="AE96" s="436"/>
      <c r="AF96" s="466"/>
      <c r="AG96" s="467"/>
      <c r="AH96" s="452">
        <f>ROUND(AF96/36,0)</f>
        <v>0</v>
      </c>
      <c r="AI96" s="451">
        <v>114</v>
      </c>
      <c r="AJ96" s="177">
        <v>56</v>
      </c>
      <c r="AK96" s="452">
        <f>ROUND(AI96/36,0)</f>
        <v>3</v>
      </c>
      <c r="AL96" s="451"/>
      <c r="AM96" s="177"/>
      <c r="AN96" s="452"/>
      <c r="AO96" s="451"/>
      <c r="AP96" s="177"/>
      <c r="AQ96" s="452">
        <f>ROUND(AO96/36,0)</f>
        <v>0</v>
      </c>
      <c r="AR96" s="451"/>
      <c r="AS96" s="177"/>
      <c r="AT96" s="452">
        <f>ROUND(AR96/36,0)</f>
        <v>0</v>
      </c>
      <c r="AU96" s="451"/>
      <c r="AV96" s="177"/>
      <c r="AW96" s="452">
        <f>ROUND(AU96/36,0)</f>
        <v>0</v>
      </c>
      <c r="AX96" s="451"/>
      <c r="AY96" s="177"/>
      <c r="AZ96" s="452">
        <f>ROUND(AX96/36,0)</f>
        <v>0</v>
      </c>
      <c r="BA96" s="451"/>
      <c r="BB96" s="177"/>
      <c r="BC96" s="452">
        <f>ROUND(BA96/36,0)</f>
        <v>0</v>
      </c>
      <c r="BD96" s="456">
        <f>SUM(AH96,AN96,AK96,AQ96,AT96,AW96,AZ96,BC96)</f>
        <v>3</v>
      </c>
      <c r="BE96" s="457"/>
      <c r="BF96" s="541" t="s">
        <v>281</v>
      </c>
      <c r="BG96" s="471"/>
      <c r="BH96" s="471"/>
      <c r="BI96" s="472"/>
    </row>
    <row r="97" spans="1:61" s="5" customFormat="1" ht="39.75" customHeight="1">
      <c r="A97" s="112" t="s">
        <v>184</v>
      </c>
      <c r="B97" s="239" t="s">
        <v>355</v>
      </c>
      <c r="C97" s="240"/>
      <c r="D97" s="240"/>
      <c r="E97" s="240"/>
      <c r="F97" s="240"/>
      <c r="G97" s="240"/>
      <c r="H97" s="240"/>
      <c r="I97" s="240"/>
      <c r="J97" s="240"/>
      <c r="K97" s="240"/>
      <c r="L97" s="240"/>
      <c r="M97" s="240"/>
      <c r="N97" s="240"/>
      <c r="O97" s="241"/>
      <c r="P97" s="449">
        <v>2</v>
      </c>
      <c r="Q97" s="450"/>
      <c r="R97" s="449"/>
      <c r="S97" s="450"/>
      <c r="T97" s="424">
        <f>SUM(AF97,AI97,AL97,AO97,AR97,AU97,AX97)</f>
        <v>120</v>
      </c>
      <c r="U97" s="425"/>
      <c r="V97" s="424">
        <f>IF(IFERROR(SUM(AG97,AJ97,AM97,AP97,AS97,AV97,AY97)=SUM(X97,AB97,AD97),FALSE)=TRUE,SUM(AG97,AJ97,AM97,AP97,AS97,AV97,AY97),FALSE)</f>
        <v>60</v>
      </c>
      <c r="W97" s="425"/>
      <c r="X97" s="424">
        <v>30</v>
      </c>
      <c r="Y97" s="425"/>
      <c r="Z97" s="424"/>
      <c r="AA97" s="425"/>
      <c r="AB97" s="424">
        <v>30</v>
      </c>
      <c r="AC97" s="425"/>
      <c r="AD97" s="424"/>
      <c r="AE97" s="442"/>
      <c r="AF97" s="451"/>
      <c r="AG97" s="177"/>
      <c r="AH97" s="452">
        <f>ROUND(AF97/36,0)</f>
        <v>0</v>
      </c>
      <c r="AI97" s="451">
        <v>120</v>
      </c>
      <c r="AJ97" s="177">
        <v>60</v>
      </c>
      <c r="AK97" s="452">
        <f>ROUND(AI97/36,0)</f>
        <v>3</v>
      </c>
      <c r="AL97" s="451"/>
      <c r="AM97" s="177"/>
      <c r="AN97" s="452">
        <f>ROUND(AL97/36,0)</f>
        <v>0</v>
      </c>
      <c r="AO97" s="451"/>
      <c r="AP97" s="177"/>
      <c r="AQ97" s="452">
        <f>ROUND(AO97/36,0)</f>
        <v>0</v>
      </c>
      <c r="AR97" s="451"/>
      <c r="AS97" s="177"/>
      <c r="AT97" s="452">
        <f>ROUND(AR97/36,0)</f>
        <v>0</v>
      </c>
      <c r="AU97" s="451"/>
      <c r="AV97" s="177"/>
      <c r="AW97" s="452">
        <f>ROUND(AU97/36,0)</f>
        <v>0</v>
      </c>
      <c r="AX97" s="451"/>
      <c r="AY97" s="177"/>
      <c r="AZ97" s="452">
        <f>ROUND(AX97/36,0)</f>
        <v>0</v>
      </c>
      <c r="BA97" s="451"/>
      <c r="BB97" s="177"/>
      <c r="BC97" s="452">
        <f>ROUND(BA97/36,0)</f>
        <v>0</v>
      </c>
      <c r="BD97" s="456">
        <f>SUM(AH97,AK97,AN97,AQ97,AT97,AW97,AZ97,BC97)</f>
        <v>3</v>
      </c>
      <c r="BE97" s="457"/>
      <c r="BF97" s="541" t="s">
        <v>282</v>
      </c>
      <c r="BG97" s="471"/>
      <c r="BH97" s="471"/>
      <c r="BI97" s="472"/>
    </row>
    <row r="98" spans="1:61" s="15" customFormat="1" ht="39.75" customHeight="1">
      <c r="A98" s="112" t="s">
        <v>160</v>
      </c>
      <c r="B98" s="239" t="s">
        <v>353</v>
      </c>
      <c r="C98" s="240"/>
      <c r="D98" s="240"/>
      <c r="E98" s="240"/>
      <c r="F98" s="240"/>
      <c r="G98" s="240"/>
      <c r="H98" s="240"/>
      <c r="I98" s="240"/>
      <c r="J98" s="240"/>
      <c r="K98" s="240"/>
      <c r="L98" s="240"/>
      <c r="M98" s="240"/>
      <c r="N98" s="240"/>
      <c r="O98" s="241"/>
      <c r="P98" s="544"/>
      <c r="Q98" s="545"/>
      <c r="R98" s="544">
        <v>2</v>
      </c>
      <c r="S98" s="545"/>
      <c r="T98" s="534">
        <f>SUM(AF98,AI98,AL98,AO98,AR98,AU98,AX98)</f>
        <v>108</v>
      </c>
      <c r="U98" s="535"/>
      <c r="V98" s="424">
        <f>IF(IFERROR(SUM(AG98,AJ98,AM98,AP98,AS98,AV98,AY98)=SUM(X98,AB98,AD98),FALSE)=TRUE,SUM(AG98,AJ98,AM98,AP98,AS98,AV98,AY98),FALSE)</f>
        <v>52</v>
      </c>
      <c r="W98" s="425"/>
      <c r="X98" s="544">
        <v>30</v>
      </c>
      <c r="Y98" s="545"/>
      <c r="Z98" s="544"/>
      <c r="AA98" s="545"/>
      <c r="AB98" s="544">
        <v>22</v>
      </c>
      <c r="AC98" s="545"/>
      <c r="AD98" s="544"/>
      <c r="AE98" s="574"/>
      <c r="AF98" s="548"/>
      <c r="AG98" s="549"/>
      <c r="AH98" s="452">
        <f>ROUND(AF98/36,0)</f>
        <v>0</v>
      </c>
      <c r="AI98" s="548">
        <v>108</v>
      </c>
      <c r="AJ98" s="549">
        <v>52</v>
      </c>
      <c r="AK98" s="452">
        <f>ROUND(AI98/36,0)</f>
        <v>3</v>
      </c>
      <c r="AL98" s="548"/>
      <c r="AM98" s="549"/>
      <c r="AN98" s="452">
        <f>ROUND(AL98/36,0)</f>
        <v>0</v>
      </c>
      <c r="AO98" s="548"/>
      <c r="AP98" s="549"/>
      <c r="AQ98" s="452">
        <f>ROUND(AO98/36,0)</f>
        <v>0</v>
      </c>
      <c r="AR98" s="548"/>
      <c r="AS98" s="549"/>
      <c r="AT98" s="452">
        <f>ROUND(AR98/36,0)</f>
        <v>0</v>
      </c>
      <c r="AU98" s="548"/>
      <c r="AV98" s="549"/>
      <c r="AW98" s="452">
        <f>ROUND(AU98/36,0)</f>
        <v>0</v>
      </c>
      <c r="AX98" s="548"/>
      <c r="AY98" s="549"/>
      <c r="AZ98" s="452">
        <f>ROUND(AX98/36,0)</f>
        <v>0</v>
      </c>
      <c r="BA98" s="548"/>
      <c r="BB98" s="549"/>
      <c r="BC98" s="452">
        <f>ROUND(BA98/36,0)</f>
        <v>0</v>
      </c>
      <c r="BD98" s="550">
        <f>SUM(AH98,AK98,AN98,AQ98,AT98,AW98,AZ98,BC98)</f>
        <v>3</v>
      </c>
      <c r="BE98" s="551"/>
      <c r="BF98" s="541" t="s">
        <v>283</v>
      </c>
      <c r="BG98" s="471"/>
      <c r="BH98" s="471"/>
      <c r="BI98" s="472"/>
    </row>
    <row r="99" spans="1:61" s="12" customFormat="1" ht="39.75" customHeight="1">
      <c r="A99" s="112" t="s">
        <v>159</v>
      </c>
      <c r="B99" s="239" t="s">
        <v>354</v>
      </c>
      <c r="C99" s="240"/>
      <c r="D99" s="240"/>
      <c r="E99" s="240"/>
      <c r="F99" s="240"/>
      <c r="G99" s="240"/>
      <c r="H99" s="240"/>
      <c r="I99" s="240"/>
      <c r="J99" s="240"/>
      <c r="K99" s="240"/>
      <c r="L99" s="240"/>
      <c r="M99" s="240"/>
      <c r="N99" s="240"/>
      <c r="O99" s="241"/>
      <c r="P99" s="449"/>
      <c r="Q99" s="450"/>
      <c r="R99" s="449">
        <v>7</v>
      </c>
      <c r="S99" s="450"/>
      <c r="T99" s="424">
        <f>SUM(AF99,AI99,AL99,AO99,AR99,AU99,AX99)</f>
        <v>90</v>
      </c>
      <c r="U99" s="425"/>
      <c r="V99" s="424">
        <f>IF(IFERROR(SUM(AG99,AJ99,AM99,AP99,AS99,AV99,AY99)=SUM(X99,AB99,AD99),FALSE)=TRUE,SUM(AG99,AJ99,AM99,AP99,AS99,AV99,AY99),FALSE)</f>
        <v>42</v>
      </c>
      <c r="W99" s="425"/>
      <c r="X99" s="424">
        <v>20</v>
      </c>
      <c r="Y99" s="425"/>
      <c r="Z99" s="424"/>
      <c r="AA99" s="425"/>
      <c r="AB99" s="424">
        <v>22</v>
      </c>
      <c r="AC99" s="425"/>
      <c r="AD99" s="424"/>
      <c r="AE99" s="442"/>
      <c r="AF99" s="451"/>
      <c r="AG99" s="177"/>
      <c r="AH99" s="452">
        <f>ROUND(AF99/36,0)</f>
        <v>0</v>
      </c>
      <c r="AI99" s="451"/>
      <c r="AJ99" s="177"/>
      <c r="AK99" s="452">
        <f>ROUND(AI99/36,0)</f>
        <v>0</v>
      </c>
      <c r="AL99" s="451"/>
      <c r="AM99" s="177"/>
      <c r="AN99" s="452">
        <f>ROUND(AL99/36,0)</f>
        <v>0</v>
      </c>
      <c r="AO99" s="451"/>
      <c r="AP99" s="177"/>
      <c r="AQ99" s="452">
        <f>ROUND(AO99/36,0)</f>
        <v>0</v>
      </c>
      <c r="AR99" s="451"/>
      <c r="AS99" s="177"/>
      <c r="AT99" s="452">
        <f>ROUND(AR99/36,0)</f>
        <v>0</v>
      </c>
      <c r="AU99" s="451"/>
      <c r="AV99" s="177"/>
      <c r="AW99" s="452">
        <f>ROUND(AU99/36,0)</f>
        <v>0</v>
      </c>
      <c r="AX99" s="451">
        <v>90</v>
      </c>
      <c r="AY99" s="177">
        <v>42</v>
      </c>
      <c r="AZ99" s="452">
        <f>ROUND(AX99/36,0)</f>
        <v>3</v>
      </c>
      <c r="BA99" s="451"/>
      <c r="BB99" s="177"/>
      <c r="BC99" s="452">
        <f>ROUND(BA99/36,0)</f>
        <v>0</v>
      </c>
      <c r="BD99" s="456">
        <f>SUM(AH99,AK99,AN99,AQ99,AT99,AW99,AZ99,BC99)</f>
        <v>3</v>
      </c>
      <c r="BE99" s="457"/>
      <c r="BF99" s="541" t="s">
        <v>284</v>
      </c>
      <c r="BG99" s="471"/>
      <c r="BH99" s="471"/>
      <c r="BI99" s="472"/>
    </row>
    <row r="100" spans="1:61" ht="69" customHeight="1">
      <c r="A100" s="112" t="s">
        <v>158</v>
      </c>
      <c r="B100" s="239" t="s">
        <v>145</v>
      </c>
      <c r="C100" s="240"/>
      <c r="D100" s="240"/>
      <c r="E100" s="240"/>
      <c r="F100" s="240"/>
      <c r="G100" s="240"/>
      <c r="H100" s="240"/>
      <c r="I100" s="240"/>
      <c r="J100" s="240"/>
      <c r="K100" s="240"/>
      <c r="L100" s="240"/>
      <c r="M100" s="240"/>
      <c r="N100" s="240"/>
      <c r="O100" s="241"/>
      <c r="P100" s="449"/>
      <c r="Q100" s="450"/>
      <c r="R100" s="449"/>
      <c r="S100" s="450"/>
      <c r="T100" s="424"/>
      <c r="U100" s="425"/>
      <c r="V100" s="424"/>
      <c r="W100" s="425"/>
      <c r="X100" s="424"/>
      <c r="Y100" s="425"/>
      <c r="Z100" s="424"/>
      <c r="AA100" s="425"/>
      <c r="AB100" s="424"/>
      <c r="AC100" s="425"/>
      <c r="AD100" s="424"/>
      <c r="AE100" s="442"/>
      <c r="AF100" s="451"/>
      <c r="AG100" s="177"/>
      <c r="AH100" s="452"/>
      <c r="AI100" s="451"/>
      <c r="AJ100" s="177"/>
      <c r="AK100" s="452"/>
      <c r="AL100" s="451"/>
      <c r="AM100" s="177"/>
      <c r="AN100" s="452"/>
      <c r="AO100" s="451"/>
      <c r="AP100" s="177"/>
      <c r="AQ100" s="452"/>
      <c r="AR100" s="451"/>
      <c r="AS100" s="177"/>
      <c r="AT100" s="455"/>
      <c r="AU100" s="451"/>
      <c r="AV100" s="177"/>
      <c r="AW100" s="452"/>
      <c r="AX100" s="451"/>
      <c r="AY100" s="177"/>
      <c r="AZ100" s="452"/>
      <c r="BA100" s="451"/>
      <c r="BB100" s="177"/>
      <c r="BC100" s="455"/>
      <c r="BD100" s="575"/>
      <c r="BE100" s="576"/>
      <c r="BF100" s="450"/>
      <c r="BG100" s="355"/>
      <c r="BH100" s="355"/>
      <c r="BI100" s="577"/>
    </row>
    <row r="101" spans="1:61" s="5" customFormat="1" ht="41.25" customHeight="1">
      <c r="A101" s="113" t="s">
        <v>467</v>
      </c>
      <c r="B101" s="244" t="s">
        <v>110</v>
      </c>
      <c r="C101" s="245"/>
      <c r="D101" s="245"/>
      <c r="E101" s="245"/>
      <c r="F101" s="245"/>
      <c r="G101" s="245"/>
      <c r="H101" s="245"/>
      <c r="I101" s="245"/>
      <c r="J101" s="245"/>
      <c r="K101" s="245"/>
      <c r="L101" s="245"/>
      <c r="M101" s="245"/>
      <c r="N101" s="245"/>
      <c r="O101" s="246"/>
      <c r="P101" s="544">
        <v>7</v>
      </c>
      <c r="Q101" s="545"/>
      <c r="R101" s="544"/>
      <c r="S101" s="545"/>
      <c r="T101" s="544">
        <f>SUM(AF101,AI101,AL101,AO101,AR101,AU101,AX101)</f>
        <v>90</v>
      </c>
      <c r="U101" s="545"/>
      <c r="V101" s="424">
        <f>IF(IFERROR(SUM(AG101,AJ101,AM101,AP101,AS101,AV101,AY101)=SUM(X101,AB101,AD101),FALSE)=TRUE,SUM(AG101,AJ101,AM101,AP101,AS101,AV101,AY101),FALSE)</f>
        <v>42</v>
      </c>
      <c r="W101" s="425"/>
      <c r="X101" s="544">
        <v>22</v>
      </c>
      <c r="Y101" s="545"/>
      <c r="Z101" s="544"/>
      <c r="AA101" s="545"/>
      <c r="AB101" s="544">
        <v>20</v>
      </c>
      <c r="AC101" s="545"/>
      <c r="AD101" s="544"/>
      <c r="AE101" s="574"/>
      <c r="AF101" s="548"/>
      <c r="AG101" s="549"/>
      <c r="AH101" s="578">
        <f t="shared" ref="AH101:AH112" si="56">ROUND(AF101/36,0)</f>
        <v>0</v>
      </c>
      <c r="AI101" s="548"/>
      <c r="AJ101" s="549"/>
      <c r="AK101" s="578">
        <f>ROUND(AI101/36,0)</f>
        <v>0</v>
      </c>
      <c r="AL101" s="548"/>
      <c r="AM101" s="549"/>
      <c r="AN101" s="578">
        <f>ROUND(AL101/36,0)</f>
        <v>0</v>
      </c>
      <c r="AO101" s="548"/>
      <c r="AP101" s="549"/>
      <c r="AQ101" s="578">
        <f>ROUND(AO101/36,0)</f>
        <v>0</v>
      </c>
      <c r="AR101" s="548"/>
      <c r="AS101" s="549"/>
      <c r="AT101" s="578">
        <f>ROUND(AR101/36,0)</f>
        <v>0</v>
      </c>
      <c r="AU101" s="548"/>
      <c r="AV101" s="549"/>
      <c r="AW101" s="578">
        <f>ROUND(AU101/36,0)</f>
        <v>0</v>
      </c>
      <c r="AX101" s="549">
        <v>90</v>
      </c>
      <c r="AY101" s="549">
        <v>42</v>
      </c>
      <c r="AZ101" s="578">
        <f>ROUND(AX101/36,0)</f>
        <v>3</v>
      </c>
      <c r="BA101" s="548"/>
      <c r="BB101" s="549"/>
      <c r="BC101" s="578">
        <f>ROUND(BA101/36,0)</f>
        <v>0</v>
      </c>
      <c r="BD101" s="550">
        <f>SUM(AH101,AK957,AN101,AQ101,AT101,AW101,AZ101,BC101)</f>
        <v>3</v>
      </c>
      <c r="BE101" s="551"/>
      <c r="BF101" s="450" t="s">
        <v>285</v>
      </c>
      <c r="BG101" s="355"/>
      <c r="BH101" s="355"/>
      <c r="BI101" s="577"/>
    </row>
    <row r="102" spans="1:61" ht="41.45" customHeight="1">
      <c r="A102" s="113" t="s">
        <v>468</v>
      </c>
      <c r="B102" s="244" t="s">
        <v>261</v>
      </c>
      <c r="C102" s="245"/>
      <c r="D102" s="245"/>
      <c r="E102" s="245"/>
      <c r="F102" s="245"/>
      <c r="G102" s="245"/>
      <c r="H102" s="245"/>
      <c r="I102" s="245"/>
      <c r="J102" s="245"/>
      <c r="K102" s="245"/>
      <c r="L102" s="245"/>
      <c r="M102" s="245"/>
      <c r="N102" s="245"/>
      <c r="O102" s="246"/>
      <c r="P102" s="544">
        <v>7</v>
      </c>
      <c r="Q102" s="545"/>
      <c r="R102" s="544"/>
      <c r="S102" s="545"/>
      <c r="T102" s="544">
        <f>SUM(AF102,AI102,AL102,AO102,AR102,AU102,AX102)</f>
        <v>90</v>
      </c>
      <c r="U102" s="545"/>
      <c r="V102" s="424">
        <f>IF(IFERROR(SUM(AG102,AJ102,AM102,AP102,AS102,AV102,AY102)=SUM(X102,AB102,AD102),FALSE)=TRUE,SUM(AG102,AJ102,AM102,AP102,AS102,AV102,AY102),FALSE)</f>
        <v>42</v>
      </c>
      <c r="W102" s="425"/>
      <c r="X102" s="544">
        <v>22</v>
      </c>
      <c r="Y102" s="545"/>
      <c r="Z102" s="544"/>
      <c r="AA102" s="545"/>
      <c r="AB102" s="544">
        <v>20</v>
      </c>
      <c r="AC102" s="545"/>
      <c r="AD102" s="544"/>
      <c r="AE102" s="574"/>
      <c r="AF102" s="548"/>
      <c r="AG102" s="549"/>
      <c r="AH102" s="578">
        <f t="shared" si="56"/>
        <v>0</v>
      </c>
      <c r="AI102" s="548"/>
      <c r="AJ102" s="549"/>
      <c r="AK102" s="578">
        <f>ROUND(AI102/36,0)</f>
        <v>0</v>
      </c>
      <c r="AL102" s="548"/>
      <c r="AM102" s="549"/>
      <c r="AN102" s="578">
        <f>ROUND(AL102/36,0)</f>
        <v>0</v>
      </c>
      <c r="AO102" s="548"/>
      <c r="AP102" s="549"/>
      <c r="AQ102" s="578">
        <f>ROUND(AO102/36,0)</f>
        <v>0</v>
      </c>
      <c r="AR102" s="548"/>
      <c r="AS102" s="549"/>
      <c r="AT102" s="578">
        <f>ROUND(AR102/36,0)</f>
        <v>0</v>
      </c>
      <c r="AU102" s="548"/>
      <c r="AV102" s="549"/>
      <c r="AW102" s="578">
        <f>ROUND(AU102/36,0)</f>
        <v>0</v>
      </c>
      <c r="AX102" s="548">
        <v>90</v>
      </c>
      <c r="AY102" s="549">
        <v>42</v>
      </c>
      <c r="AZ102" s="578">
        <f>ROUND(AX102/36,0)</f>
        <v>3</v>
      </c>
      <c r="BA102" s="548"/>
      <c r="BB102" s="549"/>
      <c r="BC102" s="578">
        <f>ROUND(BA102/36,0)</f>
        <v>0</v>
      </c>
      <c r="BD102" s="550">
        <f>SUM(AH102,AK102,AN102,AQ102,AT102,AW102,AZ102,BC102)</f>
        <v>3</v>
      </c>
      <c r="BE102" s="551"/>
      <c r="BF102" s="450" t="s">
        <v>290</v>
      </c>
      <c r="BG102" s="355"/>
      <c r="BH102" s="355"/>
      <c r="BI102" s="577"/>
    </row>
    <row r="103" spans="1:61" s="13" customFormat="1" ht="111.75" customHeight="1">
      <c r="A103" s="110" t="s">
        <v>233</v>
      </c>
      <c r="B103" s="247" t="s">
        <v>536</v>
      </c>
      <c r="C103" s="247"/>
      <c r="D103" s="247"/>
      <c r="E103" s="247"/>
      <c r="F103" s="247"/>
      <c r="G103" s="247"/>
      <c r="H103" s="247"/>
      <c r="I103" s="247"/>
      <c r="J103" s="247"/>
      <c r="K103" s="247"/>
      <c r="L103" s="247"/>
      <c r="M103" s="247"/>
      <c r="N103" s="247"/>
      <c r="O103" s="247"/>
      <c r="P103" s="355"/>
      <c r="Q103" s="355"/>
      <c r="R103" s="355">
        <v>7</v>
      </c>
      <c r="S103" s="355"/>
      <c r="T103" s="544">
        <f>SUM(AF103,AI103,AL103,AO103,AR103,AU103,AX103)</f>
        <v>90</v>
      </c>
      <c r="U103" s="545"/>
      <c r="V103" s="424">
        <f>IF(IFERROR(SUM(AG103,AJ103,AM103,AP103,AS103,AV103,AY103)=SUM(X103,AB103,AD103),FALSE)=TRUE,SUM(AG103,AJ103,AM103,AP103,AS103,AV103,AY103),FALSE)</f>
        <v>36</v>
      </c>
      <c r="W103" s="425"/>
      <c r="X103" s="354">
        <v>20</v>
      </c>
      <c r="Y103" s="354"/>
      <c r="Z103" s="354"/>
      <c r="AA103" s="354"/>
      <c r="AB103" s="354">
        <v>16</v>
      </c>
      <c r="AC103" s="354"/>
      <c r="AD103" s="426"/>
      <c r="AE103" s="475"/>
      <c r="AF103" s="518"/>
      <c r="AG103" s="177"/>
      <c r="AH103" s="477"/>
      <c r="AI103" s="177"/>
      <c r="AJ103" s="177"/>
      <c r="AK103" s="452">
        <f>ROUND(AI103/36,0)</f>
        <v>0</v>
      </c>
      <c r="AL103" s="177"/>
      <c r="AM103" s="177"/>
      <c r="AN103" s="452">
        <f>ROUND(AL103/36,0)</f>
        <v>0</v>
      </c>
      <c r="AO103" s="579"/>
      <c r="AP103" s="579"/>
      <c r="AQ103" s="452">
        <f>ROUND(AO103/36,0)</f>
        <v>0</v>
      </c>
      <c r="AR103" s="177"/>
      <c r="AS103" s="177"/>
      <c r="AT103" s="452">
        <f>ROUND(AR103/36,0)</f>
        <v>0</v>
      </c>
      <c r="AU103" s="177"/>
      <c r="AV103" s="177"/>
      <c r="AW103" s="452">
        <f>ROUND(AU103/36,0)</f>
        <v>0</v>
      </c>
      <c r="AX103" s="177">
        <v>90</v>
      </c>
      <c r="AY103" s="177">
        <v>36</v>
      </c>
      <c r="AZ103" s="578">
        <f>ROUND(AX103/36,0)</f>
        <v>3</v>
      </c>
      <c r="BA103" s="177"/>
      <c r="BB103" s="177"/>
      <c r="BC103" s="452">
        <f>ROUND(BA103/36,0)</f>
        <v>0</v>
      </c>
      <c r="BD103" s="580">
        <f>SUM(AH103,AK103,AN103,AQ103,AT103,AW103,AZ103,BC103)</f>
        <v>3</v>
      </c>
      <c r="BE103" s="475"/>
      <c r="BF103" s="581" t="s">
        <v>291</v>
      </c>
      <c r="BG103" s="582"/>
      <c r="BH103" s="583"/>
      <c r="BI103" s="584"/>
    </row>
    <row r="104" spans="1:61" s="10" customFormat="1" ht="75" customHeight="1">
      <c r="A104" s="120" t="s">
        <v>241</v>
      </c>
      <c r="B104" s="255" t="s">
        <v>339</v>
      </c>
      <c r="C104" s="256"/>
      <c r="D104" s="256"/>
      <c r="E104" s="256"/>
      <c r="F104" s="256"/>
      <c r="G104" s="256"/>
      <c r="H104" s="256"/>
      <c r="I104" s="256"/>
      <c r="J104" s="256"/>
      <c r="K104" s="256"/>
      <c r="L104" s="256"/>
      <c r="M104" s="256"/>
      <c r="N104" s="256"/>
      <c r="O104" s="257"/>
      <c r="P104" s="554"/>
      <c r="Q104" s="555"/>
      <c r="R104" s="554"/>
      <c r="S104" s="555"/>
      <c r="T104" s="522"/>
      <c r="U104" s="585"/>
      <c r="V104" s="522"/>
      <c r="W104" s="585"/>
      <c r="X104" s="522"/>
      <c r="Y104" s="585"/>
      <c r="Z104" s="522"/>
      <c r="AA104" s="585"/>
      <c r="AB104" s="522"/>
      <c r="AC104" s="585"/>
      <c r="AD104" s="522"/>
      <c r="AE104" s="523"/>
      <c r="AF104" s="556"/>
      <c r="AG104" s="453"/>
      <c r="AH104" s="454"/>
      <c r="AI104" s="556"/>
      <c r="AJ104" s="453"/>
      <c r="AK104" s="454"/>
      <c r="AL104" s="556"/>
      <c r="AM104" s="453"/>
      <c r="AN104" s="454"/>
      <c r="AO104" s="556"/>
      <c r="AP104" s="453"/>
      <c r="AQ104" s="454"/>
      <c r="AR104" s="556"/>
      <c r="AS104" s="453"/>
      <c r="AT104" s="557"/>
      <c r="AU104" s="556"/>
      <c r="AV104" s="453"/>
      <c r="AW104" s="454"/>
      <c r="AX104" s="556"/>
      <c r="AY104" s="453"/>
      <c r="AZ104" s="454"/>
      <c r="BA104" s="556"/>
      <c r="BB104" s="453"/>
      <c r="BC104" s="557"/>
      <c r="BD104" s="528"/>
      <c r="BE104" s="529"/>
      <c r="BF104" s="586"/>
      <c r="BG104" s="587"/>
      <c r="BH104" s="587"/>
      <c r="BI104" s="588"/>
    </row>
    <row r="105" spans="1:61" s="10" customFormat="1" ht="45" customHeight="1">
      <c r="A105" s="119" t="s">
        <v>469</v>
      </c>
      <c r="B105" s="255" t="s">
        <v>307</v>
      </c>
      <c r="C105" s="256"/>
      <c r="D105" s="256"/>
      <c r="E105" s="256"/>
      <c r="F105" s="256"/>
      <c r="G105" s="256"/>
      <c r="H105" s="256"/>
      <c r="I105" s="256"/>
      <c r="J105" s="256"/>
      <c r="K105" s="256"/>
      <c r="L105" s="256"/>
      <c r="M105" s="256"/>
      <c r="N105" s="256"/>
      <c r="O105" s="257"/>
      <c r="P105" s="554"/>
      <c r="Q105" s="555"/>
      <c r="R105" s="554"/>
      <c r="S105" s="555"/>
      <c r="T105" s="522"/>
      <c r="U105" s="585"/>
      <c r="V105" s="522"/>
      <c r="W105" s="585"/>
      <c r="X105" s="522"/>
      <c r="Y105" s="585"/>
      <c r="Z105" s="522"/>
      <c r="AA105" s="585"/>
      <c r="AB105" s="522"/>
      <c r="AC105" s="585"/>
      <c r="AD105" s="522"/>
      <c r="AE105" s="523"/>
      <c r="AF105" s="556"/>
      <c r="AG105" s="453"/>
      <c r="AH105" s="454"/>
      <c r="AI105" s="556"/>
      <c r="AJ105" s="453"/>
      <c r="AK105" s="454"/>
      <c r="AL105" s="556"/>
      <c r="AM105" s="453"/>
      <c r="AN105" s="454"/>
      <c r="AO105" s="556"/>
      <c r="AP105" s="453"/>
      <c r="AQ105" s="454"/>
      <c r="AR105" s="556"/>
      <c r="AS105" s="453"/>
      <c r="AT105" s="557"/>
      <c r="AU105" s="556"/>
      <c r="AV105" s="453"/>
      <c r="AW105" s="454"/>
      <c r="AX105" s="556"/>
      <c r="AY105" s="453"/>
      <c r="AZ105" s="454"/>
      <c r="BA105" s="556"/>
      <c r="BB105" s="453"/>
      <c r="BC105" s="557"/>
      <c r="BD105" s="528"/>
      <c r="BE105" s="529"/>
      <c r="BF105" s="586"/>
      <c r="BG105" s="587"/>
      <c r="BH105" s="587"/>
      <c r="BI105" s="588"/>
    </row>
    <row r="106" spans="1:61" ht="75.599999999999994" customHeight="1">
      <c r="A106" s="113" t="s">
        <v>470</v>
      </c>
      <c r="B106" s="244" t="s">
        <v>319</v>
      </c>
      <c r="C106" s="253"/>
      <c r="D106" s="253"/>
      <c r="E106" s="253"/>
      <c r="F106" s="253"/>
      <c r="G106" s="253"/>
      <c r="H106" s="253"/>
      <c r="I106" s="253"/>
      <c r="J106" s="253"/>
      <c r="K106" s="253"/>
      <c r="L106" s="253"/>
      <c r="M106" s="253"/>
      <c r="N106" s="253"/>
      <c r="O106" s="254"/>
      <c r="P106" s="449"/>
      <c r="Q106" s="450"/>
      <c r="R106" s="449">
        <v>5</v>
      </c>
      <c r="S106" s="450"/>
      <c r="T106" s="544">
        <f>SUM(AF106,AI106,AL106,AO106,AR106,AU106,AX106)</f>
        <v>90</v>
      </c>
      <c r="U106" s="545"/>
      <c r="V106" s="424">
        <f>IF(IFERROR(SUM(AG106,AJ106,AM106,AP106,AS106,AV106,AY106)=SUM(X106,AB106,AD106),FALSE)=TRUE,SUM(AG106,AJ106,AM106,AP106,AS106,AV106,AY106),FALSE)</f>
        <v>34</v>
      </c>
      <c r="W106" s="425"/>
      <c r="X106" s="424">
        <v>20</v>
      </c>
      <c r="Y106" s="425"/>
      <c r="Z106" s="424"/>
      <c r="AA106" s="425"/>
      <c r="AB106" s="424">
        <v>14</v>
      </c>
      <c r="AC106" s="425"/>
      <c r="AD106" s="424"/>
      <c r="AE106" s="442"/>
      <c r="AF106" s="451"/>
      <c r="AG106" s="177"/>
      <c r="AH106" s="578">
        <f t="shared" si="56"/>
        <v>0</v>
      </c>
      <c r="AI106" s="451"/>
      <c r="AJ106" s="177"/>
      <c r="AK106" s="578">
        <f>ROUND(AI106/36,0)</f>
        <v>0</v>
      </c>
      <c r="AL106" s="451"/>
      <c r="AM106" s="177"/>
      <c r="AN106" s="578">
        <f>ROUND(AL106/36,0)</f>
        <v>0</v>
      </c>
      <c r="AO106" s="451"/>
      <c r="AP106" s="177"/>
      <c r="AQ106" s="578">
        <f>ROUND(AO106/36,0)</f>
        <v>0</v>
      </c>
      <c r="AR106" s="451">
        <v>90</v>
      </c>
      <c r="AS106" s="177">
        <v>34</v>
      </c>
      <c r="AT106" s="578">
        <f>ROUND(AR106/36,0)</f>
        <v>3</v>
      </c>
      <c r="AU106" s="451"/>
      <c r="AV106" s="177"/>
      <c r="AW106" s="578">
        <f>ROUND(AU106/36,0)</f>
        <v>0</v>
      </c>
      <c r="AX106" s="451"/>
      <c r="AY106" s="177"/>
      <c r="AZ106" s="578">
        <f>ROUND(AX106/36,0)</f>
        <v>0</v>
      </c>
      <c r="BA106" s="451"/>
      <c r="BB106" s="177"/>
      <c r="BC106" s="578">
        <f>ROUND(BA106/36,0)</f>
        <v>0</v>
      </c>
      <c r="BD106" s="550">
        <f>SUM(AH106,AK106,AN106,AQ106,AT106,AW106,AZ106,BC106)</f>
        <v>3</v>
      </c>
      <c r="BE106" s="551"/>
      <c r="BF106" s="471" t="s">
        <v>292</v>
      </c>
      <c r="BG106" s="471"/>
      <c r="BH106" s="471"/>
      <c r="BI106" s="472"/>
    </row>
    <row r="107" spans="1:61" ht="75.599999999999994" customHeight="1">
      <c r="A107" s="113" t="s">
        <v>471</v>
      </c>
      <c r="B107" s="244" t="s">
        <v>407</v>
      </c>
      <c r="C107" s="258"/>
      <c r="D107" s="258"/>
      <c r="E107" s="258"/>
      <c r="F107" s="258"/>
      <c r="G107" s="258"/>
      <c r="H107" s="258"/>
      <c r="I107" s="258"/>
      <c r="J107" s="258"/>
      <c r="K107" s="258"/>
      <c r="L107" s="258"/>
      <c r="M107" s="258"/>
      <c r="N107" s="258"/>
      <c r="O107" s="259"/>
      <c r="P107" s="449"/>
      <c r="Q107" s="450"/>
      <c r="R107" s="449">
        <v>6</v>
      </c>
      <c r="S107" s="450"/>
      <c r="T107" s="544">
        <f>SUM(AF107,AI107,AL107,AO107,AR107,AU107,AX107)</f>
        <v>90</v>
      </c>
      <c r="U107" s="545"/>
      <c r="V107" s="424">
        <f>IF(IFERROR(SUM(AG107,AJ107,AM107,AP107,AS107,AV107,AY107)=SUM(X107,AB107,AD107),FALSE)=TRUE,SUM(AG107,AJ107,AM107,AP107,AS107,AV107,AY107),FALSE)</f>
        <v>34</v>
      </c>
      <c r="W107" s="425"/>
      <c r="X107" s="424">
        <v>20</v>
      </c>
      <c r="Y107" s="425"/>
      <c r="Z107" s="424"/>
      <c r="AA107" s="425"/>
      <c r="AB107" s="424">
        <v>14</v>
      </c>
      <c r="AC107" s="425"/>
      <c r="AD107" s="424"/>
      <c r="AE107" s="442"/>
      <c r="AF107" s="451"/>
      <c r="AG107" s="177"/>
      <c r="AH107" s="578">
        <f t="shared" si="56"/>
        <v>0</v>
      </c>
      <c r="AI107" s="451"/>
      <c r="AJ107" s="177"/>
      <c r="AK107" s="578">
        <f>ROUND(AI107/36,0)</f>
        <v>0</v>
      </c>
      <c r="AL107" s="451"/>
      <c r="AM107" s="177"/>
      <c r="AN107" s="578">
        <f>ROUND(AL107/36,0)</f>
        <v>0</v>
      </c>
      <c r="AO107" s="451"/>
      <c r="AP107" s="177"/>
      <c r="AQ107" s="578">
        <f>ROUND(AO107/36,0)</f>
        <v>0</v>
      </c>
      <c r="AR107" s="451"/>
      <c r="AS107" s="177"/>
      <c r="AT107" s="578">
        <f>ROUND(AR107/36,0)</f>
        <v>0</v>
      </c>
      <c r="AU107" s="451">
        <v>90</v>
      </c>
      <c r="AV107" s="177">
        <v>34</v>
      </c>
      <c r="AW107" s="578">
        <f>ROUND(AU107/36,0)</f>
        <v>3</v>
      </c>
      <c r="AX107" s="451"/>
      <c r="AY107" s="177"/>
      <c r="AZ107" s="578">
        <f>ROUND(AX107/36,0)</f>
        <v>0</v>
      </c>
      <c r="BA107" s="451"/>
      <c r="BB107" s="177"/>
      <c r="BC107" s="578">
        <f>ROUND(BA107/36,0)</f>
        <v>0</v>
      </c>
      <c r="BD107" s="550">
        <f>SUM(AH107,AK107,AN107,AQ107,AT107,AW107,AZ107,BC107)</f>
        <v>3</v>
      </c>
      <c r="BE107" s="551"/>
      <c r="BF107" s="471" t="s">
        <v>293</v>
      </c>
      <c r="BG107" s="471"/>
      <c r="BH107" s="471"/>
      <c r="BI107" s="472"/>
    </row>
    <row r="108" spans="1:61" ht="75.599999999999994" customHeight="1">
      <c r="A108" s="113" t="s">
        <v>472</v>
      </c>
      <c r="B108" s="244" t="s">
        <v>318</v>
      </c>
      <c r="C108" s="258"/>
      <c r="D108" s="258"/>
      <c r="E108" s="258"/>
      <c r="F108" s="258"/>
      <c r="G108" s="258"/>
      <c r="H108" s="258"/>
      <c r="I108" s="258"/>
      <c r="J108" s="258"/>
      <c r="K108" s="258"/>
      <c r="L108" s="258"/>
      <c r="M108" s="258"/>
      <c r="N108" s="258"/>
      <c r="O108" s="259"/>
      <c r="P108" s="449"/>
      <c r="Q108" s="450"/>
      <c r="R108" s="449">
        <v>7</v>
      </c>
      <c r="S108" s="450"/>
      <c r="T108" s="544">
        <f>SUM(AF108,AI108,AL108,AO108,AR108,AU108,AX108)</f>
        <v>90</v>
      </c>
      <c r="U108" s="545"/>
      <c r="V108" s="424">
        <f>IF(IFERROR(SUM(AG108,AJ108,AM108,AP108,AS108,AV108,AY108)=SUM(X108,AB108,AD108),FALSE)=TRUE,SUM(AG108,AJ108,AM108,AP108,AS108,AV108,AY108),FALSE)</f>
        <v>34</v>
      </c>
      <c r="W108" s="425"/>
      <c r="X108" s="424">
        <v>20</v>
      </c>
      <c r="Y108" s="425"/>
      <c r="Z108" s="424"/>
      <c r="AA108" s="425"/>
      <c r="AB108" s="424">
        <v>14</v>
      </c>
      <c r="AC108" s="425"/>
      <c r="AD108" s="424"/>
      <c r="AE108" s="442"/>
      <c r="AF108" s="451"/>
      <c r="AG108" s="177"/>
      <c r="AH108" s="578">
        <f t="shared" si="56"/>
        <v>0</v>
      </c>
      <c r="AI108" s="451"/>
      <c r="AJ108" s="177"/>
      <c r="AK108" s="578">
        <f>ROUND(AI108/36,0)</f>
        <v>0</v>
      </c>
      <c r="AL108" s="451"/>
      <c r="AM108" s="177"/>
      <c r="AN108" s="578">
        <f>ROUND(AL108/36,0)</f>
        <v>0</v>
      </c>
      <c r="AO108" s="451"/>
      <c r="AP108" s="177"/>
      <c r="AQ108" s="578">
        <f>ROUND(AO108/36,0)</f>
        <v>0</v>
      </c>
      <c r="AR108" s="451"/>
      <c r="AS108" s="177"/>
      <c r="AT108" s="578">
        <f>ROUND(AR108/36,0)</f>
        <v>0</v>
      </c>
      <c r="AU108" s="451"/>
      <c r="AV108" s="177"/>
      <c r="AW108" s="578">
        <f>ROUND(AU108/36,0)</f>
        <v>0</v>
      </c>
      <c r="AX108" s="451">
        <v>90</v>
      </c>
      <c r="AY108" s="177">
        <v>34</v>
      </c>
      <c r="AZ108" s="578">
        <f>ROUND(AX108/36,0)</f>
        <v>3</v>
      </c>
      <c r="BA108" s="451"/>
      <c r="BB108" s="177"/>
      <c r="BC108" s="578">
        <f>ROUND(BA108/36,0)</f>
        <v>0</v>
      </c>
      <c r="BD108" s="550">
        <f>SUM(AH108,AK108,AN108,AQ108,AT108,AW108,AZ108,BC108)</f>
        <v>3</v>
      </c>
      <c r="BE108" s="551"/>
      <c r="BF108" s="471" t="s">
        <v>294</v>
      </c>
      <c r="BG108" s="471"/>
      <c r="BH108" s="471"/>
      <c r="BI108" s="472"/>
    </row>
    <row r="109" spans="1:61" s="7" customFormat="1" ht="42" customHeight="1">
      <c r="A109" s="110" t="s">
        <v>473</v>
      </c>
      <c r="B109" s="239" t="s">
        <v>308</v>
      </c>
      <c r="C109" s="240"/>
      <c r="D109" s="240"/>
      <c r="E109" s="240"/>
      <c r="F109" s="240"/>
      <c r="G109" s="240"/>
      <c r="H109" s="240"/>
      <c r="I109" s="240"/>
      <c r="J109" s="240"/>
      <c r="K109" s="240"/>
      <c r="L109" s="240"/>
      <c r="M109" s="240"/>
      <c r="N109" s="240"/>
      <c r="O109" s="241"/>
      <c r="P109" s="449"/>
      <c r="Q109" s="450"/>
      <c r="R109" s="449"/>
      <c r="S109" s="450"/>
      <c r="T109" s="424"/>
      <c r="U109" s="425"/>
      <c r="V109" s="424"/>
      <c r="W109" s="425"/>
      <c r="X109" s="424"/>
      <c r="Y109" s="425"/>
      <c r="Z109" s="424"/>
      <c r="AA109" s="425"/>
      <c r="AB109" s="424"/>
      <c r="AC109" s="425"/>
      <c r="AD109" s="424"/>
      <c r="AE109" s="442"/>
      <c r="AF109" s="451"/>
      <c r="AG109" s="177"/>
      <c r="AH109" s="452"/>
      <c r="AI109" s="451"/>
      <c r="AJ109" s="177"/>
      <c r="AK109" s="452"/>
      <c r="AL109" s="451"/>
      <c r="AM109" s="177"/>
      <c r="AN109" s="452"/>
      <c r="AO109" s="451"/>
      <c r="AP109" s="177"/>
      <c r="AQ109" s="452"/>
      <c r="AR109" s="451"/>
      <c r="AS109" s="177"/>
      <c r="AT109" s="455"/>
      <c r="AU109" s="451"/>
      <c r="AV109" s="177"/>
      <c r="AW109" s="452"/>
      <c r="AX109" s="451"/>
      <c r="AY109" s="177"/>
      <c r="AZ109" s="452"/>
      <c r="BA109" s="451"/>
      <c r="BB109" s="177"/>
      <c r="BC109" s="455"/>
      <c r="BD109" s="530"/>
      <c r="BE109" s="531"/>
      <c r="BF109" s="471"/>
      <c r="BG109" s="471"/>
      <c r="BH109" s="471"/>
      <c r="BI109" s="472"/>
    </row>
    <row r="110" spans="1:61" ht="70.900000000000006" customHeight="1">
      <c r="A110" s="113" t="s">
        <v>474</v>
      </c>
      <c r="B110" s="244" t="s">
        <v>317</v>
      </c>
      <c r="C110" s="245"/>
      <c r="D110" s="245"/>
      <c r="E110" s="245"/>
      <c r="F110" s="245"/>
      <c r="G110" s="245"/>
      <c r="H110" s="245"/>
      <c r="I110" s="245"/>
      <c r="J110" s="245"/>
      <c r="K110" s="245"/>
      <c r="L110" s="245"/>
      <c r="M110" s="245"/>
      <c r="N110" s="245"/>
      <c r="O110" s="246"/>
      <c r="P110" s="544"/>
      <c r="Q110" s="545"/>
      <c r="R110" s="544">
        <v>3</v>
      </c>
      <c r="S110" s="545"/>
      <c r="T110" s="544">
        <f>SUM(AF110,AI110,AL110,AO110,AR110,AU110,AX110)</f>
        <v>90</v>
      </c>
      <c r="U110" s="545"/>
      <c r="V110" s="424">
        <f>IF(IFERROR(SUM(AG110,AJ110,AM110,AP110,AS110,AV110,AY110)=SUM(X110,AB110,AD110),FALSE)=TRUE,SUM(AG110,AJ110,AM110,AP110,AS110,AV110,AY110),FALSE)</f>
        <v>34</v>
      </c>
      <c r="W110" s="425"/>
      <c r="X110" s="424">
        <v>20</v>
      </c>
      <c r="Y110" s="425"/>
      <c r="Z110" s="424"/>
      <c r="AA110" s="425"/>
      <c r="AB110" s="424">
        <v>14</v>
      </c>
      <c r="AC110" s="425"/>
      <c r="AD110" s="544"/>
      <c r="AE110" s="574"/>
      <c r="AF110" s="548"/>
      <c r="AG110" s="549"/>
      <c r="AH110" s="578">
        <f t="shared" si="56"/>
        <v>0</v>
      </c>
      <c r="AI110" s="548"/>
      <c r="AJ110" s="549"/>
      <c r="AK110" s="578">
        <f>ROUND(AI110/36,0)</f>
        <v>0</v>
      </c>
      <c r="AL110" s="548">
        <v>90</v>
      </c>
      <c r="AM110" s="549">
        <v>34</v>
      </c>
      <c r="AN110" s="578">
        <v>3</v>
      </c>
      <c r="AO110" s="548"/>
      <c r="AP110" s="549"/>
      <c r="AQ110" s="578">
        <f>ROUND(AO110/36,0)</f>
        <v>0</v>
      </c>
      <c r="AR110" s="548"/>
      <c r="AS110" s="549"/>
      <c r="AT110" s="578">
        <f>ROUND(AR110/36,0)</f>
        <v>0</v>
      </c>
      <c r="AU110" s="548"/>
      <c r="AV110" s="549"/>
      <c r="AW110" s="578">
        <f>ROUND(AU110/36,0)</f>
        <v>0</v>
      </c>
      <c r="AX110" s="548"/>
      <c r="AY110" s="549"/>
      <c r="AZ110" s="578">
        <f>ROUND(AX110/36,0)</f>
        <v>0</v>
      </c>
      <c r="BA110" s="548"/>
      <c r="BB110" s="549"/>
      <c r="BC110" s="578">
        <f>ROUND(BA110/36,0)</f>
        <v>0</v>
      </c>
      <c r="BD110" s="550">
        <f>SUM(AH110,AK110,AN110,AQ110,AT110,AW110,AZ110,BC110)</f>
        <v>3</v>
      </c>
      <c r="BE110" s="551"/>
      <c r="BF110" s="471" t="s">
        <v>295</v>
      </c>
      <c r="BG110" s="471"/>
      <c r="BH110" s="471"/>
      <c r="BI110" s="472"/>
    </row>
    <row r="111" spans="1:61" ht="74.25" customHeight="1">
      <c r="A111" s="113" t="s">
        <v>475</v>
      </c>
      <c r="B111" s="244" t="s">
        <v>316</v>
      </c>
      <c r="C111" s="245"/>
      <c r="D111" s="245"/>
      <c r="E111" s="245"/>
      <c r="F111" s="245"/>
      <c r="G111" s="245"/>
      <c r="H111" s="245"/>
      <c r="I111" s="245"/>
      <c r="J111" s="245"/>
      <c r="K111" s="245"/>
      <c r="L111" s="245"/>
      <c r="M111" s="245"/>
      <c r="N111" s="245"/>
      <c r="O111" s="246"/>
      <c r="P111" s="544">
        <v>6</v>
      </c>
      <c r="Q111" s="545"/>
      <c r="R111" s="589"/>
      <c r="S111" s="461"/>
      <c r="T111" s="544">
        <f>SUM(AF111,AI111,AL111,AO111,AR111,AU111,AX111)</f>
        <v>90</v>
      </c>
      <c r="U111" s="545"/>
      <c r="V111" s="424">
        <f>IF(IFERROR(SUM(AG111,AJ111,AM111,AP111,AS111,AV111,AY111)=SUM(X111,AB111,AD111),FALSE)=TRUE,SUM(AG111,AJ111,AM111,AP111,AS111,AV111,AY111),FALSE)</f>
        <v>34</v>
      </c>
      <c r="W111" s="425"/>
      <c r="X111" s="424">
        <v>20</v>
      </c>
      <c r="Y111" s="425"/>
      <c r="Z111" s="424"/>
      <c r="AA111" s="425"/>
      <c r="AB111" s="424">
        <v>14</v>
      </c>
      <c r="AC111" s="425"/>
      <c r="AD111" s="544"/>
      <c r="AE111" s="574"/>
      <c r="AF111" s="548"/>
      <c r="AG111" s="549"/>
      <c r="AH111" s="578">
        <f t="shared" si="56"/>
        <v>0</v>
      </c>
      <c r="AI111" s="548"/>
      <c r="AJ111" s="549"/>
      <c r="AK111" s="578">
        <f>ROUND(AI111/36,0)</f>
        <v>0</v>
      </c>
      <c r="AL111" s="548"/>
      <c r="AM111" s="549"/>
      <c r="AN111" s="578">
        <f>ROUND(AL111/36,0)</f>
        <v>0</v>
      </c>
      <c r="AO111" s="548"/>
      <c r="AP111" s="549"/>
      <c r="AQ111" s="578">
        <f>ROUND(AO111/36,0)</f>
        <v>0</v>
      </c>
      <c r="AR111" s="548"/>
      <c r="AS111" s="549"/>
      <c r="AT111" s="578">
        <f>ROUND(AR111/36,0)</f>
        <v>0</v>
      </c>
      <c r="AU111" s="548">
        <v>90</v>
      </c>
      <c r="AV111" s="549">
        <v>34</v>
      </c>
      <c r="AW111" s="578">
        <f>ROUND(AU111/36,0)</f>
        <v>3</v>
      </c>
      <c r="AX111" s="548"/>
      <c r="AY111" s="549"/>
      <c r="AZ111" s="578">
        <f>ROUND(AX111/36,0)</f>
        <v>0</v>
      </c>
      <c r="BA111" s="548"/>
      <c r="BB111" s="549"/>
      <c r="BC111" s="578">
        <f>ROUND(BA111/36,0)</f>
        <v>0</v>
      </c>
      <c r="BD111" s="550">
        <f>SUM(AH111,AK111,AN111,AQ111,AT111,AW111,AZ111,BC111)</f>
        <v>3</v>
      </c>
      <c r="BE111" s="551"/>
      <c r="BF111" s="471" t="s">
        <v>296</v>
      </c>
      <c r="BG111" s="471"/>
      <c r="BH111" s="471"/>
      <c r="BI111" s="472"/>
    </row>
    <row r="112" spans="1:61" ht="69.75" customHeight="1">
      <c r="A112" s="113" t="s">
        <v>476</v>
      </c>
      <c r="B112" s="244" t="s">
        <v>315</v>
      </c>
      <c r="C112" s="240"/>
      <c r="D112" s="240"/>
      <c r="E112" s="240"/>
      <c r="F112" s="240"/>
      <c r="G112" s="240"/>
      <c r="H112" s="240"/>
      <c r="I112" s="240"/>
      <c r="J112" s="240"/>
      <c r="K112" s="240"/>
      <c r="L112" s="240"/>
      <c r="M112" s="240"/>
      <c r="N112" s="240"/>
      <c r="O112" s="241"/>
      <c r="P112" s="544"/>
      <c r="Q112" s="545"/>
      <c r="R112" s="544">
        <v>7</v>
      </c>
      <c r="S112" s="545"/>
      <c r="T112" s="544">
        <f>SUM(AF112,AI112,AL112,AO112,AR112,AU112,AX112)</f>
        <v>90</v>
      </c>
      <c r="U112" s="545"/>
      <c r="V112" s="424">
        <f>IF(IFERROR(SUM(AG112,AJ112,AM112,AP112,AS112,AV112,AY112)=SUM(X112,AB112,AD112),FALSE)=TRUE,SUM(AG112,AJ112,AM112,AP112,AS112,AV112,AY112),FALSE)</f>
        <v>34</v>
      </c>
      <c r="W112" s="425"/>
      <c r="X112" s="424">
        <v>20</v>
      </c>
      <c r="Y112" s="425"/>
      <c r="Z112" s="424"/>
      <c r="AA112" s="425"/>
      <c r="AB112" s="424">
        <v>14</v>
      </c>
      <c r="AC112" s="425"/>
      <c r="AD112" s="544"/>
      <c r="AE112" s="574"/>
      <c r="AF112" s="548"/>
      <c r="AG112" s="549"/>
      <c r="AH112" s="578">
        <f t="shared" si="56"/>
        <v>0</v>
      </c>
      <c r="AI112" s="548"/>
      <c r="AJ112" s="549"/>
      <c r="AK112" s="578">
        <f>ROUND(AI112/36,0)</f>
        <v>0</v>
      </c>
      <c r="AL112" s="548"/>
      <c r="AM112" s="549"/>
      <c r="AN112" s="578">
        <f>ROUND(AL112/36,0)</f>
        <v>0</v>
      </c>
      <c r="AO112" s="548"/>
      <c r="AP112" s="549"/>
      <c r="AQ112" s="578">
        <f>ROUND(AO112/36,0)</f>
        <v>0</v>
      </c>
      <c r="AR112" s="548"/>
      <c r="AS112" s="549"/>
      <c r="AT112" s="578">
        <f>ROUND(AR112/36,0)</f>
        <v>0</v>
      </c>
      <c r="AU112" s="548"/>
      <c r="AV112" s="549"/>
      <c r="AW112" s="578">
        <f>ROUND(AU112/36,0)</f>
        <v>0</v>
      </c>
      <c r="AX112" s="548">
        <v>90</v>
      </c>
      <c r="AY112" s="549">
        <v>34</v>
      </c>
      <c r="AZ112" s="578">
        <f>ROUND(AX112/36,0)</f>
        <v>3</v>
      </c>
      <c r="BA112" s="548"/>
      <c r="BB112" s="549"/>
      <c r="BC112" s="578">
        <f>ROUND(BA112/36,0)</f>
        <v>0</v>
      </c>
      <c r="BD112" s="550">
        <f>SUM(AH112,AK112,AN112,AQ112,AT112,AW112,AZ112,BC112)</f>
        <v>3</v>
      </c>
      <c r="BE112" s="551"/>
      <c r="BF112" s="471" t="s">
        <v>297</v>
      </c>
      <c r="BG112" s="471"/>
      <c r="BH112" s="471"/>
      <c r="BI112" s="472"/>
    </row>
    <row r="113" spans="1:87" s="8" customFormat="1" ht="72.599999999999994" customHeight="1">
      <c r="A113" s="110" t="s">
        <v>477</v>
      </c>
      <c r="B113" s="247" t="s">
        <v>516</v>
      </c>
      <c r="C113" s="247"/>
      <c r="D113" s="247"/>
      <c r="E113" s="247"/>
      <c r="F113" s="247"/>
      <c r="G113" s="247"/>
      <c r="H113" s="247"/>
      <c r="I113" s="247"/>
      <c r="J113" s="247"/>
      <c r="K113" s="247"/>
      <c r="L113" s="247"/>
      <c r="M113" s="247"/>
      <c r="N113" s="247"/>
      <c r="O113" s="247"/>
      <c r="P113" s="449"/>
      <c r="Q113" s="450"/>
      <c r="R113" s="449"/>
      <c r="S113" s="450"/>
      <c r="T113" s="424"/>
      <c r="U113" s="425"/>
      <c r="V113" s="424"/>
      <c r="W113" s="425"/>
      <c r="X113" s="424"/>
      <c r="Y113" s="425"/>
      <c r="Z113" s="424"/>
      <c r="AA113" s="425"/>
      <c r="AB113" s="424"/>
      <c r="AC113" s="425"/>
      <c r="AD113" s="560"/>
      <c r="AE113" s="590"/>
      <c r="AF113" s="569"/>
      <c r="AG113" s="570"/>
      <c r="AH113" s="571"/>
      <c r="AI113" s="569"/>
      <c r="AJ113" s="570"/>
      <c r="AK113" s="571"/>
      <c r="AL113" s="569"/>
      <c r="AM113" s="570"/>
      <c r="AN113" s="571"/>
      <c r="AO113" s="569"/>
      <c r="AP113" s="570"/>
      <c r="AQ113" s="571"/>
      <c r="AR113" s="451"/>
      <c r="AS113" s="177"/>
      <c r="AT113" s="455"/>
      <c r="AU113" s="451"/>
      <c r="AV113" s="177"/>
      <c r="AW113" s="452"/>
      <c r="AX113" s="451"/>
      <c r="AY113" s="177"/>
      <c r="AZ113" s="455"/>
      <c r="BA113" s="569"/>
      <c r="BB113" s="570"/>
      <c r="BC113" s="591"/>
      <c r="BD113" s="456"/>
      <c r="BE113" s="457"/>
      <c r="BF113" s="592"/>
      <c r="BG113" s="593"/>
      <c r="BH113" s="593"/>
      <c r="BI113" s="594"/>
    </row>
    <row r="114" spans="1:87" s="12" customFormat="1" ht="71.650000000000006" customHeight="1">
      <c r="A114" s="113" t="s">
        <v>478</v>
      </c>
      <c r="B114" s="250" t="s">
        <v>314</v>
      </c>
      <c r="C114" s="250"/>
      <c r="D114" s="250"/>
      <c r="E114" s="250"/>
      <c r="F114" s="250"/>
      <c r="G114" s="250"/>
      <c r="H114" s="250"/>
      <c r="I114" s="250"/>
      <c r="J114" s="250"/>
      <c r="K114" s="250"/>
      <c r="L114" s="250"/>
      <c r="M114" s="250"/>
      <c r="N114" s="250"/>
      <c r="O114" s="250"/>
      <c r="P114" s="449"/>
      <c r="Q114" s="450"/>
      <c r="R114" s="449">
        <v>5</v>
      </c>
      <c r="S114" s="450"/>
      <c r="T114" s="424">
        <f>SUM(AF114,AI114,AL114,AO114,AR114,AU114,AX114)</f>
        <v>90</v>
      </c>
      <c r="U114" s="425"/>
      <c r="V114" s="424">
        <f>IF(IFERROR(SUM(AG114,AJ114,AM114,AP114,AS114,AV114,AY114)=SUM(X114,AB114,AD114),FALSE)=TRUE,SUM(AG114,AJ114,AM114,AP114,AS114,AV114,AY114),FALSE)</f>
        <v>42</v>
      </c>
      <c r="W114" s="425"/>
      <c r="X114" s="424">
        <v>20</v>
      </c>
      <c r="Y114" s="425"/>
      <c r="Z114" s="424"/>
      <c r="AA114" s="425"/>
      <c r="AB114" s="424">
        <v>22</v>
      </c>
      <c r="AC114" s="425"/>
      <c r="AD114" s="424"/>
      <c r="AE114" s="442"/>
      <c r="AF114" s="451"/>
      <c r="AG114" s="177"/>
      <c r="AH114" s="452">
        <f>ROUND(AF114/36,0)</f>
        <v>0</v>
      </c>
      <c r="AI114" s="556"/>
      <c r="AJ114" s="453"/>
      <c r="AK114" s="452">
        <f>ROUND(AI114/36,0)</f>
        <v>0</v>
      </c>
      <c r="AL114" s="556"/>
      <c r="AM114" s="453"/>
      <c r="AN114" s="452">
        <f>ROUND(AL114/36,0)</f>
        <v>0</v>
      </c>
      <c r="AO114" s="556"/>
      <c r="AP114" s="453"/>
      <c r="AQ114" s="452">
        <f>ROUND(AO114/36,0)</f>
        <v>0</v>
      </c>
      <c r="AR114" s="451">
        <v>90</v>
      </c>
      <c r="AS114" s="177">
        <v>42</v>
      </c>
      <c r="AT114" s="452">
        <f>ROUND(AR114/36,0)</f>
        <v>3</v>
      </c>
      <c r="AU114" s="451"/>
      <c r="AV114" s="177"/>
      <c r="AW114" s="452">
        <f>ROUND(AU114/36,0)</f>
        <v>0</v>
      </c>
      <c r="AX114" s="451"/>
      <c r="AY114" s="177"/>
      <c r="AZ114" s="452">
        <f>ROUND(AX114/36,0)</f>
        <v>0</v>
      </c>
      <c r="BA114" s="451"/>
      <c r="BB114" s="177"/>
      <c r="BC114" s="452">
        <f>ROUND(BA114/36,0)</f>
        <v>0</v>
      </c>
      <c r="BD114" s="456">
        <f>SUM(AH114,AK114,AN114,AQ114,AT114,AW114,AZ114,BC114)</f>
        <v>3</v>
      </c>
      <c r="BE114" s="457"/>
      <c r="BF114" s="541" t="s">
        <v>298</v>
      </c>
      <c r="BG114" s="471"/>
      <c r="BH114" s="471"/>
      <c r="BI114" s="472"/>
    </row>
    <row r="115" spans="1:87" s="12" customFormat="1" ht="73.150000000000006" customHeight="1">
      <c r="A115" s="113" t="s">
        <v>479</v>
      </c>
      <c r="B115" s="250" t="s">
        <v>313</v>
      </c>
      <c r="C115" s="250"/>
      <c r="D115" s="250"/>
      <c r="E115" s="250"/>
      <c r="F115" s="250"/>
      <c r="G115" s="250"/>
      <c r="H115" s="250"/>
      <c r="I115" s="250"/>
      <c r="J115" s="250"/>
      <c r="K115" s="250"/>
      <c r="L115" s="250"/>
      <c r="M115" s="250"/>
      <c r="N115" s="250"/>
      <c r="O115" s="250"/>
      <c r="P115" s="449"/>
      <c r="Q115" s="450"/>
      <c r="R115" s="449">
        <v>6</v>
      </c>
      <c r="S115" s="450"/>
      <c r="T115" s="424">
        <f>SUM(AF115,AI115,AL115,AO115,AR115,AU115,AX115)</f>
        <v>90</v>
      </c>
      <c r="U115" s="425"/>
      <c r="V115" s="424">
        <f>IF(IFERROR(SUM(AG115,AJ115,AM115,AP115,AS115,AV115,AY115)=SUM(X115,AB115,AD115),FALSE)=TRUE,SUM(AG115,AJ115,AM115,AP115,AS115,AV115,AY115),FALSE)</f>
        <v>42</v>
      </c>
      <c r="W115" s="425"/>
      <c r="X115" s="424">
        <v>20</v>
      </c>
      <c r="Y115" s="425"/>
      <c r="Z115" s="424"/>
      <c r="AA115" s="425"/>
      <c r="AB115" s="424">
        <v>22</v>
      </c>
      <c r="AC115" s="425"/>
      <c r="AD115" s="424"/>
      <c r="AE115" s="442"/>
      <c r="AF115" s="451"/>
      <c r="AG115" s="177"/>
      <c r="AH115" s="452">
        <f>ROUND(AF115/36,0)</f>
        <v>0</v>
      </c>
      <c r="AI115" s="556"/>
      <c r="AJ115" s="453"/>
      <c r="AK115" s="452">
        <f>ROUND(AI115/36,0)</f>
        <v>0</v>
      </c>
      <c r="AL115" s="556"/>
      <c r="AM115" s="453"/>
      <c r="AN115" s="452">
        <f>ROUND(AL115/36,0)</f>
        <v>0</v>
      </c>
      <c r="AO115" s="556"/>
      <c r="AP115" s="453"/>
      <c r="AQ115" s="452">
        <f>ROUND(AO115/36,0)</f>
        <v>0</v>
      </c>
      <c r="AR115" s="451"/>
      <c r="AS115" s="177"/>
      <c r="AT115" s="452">
        <f>ROUND(AR115/36,0)</f>
        <v>0</v>
      </c>
      <c r="AU115" s="451">
        <v>90</v>
      </c>
      <c r="AV115" s="177">
        <v>42</v>
      </c>
      <c r="AW115" s="452">
        <f>ROUND(AU115/36,0)</f>
        <v>3</v>
      </c>
      <c r="AX115" s="451"/>
      <c r="AY115" s="177"/>
      <c r="AZ115" s="452">
        <f>ROUND(AX115/36,0)</f>
        <v>0</v>
      </c>
      <c r="BA115" s="451"/>
      <c r="BB115" s="177"/>
      <c r="BC115" s="452">
        <f>ROUND(BA115/36,0)</f>
        <v>0</v>
      </c>
      <c r="BD115" s="456">
        <f>SUM(AH115,AK115,AN115,AQ115,AT115,AW115,AZ115,BC115)</f>
        <v>3</v>
      </c>
      <c r="BE115" s="457"/>
      <c r="BF115" s="541" t="s">
        <v>299</v>
      </c>
      <c r="BG115" s="471"/>
      <c r="BH115" s="471"/>
      <c r="BI115" s="472"/>
    </row>
    <row r="116" spans="1:87" s="19" customFormat="1" ht="105" customHeight="1">
      <c r="A116" s="120" t="s">
        <v>256</v>
      </c>
      <c r="B116" s="255" t="s">
        <v>534</v>
      </c>
      <c r="C116" s="256"/>
      <c r="D116" s="256"/>
      <c r="E116" s="256"/>
      <c r="F116" s="256"/>
      <c r="G116" s="256"/>
      <c r="H116" s="256"/>
      <c r="I116" s="256"/>
      <c r="J116" s="256"/>
      <c r="K116" s="256"/>
      <c r="L116" s="256"/>
      <c r="M116" s="256"/>
      <c r="N116" s="256"/>
      <c r="O116" s="257"/>
      <c r="P116" s="554"/>
      <c r="Q116" s="555"/>
      <c r="R116" s="554"/>
      <c r="S116" s="555"/>
      <c r="T116" s="522"/>
      <c r="U116" s="585"/>
      <c r="V116" s="522"/>
      <c r="W116" s="585"/>
      <c r="X116" s="522"/>
      <c r="Y116" s="585"/>
      <c r="Z116" s="522"/>
      <c r="AA116" s="585"/>
      <c r="AB116" s="522"/>
      <c r="AC116" s="585"/>
      <c r="AD116" s="522"/>
      <c r="AE116" s="523"/>
      <c r="AF116" s="556"/>
      <c r="AG116" s="453"/>
      <c r="AH116" s="454"/>
      <c r="AI116" s="556"/>
      <c r="AJ116" s="453"/>
      <c r="AK116" s="454"/>
      <c r="AL116" s="556"/>
      <c r="AM116" s="453"/>
      <c r="AN116" s="454"/>
      <c r="AO116" s="556"/>
      <c r="AP116" s="453"/>
      <c r="AQ116" s="454"/>
      <c r="AR116" s="556"/>
      <c r="AS116" s="453"/>
      <c r="AT116" s="557"/>
      <c r="AU116" s="556"/>
      <c r="AV116" s="453"/>
      <c r="AW116" s="454"/>
      <c r="AX116" s="556"/>
      <c r="AY116" s="453"/>
      <c r="AZ116" s="454"/>
      <c r="BA116" s="556"/>
      <c r="BB116" s="453"/>
      <c r="BC116" s="557"/>
      <c r="BD116" s="528"/>
      <c r="BE116" s="529"/>
      <c r="BF116" s="586"/>
      <c r="BG116" s="587"/>
      <c r="BH116" s="587"/>
      <c r="BI116" s="588"/>
    </row>
    <row r="117" spans="1:87" s="19" customFormat="1" ht="42" customHeight="1">
      <c r="A117" s="119" t="s">
        <v>356</v>
      </c>
      <c r="B117" s="255" t="s">
        <v>307</v>
      </c>
      <c r="C117" s="256"/>
      <c r="D117" s="256"/>
      <c r="E117" s="256"/>
      <c r="F117" s="256"/>
      <c r="G117" s="256"/>
      <c r="H117" s="256"/>
      <c r="I117" s="256"/>
      <c r="J117" s="256"/>
      <c r="K117" s="256"/>
      <c r="L117" s="256"/>
      <c r="M117" s="256"/>
      <c r="N117" s="256"/>
      <c r="O117" s="257"/>
      <c r="P117" s="554"/>
      <c r="Q117" s="555"/>
      <c r="R117" s="554"/>
      <c r="S117" s="555"/>
      <c r="T117" s="522"/>
      <c r="U117" s="585"/>
      <c r="V117" s="522"/>
      <c r="W117" s="585"/>
      <c r="X117" s="522"/>
      <c r="Y117" s="585"/>
      <c r="Z117" s="522"/>
      <c r="AA117" s="585"/>
      <c r="AB117" s="522"/>
      <c r="AC117" s="585"/>
      <c r="AD117" s="522"/>
      <c r="AE117" s="523"/>
      <c r="AF117" s="556"/>
      <c r="AG117" s="453"/>
      <c r="AH117" s="454"/>
      <c r="AI117" s="556"/>
      <c r="AJ117" s="453"/>
      <c r="AK117" s="454"/>
      <c r="AL117" s="556"/>
      <c r="AM117" s="453"/>
      <c r="AN117" s="454"/>
      <c r="AO117" s="556"/>
      <c r="AP117" s="453"/>
      <c r="AQ117" s="454"/>
      <c r="AR117" s="556"/>
      <c r="AS117" s="453"/>
      <c r="AT117" s="557"/>
      <c r="AU117" s="556"/>
      <c r="AV117" s="453"/>
      <c r="AW117" s="454"/>
      <c r="AX117" s="556"/>
      <c r="AY117" s="453"/>
      <c r="AZ117" s="454"/>
      <c r="BA117" s="556"/>
      <c r="BB117" s="453"/>
      <c r="BC117" s="557"/>
      <c r="BD117" s="528"/>
      <c r="BE117" s="529"/>
      <c r="BF117" s="586"/>
      <c r="BG117" s="587"/>
      <c r="BH117" s="587"/>
      <c r="BI117" s="588"/>
    </row>
    <row r="118" spans="1:87" s="20" customFormat="1" ht="75.400000000000006" customHeight="1">
      <c r="A118" s="113" t="s">
        <v>357</v>
      </c>
      <c r="B118" s="244" t="s">
        <v>310</v>
      </c>
      <c r="C118" s="253"/>
      <c r="D118" s="253"/>
      <c r="E118" s="253"/>
      <c r="F118" s="253"/>
      <c r="G118" s="253"/>
      <c r="H118" s="253"/>
      <c r="I118" s="253"/>
      <c r="J118" s="253"/>
      <c r="K118" s="253"/>
      <c r="L118" s="253"/>
      <c r="M118" s="253"/>
      <c r="N118" s="253"/>
      <c r="O118" s="254"/>
      <c r="P118" s="449"/>
      <c r="Q118" s="450"/>
      <c r="R118" s="449">
        <v>5</v>
      </c>
      <c r="S118" s="450"/>
      <c r="T118" s="544">
        <f>SUM(AF118,AI118,AL118,AO118,AR118,AU118,AX118)</f>
        <v>90</v>
      </c>
      <c r="U118" s="545"/>
      <c r="V118" s="424">
        <f>IF(IFERROR(SUM(AG118,AJ118,AM118,AP118,AS118,AV118,AY118)=SUM(X118,AB118,AD118),FALSE)=TRUE,SUM(AG118,AJ118,AM118,AP118,AS118,AV118,AY118),FALSE)</f>
        <v>34</v>
      </c>
      <c r="W118" s="425"/>
      <c r="X118" s="424">
        <v>20</v>
      </c>
      <c r="Y118" s="425"/>
      <c r="Z118" s="424"/>
      <c r="AA118" s="425"/>
      <c r="AB118" s="424">
        <v>14</v>
      </c>
      <c r="AC118" s="425"/>
      <c r="AD118" s="424"/>
      <c r="AE118" s="442"/>
      <c r="AF118" s="451"/>
      <c r="AG118" s="177"/>
      <c r="AH118" s="578">
        <f>ROUND(AF118/36,0)</f>
        <v>0</v>
      </c>
      <c r="AI118" s="451"/>
      <c r="AJ118" s="177"/>
      <c r="AK118" s="578">
        <f>ROUND(AI118/36,0)</f>
        <v>0</v>
      </c>
      <c r="AL118" s="451"/>
      <c r="AM118" s="177"/>
      <c r="AN118" s="578">
        <f>ROUND(AL118/36,0)</f>
        <v>0</v>
      </c>
      <c r="AO118" s="451"/>
      <c r="AP118" s="177"/>
      <c r="AQ118" s="578">
        <f>ROUND(AO118/36,0)</f>
        <v>0</v>
      </c>
      <c r="AR118" s="451">
        <v>90</v>
      </c>
      <c r="AS118" s="177">
        <v>34</v>
      </c>
      <c r="AT118" s="578">
        <f>ROUND(AR118/36,0)</f>
        <v>3</v>
      </c>
      <c r="AU118" s="451"/>
      <c r="AV118" s="177"/>
      <c r="AW118" s="578">
        <f>ROUND(AU118/36,0)</f>
        <v>0</v>
      </c>
      <c r="AX118" s="451"/>
      <c r="AY118" s="177"/>
      <c r="AZ118" s="578">
        <f>ROUND(AX118/36,0)</f>
        <v>0</v>
      </c>
      <c r="BA118" s="451"/>
      <c r="BB118" s="177"/>
      <c r="BC118" s="578">
        <f>ROUND(BA118/36,0)</f>
        <v>0</v>
      </c>
      <c r="BD118" s="550">
        <f>SUM(AH118,AK118,AN118,AQ118,AT118,AW118,AZ118,BC118)</f>
        <v>3</v>
      </c>
      <c r="BE118" s="551"/>
      <c r="BF118" s="471" t="s">
        <v>300</v>
      </c>
      <c r="BG118" s="471"/>
      <c r="BH118" s="471"/>
      <c r="BI118" s="472"/>
    </row>
    <row r="119" spans="1:87" s="20" customFormat="1" ht="72.400000000000006" customHeight="1">
      <c r="A119" s="113" t="s">
        <v>358</v>
      </c>
      <c r="B119" s="244" t="s">
        <v>543</v>
      </c>
      <c r="C119" s="258"/>
      <c r="D119" s="258"/>
      <c r="E119" s="258"/>
      <c r="F119" s="258"/>
      <c r="G119" s="258"/>
      <c r="H119" s="258"/>
      <c r="I119" s="258"/>
      <c r="J119" s="258"/>
      <c r="K119" s="258"/>
      <c r="L119" s="258"/>
      <c r="M119" s="258"/>
      <c r="N119" s="258"/>
      <c r="O119" s="259"/>
      <c r="P119" s="449"/>
      <c r="Q119" s="450"/>
      <c r="R119" s="449">
        <v>6</v>
      </c>
      <c r="S119" s="450"/>
      <c r="T119" s="544">
        <f>SUM(AF119,AI119,AL119,AO119,AR119,AU119,AX119)</f>
        <v>90</v>
      </c>
      <c r="U119" s="545"/>
      <c r="V119" s="424">
        <f>IF(IFERROR(SUM(AG119,AJ119,AM119,AP119,AS119,AV119,AY119)=SUM(X119,AB119,AD119),FALSE)=TRUE,SUM(AG119,AJ119,AM119,AP119,AS119,AV119,AY119),FALSE)</f>
        <v>34</v>
      </c>
      <c r="W119" s="425"/>
      <c r="X119" s="424">
        <v>20</v>
      </c>
      <c r="Y119" s="425"/>
      <c r="Z119" s="424"/>
      <c r="AA119" s="425"/>
      <c r="AB119" s="424">
        <v>14</v>
      </c>
      <c r="AC119" s="425"/>
      <c r="AD119" s="424"/>
      <c r="AE119" s="442"/>
      <c r="AF119" s="451"/>
      <c r="AG119" s="177"/>
      <c r="AH119" s="578">
        <f>ROUND(AF119/36,0)</f>
        <v>0</v>
      </c>
      <c r="AI119" s="451"/>
      <c r="AJ119" s="177"/>
      <c r="AK119" s="578">
        <f>ROUND(AI119/36,0)</f>
        <v>0</v>
      </c>
      <c r="AL119" s="451"/>
      <c r="AM119" s="177"/>
      <c r="AN119" s="578">
        <f>ROUND(AL119/36,0)</f>
        <v>0</v>
      </c>
      <c r="AO119" s="451"/>
      <c r="AP119" s="177"/>
      <c r="AQ119" s="578">
        <f>ROUND(AO119/36,0)</f>
        <v>0</v>
      </c>
      <c r="AR119" s="451"/>
      <c r="AS119" s="177"/>
      <c r="AT119" s="578">
        <f>ROUND(AR119/36,0)</f>
        <v>0</v>
      </c>
      <c r="AU119" s="451">
        <v>90</v>
      </c>
      <c r="AV119" s="177">
        <v>34</v>
      </c>
      <c r="AW119" s="578">
        <f>ROUND(AU119/36,0)</f>
        <v>3</v>
      </c>
      <c r="AX119" s="451"/>
      <c r="AY119" s="177"/>
      <c r="AZ119" s="578">
        <f>ROUND(AX119/36,0)</f>
        <v>0</v>
      </c>
      <c r="BA119" s="451"/>
      <c r="BB119" s="177"/>
      <c r="BC119" s="578">
        <f>ROUND(BA119/36,0)</f>
        <v>0</v>
      </c>
      <c r="BD119" s="550">
        <f>SUM(AH119,AK119,AN119,AQ119,AT119,AW119,AZ119,BC119)</f>
        <v>3</v>
      </c>
      <c r="BE119" s="551"/>
      <c r="BF119" s="471" t="s">
        <v>431</v>
      </c>
      <c r="BG119" s="471"/>
      <c r="BH119" s="471"/>
      <c r="BI119" s="472"/>
    </row>
    <row r="120" spans="1:87" s="20" customFormat="1" ht="76.900000000000006" customHeight="1">
      <c r="A120" s="113" t="s">
        <v>359</v>
      </c>
      <c r="B120" s="244" t="s">
        <v>542</v>
      </c>
      <c r="C120" s="258"/>
      <c r="D120" s="258"/>
      <c r="E120" s="258"/>
      <c r="F120" s="258"/>
      <c r="G120" s="258"/>
      <c r="H120" s="258"/>
      <c r="I120" s="258"/>
      <c r="J120" s="258"/>
      <c r="K120" s="258"/>
      <c r="L120" s="258"/>
      <c r="M120" s="258"/>
      <c r="N120" s="258"/>
      <c r="O120" s="259"/>
      <c r="P120" s="449"/>
      <c r="Q120" s="450"/>
      <c r="R120" s="449">
        <v>7</v>
      </c>
      <c r="S120" s="450"/>
      <c r="T120" s="544">
        <f>SUM(AF120,AI120,AL120,AO120,AR120,AU120,AX120)</f>
        <v>90</v>
      </c>
      <c r="U120" s="545"/>
      <c r="V120" s="424">
        <f>IF(IFERROR(SUM(AG120,AJ120,AM120,AP120,AS120,AV120,AY120)=SUM(X120,AB120,AD120),FALSE)=TRUE,SUM(AG120,AJ120,AM120,AP120,AS120,AV120,AY120),FALSE)</f>
        <v>34</v>
      </c>
      <c r="W120" s="425"/>
      <c r="X120" s="424">
        <v>20</v>
      </c>
      <c r="Y120" s="425"/>
      <c r="Z120" s="424"/>
      <c r="AA120" s="425"/>
      <c r="AB120" s="424">
        <v>14</v>
      </c>
      <c r="AC120" s="425"/>
      <c r="AD120" s="424"/>
      <c r="AE120" s="442"/>
      <c r="AF120" s="451"/>
      <c r="AG120" s="177"/>
      <c r="AH120" s="578">
        <f>ROUND(AF120/36,0)</f>
        <v>0</v>
      </c>
      <c r="AI120" s="451"/>
      <c r="AJ120" s="177"/>
      <c r="AK120" s="578">
        <f>ROUND(AI120/36,0)</f>
        <v>0</v>
      </c>
      <c r="AL120" s="451"/>
      <c r="AM120" s="177"/>
      <c r="AN120" s="578">
        <f>ROUND(AL120/36,0)</f>
        <v>0</v>
      </c>
      <c r="AO120" s="451"/>
      <c r="AP120" s="177"/>
      <c r="AQ120" s="578">
        <f>ROUND(AO120/36,0)</f>
        <v>0</v>
      </c>
      <c r="AR120" s="451"/>
      <c r="AS120" s="177"/>
      <c r="AT120" s="578">
        <f>ROUND(AR120/36,0)</f>
        <v>0</v>
      </c>
      <c r="AU120" s="451"/>
      <c r="AV120" s="177"/>
      <c r="AW120" s="578">
        <f>ROUND(AU120/36,0)</f>
        <v>0</v>
      </c>
      <c r="AX120" s="451">
        <v>90</v>
      </c>
      <c r="AY120" s="177">
        <v>34</v>
      </c>
      <c r="AZ120" s="578">
        <f>ROUND(AX120/36,0)</f>
        <v>3</v>
      </c>
      <c r="BA120" s="451"/>
      <c r="BB120" s="177"/>
      <c r="BC120" s="578">
        <f>ROUND(BA120/36,0)</f>
        <v>0</v>
      </c>
      <c r="BD120" s="550">
        <f>SUM(AH120,AK120,AN120,AQ120,AT120,AW120,AZ120,BC120)</f>
        <v>3</v>
      </c>
      <c r="BE120" s="551"/>
      <c r="BF120" s="471" t="s">
        <v>432</v>
      </c>
      <c r="BG120" s="471"/>
      <c r="BH120" s="471"/>
      <c r="BI120" s="472"/>
    </row>
    <row r="121" spans="1:87" s="21" customFormat="1" ht="40.5" customHeight="1">
      <c r="A121" s="110" t="s">
        <v>360</v>
      </c>
      <c r="B121" s="239" t="s">
        <v>308</v>
      </c>
      <c r="C121" s="240"/>
      <c r="D121" s="240"/>
      <c r="E121" s="240"/>
      <c r="F121" s="240"/>
      <c r="G121" s="240"/>
      <c r="H121" s="240"/>
      <c r="I121" s="240"/>
      <c r="J121" s="240"/>
      <c r="K121" s="240"/>
      <c r="L121" s="240"/>
      <c r="M121" s="240"/>
      <c r="N121" s="240"/>
      <c r="O121" s="241"/>
      <c r="P121" s="449"/>
      <c r="Q121" s="450"/>
      <c r="R121" s="449"/>
      <c r="S121" s="450"/>
      <c r="T121" s="424"/>
      <c r="U121" s="425"/>
      <c r="V121" s="424"/>
      <c r="W121" s="425"/>
      <c r="X121" s="424"/>
      <c r="Y121" s="425"/>
      <c r="Z121" s="424"/>
      <c r="AA121" s="425"/>
      <c r="AB121" s="424"/>
      <c r="AC121" s="425"/>
      <c r="AD121" s="424"/>
      <c r="AE121" s="442"/>
      <c r="AF121" s="451"/>
      <c r="AG121" s="177"/>
      <c r="AH121" s="452"/>
      <c r="AI121" s="451"/>
      <c r="AJ121" s="177"/>
      <c r="AK121" s="452"/>
      <c r="AL121" s="451"/>
      <c r="AM121" s="177"/>
      <c r="AN121" s="452"/>
      <c r="AO121" s="451"/>
      <c r="AP121" s="177"/>
      <c r="AQ121" s="452"/>
      <c r="AR121" s="451"/>
      <c r="AS121" s="177"/>
      <c r="AT121" s="455"/>
      <c r="AU121" s="451"/>
      <c r="AV121" s="177"/>
      <c r="AW121" s="452"/>
      <c r="AX121" s="451"/>
      <c r="AY121" s="177"/>
      <c r="AZ121" s="452"/>
      <c r="BA121" s="451"/>
      <c r="BB121" s="177"/>
      <c r="BC121" s="455"/>
      <c r="BD121" s="530"/>
      <c r="BE121" s="531"/>
      <c r="BF121" s="565"/>
      <c r="BG121" s="458"/>
      <c r="BH121" s="458"/>
      <c r="BI121" s="459"/>
    </row>
    <row r="122" spans="1:87" s="20" customFormat="1" ht="40.5" customHeight="1">
      <c r="A122" s="113" t="s">
        <v>361</v>
      </c>
      <c r="B122" s="244" t="s">
        <v>311</v>
      </c>
      <c r="C122" s="245"/>
      <c r="D122" s="245"/>
      <c r="E122" s="245"/>
      <c r="F122" s="245"/>
      <c r="G122" s="245"/>
      <c r="H122" s="245"/>
      <c r="I122" s="245"/>
      <c r="J122" s="245"/>
      <c r="K122" s="245"/>
      <c r="L122" s="245"/>
      <c r="M122" s="245"/>
      <c r="N122" s="245"/>
      <c r="O122" s="246"/>
      <c r="P122" s="544"/>
      <c r="Q122" s="545"/>
      <c r="R122" s="544">
        <v>3</v>
      </c>
      <c r="S122" s="545"/>
      <c r="T122" s="544">
        <f>SUM(AF122,AI122,AL122,AO122,AR122,AU122,AX122)</f>
        <v>90</v>
      </c>
      <c r="U122" s="545"/>
      <c r="V122" s="424">
        <f>IF(IFERROR(SUM(AG122,AJ122,AM122,AP122,AS122,AV122,AY122)=SUM(X122,AB122,AD122),FALSE)=TRUE,SUM(AG122,AJ122,AM122,AP122,AS122,AV122,AY122),FALSE)</f>
        <v>34</v>
      </c>
      <c r="W122" s="425"/>
      <c r="X122" s="424">
        <v>20</v>
      </c>
      <c r="Y122" s="425"/>
      <c r="Z122" s="424"/>
      <c r="AA122" s="425"/>
      <c r="AB122" s="424">
        <v>14</v>
      </c>
      <c r="AC122" s="425"/>
      <c r="AD122" s="544"/>
      <c r="AE122" s="574"/>
      <c r="AF122" s="548"/>
      <c r="AG122" s="549"/>
      <c r="AH122" s="578">
        <f>ROUND(AF122/36,0)</f>
        <v>0</v>
      </c>
      <c r="AI122" s="548"/>
      <c r="AJ122" s="549"/>
      <c r="AK122" s="578">
        <f>ROUND(AI122/36,0)</f>
        <v>0</v>
      </c>
      <c r="AL122" s="548">
        <v>90</v>
      </c>
      <c r="AM122" s="549">
        <v>34</v>
      </c>
      <c r="AN122" s="578">
        <v>3</v>
      </c>
      <c r="AO122" s="548"/>
      <c r="AP122" s="549"/>
      <c r="AQ122" s="578">
        <f>ROUND(AO122/36,0)</f>
        <v>0</v>
      </c>
      <c r="AR122" s="548"/>
      <c r="AS122" s="549"/>
      <c r="AT122" s="578">
        <f>ROUND(AR122/36,0)</f>
        <v>0</v>
      </c>
      <c r="AU122" s="548"/>
      <c r="AV122" s="549"/>
      <c r="AW122" s="578">
        <f>ROUND(AU122/36,0)</f>
        <v>0</v>
      </c>
      <c r="AX122" s="548"/>
      <c r="AY122" s="549"/>
      <c r="AZ122" s="578">
        <f>ROUND(AX122/36,0)</f>
        <v>0</v>
      </c>
      <c r="BA122" s="548"/>
      <c r="BB122" s="549"/>
      <c r="BC122" s="578">
        <f>ROUND(BA122/36,0)</f>
        <v>0</v>
      </c>
      <c r="BD122" s="550">
        <f>SUM(AH122,AK122,AN122,AQ122,AT122,AW122,AZ122,BC122)</f>
        <v>3</v>
      </c>
      <c r="BE122" s="551"/>
      <c r="BF122" s="595" t="s">
        <v>433</v>
      </c>
      <c r="BG122" s="596"/>
      <c r="BH122" s="596"/>
      <c r="BI122" s="597"/>
    </row>
    <row r="123" spans="1:87" s="20" customFormat="1" ht="40.5" customHeight="1">
      <c r="A123" s="113" t="s">
        <v>362</v>
      </c>
      <c r="B123" s="244" t="s">
        <v>330</v>
      </c>
      <c r="C123" s="245"/>
      <c r="D123" s="245"/>
      <c r="E123" s="245"/>
      <c r="F123" s="245"/>
      <c r="G123" s="245"/>
      <c r="H123" s="245"/>
      <c r="I123" s="245"/>
      <c r="J123" s="245"/>
      <c r="K123" s="245"/>
      <c r="L123" s="245"/>
      <c r="M123" s="245"/>
      <c r="N123" s="245"/>
      <c r="O123" s="246"/>
      <c r="P123" s="544">
        <v>6</v>
      </c>
      <c r="Q123" s="545"/>
      <c r="R123" s="589"/>
      <c r="S123" s="461"/>
      <c r="T123" s="544">
        <f>SUM(AF123,AI123,AL123,AO123,AR123,AU123,AX123)</f>
        <v>90</v>
      </c>
      <c r="U123" s="545"/>
      <c r="V123" s="424">
        <f>IF(IFERROR(SUM(AG123,AJ123,AM123,AP123,AS123,AV123,AY123)=SUM(X123,AB123,AD123),FALSE)=TRUE,SUM(AG123,AJ123,AM123,AP123,AS123,AV123,AY123),FALSE)</f>
        <v>34</v>
      </c>
      <c r="W123" s="425"/>
      <c r="X123" s="424">
        <v>20</v>
      </c>
      <c r="Y123" s="425"/>
      <c r="Z123" s="424"/>
      <c r="AA123" s="425"/>
      <c r="AB123" s="424">
        <v>14</v>
      </c>
      <c r="AC123" s="425"/>
      <c r="AD123" s="544"/>
      <c r="AE123" s="574"/>
      <c r="AF123" s="548"/>
      <c r="AG123" s="549"/>
      <c r="AH123" s="578">
        <f>ROUND(AF123/36,0)</f>
        <v>0</v>
      </c>
      <c r="AI123" s="548"/>
      <c r="AJ123" s="549"/>
      <c r="AK123" s="578">
        <f>ROUND(AI123/36,0)</f>
        <v>0</v>
      </c>
      <c r="AL123" s="548"/>
      <c r="AM123" s="549"/>
      <c r="AN123" s="578">
        <f>ROUND(AL123/36,0)</f>
        <v>0</v>
      </c>
      <c r="AO123" s="548"/>
      <c r="AP123" s="549"/>
      <c r="AQ123" s="578">
        <f>ROUND(AO123/36,0)</f>
        <v>0</v>
      </c>
      <c r="AR123" s="548"/>
      <c r="AS123" s="549"/>
      <c r="AT123" s="578">
        <f>ROUND(AR123/36,0)</f>
        <v>0</v>
      </c>
      <c r="AU123" s="548">
        <v>90</v>
      </c>
      <c r="AV123" s="549">
        <v>34</v>
      </c>
      <c r="AW123" s="578">
        <f>ROUND(AU123/36,0)</f>
        <v>3</v>
      </c>
      <c r="AX123" s="548"/>
      <c r="AY123" s="549"/>
      <c r="AZ123" s="578">
        <f>ROUND(AX123/36,0)</f>
        <v>0</v>
      </c>
      <c r="BA123" s="548"/>
      <c r="BB123" s="549"/>
      <c r="BC123" s="578">
        <f>ROUND(BA123/36,0)</f>
        <v>0</v>
      </c>
      <c r="BD123" s="550">
        <f>SUM(AH123,AK123,AN123,AQ123,AT123,AW123,AZ123,BC123)</f>
        <v>3</v>
      </c>
      <c r="BE123" s="551"/>
      <c r="BF123" s="595" t="s">
        <v>434</v>
      </c>
      <c r="BG123" s="596"/>
      <c r="BH123" s="596"/>
      <c r="BI123" s="597"/>
    </row>
    <row r="124" spans="1:87" s="20" customFormat="1" ht="40.5" customHeight="1">
      <c r="A124" s="113" t="s">
        <v>363</v>
      </c>
      <c r="B124" s="244" t="s">
        <v>329</v>
      </c>
      <c r="C124" s="240"/>
      <c r="D124" s="240"/>
      <c r="E124" s="240"/>
      <c r="F124" s="240"/>
      <c r="G124" s="240"/>
      <c r="H124" s="240"/>
      <c r="I124" s="240"/>
      <c r="J124" s="240"/>
      <c r="K124" s="240"/>
      <c r="L124" s="240"/>
      <c r="M124" s="240"/>
      <c r="N124" s="240"/>
      <c r="O124" s="241"/>
      <c r="P124" s="544"/>
      <c r="Q124" s="545"/>
      <c r="R124" s="544">
        <v>7</v>
      </c>
      <c r="S124" s="545"/>
      <c r="T124" s="544">
        <f>SUM(AF124,AI124,AL124,AO124,AR124,AU124,AX124)</f>
        <v>90</v>
      </c>
      <c r="U124" s="545"/>
      <c r="V124" s="424">
        <f>IF(IFERROR(SUM(AG124,AJ124,AM124,AP124,AS124,AV124,AY124)=SUM(X124,AB124,AD124),FALSE)=TRUE,SUM(AG124,AJ124,AM124,AP124,AS124,AV124,AY124),FALSE)</f>
        <v>34</v>
      </c>
      <c r="W124" s="425"/>
      <c r="X124" s="424">
        <v>20</v>
      </c>
      <c r="Y124" s="425"/>
      <c r="Z124" s="424"/>
      <c r="AA124" s="425"/>
      <c r="AB124" s="424">
        <v>14</v>
      </c>
      <c r="AC124" s="425"/>
      <c r="AD124" s="544"/>
      <c r="AE124" s="574"/>
      <c r="AF124" s="548"/>
      <c r="AG124" s="549"/>
      <c r="AH124" s="578">
        <f>ROUND(AF124/36,0)</f>
        <v>0</v>
      </c>
      <c r="AI124" s="548"/>
      <c r="AJ124" s="549"/>
      <c r="AK124" s="578">
        <f>ROUND(AI124/36,0)</f>
        <v>0</v>
      </c>
      <c r="AL124" s="548"/>
      <c r="AM124" s="549"/>
      <c r="AN124" s="578">
        <f>ROUND(AL124/36,0)</f>
        <v>0</v>
      </c>
      <c r="AO124" s="548"/>
      <c r="AP124" s="549"/>
      <c r="AQ124" s="578">
        <f>ROUND(AO124/36,0)</f>
        <v>0</v>
      </c>
      <c r="AR124" s="548"/>
      <c r="AS124" s="549"/>
      <c r="AT124" s="578">
        <f>ROUND(AR124/36,0)</f>
        <v>0</v>
      </c>
      <c r="AU124" s="548"/>
      <c r="AV124" s="549"/>
      <c r="AW124" s="578">
        <f>ROUND(AU124/36,0)</f>
        <v>0</v>
      </c>
      <c r="AX124" s="548">
        <v>90</v>
      </c>
      <c r="AY124" s="549">
        <v>34</v>
      </c>
      <c r="AZ124" s="578">
        <f>ROUND(AX124/36,0)</f>
        <v>3</v>
      </c>
      <c r="BA124" s="548"/>
      <c r="BB124" s="549"/>
      <c r="BC124" s="578">
        <f>ROUND(BA124/36,0)</f>
        <v>0</v>
      </c>
      <c r="BD124" s="550">
        <f>SUM(AH124,AK124,AN124,AQ124,AT124,AW124,AZ124,BC124)</f>
        <v>3</v>
      </c>
      <c r="BE124" s="551"/>
      <c r="BF124" s="541" t="s">
        <v>431</v>
      </c>
      <c r="BG124" s="471"/>
      <c r="BH124" s="471"/>
      <c r="BI124" s="472"/>
    </row>
    <row r="125" spans="1:87" s="20" customFormat="1" ht="72" customHeight="1">
      <c r="A125" s="110" t="s">
        <v>364</v>
      </c>
      <c r="B125" s="247" t="s">
        <v>516</v>
      </c>
      <c r="C125" s="247"/>
      <c r="D125" s="247"/>
      <c r="E125" s="247"/>
      <c r="F125" s="247"/>
      <c r="G125" s="247"/>
      <c r="H125" s="247"/>
      <c r="I125" s="247"/>
      <c r="J125" s="247"/>
      <c r="K125" s="247"/>
      <c r="L125" s="247"/>
      <c r="M125" s="247"/>
      <c r="N125" s="247"/>
      <c r="O125" s="247"/>
      <c r="P125" s="449"/>
      <c r="Q125" s="450"/>
      <c r="R125" s="449"/>
      <c r="S125" s="450"/>
      <c r="T125" s="424"/>
      <c r="U125" s="425"/>
      <c r="V125" s="424"/>
      <c r="W125" s="425"/>
      <c r="X125" s="424"/>
      <c r="Y125" s="425"/>
      <c r="Z125" s="424"/>
      <c r="AA125" s="425"/>
      <c r="AB125" s="424"/>
      <c r="AC125" s="425"/>
      <c r="AD125" s="560"/>
      <c r="AE125" s="590"/>
      <c r="AF125" s="569"/>
      <c r="AG125" s="570"/>
      <c r="AH125" s="571"/>
      <c r="AI125" s="569"/>
      <c r="AJ125" s="570"/>
      <c r="AK125" s="571"/>
      <c r="AL125" s="569"/>
      <c r="AM125" s="570"/>
      <c r="AN125" s="571"/>
      <c r="AO125" s="569"/>
      <c r="AP125" s="570"/>
      <c r="AQ125" s="571"/>
      <c r="AR125" s="451"/>
      <c r="AS125" s="177"/>
      <c r="AT125" s="455"/>
      <c r="AU125" s="451"/>
      <c r="AV125" s="177"/>
      <c r="AW125" s="452"/>
      <c r="AX125" s="451"/>
      <c r="AY125" s="177"/>
      <c r="AZ125" s="455"/>
      <c r="BA125" s="569"/>
      <c r="BB125" s="570"/>
      <c r="BC125" s="591"/>
      <c r="BD125" s="456"/>
      <c r="BE125" s="457"/>
      <c r="BF125" s="593"/>
      <c r="BG125" s="593"/>
      <c r="BH125" s="593"/>
      <c r="BI125" s="594"/>
    </row>
    <row r="126" spans="1:87" s="22" customFormat="1" ht="72" customHeight="1">
      <c r="A126" s="113" t="s">
        <v>365</v>
      </c>
      <c r="B126" s="250" t="s">
        <v>312</v>
      </c>
      <c r="C126" s="250"/>
      <c r="D126" s="250"/>
      <c r="E126" s="250"/>
      <c r="F126" s="250"/>
      <c r="G126" s="250"/>
      <c r="H126" s="250"/>
      <c r="I126" s="250"/>
      <c r="J126" s="250"/>
      <c r="K126" s="250"/>
      <c r="L126" s="250"/>
      <c r="M126" s="250"/>
      <c r="N126" s="250"/>
      <c r="O126" s="250"/>
      <c r="P126" s="449"/>
      <c r="Q126" s="450"/>
      <c r="R126" s="449">
        <v>5</v>
      </c>
      <c r="S126" s="450"/>
      <c r="T126" s="424">
        <f>SUM(AF126,AI126,AL126,AO126,AR126,AU126,AX126)</f>
        <v>90</v>
      </c>
      <c r="U126" s="425"/>
      <c r="V126" s="424">
        <f>IF(IFERROR(SUM(AG126,AJ126,AM126,AP126,AS126,AV126,AY126)=SUM(X126,AB126,AD126),FALSE)=TRUE,SUM(AG126,AJ126,AM126,AP126,AS126,AV126,AY126),FALSE)</f>
        <v>42</v>
      </c>
      <c r="W126" s="425"/>
      <c r="X126" s="424">
        <v>20</v>
      </c>
      <c r="Y126" s="425"/>
      <c r="Z126" s="424"/>
      <c r="AA126" s="425"/>
      <c r="AB126" s="424">
        <v>22</v>
      </c>
      <c r="AC126" s="425"/>
      <c r="AD126" s="424"/>
      <c r="AE126" s="442"/>
      <c r="AF126" s="451"/>
      <c r="AG126" s="177"/>
      <c r="AH126" s="452">
        <f>ROUND(AF126/36,0)</f>
        <v>0</v>
      </c>
      <c r="AI126" s="556"/>
      <c r="AJ126" s="453"/>
      <c r="AK126" s="452">
        <f>ROUND(AI126/36,0)</f>
        <v>0</v>
      </c>
      <c r="AL126" s="556"/>
      <c r="AM126" s="453"/>
      <c r="AN126" s="452">
        <f>ROUND(AL126/36,0)</f>
        <v>0</v>
      </c>
      <c r="AO126" s="556"/>
      <c r="AP126" s="453"/>
      <c r="AQ126" s="452">
        <f>ROUND(AO126/36,0)</f>
        <v>0</v>
      </c>
      <c r="AR126" s="451">
        <v>90</v>
      </c>
      <c r="AS126" s="177">
        <v>42</v>
      </c>
      <c r="AT126" s="452">
        <f>ROUND(AR126/36,0)</f>
        <v>3</v>
      </c>
      <c r="AU126" s="451"/>
      <c r="AV126" s="177"/>
      <c r="AW126" s="452">
        <f>ROUND(AU126/36,0)</f>
        <v>0</v>
      </c>
      <c r="AX126" s="451"/>
      <c r="AY126" s="177"/>
      <c r="AZ126" s="452">
        <f>ROUND(AX126/36,0)</f>
        <v>0</v>
      </c>
      <c r="BA126" s="451"/>
      <c r="BB126" s="177"/>
      <c r="BC126" s="452">
        <f>ROUND(BA126/36,0)</f>
        <v>0</v>
      </c>
      <c r="BD126" s="456">
        <f>SUM(AH126,AK126,AN126,AQ126,AT126,AW126,AZ126,BC126)</f>
        <v>3</v>
      </c>
      <c r="BE126" s="457"/>
      <c r="BF126" s="471" t="s">
        <v>435</v>
      </c>
      <c r="BG126" s="471"/>
      <c r="BH126" s="471"/>
      <c r="BI126" s="472"/>
    </row>
    <row r="127" spans="1:87" s="22" customFormat="1" ht="72" customHeight="1">
      <c r="A127" s="113" t="s">
        <v>366</v>
      </c>
      <c r="B127" s="250" t="s">
        <v>535</v>
      </c>
      <c r="C127" s="250"/>
      <c r="D127" s="250"/>
      <c r="E127" s="250"/>
      <c r="F127" s="250"/>
      <c r="G127" s="250"/>
      <c r="H127" s="250"/>
      <c r="I127" s="250"/>
      <c r="J127" s="250"/>
      <c r="K127" s="250"/>
      <c r="L127" s="250"/>
      <c r="M127" s="250"/>
      <c r="N127" s="250"/>
      <c r="O127" s="250"/>
      <c r="P127" s="449"/>
      <c r="Q127" s="450"/>
      <c r="R127" s="449">
        <v>6</v>
      </c>
      <c r="S127" s="450"/>
      <c r="T127" s="424">
        <f>SUM(AF127,AI127,AL127,AO127,AR127,AU127,AX127)</f>
        <v>90</v>
      </c>
      <c r="U127" s="425"/>
      <c r="V127" s="424">
        <f>IF(IFERROR(SUM(AG127,AJ127,AM127,AP127,AS127,AV127,AY127)=SUM(X127,AB127,AD127),FALSE)=TRUE,SUM(AG127,AJ127,AM127,AP127,AS127,AV127,AY127),FALSE)</f>
        <v>42</v>
      </c>
      <c r="W127" s="425"/>
      <c r="X127" s="424">
        <v>20</v>
      </c>
      <c r="Y127" s="425"/>
      <c r="Z127" s="424"/>
      <c r="AA127" s="425"/>
      <c r="AB127" s="424">
        <v>22</v>
      </c>
      <c r="AC127" s="425"/>
      <c r="AD127" s="424"/>
      <c r="AE127" s="442"/>
      <c r="AF127" s="451"/>
      <c r="AG127" s="177"/>
      <c r="AH127" s="452">
        <f>ROUND(AF127/36,0)</f>
        <v>0</v>
      </c>
      <c r="AI127" s="177"/>
      <c r="AJ127" s="177"/>
      <c r="AK127" s="452">
        <f>ROUND(AI127/36,0)</f>
        <v>0</v>
      </c>
      <c r="AL127" s="177"/>
      <c r="AM127" s="177"/>
      <c r="AN127" s="452">
        <f>ROUND(AL127/36,0)</f>
        <v>0</v>
      </c>
      <c r="AO127" s="177"/>
      <c r="AP127" s="177"/>
      <c r="AQ127" s="452">
        <f>ROUND(AO127/36,0)</f>
        <v>0</v>
      </c>
      <c r="AR127" s="451"/>
      <c r="AS127" s="177"/>
      <c r="AT127" s="452">
        <f>ROUND(AR127/36,0)</f>
        <v>0</v>
      </c>
      <c r="AU127" s="451">
        <v>90</v>
      </c>
      <c r="AV127" s="177">
        <v>42</v>
      </c>
      <c r="AW127" s="452">
        <f>ROUND(AU127/36,0)</f>
        <v>3</v>
      </c>
      <c r="AX127" s="451"/>
      <c r="AY127" s="177"/>
      <c r="AZ127" s="452">
        <f>ROUND(AX127/36,0)</f>
        <v>0</v>
      </c>
      <c r="BA127" s="451"/>
      <c r="BB127" s="177"/>
      <c r="BC127" s="452">
        <f>ROUND(BA127/36,0)</f>
        <v>0</v>
      </c>
      <c r="BD127" s="456">
        <f>SUM(AH127,AK127,AN127,AQ127,AT127,AW127,AZ127,BC127)</f>
        <v>3</v>
      </c>
      <c r="BE127" s="457"/>
      <c r="BF127" s="471" t="s">
        <v>517</v>
      </c>
      <c r="BG127" s="471"/>
      <c r="BH127" s="471"/>
      <c r="BI127" s="472"/>
    </row>
    <row r="128" spans="1:87" s="22" customFormat="1" ht="303" customHeight="1" thickBot="1">
      <c r="A128" s="217" t="s">
        <v>483</v>
      </c>
      <c r="B128" s="204"/>
      <c r="C128" s="204"/>
      <c r="D128" s="204"/>
      <c r="E128" s="204"/>
      <c r="F128" s="204"/>
      <c r="G128" s="204"/>
      <c r="H128" s="204"/>
      <c r="I128" s="204"/>
      <c r="J128" s="204"/>
      <c r="K128" s="204"/>
      <c r="L128" s="204"/>
      <c r="M128" s="204"/>
      <c r="N128" s="204"/>
      <c r="O128" s="204"/>
      <c r="P128" s="204"/>
      <c r="Q128" s="204"/>
      <c r="R128" s="204"/>
      <c r="S128" s="204"/>
      <c r="T128" s="204"/>
      <c r="U128" s="204"/>
      <c r="V128" s="204"/>
      <c r="W128" s="204"/>
      <c r="X128" s="204"/>
      <c r="Y128" s="204"/>
      <c r="Z128" s="204"/>
      <c r="AA128" s="204"/>
      <c r="AB128" s="204"/>
      <c r="AC128" s="204"/>
      <c r="AD128" s="204"/>
      <c r="AE128" s="204"/>
      <c r="AF128" s="204"/>
      <c r="AG128" s="121"/>
      <c r="AH128" s="121"/>
      <c r="AI128" s="201" t="s">
        <v>488</v>
      </c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202"/>
      <c r="AV128" s="202"/>
      <c r="AW128" s="202"/>
      <c r="AX128" s="202"/>
      <c r="AY128" s="202"/>
      <c r="AZ128" s="202"/>
      <c r="BA128" s="202"/>
      <c r="BB128" s="202"/>
      <c r="BC128" s="202"/>
      <c r="BD128" s="202"/>
      <c r="BE128" s="202"/>
      <c r="BF128" s="203"/>
      <c r="BG128" s="203"/>
      <c r="BH128" s="203"/>
      <c r="BI128" s="204"/>
      <c r="BJ128" s="201"/>
      <c r="BK128" s="202"/>
      <c r="BL128" s="202"/>
      <c r="BM128" s="202"/>
      <c r="BN128" s="202"/>
      <c r="BO128" s="202"/>
      <c r="BP128" s="202"/>
      <c r="BQ128" s="202"/>
      <c r="BR128" s="202"/>
      <c r="BS128" s="202"/>
      <c r="BT128" s="202"/>
      <c r="BU128" s="202"/>
      <c r="BV128" s="202"/>
      <c r="BW128" s="202"/>
      <c r="BX128" s="202"/>
      <c r="BY128" s="202"/>
      <c r="BZ128" s="202"/>
      <c r="CA128" s="202"/>
      <c r="CB128" s="202"/>
      <c r="CC128" s="202"/>
      <c r="CD128" s="202"/>
      <c r="CE128" s="202"/>
      <c r="CF128" s="202"/>
      <c r="CG128" s="203"/>
      <c r="CH128" s="203"/>
      <c r="CI128" s="203"/>
    </row>
    <row r="129" spans="1:61" s="6" customFormat="1" ht="53.65" customHeight="1" thickBot="1">
      <c r="A129" s="109" t="s">
        <v>214</v>
      </c>
      <c r="B129" s="328" t="s">
        <v>111</v>
      </c>
      <c r="C129" s="329"/>
      <c r="D129" s="329"/>
      <c r="E129" s="329"/>
      <c r="F129" s="329"/>
      <c r="G129" s="329"/>
      <c r="H129" s="329"/>
      <c r="I129" s="329"/>
      <c r="J129" s="329"/>
      <c r="K129" s="329"/>
      <c r="L129" s="329"/>
      <c r="M129" s="329"/>
      <c r="N129" s="329"/>
      <c r="O129" s="330"/>
      <c r="P129" s="391"/>
      <c r="Q129" s="392"/>
      <c r="R129" s="391"/>
      <c r="S129" s="392"/>
      <c r="T129" s="393"/>
      <c r="U129" s="394"/>
      <c r="V129" s="393"/>
      <c r="W129" s="394"/>
      <c r="X129" s="393"/>
      <c r="Y129" s="394"/>
      <c r="Z129" s="393"/>
      <c r="AA129" s="394"/>
      <c r="AB129" s="393"/>
      <c r="AC129" s="394"/>
      <c r="AD129" s="393"/>
      <c r="AE129" s="395"/>
      <c r="AF129" s="396"/>
      <c r="AG129" s="397"/>
      <c r="AH129" s="398"/>
      <c r="AI129" s="399"/>
      <c r="AJ129" s="400"/>
      <c r="AK129" s="401"/>
      <c r="AL129" s="396"/>
      <c r="AM129" s="400"/>
      <c r="AN129" s="401"/>
      <c r="AO129" s="396"/>
      <c r="AP129" s="400"/>
      <c r="AQ129" s="401"/>
      <c r="AR129" s="396"/>
      <c r="AS129" s="400"/>
      <c r="AT129" s="402"/>
      <c r="AU129" s="396"/>
      <c r="AV129" s="400"/>
      <c r="AW129" s="401"/>
      <c r="AX129" s="396"/>
      <c r="AY129" s="400"/>
      <c r="AZ129" s="401"/>
      <c r="BA129" s="396"/>
      <c r="BB129" s="400"/>
      <c r="BC129" s="402"/>
      <c r="BD129" s="403"/>
      <c r="BE129" s="404"/>
      <c r="BF129" s="405"/>
      <c r="BG129" s="405"/>
      <c r="BH129" s="405"/>
      <c r="BI129" s="406"/>
    </row>
    <row r="130" spans="1:61" s="6" customFormat="1" ht="45.6" customHeight="1">
      <c r="A130" s="113" t="s">
        <v>112</v>
      </c>
      <c r="B130" s="252" t="s">
        <v>231</v>
      </c>
      <c r="C130" s="252"/>
      <c r="D130" s="252"/>
      <c r="E130" s="252"/>
      <c r="F130" s="252"/>
      <c r="G130" s="252"/>
      <c r="H130" s="252"/>
      <c r="I130" s="252"/>
      <c r="J130" s="252"/>
      <c r="K130" s="252"/>
      <c r="L130" s="252"/>
      <c r="M130" s="252"/>
      <c r="N130" s="252"/>
      <c r="O130" s="252"/>
      <c r="P130" s="380"/>
      <c r="Q130" s="381"/>
      <c r="R130" s="449"/>
      <c r="S130" s="450"/>
      <c r="T130" s="424" t="s">
        <v>257</v>
      </c>
      <c r="U130" s="425"/>
      <c r="V130" s="424" t="s">
        <v>119</v>
      </c>
      <c r="W130" s="425"/>
      <c r="X130" s="354" t="s">
        <v>303</v>
      </c>
      <c r="Y130" s="354"/>
      <c r="Z130" s="354"/>
      <c r="AA130" s="354"/>
      <c r="AB130" s="354" t="s">
        <v>304</v>
      </c>
      <c r="AC130" s="354"/>
      <c r="AD130" s="424"/>
      <c r="AE130" s="442"/>
      <c r="AF130" s="451" t="s">
        <v>257</v>
      </c>
      <c r="AG130" s="177" t="s">
        <v>119</v>
      </c>
      <c r="AH130" s="452"/>
      <c r="AI130" s="453"/>
      <c r="AJ130" s="453"/>
      <c r="AK130" s="452"/>
      <c r="AL130" s="453"/>
      <c r="AM130" s="453"/>
      <c r="AN130" s="454"/>
      <c r="AO130" s="453"/>
      <c r="AP130" s="177"/>
      <c r="AQ130" s="452"/>
      <c r="AR130" s="451"/>
      <c r="AS130" s="177"/>
      <c r="AT130" s="455"/>
      <c r="AU130" s="451"/>
      <c r="AV130" s="177"/>
      <c r="AW130" s="452"/>
      <c r="AX130" s="451"/>
      <c r="AY130" s="177"/>
      <c r="AZ130" s="452"/>
      <c r="BA130" s="451"/>
      <c r="BB130" s="177"/>
      <c r="BC130" s="455"/>
      <c r="BD130" s="456"/>
      <c r="BE130" s="457"/>
      <c r="BF130" s="458"/>
      <c r="BG130" s="458"/>
      <c r="BH130" s="458"/>
      <c r="BI130" s="459"/>
    </row>
    <row r="131" spans="1:61" s="6" customFormat="1" ht="45.6" customHeight="1">
      <c r="A131" s="113" t="s">
        <v>113</v>
      </c>
      <c r="B131" s="250" t="s">
        <v>234</v>
      </c>
      <c r="C131" s="250"/>
      <c r="D131" s="250"/>
      <c r="E131" s="250"/>
      <c r="F131" s="250"/>
      <c r="G131" s="250"/>
      <c r="H131" s="250"/>
      <c r="I131" s="250"/>
      <c r="J131" s="250"/>
      <c r="K131" s="250"/>
      <c r="L131" s="250"/>
      <c r="M131" s="250"/>
      <c r="N131" s="250"/>
      <c r="O131" s="250"/>
      <c r="P131" s="380"/>
      <c r="Q131" s="381"/>
      <c r="R131" s="449"/>
      <c r="S131" s="450"/>
      <c r="T131" s="424" t="s">
        <v>257</v>
      </c>
      <c r="U131" s="425"/>
      <c r="V131" s="424" t="s">
        <v>119</v>
      </c>
      <c r="W131" s="425"/>
      <c r="X131" s="354" t="s">
        <v>303</v>
      </c>
      <c r="Y131" s="354"/>
      <c r="Z131" s="354"/>
      <c r="AA131" s="354"/>
      <c r="AB131" s="354" t="s">
        <v>304</v>
      </c>
      <c r="AC131" s="354"/>
      <c r="AD131" s="424"/>
      <c r="AE131" s="442"/>
      <c r="AF131" s="451" t="s">
        <v>257</v>
      </c>
      <c r="AG131" s="177" t="s">
        <v>119</v>
      </c>
      <c r="AH131" s="452"/>
      <c r="AI131" s="177"/>
      <c r="AJ131" s="177"/>
      <c r="AK131" s="452"/>
      <c r="AL131" s="177"/>
      <c r="AM131" s="177"/>
      <c r="AN131" s="452"/>
      <c r="AO131" s="177"/>
      <c r="AP131" s="177"/>
      <c r="AQ131" s="452"/>
      <c r="AR131" s="451"/>
      <c r="AS131" s="177"/>
      <c r="AT131" s="455"/>
      <c r="AU131" s="451"/>
      <c r="AV131" s="177"/>
      <c r="AW131" s="452"/>
      <c r="AX131" s="451"/>
      <c r="AY131" s="177"/>
      <c r="AZ131" s="452"/>
      <c r="BA131" s="451"/>
      <c r="BB131" s="177"/>
      <c r="BC131" s="455"/>
      <c r="BD131" s="456"/>
      <c r="BE131" s="457"/>
      <c r="BF131" s="458"/>
      <c r="BG131" s="458"/>
      <c r="BH131" s="458"/>
      <c r="BI131" s="459"/>
    </row>
    <row r="132" spans="1:61" s="6" customFormat="1" ht="78.599999999999994" customHeight="1">
      <c r="A132" s="113" t="s">
        <v>164</v>
      </c>
      <c r="B132" s="250" t="s">
        <v>229</v>
      </c>
      <c r="C132" s="250"/>
      <c r="D132" s="250"/>
      <c r="E132" s="250"/>
      <c r="F132" s="250"/>
      <c r="G132" s="250"/>
      <c r="H132" s="250"/>
      <c r="I132" s="250"/>
      <c r="J132" s="250"/>
      <c r="K132" s="250"/>
      <c r="L132" s="250"/>
      <c r="M132" s="250"/>
      <c r="N132" s="250"/>
      <c r="O132" s="250"/>
      <c r="P132" s="380"/>
      <c r="Q132" s="381"/>
      <c r="R132" s="449"/>
      <c r="S132" s="450"/>
      <c r="T132" s="424" t="s">
        <v>371</v>
      </c>
      <c r="U132" s="425"/>
      <c r="V132" s="424" t="s">
        <v>215</v>
      </c>
      <c r="W132" s="425"/>
      <c r="X132" s="424"/>
      <c r="Y132" s="425"/>
      <c r="Z132" s="424"/>
      <c r="AA132" s="425"/>
      <c r="AB132" s="424" t="s">
        <v>215</v>
      </c>
      <c r="AC132" s="425"/>
      <c r="AD132" s="424"/>
      <c r="AE132" s="442"/>
      <c r="AF132" s="451"/>
      <c r="AG132" s="177"/>
      <c r="AH132" s="452"/>
      <c r="AI132" s="451" t="s">
        <v>257</v>
      </c>
      <c r="AJ132" s="177" t="s">
        <v>119</v>
      </c>
      <c r="AK132" s="452"/>
      <c r="AL132" s="177"/>
      <c r="AM132" s="177"/>
      <c r="AN132" s="452"/>
      <c r="AO132" s="451" t="s">
        <v>257</v>
      </c>
      <c r="AP132" s="177" t="s">
        <v>119</v>
      </c>
      <c r="AQ132" s="452"/>
      <c r="AR132" s="451"/>
      <c r="AS132" s="177"/>
      <c r="AT132" s="455"/>
      <c r="AU132" s="451" t="s">
        <v>257</v>
      </c>
      <c r="AV132" s="177" t="s">
        <v>119</v>
      </c>
      <c r="AW132" s="452"/>
      <c r="AX132" s="451"/>
      <c r="AY132" s="177"/>
      <c r="AZ132" s="452"/>
      <c r="BA132" s="451"/>
      <c r="BB132" s="177"/>
      <c r="BC132" s="455"/>
      <c r="BD132" s="456"/>
      <c r="BE132" s="457"/>
      <c r="BF132" s="458"/>
      <c r="BG132" s="458"/>
      <c r="BH132" s="458"/>
      <c r="BI132" s="459"/>
    </row>
    <row r="133" spans="1:61" s="6" customFormat="1" ht="78.599999999999994" customHeight="1">
      <c r="A133" s="113" t="s">
        <v>155</v>
      </c>
      <c r="B133" s="250" t="s">
        <v>156</v>
      </c>
      <c r="C133" s="250"/>
      <c r="D133" s="250"/>
      <c r="E133" s="250"/>
      <c r="F133" s="250"/>
      <c r="G133" s="250"/>
      <c r="H133" s="250"/>
      <c r="I133" s="250"/>
      <c r="J133" s="250"/>
      <c r="K133" s="250"/>
      <c r="L133" s="250"/>
      <c r="M133" s="250"/>
      <c r="N133" s="250"/>
      <c r="O133" s="250"/>
      <c r="P133" s="380"/>
      <c r="Q133" s="381"/>
      <c r="R133" s="449"/>
      <c r="S133" s="450"/>
      <c r="T133" s="424" t="s">
        <v>257</v>
      </c>
      <c r="U133" s="425"/>
      <c r="V133" s="424" t="s">
        <v>119</v>
      </c>
      <c r="W133" s="425"/>
      <c r="X133" s="424"/>
      <c r="Y133" s="425"/>
      <c r="Z133" s="424" t="s">
        <v>119</v>
      </c>
      <c r="AA133" s="425"/>
      <c r="AB133" s="460"/>
      <c r="AC133" s="461"/>
      <c r="AD133" s="424"/>
      <c r="AE133" s="442"/>
      <c r="AF133" s="451"/>
      <c r="AG133" s="177"/>
      <c r="AH133" s="452"/>
      <c r="AI133" s="177"/>
      <c r="AJ133" s="177"/>
      <c r="AK133" s="452"/>
      <c r="AL133" s="177" t="s">
        <v>257</v>
      </c>
      <c r="AM133" s="177" t="s">
        <v>119</v>
      </c>
      <c r="AN133" s="452"/>
      <c r="AO133" s="177"/>
      <c r="AP133" s="177"/>
      <c r="AQ133" s="452"/>
      <c r="AR133" s="451"/>
      <c r="AS133" s="177"/>
      <c r="AT133" s="455"/>
      <c r="AU133" s="451"/>
      <c r="AV133" s="177"/>
      <c r="AW133" s="452"/>
      <c r="AX133" s="451"/>
      <c r="AY133" s="177"/>
      <c r="AZ133" s="452"/>
      <c r="BA133" s="451"/>
      <c r="BB133" s="177"/>
      <c r="BC133" s="455"/>
      <c r="BD133" s="456"/>
      <c r="BE133" s="457"/>
      <c r="BF133" s="462"/>
      <c r="BG133" s="463"/>
      <c r="BH133" s="463"/>
      <c r="BI133" s="464"/>
    </row>
    <row r="134" spans="1:61" s="6" customFormat="1" ht="151.9" customHeight="1">
      <c r="A134" s="113" t="s">
        <v>166</v>
      </c>
      <c r="B134" s="250" t="s">
        <v>309</v>
      </c>
      <c r="C134" s="250"/>
      <c r="D134" s="250"/>
      <c r="E134" s="250"/>
      <c r="F134" s="250"/>
      <c r="G134" s="250"/>
      <c r="H134" s="250"/>
      <c r="I134" s="250"/>
      <c r="J134" s="250"/>
      <c r="K134" s="250"/>
      <c r="L134" s="250"/>
      <c r="M134" s="250"/>
      <c r="N134" s="250"/>
      <c r="O134" s="250"/>
      <c r="P134" s="380"/>
      <c r="Q134" s="381"/>
      <c r="R134" s="449"/>
      <c r="S134" s="450"/>
      <c r="T134" s="424" t="s">
        <v>257</v>
      </c>
      <c r="U134" s="425"/>
      <c r="V134" s="424" t="s">
        <v>119</v>
      </c>
      <c r="W134" s="425"/>
      <c r="X134" s="424"/>
      <c r="Y134" s="425"/>
      <c r="Z134" s="424"/>
      <c r="AA134" s="425"/>
      <c r="AB134" s="424" t="s">
        <v>119</v>
      </c>
      <c r="AC134" s="425"/>
      <c r="AD134" s="424"/>
      <c r="AE134" s="442"/>
      <c r="AF134" s="451"/>
      <c r="AG134" s="177"/>
      <c r="AH134" s="452"/>
      <c r="AI134" s="177"/>
      <c r="AJ134" s="177"/>
      <c r="AK134" s="452"/>
      <c r="AL134" s="177"/>
      <c r="AM134" s="177"/>
      <c r="AN134" s="452"/>
      <c r="AO134" s="177" t="s">
        <v>257</v>
      </c>
      <c r="AP134" s="177" t="s">
        <v>119</v>
      </c>
      <c r="AQ134" s="465"/>
      <c r="AR134" s="466"/>
      <c r="AS134" s="467"/>
      <c r="AT134" s="468"/>
      <c r="AU134" s="466"/>
      <c r="AV134" s="467"/>
      <c r="AW134" s="465"/>
      <c r="AX134" s="466"/>
      <c r="AY134" s="467"/>
      <c r="AZ134" s="465"/>
      <c r="BA134" s="466"/>
      <c r="BB134" s="467"/>
      <c r="BC134" s="468"/>
      <c r="BD134" s="437"/>
      <c r="BE134" s="438"/>
      <c r="BF134" s="458"/>
      <c r="BG134" s="458"/>
      <c r="BH134" s="458"/>
      <c r="BI134" s="459"/>
    </row>
    <row r="135" spans="1:61" s="6" customFormat="1" ht="54" customHeight="1">
      <c r="A135" s="113" t="s">
        <v>165</v>
      </c>
      <c r="B135" s="250" t="s">
        <v>419</v>
      </c>
      <c r="C135" s="250"/>
      <c r="D135" s="250"/>
      <c r="E135" s="250"/>
      <c r="F135" s="250"/>
      <c r="G135" s="250"/>
      <c r="H135" s="250"/>
      <c r="I135" s="250"/>
      <c r="J135" s="250"/>
      <c r="K135" s="250"/>
      <c r="L135" s="250"/>
      <c r="M135" s="250"/>
      <c r="N135" s="250"/>
      <c r="O135" s="250"/>
      <c r="P135" s="380"/>
      <c r="Q135" s="381"/>
      <c r="R135" s="449"/>
      <c r="S135" s="450"/>
      <c r="T135" s="424" t="s">
        <v>257</v>
      </c>
      <c r="U135" s="425"/>
      <c r="V135" s="424" t="s">
        <v>119</v>
      </c>
      <c r="W135" s="425"/>
      <c r="X135" s="354" t="s">
        <v>303</v>
      </c>
      <c r="Y135" s="354"/>
      <c r="Z135" s="354"/>
      <c r="AA135" s="354"/>
      <c r="AB135" s="354" t="s">
        <v>304</v>
      </c>
      <c r="AC135" s="354"/>
      <c r="AD135" s="424"/>
      <c r="AE135" s="442"/>
      <c r="AF135" s="451"/>
      <c r="AG135" s="177"/>
      <c r="AH135" s="452"/>
      <c r="AI135" s="177"/>
      <c r="AJ135" s="177"/>
      <c r="AK135" s="452"/>
      <c r="AL135" s="469" t="s">
        <v>257</v>
      </c>
      <c r="AM135" s="469" t="s">
        <v>119</v>
      </c>
      <c r="AN135" s="452"/>
      <c r="AO135" s="470"/>
      <c r="AP135" s="177"/>
      <c r="AQ135" s="452"/>
      <c r="AR135" s="451"/>
      <c r="AS135" s="177"/>
      <c r="AT135" s="452"/>
      <c r="AU135" s="455"/>
      <c r="AV135" s="177"/>
      <c r="AW135" s="452"/>
      <c r="AX135" s="451"/>
      <c r="AY135" s="177"/>
      <c r="AZ135" s="452"/>
      <c r="BA135" s="451"/>
      <c r="BB135" s="177"/>
      <c r="BC135" s="455"/>
      <c r="BD135" s="456"/>
      <c r="BE135" s="457"/>
      <c r="BF135" s="471"/>
      <c r="BG135" s="471"/>
      <c r="BH135" s="471"/>
      <c r="BI135" s="472"/>
    </row>
    <row r="136" spans="1:61" s="6" customFormat="1" ht="54" customHeight="1">
      <c r="A136" s="113" t="s">
        <v>157</v>
      </c>
      <c r="B136" s="250" t="s">
        <v>116</v>
      </c>
      <c r="C136" s="250"/>
      <c r="D136" s="250"/>
      <c r="E136" s="250"/>
      <c r="F136" s="250"/>
      <c r="G136" s="250"/>
      <c r="H136" s="250"/>
      <c r="I136" s="250"/>
      <c r="J136" s="250"/>
      <c r="K136" s="250"/>
      <c r="L136" s="250"/>
      <c r="M136" s="250"/>
      <c r="N136" s="250"/>
      <c r="O136" s="250"/>
      <c r="P136" s="380"/>
      <c r="Q136" s="381"/>
      <c r="R136" s="449"/>
      <c r="S136" s="450"/>
      <c r="T136" s="424" t="s">
        <v>501</v>
      </c>
      <c r="U136" s="425"/>
      <c r="V136" s="424" t="s">
        <v>501</v>
      </c>
      <c r="W136" s="425"/>
      <c r="X136" s="424"/>
      <c r="Y136" s="425"/>
      <c r="Z136" s="424"/>
      <c r="AA136" s="425"/>
      <c r="AB136" s="424" t="s">
        <v>501</v>
      </c>
      <c r="AC136" s="425"/>
      <c r="AD136" s="424"/>
      <c r="AE136" s="442"/>
      <c r="AF136" s="451"/>
      <c r="AG136" s="177"/>
      <c r="AH136" s="452"/>
      <c r="AI136" s="451"/>
      <c r="AJ136" s="177"/>
      <c r="AK136" s="452"/>
      <c r="AL136" s="451"/>
      <c r="AM136" s="177"/>
      <c r="AN136" s="452"/>
      <c r="AO136" s="451"/>
      <c r="AP136" s="177"/>
      <c r="AQ136" s="452"/>
      <c r="AR136" s="177" t="s">
        <v>243</v>
      </c>
      <c r="AS136" s="177" t="s">
        <v>243</v>
      </c>
      <c r="AT136" s="452"/>
      <c r="AU136" s="177" t="s">
        <v>368</v>
      </c>
      <c r="AV136" s="177" t="s">
        <v>368</v>
      </c>
      <c r="AW136" s="452"/>
      <c r="AX136" s="466"/>
      <c r="AY136" s="467"/>
      <c r="AZ136" s="465"/>
      <c r="BA136" s="466"/>
      <c r="BB136" s="467"/>
      <c r="BC136" s="468"/>
      <c r="BD136" s="437"/>
      <c r="BE136" s="438"/>
      <c r="BF136" s="458"/>
      <c r="BG136" s="458"/>
      <c r="BH136" s="458"/>
      <c r="BI136" s="459"/>
    </row>
    <row r="137" spans="1:61" s="11" customFormat="1" ht="78.599999999999994" customHeight="1">
      <c r="A137" s="113" t="s">
        <v>235</v>
      </c>
      <c r="B137" s="250" t="s">
        <v>208</v>
      </c>
      <c r="C137" s="250"/>
      <c r="D137" s="250"/>
      <c r="E137" s="250"/>
      <c r="F137" s="250"/>
      <c r="G137" s="250"/>
      <c r="H137" s="250"/>
      <c r="I137" s="250"/>
      <c r="J137" s="250"/>
      <c r="K137" s="250"/>
      <c r="L137" s="250"/>
      <c r="M137" s="250"/>
      <c r="N137" s="250"/>
      <c r="O137" s="250"/>
      <c r="P137" s="409"/>
      <c r="Q137" s="409"/>
      <c r="R137" s="449"/>
      <c r="S137" s="450"/>
      <c r="T137" s="424" t="s">
        <v>257</v>
      </c>
      <c r="U137" s="425"/>
      <c r="V137" s="424" t="s">
        <v>119</v>
      </c>
      <c r="W137" s="425"/>
      <c r="X137" s="354" t="s">
        <v>303</v>
      </c>
      <c r="Y137" s="354"/>
      <c r="Z137" s="354"/>
      <c r="AA137" s="354"/>
      <c r="AB137" s="354" t="s">
        <v>304</v>
      </c>
      <c r="AC137" s="354"/>
      <c r="AD137" s="424"/>
      <c r="AE137" s="442"/>
      <c r="AF137" s="451"/>
      <c r="AG137" s="177"/>
      <c r="AH137" s="452"/>
      <c r="AI137" s="451"/>
      <c r="AJ137" s="177"/>
      <c r="AK137" s="452"/>
      <c r="AL137" s="451"/>
      <c r="AM137" s="177"/>
      <c r="AN137" s="452"/>
      <c r="AO137" s="451"/>
      <c r="AP137" s="177"/>
      <c r="AQ137" s="452"/>
      <c r="AR137" s="451" t="s">
        <v>257</v>
      </c>
      <c r="AS137" s="177" t="s">
        <v>119</v>
      </c>
      <c r="AT137" s="455"/>
      <c r="AU137" s="451"/>
      <c r="AV137" s="177"/>
      <c r="AW137" s="452"/>
      <c r="AX137" s="451"/>
      <c r="AY137" s="177"/>
      <c r="AZ137" s="452"/>
      <c r="BA137" s="451"/>
      <c r="BB137" s="177"/>
      <c r="BC137" s="455"/>
      <c r="BD137" s="456">
        <f>SUM(AH137,AK137,AN137,AQ137,AT137,AW137,AZ137,BC137)</f>
        <v>0</v>
      </c>
      <c r="BE137" s="457"/>
      <c r="BF137" s="471"/>
      <c r="BG137" s="471"/>
      <c r="BH137" s="471"/>
      <c r="BI137" s="472"/>
    </row>
    <row r="138" spans="1:61" s="13" customFormat="1" ht="78.599999999999994" customHeight="1">
      <c r="A138" s="113" t="s">
        <v>236</v>
      </c>
      <c r="B138" s="250" t="s">
        <v>418</v>
      </c>
      <c r="C138" s="250"/>
      <c r="D138" s="250"/>
      <c r="E138" s="250"/>
      <c r="F138" s="250"/>
      <c r="G138" s="250"/>
      <c r="H138" s="250"/>
      <c r="I138" s="250"/>
      <c r="J138" s="250"/>
      <c r="K138" s="250"/>
      <c r="L138" s="250"/>
      <c r="M138" s="250"/>
      <c r="N138" s="250"/>
      <c r="O138" s="250"/>
      <c r="P138" s="384"/>
      <c r="Q138" s="384"/>
      <c r="R138" s="473"/>
      <c r="S138" s="474"/>
      <c r="T138" s="424" t="s">
        <v>257</v>
      </c>
      <c r="U138" s="425"/>
      <c r="V138" s="424" t="s">
        <v>119</v>
      </c>
      <c r="W138" s="425"/>
      <c r="X138" s="426"/>
      <c r="Y138" s="427"/>
      <c r="Z138" s="424"/>
      <c r="AA138" s="425"/>
      <c r="AB138" s="426" t="s">
        <v>119</v>
      </c>
      <c r="AC138" s="427"/>
      <c r="AD138" s="426"/>
      <c r="AE138" s="475"/>
      <c r="AF138" s="476"/>
      <c r="AG138" s="470"/>
      <c r="AH138" s="477"/>
      <c r="AI138" s="476"/>
      <c r="AJ138" s="470"/>
      <c r="AK138" s="452">
        <f>ROUND(AI138/36,0)</f>
        <v>0</v>
      </c>
      <c r="AL138" s="476" t="s">
        <v>257</v>
      </c>
      <c r="AM138" s="470" t="s">
        <v>119</v>
      </c>
      <c r="AN138" s="452" t="s">
        <v>182</v>
      </c>
      <c r="AO138" s="478"/>
      <c r="AP138" s="479"/>
      <c r="AQ138" s="452">
        <f>ROUND(AO138/36,0)</f>
        <v>0</v>
      </c>
      <c r="AR138" s="476"/>
      <c r="AS138" s="470"/>
      <c r="AT138" s="452">
        <f>ROUND(AR138/36,0)</f>
        <v>0</v>
      </c>
      <c r="AU138" s="480"/>
      <c r="AV138" s="470"/>
      <c r="AW138" s="452">
        <f>ROUND(AU138/36,0)</f>
        <v>0</v>
      </c>
      <c r="AX138" s="476"/>
      <c r="AY138" s="470"/>
      <c r="AZ138" s="452"/>
      <c r="BA138" s="469"/>
      <c r="BB138" s="476"/>
      <c r="BC138" s="452">
        <f>ROUND(BA138/36,0)</f>
        <v>0</v>
      </c>
      <c r="BD138" s="481">
        <f>SUM(AH138,AK138,AN138,AQ138,AT138,AW138,AZ138,BC138)</f>
        <v>0</v>
      </c>
      <c r="BE138" s="482"/>
      <c r="BF138" s="483"/>
      <c r="BG138" s="484"/>
      <c r="BH138" s="484"/>
      <c r="BI138" s="485"/>
    </row>
    <row r="139" spans="1:61" s="13" customFormat="1" ht="78.599999999999994" customHeight="1" thickBot="1">
      <c r="A139" s="113" t="s">
        <v>237</v>
      </c>
      <c r="B139" s="344" t="s">
        <v>305</v>
      </c>
      <c r="C139" s="345"/>
      <c r="D139" s="345"/>
      <c r="E139" s="345"/>
      <c r="F139" s="345"/>
      <c r="G139" s="345"/>
      <c r="H139" s="345"/>
      <c r="I139" s="345"/>
      <c r="J139" s="345"/>
      <c r="K139" s="345"/>
      <c r="L139" s="345"/>
      <c r="M139" s="345"/>
      <c r="N139" s="345"/>
      <c r="O139" s="346"/>
      <c r="P139" s="410"/>
      <c r="Q139" s="411"/>
      <c r="R139" s="486"/>
      <c r="S139" s="487"/>
      <c r="T139" s="424" t="s">
        <v>257</v>
      </c>
      <c r="U139" s="425"/>
      <c r="V139" s="426" t="s">
        <v>119</v>
      </c>
      <c r="W139" s="427"/>
      <c r="X139" s="354" t="s">
        <v>303</v>
      </c>
      <c r="Y139" s="354"/>
      <c r="Z139" s="354"/>
      <c r="AA139" s="354"/>
      <c r="AB139" s="354" t="s">
        <v>304</v>
      </c>
      <c r="AC139" s="354"/>
      <c r="AD139" s="488"/>
      <c r="AE139" s="489"/>
      <c r="AF139" s="490"/>
      <c r="AG139" s="491"/>
      <c r="AH139" s="492"/>
      <c r="AI139" s="490"/>
      <c r="AJ139" s="491"/>
      <c r="AK139" s="492">
        <f>ROUND(AI139/36,0)</f>
        <v>0</v>
      </c>
      <c r="AL139" s="490"/>
      <c r="AM139" s="491"/>
      <c r="AN139" s="492">
        <f>ROUND(AL139/36,0)</f>
        <v>0</v>
      </c>
      <c r="AO139" s="493"/>
      <c r="AP139" s="494"/>
      <c r="AQ139" s="492">
        <f>ROUND(AO139/36,0)</f>
        <v>0</v>
      </c>
      <c r="AR139" s="490"/>
      <c r="AS139" s="491"/>
      <c r="AT139" s="492">
        <f>ROUND(AR139/36,0)</f>
        <v>0</v>
      </c>
      <c r="AU139" s="495"/>
      <c r="AV139" s="491"/>
      <c r="AW139" s="492">
        <f>ROUND(AU139/36,0)</f>
        <v>0</v>
      </c>
      <c r="AX139" s="490" t="s">
        <v>257</v>
      </c>
      <c r="AY139" s="491" t="s">
        <v>119</v>
      </c>
      <c r="AZ139" s="492"/>
      <c r="BA139" s="496"/>
      <c r="BB139" s="490"/>
      <c r="BC139" s="492">
        <f>ROUND(BA139/36,0)</f>
        <v>0</v>
      </c>
      <c r="BD139" s="497">
        <f>SUM(AH139,AK139,AN139,AQ139,AT139,AW139,AZ139,BC139)</f>
        <v>0</v>
      </c>
      <c r="BE139" s="498"/>
      <c r="BF139" s="499"/>
      <c r="BG139" s="500"/>
      <c r="BH139" s="500"/>
      <c r="BI139" s="501"/>
    </row>
    <row r="140" spans="1:61" s="5" customFormat="1" ht="75" customHeight="1" thickBot="1">
      <c r="A140" s="109" t="s">
        <v>216</v>
      </c>
      <c r="B140" s="260" t="s">
        <v>114</v>
      </c>
      <c r="C140" s="261"/>
      <c r="D140" s="261"/>
      <c r="E140" s="261"/>
      <c r="F140" s="261"/>
      <c r="G140" s="261"/>
      <c r="H140" s="261"/>
      <c r="I140" s="261"/>
      <c r="J140" s="261"/>
      <c r="K140" s="261"/>
      <c r="L140" s="261"/>
      <c r="M140" s="261"/>
      <c r="N140" s="261"/>
      <c r="O140" s="262"/>
      <c r="P140" s="412"/>
      <c r="Q140" s="413"/>
      <c r="R140" s="502"/>
      <c r="S140" s="503"/>
      <c r="T140" s="504"/>
      <c r="U140" s="505"/>
      <c r="V140" s="504"/>
      <c r="W140" s="505"/>
      <c r="X140" s="504"/>
      <c r="Y140" s="505"/>
      <c r="Z140" s="504"/>
      <c r="AA140" s="505"/>
      <c r="AB140" s="504"/>
      <c r="AC140" s="505"/>
      <c r="AD140" s="504"/>
      <c r="AE140" s="448"/>
      <c r="AF140" s="506"/>
      <c r="AG140" s="507"/>
      <c r="AH140" s="508"/>
      <c r="AI140" s="506"/>
      <c r="AJ140" s="507"/>
      <c r="AK140" s="508"/>
      <c r="AL140" s="506"/>
      <c r="AM140" s="507"/>
      <c r="AN140" s="508"/>
      <c r="AO140" s="506"/>
      <c r="AP140" s="507"/>
      <c r="AQ140" s="508"/>
      <c r="AR140" s="506"/>
      <c r="AS140" s="507"/>
      <c r="AT140" s="509"/>
      <c r="AU140" s="506"/>
      <c r="AV140" s="507"/>
      <c r="AW140" s="508"/>
      <c r="AX140" s="506"/>
      <c r="AY140" s="507"/>
      <c r="AZ140" s="508"/>
      <c r="BA140" s="506"/>
      <c r="BB140" s="507"/>
      <c r="BC140" s="509"/>
      <c r="BD140" s="510"/>
      <c r="BE140" s="511"/>
      <c r="BF140" s="512"/>
      <c r="BG140" s="513"/>
      <c r="BH140" s="513"/>
      <c r="BI140" s="514"/>
    </row>
    <row r="141" spans="1:61" s="11" customFormat="1" ht="51.6" customHeight="1">
      <c r="A141" s="113" t="s">
        <v>115</v>
      </c>
      <c r="B141" s="349" t="s">
        <v>116</v>
      </c>
      <c r="C141" s="350"/>
      <c r="D141" s="350"/>
      <c r="E141" s="350"/>
      <c r="F141" s="350"/>
      <c r="G141" s="350"/>
      <c r="H141" s="350"/>
      <c r="I141" s="350"/>
      <c r="J141" s="350"/>
      <c r="K141" s="350"/>
      <c r="L141" s="350"/>
      <c r="M141" s="350"/>
      <c r="N141" s="350"/>
      <c r="O141" s="351"/>
      <c r="P141" s="380"/>
      <c r="Q141" s="381"/>
      <c r="R141" s="515" t="s">
        <v>367</v>
      </c>
      <c r="S141" s="516"/>
      <c r="T141" s="424" t="s">
        <v>503</v>
      </c>
      <c r="U141" s="425"/>
      <c r="V141" s="424" t="s">
        <v>503</v>
      </c>
      <c r="W141" s="425"/>
      <c r="X141" s="424">
        <f>COUNTIF(R141,"*3*")</f>
        <v>0</v>
      </c>
      <c r="Y141" s="425"/>
      <c r="Z141" s="424"/>
      <c r="AA141" s="425"/>
      <c r="AB141" s="424" t="s">
        <v>503</v>
      </c>
      <c r="AC141" s="425"/>
      <c r="AD141" s="424"/>
      <c r="AE141" s="442"/>
      <c r="AF141" s="517" t="s">
        <v>117</v>
      </c>
      <c r="AG141" s="470" t="s">
        <v>117</v>
      </c>
      <c r="AH141" s="477"/>
      <c r="AI141" s="517" t="s">
        <v>171</v>
      </c>
      <c r="AJ141" s="470" t="s">
        <v>171</v>
      </c>
      <c r="AK141" s="452"/>
      <c r="AL141" s="470" t="s">
        <v>117</v>
      </c>
      <c r="AM141" s="470" t="s">
        <v>117</v>
      </c>
      <c r="AN141" s="477"/>
      <c r="AO141" s="517" t="s">
        <v>502</v>
      </c>
      <c r="AP141" s="470" t="s">
        <v>502</v>
      </c>
      <c r="AQ141" s="477"/>
      <c r="AR141" s="517" t="s">
        <v>243</v>
      </c>
      <c r="AS141" s="470" t="s">
        <v>243</v>
      </c>
      <c r="AT141" s="518"/>
      <c r="AU141" s="517" t="s">
        <v>368</v>
      </c>
      <c r="AV141" s="470" t="s">
        <v>368</v>
      </c>
      <c r="AW141" s="477"/>
      <c r="AX141" s="469"/>
      <c r="AY141" s="177"/>
      <c r="AZ141" s="452"/>
      <c r="BA141" s="451"/>
      <c r="BB141" s="177"/>
      <c r="BC141" s="455"/>
      <c r="BD141" s="456"/>
      <c r="BE141" s="457"/>
      <c r="BF141" s="519" t="s">
        <v>412</v>
      </c>
      <c r="BG141" s="520"/>
      <c r="BH141" s="520"/>
      <c r="BI141" s="521"/>
    </row>
    <row r="142" spans="1:61" ht="70.150000000000006" customHeight="1" thickBot="1">
      <c r="A142" s="113" t="s">
        <v>118</v>
      </c>
      <c r="B142" s="244" t="s">
        <v>120</v>
      </c>
      <c r="C142" s="245"/>
      <c r="D142" s="245"/>
      <c r="E142" s="245"/>
      <c r="F142" s="245"/>
      <c r="G142" s="245"/>
      <c r="H142" s="245"/>
      <c r="I142" s="245"/>
      <c r="J142" s="245"/>
      <c r="K142" s="245"/>
      <c r="L142" s="245"/>
      <c r="M142" s="245"/>
      <c r="N142" s="245"/>
      <c r="O142" s="246"/>
      <c r="P142" s="380"/>
      <c r="Q142" s="381"/>
      <c r="R142" s="449" t="s">
        <v>507</v>
      </c>
      <c r="S142" s="450"/>
      <c r="T142" s="424" t="s">
        <v>215</v>
      </c>
      <c r="U142" s="425"/>
      <c r="V142" s="424" t="s">
        <v>171</v>
      </c>
      <c r="W142" s="425"/>
      <c r="X142" s="424" t="s">
        <v>368</v>
      </c>
      <c r="Y142" s="425"/>
      <c r="Z142" s="424"/>
      <c r="AA142" s="425"/>
      <c r="AB142" s="424" t="s">
        <v>369</v>
      </c>
      <c r="AC142" s="425"/>
      <c r="AD142" s="522" t="s">
        <v>370</v>
      </c>
      <c r="AE142" s="523"/>
      <c r="AF142" s="524"/>
      <c r="AG142" s="525"/>
      <c r="AH142" s="526"/>
      <c r="AI142" s="524"/>
      <c r="AJ142" s="525"/>
      <c r="AK142" s="526"/>
      <c r="AL142" s="524"/>
      <c r="AM142" s="525"/>
      <c r="AN142" s="526"/>
      <c r="AO142" s="524"/>
      <c r="AP142" s="525"/>
      <c r="AQ142" s="526"/>
      <c r="AR142" s="524" t="s">
        <v>215</v>
      </c>
      <c r="AS142" s="525" t="s">
        <v>171</v>
      </c>
      <c r="AT142" s="527"/>
      <c r="AU142" s="524"/>
      <c r="AV142" s="525"/>
      <c r="AW142" s="526"/>
      <c r="AX142" s="524"/>
      <c r="AY142" s="525"/>
      <c r="AZ142" s="526"/>
      <c r="BA142" s="524"/>
      <c r="BB142" s="525"/>
      <c r="BC142" s="526"/>
      <c r="BD142" s="528"/>
      <c r="BE142" s="529"/>
      <c r="BF142" s="519" t="s">
        <v>497</v>
      </c>
      <c r="BG142" s="520"/>
      <c r="BH142" s="520"/>
      <c r="BI142" s="521"/>
    </row>
    <row r="143" spans="1:61" ht="41.45" customHeight="1" thickBot="1">
      <c r="A143" s="341" t="s">
        <v>121</v>
      </c>
      <c r="B143" s="342"/>
      <c r="C143" s="342"/>
      <c r="D143" s="342"/>
      <c r="E143" s="342"/>
      <c r="F143" s="342"/>
      <c r="G143" s="342"/>
      <c r="H143" s="342"/>
      <c r="I143" s="342"/>
      <c r="J143" s="342"/>
      <c r="K143" s="342"/>
      <c r="L143" s="342"/>
      <c r="M143" s="342"/>
      <c r="N143" s="342"/>
      <c r="O143" s="342"/>
      <c r="P143" s="342"/>
      <c r="Q143" s="342"/>
      <c r="R143" s="342"/>
      <c r="S143" s="342"/>
      <c r="T143" s="374">
        <f>SUM(T140,T129,T75,T34)</f>
        <v>7036</v>
      </c>
      <c r="U143" s="375"/>
      <c r="V143" s="374">
        <f>SUM(V140,V129,V75,V34)</f>
        <v>3340</v>
      </c>
      <c r="W143" s="375"/>
      <c r="X143" s="374">
        <f>SUM(X140,X129,X75,X34)</f>
        <v>1742</v>
      </c>
      <c r="Y143" s="375"/>
      <c r="Z143" s="374">
        <f>SUM(Z140,Z129,Z75,Z34)</f>
        <v>0</v>
      </c>
      <c r="AA143" s="375"/>
      <c r="AB143" s="374">
        <f>SUM(AB140,AB129,AB75,AB34)</f>
        <v>1518</v>
      </c>
      <c r="AC143" s="375"/>
      <c r="AD143" s="374">
        <f>SUM(AD140,AD129,AD75,AD34)</f>
        <v>80</v>
      </c>
      <c r="AE143" s="375"/>
      <c r="AF143" s="415">
        <f t="shared" ref="AF143:AZ143" si="57">SUM(AF140,AF129,AF75,AF34)</f>
        <v>1026</v>
      </c>
      <c r="AG143" s="416">
        <f t="shared" si="57"/>
        <v>516</v>
      </c>
      <c r="AH143" s="416">
        <f t="shared" si="57"/>
        <v>28</v>
      </c>
      <c r="AI143" s="416">
        <f t="shared" si="57"/>
        <v>1068</v>
      </c>
      <c r="AJ143" s="416">
        <f t="shared" si="57"/>
        <v>528</v>
      </c>
      <c r="AK143" s="416">
        <f t="shared" si="57"/>
        <v>29</v>
      </c>
      <c r="AL143" s="416">
        <f t="shared" si="57"/>
        <v>1036</v>
      </c>
      <c r="AM143" s="416">
        <f t="shared" si="57"/>
        <v>514</v>
      </c>
      <c r="AN143" s="416">
        <f t="shared" si="57"/>
        <v>29</v>
      </c>
      <c r="AO143" s="416">
        <f t="shared" si="57"/>
        <v>974</v>
      </c>
      <c r="AP143" s="416">
        <f t="shared" si="57"/>
        <v>446</v>
      </c>
      <c r="AQ143" s="416">
        <f t="shared" si="57"/>
        <v>27</v>
      </c>
      <c r="AR143" s="416">
        <f t="shared" si="57"/>
        <v>1026</v>
      </c>
      <c r="AS143" s="416">
        <f t="shared" si="57"/>
        <v>502</v>
      </c>
      <c r="AT143" s="416">
        <f t="shared" si="57"/>
        <v>30</v>
      </c>
      <c r="AU143" s="416">
        <f t="shared" si="57"/>
        <v>892</v>
      </c>
      <c r="AV143" s="416">
        <f t="shared" si="57"/>
        <v>400</v>
      </c>
      <c r="AW143" s="416">
        <f t="shared" si="57"/>
        <v>27</v>
      </c>
      <c r="AX143" s="416">
        <f t="shared" si="57"/>
        <v>1014</v>
      </c>
      <c r="AY143" s="416">
        <f t="shared" si="57"/>
        <v>434</v>
      </c>
      <c r="AZ143" s="416">
        <f t="shared" si="57"/>
        <v>31</v>
      </c>
      <c r="BA143" s="416"/>
      <c r="BB143" s="416"/>
      <c r="BC143" s="416"/>
      <c r="BD143" s="378">
        <f>SUM(BD140,BD129,BD75,BD34)</f>
        <v>201</v>
      </c>
      <c r="BE143" s="379"/>
      <c r="BF143" s="248"/>
      <c r="BG143" s="248"/>
      <c r="BH143" s="248"/>
      <c r="BI143" s="249"/>
    </row>
    <row r="144" spans="1:61" ht="41.45" customHeight="1">
      <c r="A144" s="337" t="s">
        <v>122</v>
      </c>
      <c r="B144" s="338"/>
      <c r="C144" s="338"/>
      <c r="D144" s="338"/>
      <c r="E144" s="338"/>
      <c r="F144" s="338"/>
      <c r="G144" s="338"/>
      <c r="H144" s="338"/>
      <c r="I144" s="338"/>
      <c r="J144" s="338"/>
      <c r="K144" s="338"/>
      <c r="L144" s="338"/>
      <c r="M144" s="338"/>
      <c r="N144" s="338"/>
      <c r="O144" s="338"/>
      <c r="P144" s="338"/>
      <c r="Q144" s="338"/>
      <c r="R144" s="338"/>
      <c r="S144" s="339"/>
      <c r="T144" s="424"/>
      <c r="U144" s="425"/>
      <c r="V144" s="426"/>
      <c r="W144" s="427"/>
      <c r="X144" s="426"/>
      <c r="Y144" s="427"/>
      <c r="Z144" s="426"/>
      <c r="AA144" s="427"/>
      <c r="AB144" s="426"/>
      <c r="AC144" s="427"/>
      <c r="AD144" s="426"/>
      <c r="AE144" s="428"/>
      <c r="AF144" s="429">
        <f>AG143/18</f>
        <v>28.666666666666668</v>
      </c>
      <c r="AG144" s="430"/>
      <c r="AH144" s="431"/>
      <c r="AI144" s="429">
        <f>AJ143/17</f>
        <v>31.058823529411764</v>
      </c>
      <c r="AJ144" s="430"/>
      <c r="AK144" s="431"/>
      <c r="AL144" s="429">
        <f>AM143/18</f>
        <v>28.555555555555557</v>
      </c>
      <c r="AM144" s="430"/>
      <c r="AN144" s="431"/>
      <c r="AO144" s="429">
        <f>AP143/16</f>
        <v>27.875</v>
      </c>
      <c r="AP144" s="430"/>
      <c r="AQ144" s="431"/>
      <c r="AR144" s="429">
        <f>AS143/18</f>
        <v>27.888888888888889</v>
      </c>
      <c r="AS144" s="430"/>
      <c r="AT144" s="431"/>
      <c r="AU144" s="429">
        <f>AV143/15</f>
        <v>26.666666666666668</v>
      </c>
      <c r="AV144" s="430"/>
      <c r="AW144" s="431"/>
      <c r="AX144" s="429">
        <f>AY143/16</f>
        <v>27.125</v>
      </c>
      <c r="AY144" s="430"/>
      <c r="AZ144" s="431"/>
      <c r="BA144" s="429"/>
      <c r="BB144" s="430"/>
      <c r="BC144" s="431"/>
      <c r="BD144" s="417"/>
      <c r="BE144" s="418"/>
      <c r="BF144" s="347"/>
      <c r="BG144" s="347"/>
      <c r="BH144" s="347"/>
      <c r="BI144" s="348"/>
    </row>
    <row r="145" spans="1:61" ht="41.45" customHeight="1">
      <c r="A145" s="337" t="s">
        <v>123</v>
      </c>
      <c r="B145" s="338"/>
      <c r="C145" s="338"/>
      <c r="D145" s="338"/>
      <c r="E145" s="338"/>
      <c r="F145" s="338"/>
      <c r="G145" s="338"/>
      <c r="H145" s="338"/>
      <c r="I145" s="338"/>
      <c r="J145" s="338"/>
      <c r="K145" s="338"/>
      <c r="L145" s="338"/>
      <c r="M145" s="338"/>
      <c r="N145" s="338"/>
      <c r="O145" s="338"/>
      <c r="P145" s="338"/>
      <c r="Q145" s="338"/>
      <c r="R145" s="338"/>
      <c r="S145" s="339"/>
      <c r="T145" s="432">
        <f>SUM(AF145:AZ145)</f>
        <v>3</v>
      </c>
      <c r="U145" s="433"/>
      <c r="V145" s="434"/>
      <c r="W145" s="435"/>
      <c r="X145" s="434"/>
      <c r="Y145" s="435"/>
      <c r="Z145" s="434"/>
      <c r="AA145" s="435"/>
      <c r="AB145" s="434"/>
      <c r="AC145" s="435"/>
      <c r="AD145" s="434"/>
      <c r="AE145" s="436"/>
      <c r="AF145" s="437"/>
      <c r="AG145" s="436"/>
      <c r="AH145" s="438"/>
      <c r="AI145" s="439"/>
      <c r="AJ145" s="440"/>
      <c r="AK145" s="441"/>
      <c r="AL145" s="439"/>
      <c r="AM145" s="440"/>
      <c r="AN145" s="441"/>
      <c r="AO145" s="439">
        <v>1</v>
      </c>
      <c r="AP145" s="440"/>
      <c r="AQ145" s="441"/>
      <c r="AR145" s="439"/>
      <c r="AS145" s="440"/>
      <c r="AT145" s="441"/>
      <c r="AU145" s="439">
        <v>1</v>
      </c>
      <c r="AV145" s="440"/>
      <c r="AW145" s="441"/>
      <c r="AX145" s="439">
        <v>1</v>
      </c>
      <c r="AY145" s="440"/>
      <c r="AZ145" s="441"/>
      <c r="BA145" s="439"/>
      <c r="BB145" s="440"/>
      <c r="BC145" s="441"/>
      <c r="BD145" s="419"/>
      <c r="BE145" s="420"/>
      <c r="BF145" s="298"/>
      <c r="BG145" s="298"/>
      <c r="BH145" s="298"/>
      <c r="BI145" s="335"/>
    </row>
    <row r="146" spans="1:61" ht="41.45" customHeight="1" thickBot="1">
      <c r="A146" s="337" t="s">
        <v>124</v>
      </c>
      <c r="B146" s="338"/>
      <c r="C146" s="338"/>
      <c r="D146" s="338"/>
      <c r="E146" s="338"/>
      <c r="F146" s="338"/>
      <c r="G146" s="338"/>
      <c r="H146" s="338"/>
      <c r="I146" s="338"/>
      <c r="J146" s="338"/>
      <c r="K146" s="338"/>
      <c r="L146" s="338"/>
      <c r="M146" s="338"/>
      <c r="N146" s="338"/>
      <c r="O146" s="338"/>
      <c r="P146" s="338"/>
      <c r="Q146" s="338"/>
      <c r="R146" s="338"/>
      <c r="S146" s="339"/>
      <c r="T146" s="424">
        <f>SUM(AF146:AZ146)</f>
        <v>34</v>
      </c>
      <c r="U146" s="425"/>
      <c r="V146" s="424"/>
      <c r="W146" s="425"/>
      <c r="X146" s="424"/>
      <c r="Y146" s="425"/>
      <c r="Z146" s="424"/>
      <c r="AA146" s="425"/>
      <c r="AB146" s="424"/>
      <c r="AC146" s="425"/>
      <c r="AD146" s="424"/>
      <c r="AE146" s="442"/>
      <c r="AF146" s="443">
        <f>COUNTIF($P$35:$Q$115,"1")+COUNTIF($P$35:$Q$115,"1*")</f>
        <v>5</v>
      </c>
      <c r="AG146" s="444"/>
      <c r="AH146" s="445"/>
      <c r="AI146" s="443">
        <f>COUNTIF($P$35:$Q$115,"2")+COUNTIF($P$35:$Q$115,"*2*")</f>
        <v>5</v>
      </c>
      <c r="AJ146" s="444"/>
      <c r="AK146" s="445"/>
      <c r="AL146" s="443">
        <f>COUNTIF($P$35:$Q$115,"3")+COUNTIF($P$35:$Q$115,"3*")+COUNTIF($P$35:$Q$115,"*3")</f>
        <v>5</v>
      </c>
      <c r="AM146" s="444"/>
      <c r="AN146" s="445"/>
      <c r="AO146" s="443">
        <f>COUNTIF($P$35:$Q$115,"4")+COUNTIF($P$35:$Q$115,"*4*")</f>
        <v>5</v>
      </c>
      <c r="AP146" s="444"/>
      <c r="AQ146" s="445"/>
      <c r="AR146" s="443">
        <f>COUNTIF($P$35:$Q$115,"5")+COUNTIF($P$35:$Q$115,"*5*")</f>
        <v>5</v>
      </c>
      <c r="AS146" s="444"/>
      <c r="AT146" s="445"/>
      <c r="AU146" s="443">
        <f>COUNTIF($P$35:$Q$115,"6")+COUNTIF($P$35:$Q$115,"*6*")</f>
        <v>5</v>
      </c>
      <c r="AV146" s="444"/>
      <c r="AW146" s="445"/>
      <c r="AX146" s="443">
        <f>COUNTIF($P$35:$Q$115,"7")+COUNTIF($P$35:$Q$115,"*7")</f>
        <v>4</v>
      </c>
      <c r="AY146" s="444"/>
      <c r="AZ146" s="445"/>
      <c r="BA146" s="443">
        <f>COUNTIF($P$35:$Q$112,"8")</f>
        <v>0</v>
      </c>
      <c r="BB146" s="444"/>
      <c r="BC146" s="445"/>
      <c r="BD146" s="407"/>
      <c r="BE146" s="408"/>
      <c r="BF146" s="298"/>
      <c r="BG146" s="298"/>
      <c r="BH146" s="298"/>
      <c r="BI146" s="335"/>
    </row>
    <row r="147" spans="1:61" ht="41.45" customHeight="1" thickBot="1">
      <c r="A147" s="367" t="s">
        <v>125</v>
      </c>
      <c r="B147" s="368"/>
      <c r="C147" s="368"/>
      <c r="D147" s="368"/>
      <c r="E147" s="368"/>
      <c r="F147" s="368"/>
      <c r="G147" s="368"/>
      <c r="H147" s="368"/>
      <c r="I147" s="368"/>
      <c r="J147" s="368"/>
      <c r="K147" s="368"/>
      <c r="L147" s="368"/>
      <c r="M147" s="368"/>
      <c r="N147" s="368"/>
      <c r="O147" s="368"/>
      <c r="P147" s="368"/>
      <c r="Q147" s="368"/>
      <c r="R147" s="368"/>
      <c r="S147" s="369"/>
      <c r="T147" s="446">
        <f>SUM(AF147:AZ147)</f>
        <v>31</v>
      </c>
      <c r="U147" s="447"/>
      <c r="V147" s="446"/>
      <c r="W147" s="447"/>
      <c r="X147" s="446"/>
      <c r="Y147" s="447"/>
      <c r="Z147" s="446"/>
      <c r="AA147" s="447"/>
      <c r="AB147" s="446"/>
      <c r="AC147" s="447"/>
      <c r="AD147" s="446"/>
      <c r="AE147" s="444"/>
      <c r="AF147" s="443">
        <f>COUNTIF($R$35:$S$115,"1")+COUNTIF($R$35:$S$115,"1*")</f>
        <v>5</v>
      </c>
      <c r="AG147" s="444"/>
      <c r="AH147" s="445"/>
      <c r="AI147" s="443">
        <f>COUNTIF($R$35:$S$115,"2")+COUNTIF($R$35:$S$115,"*2*")</f>
        <v>5</v>
      </c>
      <c r="AJ147" s="444"/>
      <c r="AK147" s="445"/>
      <c r="AL147" s="443">
        <f>COUNTIF($R$35:$S$115,"3")+COUNTIF($R$35:$S$115,"*3*")</f>
        <v>4</v>
      </c>
      <c r="AM147" s="444"/>
      <c r="AN147" s="445"/>
      <c r="AO147" s="443">
        <f>COUNTIF($R$35:$S$115,"4")+COUNTIF($R$35:$S$115,"*4*")</f>
        <v>3</v>
      </c>
      <c r="AP147" s="444"/>
      <c r="AQ147" s="445"/>
      <c r="AR147" s="443">
        <f>COUNTIF($R$35:$S$115,"5")+COUNTIF($R$35:$S$115,"*5*")</f>
        <v>5</v>
      </c>
      <c r="AS147" s="444"/>
      <c r="AT147" s="445"/>
      <c r="AU147" s="443">
        <f>COUNTIF($R$35:$S$115,"6")+COUNTIF($R$35:$S$115,"*6*")</f>
        <v>3</v>
      </c>
      <c r="AV147" s="444"/>
      <c r="AW147" s="445"/>
      <c r="AX147" s="443">
        <f>COUNTIF($R$35:$S$115,"7")+COUNTIF($R$35:$S$115,"*7")</f>
        <v>6</v>
      </c>
      <c r="AY147" s="444"/>
      <c r="AZ147" s="445"/>
      <c r="BA147" s="443">
        <f>COUNTIF($R$35:$S$112,"8")</f>
        <v>0</v>
      </c>
      <c r="BB147" s="444"/>
      <c r="BC147" s="445"/>
      <c r="BD147" s="421"/>
      <c r="BE147" s="414"/>
      <c r="BF147" s="364"/>
      <c r="BG147" s="334"/>
      <c r="BH147" s="334"/>
      <c r="BI147" s="365"/>
    </row>
    <row r="148" spans="1:61" ht="37.5" customHeight="1">
      <c r="A148" s="73"/>
      <c r="B148" s="87"/>
      <c r="C148" s="87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122"/>
      <c r="S148" s="122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87"/>
      <c r="AX148" s="87"/>
      <c r="AY148" s="87"/>
      <c r="AZ148" s="87"/>
      <c r="BA148" s="87"/>
      <c r="BB148" s="87"/>
      <c r="BC148" s="87"/>
      <c r="BD148" s="87"/>
      <c r="BE148" s="87"/>
      <c r="BF148" s="101"/>
      <c r="BG148" s="101"/>
      <c r="BH148" s="101"/>
      <c r="BI148" s="101"/>
    </row>
    <row r="149" spans="1:61" ht="56.25" customHeight="1">
      <c r="A149" s="366" t="s">
        <v>126</v>
      </c>
      <c r="B149" s="366"/>
      <c r="C149" s="366"/>
      <c r="D149" s="366"/>
      <c r="E149" s="366"/>
      <c r="F149" s="366"/>
      <c r="G149" s="366"/>
      <c r="H149" s="366"/>
      <c r="I149" s="366"/>
      <c r="J149" s="366"/>
      <c r="K149" s="366"/>
      <c r="L149" s="366"/>
      <c r="M149" s="366"/>
      <c r="N149" s="366"/>
      <c r="O149" s="366"/>
      <c r="P149" s="366"/>
      <c r="Q149" s="366" t="s">
        <v>127</v>
      </c>
      <c r="R149" s="366"/>
      <c r="S149" s="366"/>
      <c r="T149" s="366"/>
      <c r="U149" s="366"/>
      <c r="V149" s="366"/>
      <c r="W149" s="366"/>
      <c r="X149" s="366"/>
      <c r="Y149" s="366"/>
      <c r="Z149" s="366"/>
      <c r="AA149" s="366"/>
      <c r="AB149" s="366"/>
      <c r="AC149" s="366"/>
      <c r="AD149" s="366"/>
      <c r="AE149" s="366"/>
      <c r="AF149" s="343" t="s">
        <v>128</v>
      </c>
      <c r="AG149" s="343"/>
      <c r="AH149" s="343"/>
      <c r="AI149" s="343"/>
      <c r="AJ149" s="343"/>
      <c r="AK149" s="343"/>
      <c r="AL149" s="343"/>
      <c r="AM149" s="343"/>
      <c r="AN149" s="343"/>
      <c r="AO149" s="343"/>
      <c r="AP149" s="343"/>
      <c r="AQ149" s="343"/>
      <c r="AR149" s="343"/>
      <c r="AS149" s="343"/>
      <c r="AT149" s="343"/>
      <c r="AU149" s="343" t="s">
        <v>129</v>
      </c>
      <c r="AV149" s="343"/>
      <c r="AW149" s="343"/>
      <c r="AX149" s="343"/>
      <c r="AY149" s="343"/>
      <c r="AZ149" s="343"/>
      <c r="BA149" s="343"/>
      <c r="BB149" s="343"/>
      <c r="BC149" s="343"/>
      <c r="BD149" s="343"/>
      <c r="BE149" s="343"/>
      <c r="BF149" s="343"/>
      <c r="BG149" s="343"/>
      <c r="BH149" s="343"/>
      <c r="BI149" s="343"/>
    </row>
    <row r="150" spans="1:61" ht="99" customHeight="1">
      <c r="A150" s="354" t="s">
        <v>130</v>
      </c>
      <c r="B150" s="354"/>
      <c r="C150" s="354"/>
      <c r="D150" s="354"/>
      <c r="E150" s="354"/>
      <c r="F150" s="354"/>
      <c r="G150" s="354"/>
      <c r="H150" s="354" t="s">
        <v>131</v>
      </c>
      <c r="I150" s="354"/>
      <c r="J150" s="354"/>
      <c r="K150" s="354" t="s">
        <v>132</v>
      </c>
      <c r="L150" s="354"/>
      <c r="M150" s="354"/>
      <c r="N150" s="355" t="s">
        <v>133</v>
      </c>
      <c r="O150" s="354"/>
      <c r="P150" s="354"/>
      <c r="Q150" s="355" t="s">
        <v>130</v>
      </c>
      <c r="R150" s="355"/>
      <c r="S150" s="355"/>
      <c r="T150" s="355"/>
      <c r="U150" s="355"/>
      <c r="V150" s="355"/>
      <c r="W150" s="354" t="s">
        <v>131</v>
      </c>
      <c r="X150" s="354"/>
      <c r="Y150" s="354"/>
      <c r="Z150" s="354" t="s">
        <v>132</v>
      </c>
      <c r="AA150" s="354"/>
      <c r="AB150" s="354"/>
      <c r="AC150" s="355" t="s">
        <v>133</v>
      </c>
      <c r="AD150" s="354"/>
      <c r="AE150" s="354"/>
      <c r="AF150" s="354" t="s">
        <v>131</v>
      </c>
      <c r="AG150" s="354"/>
      <c r="AH150" s="354"/>
      <c r="AI150" s="354"/>
      <c r="AJ150" s="354"/>
      <c r="AK150" s="354" t="s">
        <v>132</v>
      </c>
      <c r="AL150" s="354"/>
      <c r="AM150" s="354"/>
      <c r="AN150" s="354"/>
      <c r="AO150" s="354"/>
      <c r="AP150" s="355" t="s">
        <v>133</v>
      </c>
      <c r="AQ150" s="354"/>
      <c r="AR150" s="354"/>
      <c r="AS150" s="354"/>
      <c r="AT150" s="354"/>
      <c r="AU150" s="340" t="s">
        <v>491</v>
      </c>
      <c r="AV150" s="359"/>
      <c r="AW150" s="359"/>
      <c r="AX150" s="359"/>
      <c r="AY150" s="359"/>
      <c r="AZ150" s="359"/>
      <c r="BA150" s="359"/>
      <c r="BB150" s="359"/>
      <c r="BC150" s="359"/>
      <c r="BD150" s="359"/>
      <c r="BE150" s="359"/>
      <c r="BF150" s="359"/>
      <c r="BG150" s="359"/>
      <c r="BH150" s="359"/>
      <c r="BI150" s="359"/>
    </row>
    <row r="151" spans="1:61" ht="100.9" customHeight="1">
      <c r="A151" s="340" t="s">
        <v>244</v>
      </c>
      <c r="B151" s="340"/>
      <c r="C151" s="340"/>
      <c r="D151" s="340"/>
      <c r="E151" s="340"/>
      <c r="F151" s="340"/>
      <c r="G151" s="340"/>
      <c r="H151" s="354">
        <v>2</v>
      </c>
      <c r="I151" s="354"/>
      <c r="J151" s="354"/>
      <c r="K151" s="354">
        <v>2</v>
      </c>
      <c r="L151" s="354"/>
      <c r="M151" s="354"/>
      <c r="N151" s="354">
        <v>3</v>
      </c>
      <c r="O151" s="354"/>
      <c r="P151" s="354"/>
      <c r="Q151" s="340" t="s">
        <v>413</v>
      </c>
      <c r="R151" s="340"/>
      <c r="S151" s="340"/>
      <c r="T151" s="340"/>
      <c r="U151" s="340"/>
      <c r="V151" s="340"/>
      <c r="W151" s="354">
        <v>6</v>
      </c>
      <c r="X151" s="354"/>
      <c r="Y151" s="354"/>
      <c r="Z151" s="354">
        <v>2</v>
      </c>
      <c r="AA151" s="354"/>
      <c r="AB151" s="354"/>
      <c r="AC151" s="354">
        <v>3</v>
      </c>
      <c r="AD151" s="354"/>
      <c r="AE151" s="354"/>
      <c r="AF151" s="354">
        <v>8</v>
      </c>
      <c r="AG151" s="354"/>
      <c r="AH151" s="354"/>
      <c r="AI151" s="354"/>
      <c r="AJ151" s="354"/>
      <c r="AK151" s="354">
        <v>9</v>
      </c>
      <c r="AL151" s="354"/>
      <c r="AM151" s="354"/>
      <c r="AN151" s="354"/>
      <c r="AO151" s="354"/>
      <c r="AP151" s="354">
        <v>13</v>
      </c>
      <c r="AQ151" s="354"/>
      <c r="AR151" s="354"/>
      <c r="AS151" s="354"/>
      <c r="AT151" s="354"/>
      <c r="AU151" s="360"/>
      <c r="AV151" s="360"/>
      <c r="AW151" s="360"/>
      <c r="AX151" s="360"/>
      <c r="AY151" s="360"/>
      <c r="AZ151" s="360"/>
      <c r="BA151" s="360"/>
      <c r="BB151" s="360"/>
      <c r="BC151" s="360"/>
      <c r="BD151" s="360"/>
      <c r="BE151" s="360"/>
      <c r="BF151" s="360"/>
      <c r="BG151" s="360"/>
      <c r="BH151" s="360"/>
      <c r="BI151" s="360"/>
    </row>
    <row r="152" spans="1:61" ht="48" customHeight="1">
      <c r="A152" s="352" t="s">
        <v>217</v>
      </c>
      <c r="B152" s="352"/>
      <c r="C152" s="352"/>
      <c r="D152" s="352"/>
      <c r="E152" s="352"/>
      <c r="F152" s="352"/>
      <c r="G152" s="352"/>
      <c r="H152" s="354">
        <v>4</v>
      </c>
      <c r="I152" s="354"/>
      <c r="J152" s="354"/>
      <c r="K152" s="354">
        <v>2</v>
      </c>
      <c r="L152" s="354"/>
      <c r="M152" s="354"/>
      <c r="N152" s="354">
        <v>3</v>
      </c>
      <c r="O152" s="354"/>
      <c r="P152" s="354"/>
      <c r="Q152" s="352" t="s">
        <v>218</v>
      </c>
      <c r="R152" s="352"/>
      <c r="S152" s="352"/>
      <c r="T152" s="352"/>
      <c r="U152" s="352"/>
      <c r="V152" s="352"/>
      <c r="W152" s="354">
        <v>8</v>
      </c>
      <c r="X152" s="354"/>
      <c r="Y152" s="354"/>
      <c r="Z152" s="354">
        <v>11</v>
      </c>
      <c r="AA152" s="354"/>
      <c r="AB152" s="354"/>
      <c r="AC152" s="354">
        <v>16</v>
      </c>
      <c r="AD152" s="354"/>
      <c r="AE152" s="354"/>
      <c r="AF152" s="354"/>
      <c r="AG152" s="354"/>
      <c r="AH152" s="354"/>
      <c r="AI152" s="354"/>
      <c r="AJ152" s="354"/>
      <c r="AK152" s="354"/>
      <c r="AL152" s="354"/>
      <c r="AM152" s="354"/>
      <c r="AN152" s="354"/>
      <c r="AO152" s="354"/>
      <c r="AP152" s="354"/>
      <c r="AQ152" s="354"/>
      <c r="AR152" s="354"/>
      <c r="AS152" s="354"/>
      <c r="AT152" s="354"/>
      <c r="AU152" s="360"/>
      <c r="AV152" s="360"/>
      <c r="AW152" s="360"/>
      <c r="AX152" s="360"/>
      <c r="AY152" s="360"/>
      <c r="AZ152" s="360"/>
      <c r="BA152" s="360"/>
      <c r="BB152" s="360"/>
      <c r="BC152" s="360"/>
      <c r="BD152" s="360"/>
      <c r="BE152" s="360"/>
      <c r="BF152" s="360"/>
      <c r="BG152" s="360"/>
      <c r="BH152" s="360"/>
      <c r="BI152" s="360"/>
    </row>
    <row r="153" spans="1:61" ht="80.650000000000006" customHeight="1">
      <c r="A153" s="340" t="s">
        <v>320</v>
      </c>
      <c r="B153" s="340"/>
      <c r="C153" s="340"/>
      <c r="D153" s="340"/>
      <c r="E153" s="340"/>
      <c r="F153" s="340"/>
      <c r="G153" s="340"/>
      <c r="H153" s="354">
        <v>4</v>
      </c>
      <c r="I153" s="422"/>
      <c r="J153" s="422"/>
      <c r="K153" s="354">
        <v>1</v>
      </c>
      <c r="L153" s="422"/>
      <c r="M153" s="422"/>
      <c r="N153" s="354">
        <v>1</v>
      </c>
      <c r="O153" s="422"/>
      <c r="P153" s="422"/>
      <c r="Q153" s="353"/>
      <c r="R153" s="353"/>
      <c r="S153" s="353"/>
      <c r="T153" s="353"/>
      <c r="U153" s="353"/>
      <c r="V153" s="353"/>
      <c r="W153" s="423"/>
      <c r="X153" s="423"/>
      <c r="Y153" s="423"/>
      <c r="Z153" s="423"/>
      <c r="AA153" s="423"/>
      <c r="AB153" s="423"/>
      <c r="AC153" s="423"/>
      <c r="AD153" s="423"/>
      <c r="AE153" s="423"/>
      <c r="AF153" s="423"/>
      <c r="AG153" s="423"/>
      <c r="AH153" s="423"/>
      <c r="AI153" s="423"/>
      <c r="AJ153" s="423"/>
      <c r="AK153" s="423"/>
      <c r="AL153" s="423"/>
      <c r="AM153" s="423"/>
      <c r="AN153" s="423"/>
      <c r="AO153" s="423"/>
      <c r="AP153" s="423"/>
      <c r="AQ153" s="423"/>
      <c r="AR153" s="423"/>
      <c r="AS153" s="423"/>
      <c r="AT153" s="423"/>
      <c r="AU153" s="361"/>
      <c r="AV153" s="361"/>
      <c r="AW153" s="361"/>
      <c r="AX153" s="361"/>
      <c r="AY153" s="361"/>
      <c r="AZ153" s="361"/>
      <c r="BA153" s="361"/>
      <c r="BB153" s="361"/>
      <c r="BC153" s="361"/>
      <c r="BD153" s="361"/>
      <c r="BE153" s="361"/>
      <c r="BF153" s="361"/>
      <c r="BG153" s="361"/>
      <c r="BH153" s="361"/>
      <c r="BI153" s="361"/>
    </row>
    <row r="154" spans="1:61" ht="42.4" customHeight="1">
      <c r="A154" s="126"/>
      <c r="B154" s="121"/>
      <c r="C154" s="121"/>
      <c r="D154" s="121"/>
      <c r="E154" s="121"/>
      <c r="F154" s="121"/>
      <c r="G154" s="121"/>
      <c r="H154" s="121"/>
      <c r="I154" s="121"/>
      <c r="J154" s="121"/>
      <c r="K154" s="121"/>
      <c r="L154" s="121"/>
      <c r="M154" s="121"/>
      <c r="N154" s="121"/>
      <c r="O154" s="121"/>
      <c r="P154" s="121"/>
      <c r="Q154" s="121"/>
      <c r="R154" s="121"/>
      <c r="S154" s="121"/>
      <c r="T154" s="121"/>
      <c r="U154" s="121"/>
      <c r="V154" s="121"/>
      <c r="W154" s="121"/>
      <c r="X154" s="121"/>
      <c r="Y154" s="121"/>
      <c r="Z154" s="121"/>
      <c r="AA154" s="121"/>
      <c r="AB154" s="121"/>
      <c r="AC154" s="121"/>
      <c r="AD154" s="121"/>
      <c r="AE154" s="121"/>
      <c r="AF154" s="121"/>
      <c r="AG154" s="121"/>
      <c r="AH154" s="121"/>
      <c r="AI154" s="121"/>
      <c r="AJ154" s="121"/>
      <c r="AK154" s="121"/>
      <c r="AL154" s="121"/>
      <c r="AM154" s="123"/>
      <c r="AN154" s="123"/>
      <c r="AO154" s="124"/>
      <c r="AP154" s="124"/>
      <c r="AQ154" s="124"/>
      <c r="AR154" s="124"/>
      <c r="AS154" s="124"/>
      <c r="AT154" s="124"/>
      <c r="AU154" s="124"/>
      <c r="AV154" s="124"/>
      <c r="AW154" s="124"/>
      <c r="AX154" s="124"/>
      <c r="AY154" s="124"/>
      <c r="AZ154" s="124"/>
      <c r="BA154" s="124"/>
      <c r="BB154" s="124"/>
      <c r="BC154" s="124"/>
      <c r="BD154" s="124"/>
      <c r="BE154" s="124"/>
      <c r="BF154" s="125"/>
      <c r="BG154" s="125"/>
      <c r="BH154" s="125"/>
      <c r="BI154" s="125"/>
    </row>
    <row r="155" spans="1:61" ht="42.4" customHeight="1">
      <c r="A155" s="126"/>
      <c r="B155" s="121"/>
      <c r="C155" s="121"/>
      <c r="D155" s="121"/>
      <c r="E155" s="121"/>
      <c r="F155" s="121"/>
      <c r="G155" s="121"/>
      <c r="H155" s="121"/>
      <c r="I155" s="121"/>
      <c r="J155" s="121"/>
      <c r="K155" s="121"/>
      <c r="L155" s="121"/>
      <c r="M155" s="121"/>
      <c r="N155" s="121"/>
      <c r="O155" s="121"/>
      <c r="P155" s="121"/>
      <c r="Q155" s="121"/>
      <c r="R155" s="121"/>
      <c r="S155" s="121"/>
      <c r="T155" s="121"/>
      <c r="U155" s="121"/>
      <c r="V155" s="121"/>
      <c r="W155" s="121"/>
      <c r="X155" s="121"/>
      <c r="Y155" s="121"/>
      <c r="Z155" s="121"/>
      <c r="AA155" s="121"/>
      <c r="AB155" s="121"/>
      <c r="AC155" s="121"/>
      <c r="AD155" s="121"/>
      <c r="AE155" s="121"/>
      <c r="AF155" s="51"/>
      <c r="AG155" s="51"/>
      <c r="AH155" s="51"/>
      <c r="AI155" s="51"/>
      <c r="AJ155" s="51"/>
      <c r="AK155" s="51"/>
      <c r="AL155" s="51"/>
      <c r="AM155" s="51"/>
      <c r="AN155" s="51"/>
      <c r="AO155" s="51"/>
      <c r="AP155" s="51"/>
      <c r="AQ155" s="124"/>
      <c r="AR155" s="124"/>
      <c r="AS155" s="124"/>
      <c r="AT155" s="124"/>
      <c r="AU155" s="124"/>
      <c r="AV155" s="124"/>
      <c r="AW155" s="124"/>
      <c r="AX155" s="124"/>
      <c r="AY155" s="124"/>
      <c r="AZ155" s="124"/>
      <c r="BA155" s="124"/>
      <c r="BB155" s="124"/>
      <c r="BC155" s="124"/>
      <c r="BD155" s="124"/>
      <c r="BE155" s="124"/>
      <c r="BF155" s="125"/>
      <c r="BG155" s="125"/>
      <c r="BH155" s="125"/>
      <c r="BI155" s="125"/>
    </row>
    <row r="156" spans="1:61" ht="67.5" customHeight="1">
      <c r="A156" s="127"/>
      <c r="B156" s="128"/>
      <c r="C156" s="128"/>
      <c r="D156" s="128"/>
      <c r="E156" s="128"/>
      <c r="F156" s="128"/>
      <c r="G156" s="128"/>
      <c r="H156" s="128"/>
      <c r="I156" s="128"/>
      <c r="J156" s="128"/>
      <c r="K156" s="128"/>
      <c r="L156" s="128"/>
      <c r="M156" s="128"/>
      <c r="N156" s="128"/>
      <c r="O156" s="128"/>
      <c r="P156" s="128"/>
      <c r="Q156" s="128"/>
      <c r="R156" s="129"/>
      <c r="S156" s="129"/>
      <c r="T156" s="128"/>
      <c r="U156" s="218" t="s">
        <v>324</v>
      </c>
      <c r="V156" s="219"/>
      <c r="W156" s="219"/>
      <c r="X156" s="219"/>
      <c r="Y156" s="219"/>
      <c r="Z156" s="219"/>
      <c r="AA156" s="219"/>
      <c r="AB156" s="219"/>
      <c r="AC156" s="219"/>
      <c r="AD156" s="219"/>
      <c r="AE156" s="219"/>
      <c r="AF156" s="219"/>
      <c r="AG156" s="219"/>
      <c r="AH156" s="219"/>
      <c r="AI156" s="219"/>
      <c r="AJ156" s="219"/>
      <c r="AK156" s="219"/>
      <c r="AL156" s="173"/>
      <c r="AM156" s="173"/>
      <c r="AN156" s="173"/>
      <c r="AO156" s="173"/>
      <c r="AP156" s="173"/>
      <c r="AQ156" s="173"/>
      <c r="BI156" s="130"/>
    </row>
    <row r="157" spans="1:61" ht="121.9" customHeight="1">
      <c r="A157" s="251" t="s">
        <v>219</v>
      </c>
      <c r="B157" s="192"/>
      <c r="C157" s="192"/>
      <c r="D157" s="192"/>
      <c r="E157" s="205"/>
      <c r="F157" s="206"/>
      <c r="G157" s="362" t="s">
        <v>486</v>
      </c>
      <c r="H157" s="205"/>
      <c r="I157" s="205"/>
      <c r="J157" s="205"/>
      <c r="K157" s="205"/>
      <c r="L157" s="205"/>
      <c r="M157" s="205"/>
      <c r="N157" s="205"/>
      <c r="O157" s="205"/>
      <c r="P157" s="205"/>
      <c r="Q157" s="205"/>
      <c r="R157" s="205"/>
      <c r="S157" s="205"/>
      <c r="T157" s="205"/>
      <c r="U157" s="205"/>
      <c r="V157" s="205"/>
      <c r="W157" s="205"/>
      <c r="X157" s="205"/>
      <c r="Y157" s="205"/>
      <c r="Z157" s="205"/>
      <c r="AA157" s="205"/>
      <c r="AB157" s="205"/>
      <c r="AC157" s="205"/>
      <c r="AD157" s="205"/>
      <c r="AE157" s="205"/>
      <c r="AF157" s="205"/>
      <c r="AG157" s="205"/>
      <c r="AH157" s="205"/>
      <c r="AI157" s="205"/>
      <c r="AJ157" s="205"/>
      <c r="AK157" s="205"/>
      <c r="AL157" s="205"/>
      <c r="AM157" s="205"/>
      <c r="AN157" s="205"/>
      <c r="AO157" s="205"/>
      <c r="AP157" s="205"/>
      <c r="AQ157" s="205"/>
      <c r="AR157" s="205"/>
      <c r="AS157" s="205"/>
      <c r="AT157" s="205"/>
      <c r="AU157" s="205"/>
      <c r="AV157" s="205"/>
      <c r="AW157" s="205"/>
      <c r="AX157" s="205"/>
      <c r="AY157" s="205"/>
      <c r="AZ157" s="205"/>
      <c r="BA157" s="206"/>
      <c r="BB157" s="251" t="s">
        <v>492</v>
      </c>
      <c r="BC157" s="192"/>
      <c r="BD157" s="192"/>
      <c r="BE157" s="192"/>
      <c r="BF157" s="192"/>
      <c r="BG157" s="192"/>
      <c r="BH157" s="192"/>
      <c r="BI157" s="363"/>
    </row>
    <row r="158" spans="1:61" ht="42.75">
      <c r="A158" s="191" t="s">
        <v>134</v>
      </c>
      <c r="B158" s="192"/>
      <c r="C158" s="192"/>
      <c r="D158" s="192"/>
      <c r="E158" s="205"/>
      <c r="F158" s="206"/>
      <c r="G158" s="234" t="s">
        <v>372</v>
      </c>
      <c r="H158" s="235"/>
      <c r="I158" s="235"/>
      <c r="J158" s="235"/>
      <c r="K158" s="235"/>
      <c r="L158" s="235"/>
      <c r="M158" s="235"/>
      <c r="N158" s="235"/>
      <c r="O158" s="235"/>
      <c r="P158" s="235"/>
      <c r="Q158" s="235"/>
      <c r="R158" s="235"/>
      <c r="S158" s="235"/>
      <c r="T158" s="235"/>
      <c r="U158" s="235"/>
      <c r="V158" s="235"/>
      <c r="W158" s="235"/>
      <c r="X158" s="235"/>
      <c r="Y158" s="235"/>
      <c r="Z158" s="235"/>
      <c r="AA158" s="235"/>
      <c r="AB158" s="235"/>
      <c r="AC158" s="235"/>
      <c r="AD158" s="235"/>
      <c r="AE158" s="235"/>
      <c r="AF158" s="235"/>
      <c r="AG158" s="235"/>
      <c r="AH158" s="235"/>
      <c r="AI158" s="235"/>
      <c r="AJ158" s="235"/>
      <c r="AK158" s="235"/>
      <c r="AL158" s="235"/>
      <c r="AM158" s="235"/>
      <c r="AN158" s="235"/>
      <c r="AO158" s="235"/>
      <c r="AP158" s="235"/>
      <c r="AQ158" s="235"/>
      <c r="AR158" s="235"/>
      <c r="AS158" s="235"/>
      <c r="AT158" s="235"/>
      <c r="AU158" s="235"/>
      <c r="AV158" s="235"/>
      <c r="AW158" s="235"/>
      <c r="AX158" s="235"/>
      <c r="AY158" s="235"/>
      <c r="AZ158" s="235"/>
      <c r="BA158" s="236"/>
      <c r="BB158" s="195" t="s">
        <v>153</v>
      </c>
      <c r="BC158" s="196"/>
      <c r="BD158" s="196"/>
      <c r="BE158" s="196"/>
      <c r="BF158" s="196"/>
      <c r="BG158" s="196"/>
      <c r="BH158" s="196"/>
      <c r="BI158" s="197"/>
    </row>
    <row r="159" spans="1:61" ht="48" customHeight="1">
      <c r="A159" s="191" t="s">
        <v>135</v>
      </c>
      <c r="B159" s="192"/>
      <c r="C159" s="192"/>
      <c r="D159" s="192"/>
      <c r="E159" s="205"/>
      <c r="F159" s="206"/>
      <c r="G159" s="234" t="s">
        <v>373</v>
      </c>
      <c r="H159" s="235"/>
      <c r="I159" s="235"/>
      <c r="J159" s="235"/>
      <c r="K159" s="235"/>
      <c r="L159" s="235"/>
      <c r="M159" s="235"/>
      <c r="N159" s="235"/>
      <c r="O159" s="235"/>
      <c r="P159" s="235"/>
      <c r="Q159" s="235"/>
      <c r="R159" s="235"/>
      <c r="S159" s="235"/>
      <c r="T159" s="235"/>
      <c r="U159" s="235"/>
      <c r="V159" s="235"/>
      <c r="W159" s="235"/>
      <c r="X159" s="235"/>
      <c r="Y159" s="235"/>
      <c r="Z159" s="235"/>
      <c r="AA159" s="235"/>
      <c r="AB159" s="235"/>
      <c r="AC159" s="235"/>
      <c r="AD159" s="235"/>
      <c r="AE159" s="235"/>
      <c r="AF159" s="235"/>
      <c r="AG159" s="235"/>
      <c r="AH159" s="235"/>
      <c r="AI159" s="235"/>
      <c r="AJ159" s="235"/>
      <c r="AK159" s="235"/>
      <c r="AL159" s="235"/>
      <c r="AM159" s="235"/>
      <c r="AN159" s="235"/>
      <c r="AO159" s="235"/>
      <c r="AP159" s="235"/>
      <c r="AQ159" s="235"/>
      <c r="AR159" s="235"/>
      <c r="AS159" s="235"/>
      <c r="AT159" s="235"/>
      <c r="AU159" s="235"/>
      <c r="AV159" s="235"/>
      <c r="AW159" s="235"/>
      <c r="AX159" s="235"/>
      <c r="AY159" s="235"/>
      <c r="AZ159" s="235"/>
      <c r="BA159" s="236"/>
      <c r="BB159" s="195" t="s">
        <v>153</v>
      </c>
      <c r="BC159" s="196"/>
      <c r="BD159" s="196"/>
      <c r="BE159" s="196"/>
      <c r="BF159" s="196"/>
      <c r="BG159" s="196"/>
      <c r="BH159" s="196"/>
      <c r="BI159" s="197"/>
    </row>
    <row r="160" spans="1:61" ht="48" customHeight="1">
      <c r="A160" s="191" t="s">
        <v>136</v>
      </c>
      <c r="B160" s="192"/>
      <c r="C160" s="192"/>
      <c r="D160" s="192"/>
      <c r="E160" s="205"/>
      <c r="F160" s="206"/>
      <c r="G160" s="234" t="s">
        <v>326</v>
      </c>
      <c r="H160" s="235"/>
      <c r="I160" s="235"/>
      <c r="J160" s="235"/>
      <c r="K160" s="235"/>
      <c r="L160" s="235"/>
      <c r="M160" s="235"/>
      <c r="N160" s="235"/>
      <c r="O160" s="235"/>
      <c r="P160" s="235"/>
      <c r="Q160" s="235"/>
      <c r="R160" s="235"/>
      <c r="S160" s="235"/>
      <c r="T160" s="235"/>
      <c r="U160" s="235"/>
      <c r="V160" s="235"/>
      <c r="W160" s="235"/>
      <c r="X160" s="235"/>
      <c r="Y160" s="235"/>
      <c r="Z160" s="235"/>
      <c r="AA160" s="235"/>
      <c r="AB160" s="235"/>
      <c r="AC160" s="235"/>
      <c r="AD160" s="235"/>
      <c r="AE160" s="235"/>
      <c r="AF160" s="235"/>
      <c r="AG160" s="235"/>
      <c r="AH160" s="235"/>
      <c r="AI160" s="235"/>
      <c r="AJ160" s="235"/>
      <c r="AK160" s="235"/>
      <c r="AL160" s="235"/>
      <c r="AM160" s="235"/>
      <c r="AN160" s="235"/>
      <c r="AO160" s="235"/>
      <c r="AP160" s="235"/>
      <c r="AQ160" s="235"/>
      <c r="AR160" s="235"/>
      <c r="AS160" s="235"/>
      <c r="AT160" s="235"/>
      <c r="AU160" s="235"/>
      <c r="AV160" s="235"/>
      <c r="AW160" s="235"/>
      <c r="AX160" s="235"/>
      <c r="AY160" s="235"/>
      <c r="AZ160" s="235"/>
      <c r="BA160" s="236"/>
      <c r="BB160" s="195" t="s">
        <v>152</v>
      </c>
      <c r="BC160" s="196"/>
      <c r="BD160" s="196"/>
      <c r="BE160" s="196"/>
      <c r="BF160" s="196"/>
      <c r="BG160" s="196"/>
      <c r="BH160" s="196"/>
      <c r="BI160" s="197"/>
    </row>
    <row r="161" spans="1:61" ht="48" customHeight="1">
      <c r="A161" s="191" t="s">
        <v>102</v>
      </c>
      <c r="B161" s="192"/>
      <c r="C161" s="192"/>
      <c r="D161" s="192"/>
      <c r="E161" s="205"/>
      <c r="F161" s="206"/>
      <c r="G161" s="234" t="s">
        <v>374</v>
      </c>
      <c r="H161" s="235"/>
      <c r="I161" s="235"/>
      <c r="J161" s="235"/>
      <c r="K161" s="235"/>
      <c r="L161" s="235"/>
      <c r="M161" s="235"/>
      <c r="N161" s="235"/>
      <c r="O161" s="235"/>
      <c r="P161" s="235"/>
      <c r="Q161" s="235"/>
      <c r="R161" s="235"/>
      <c r="S161" s="235"/>
      <c r="T161" s="235"/>
      <c r="U161" s="235"/>
      <c r="V161" s="235"/>
      <c r="W161" s="235"/>
      <c r="X161" s="235"/>
      <c r="Y161" s="235"/>
      <c r="Z161" s="235"/>
      <c r="AA161" s="235"/>
      <c r="AB161" s="235"/>
      <c r="AC161" s="235"/>
      <c r="AD161" s="235"/>
      <c r="AE161" s="235"/>
      <c r="AF161" s="235"/>
      <c r="AG161" s="235"/>
      <c r="AH161" s="235"/>
      <c r="AI161" s="235"/>
      <c r="AJ161" s="235"/>
      <c r="AK161" s="235"/>
      <c r="AL161" s="235"/>
      <c r="AM161" s="235"/>
      <c r="AN161" s="235"/>
      <c r="AO161" s="235"/>
      <c r="AP161" s="235"/>
      <c r="AQ161" s="235"/>
      <c r="AR161" s="235"/>
      <c r="AS161" s="235"/>
      <c r="AT161" s="235"/>
      <c r="AU161" s="235"/>
      <c r="AV161" s="235"/>
      <c r="AW161" s="235"/>
      <c r="AX161" s="235"/>
      <c r="AY161" s="235"/>
      <c r="AZ161" s="235"/>
      <c r="BA161" s="236"/>
      <c r="BB161" s="195" t="s">
        <v>523</v>
      </c>
      <c r="BC161" s="196"/>
      <c r="BD161" s="196"/>
      <c r="BE161" s="196"/>
      <c r="BF161" s="196"/>
      <c r="BG161" s="196"/>
      <c r="BH161" s="196"/>
      <c r="BI161" s="197"/>
    </row>
    <row r="162" spans="1:61" ht="48" customHeight="1">
      <c r="A162" s="191" t="s">
        <v>137</v>
      </c>
      <c r="B162" s="192"/>
      <c r="C162" s="192"/>
      <c r="D162" s="192"/>
      <c r="E162" s="205"/>
      <c r="F162" s="206"/>
      <c r="G162" s="234" t="s">
        <v>375</v>
      </c>
      <c r="H162" s="235"/>
      <c r="I162" s="235"/>
      <c r="J162" s="235"/>
      <c r="K162" s="235"/>
      <c r="L162" s="235"/>
      <c r="M162" s="235"/>
      <c r="N162" s="235"/>
      <c r="O162" s="235"/>
      <c r="P162" s="235"/>
      <c r="Q162" s="235"/>
      <c r="R162" s="235"/>
      <c r="S162" s="235"/>
      <c r="T162" s="235"/>
      <c r="U162" s="235"/>
      <c r="V162" s="235"/>
      <c r="W162" s="235"/>
      <c r="X162" s="235"/>
      <c r="Y162" s="235"/>
      <c r="Z162" s="235"/>
      <c r="AA162" s="235"/>
      <c r="AB162" s="235"/>
      <c r="AC162" s="235"/>
      <c r="AD162" s="235"/>
      <c r="AE162" s="235"/>
      <c r="AF162" s="235"/>
      <c r="AG162" s="235"/>
      <c r="AH162" s="235"/>
      <c r="AI162" s="235"/>
      <c r="AJ162" s="235"/>
      <c r="AK162" s="235"/>
      <c r="AL162" s="235"/>
      <c r="AM162" s="235"/>
      <c r="AN162" s="235"/>
      <c r="AO162" s="235"/>
      <c r="AP162" s="235"/>
      <c r="AQ162" s="235"/>
      <c r="AR162" s="235"/>
      <c r="AS162" s="235"/>
      <c r="AT162" s="235"/>
      <c r="AU162" s="235"/>
      <c r="AV162" s="235"/>
      <c r="AW162" s="235"/>
      <c r="AX162" s="235"/>
      <c r="AY162" s="235"/>
      <c r="AZ162" s="235"/>
      <c r="BA162" s="236"/>
      <c r="BB162" s="195" t="s">
        <v>142</v>
      </c>
      <c r="BC162" s="196"/>
      <c r="BD162" s="196"/>
      <c r="BE162" s="196"/>
      <c r="BF162" s="196"/>
      <c r="BG162" s="196"/>
      <c r="BH162" s="196"/>
      <c r="BI162" s="197"/>
    </row>
    <row r="163" spans="1:61" ht="48" customHeight="1">
      <c r="A163" s="191" t="s">
        <v>138</v>
      </c>
      <c r="B163" s="192"/>
      <c r="C163" s="192"/>
      <c r="D163" s="192"/>
      <c r="E163" s="205"/>
      <c r="F163" s="206"/>
      <c r="G163" s="234" t="s">
        <v>376</v>
      </c>
      <c r="H163" s="235"/>
      <c r="I163" s="235"/>
      <c r="J163" s="235"/>
      <c r="K163" s="235"/>
      <c r="L163" s="235"/>
      <c r="M163" s="235"/>
      <c r="N163" s="235"/>
      <c r="O163" s="235"/>
      <c r="P163" s="235"/>
      <c r="Q163" s="235"/>
      <c r="R163" s="235"/>
      <c r="S163" s="235"/>
      <c r="T163" s="235"/>
      <c r="U163" s="235"/>
      <c r="V163" s="235"/>
      <c r="W163" s="235"/>
      <c r="X163" s="235"/>
      <c r="Y163" s="235"/>
      <c r="Z163" s="235"/>
      <c r="AA163" s="235"/>
      <c r="AB163" s="235"/>
      <c r="AC163" s="235"/>
      <c r="AD163" s="235"/>
      <c r="AE163" s="235"/>
      <c r="AF163" s="235"/>
      <c r="AG163" s="235"/>
      <c r="AH163" s="235"/>
      <c r="AI163" s="235"/>
      <c r="AJ163" s="235"/>
      <c r="AK163" s="235"/>
      <c r="AL163" s="235"/>
      <c r="AM163" s="235"/>
      <c r="AN163" s="235"/>
      <c r="AO163" s="235"/>
      <c r="AP163" s="235"/>
      <c r="AQ163" s="235"/>
      <c r="AR163" s="235"/>
      <c r="AS163" s="235"/>
      <c r="AT163" s="235"/>
      <c r="AU163" s="235"/>
      <c r="AV163" s="235"/>
      <c r="AW163" s="235"/>
      <c r="AX163" s="235"/>
      <c r="AY163" s="235"/>
      <c r="AZ163" s="235"/>
      <c r="BA163" s="236"/>
      <c r="BB163" s="195" t="s">
        <v>524</v>
      </c>
      <c r="BC163" s="196"/>
      <c r="BD163" s="196"/>
      <c r="BE163" s="196"/>
      <c r="BF163" s="196"/>
      <c r="BG163" s="196"/>
      <c r="BH163" s="196"/>
      <c r="BI163" s="197"/>
    </row>
    <row r="164" spans="1:61" ht="48" customHeight="1">
      <c r="A164" s="191" t="s">
        <v>260</v>
      </c>
      <c r="B164" s="192"/>
      <c r="C164" s="192"/>
      <c r="D164" s="192"/>
      <c r="E164" s="205"/>
      <c r="F164" s="206"/>
      <c r="G164" s="234" t="s">
        <v>377</v>
      </c>
      <c r="H164" s="235"/>
      <c r="I164" s="235"/>
      <c r="J164" s="235"/>
      <c r="K164" s="235"/>
      <c r="L164" s="235"/>
      <c r="M164" s="235"/>
      <c r="N164" s="235"/>
      <c r="O164" s="235"/>
      <c r="P164" s="235"/>
      <c r="Q164" s="235"/>
      <c r="R164" s="235"/>
      <c r="S164" s="235"/>
      <c r="T164" s="235"/>
      <c r="U164" s="235"/>
      <c r="V164" s="235"/>
      <c r="W164" s="235"/>
      <c r="X164" s="235"/>
      <c r="Y164" s="235"/>
      <c r="Z164" s="235"/>
      <c r="AA164" s="235"/>
      <c r="AB164" s="235"/>
      <c r="AC164" s="235"/>
      <c r="AD164" s="235"/>
      <c r="AE164" s="235"/>
      <c r="AF164" s="235"/>
      <c r="AG164" s="235"/>
      <c r="AH164" s="235"/>
      <c r="AI164" s="235"/>
      <c r="AJ164" s="235"/>
      <c r="AK164" s="235"/>
      <c r="AL164" s="235"/>
      <c r="AM164" s="235"/>
      <c r="AN164" s="235"/>
      <c r="AO164" s="235"/>
      <c r="AP164" s="235"/>
      <c r="AQ164" s="235"/>
      <c r="AR164" s="235"/>
      <c r="AS164" s="235"/>
      <c r="AT164" s="235"/>
      <c r="AU164" s="235"/>
      <c r="AV164" s="235"/>
      <c r="AW164" s="235"/>
      <c r="AX164" s="235"/>
      <c r="AY164" s="235"/>
      <c r="AZ164" s="235"/>
      <c r="BA164" s="236"/>
      <c r="BB164" s="195" t="s">
        <v>100</v>
      </c>
      <c r="BC164" s="196"/>
      <c r="BD164" s="196"/>
      <c r="BE164" s="196"/>
      <c r="BF164" s="196"/>
      <c r="BG164" s="196"/>
      <c r="BH164" s="196"/>
      <c r="BI164" s="197"/>
    </row>
    <row r="165" spans="1:61" ht="48" customHeight="1">
      <c r="A165" s="191" t="s">
        <v>247</v>
      </c>
      <c r="B165" s="192"/>
      <c r="C165" s="192"/>
      <c r="D165" s="192"/>
      <c r="E165" s="205"/>
      <c r="F165" s="206"/>
      <c r="G165" s="234" t="s">
        <v>378</v>
      </c>
      <c r="H165" s="235"/>
      <c r="I165" s="235"/>
      <c r="J165" s="235"/>
      <c r="K165" s="235"/>
      <c r="L165" s="235"/>
      <c r="M165" s="235"/>
      <c r="N165" s="235"/>
      <c r="O165" s="235"/>
      <c r="P165" s="235"/>
      <c r="Q165" s="235"/>
      <c r="R165" s="235"/>
      <c r="S165" s="235"/>
      <c r="T165" s="235"/>
      <c r="U165" s="235"/>
      <c r="V165" s="235"/>
      <c r="W165" s="235"/>
      <c r="X165" s="235"/>
      <c r="Y165" s="235"/>
      <c r="Z165" s="235"/>
      <c r="AA165" s="235"/>
      <c r="AB165" s="235"/>
      <c r="AC165" s="235"/>
      <c r="AD165" s="235"/>
      <c r="AE165" s="235"/>
      <c r="AF165" s="235"/>
      <c r="AG165" s="235"/>
      <c r="AH165" s="235"/>
      <c r="AI165" s="235"/>
      <c r="AJ165" s="235"/>
      <c r="AK165" s="235"/>
      <c r="AL165" s="235"/>
      <c r="AM165" s="235"/>
      <c r="AN165" s="235"/>
      <c r="AO165" s="235"/>
      <c r="AP165" s="235"/>
      <c r="AQ165" s="235"/>
      <c r="AR165" s="235"/>
      <c r="AS165" s="235"/>
      <c r="AT165" s="235"/>
      <c r="AU165" s="235"/>
      <c r="AV165" s="235"/>
      <c r="AW165" s="235"/>
      <c r="AX165" s="235"/>
      <c r="AY165" s="235"/>
      <c r="AZ165" s="235"/>
      <c r="BA165" s="236"/>
      <c r="BB165" s="195" t="s">
        <v>327</v>
      </c>
      <c r="BC165" s="196"/>
      <c r="BD165" s="196"/>
      <c r="BE165" s="196"/>
      <c r="BF165" s="196"/>
      <c r="BG165" s="196"/>
      <c r="BH165" s="196"/>
      <c r="BI165" s="197"/>
    </row>
    <row r="166" spans="1:61" ht="48" customHeight="1">
      <c r="A166" s="191" t="s">
        <v>322</v>
      </c>
      <c r="B166" s="192"/>
      <c r="C166" s="192"/>
      <c r="D166" s="192"/>
      <c r="E166" s="205"/>
      <c r="F166" s="206"/>
      <c r="G166" s="234" t="s">
        <v>379</v>
      </c>
      <c r="H166" s="235"/>
      <c r="I166" s="235"/>
      <c r="J166" s="235"/>
      <c r="K166" s="235"/>
      <c r="L166" s="235"/>
      <c r="M166" s="235"/>
      <c r="N166" s="235"/>
      <c r="O166" s="235"/>
      <c r="P166" s="235"/>
      <c r="Q166" s="235"/>
      <c r="R166" s="235"/>
      <c r="S166" s="235"/>
      <c r="T166" s="235"/>
      <c r="U166" s="235"/>
      <c r="V166" s="235"/>
      <c r="W166" s="235"/>
      <c r="X166" s="235"/>
      <c r="Y166" s="235"/>
      <c r="Z166" s="235"/>
      <c r="AA166" s="235"/>
      <c r="AB166" s="235"/>
      <c r="AC166" s="235"/>
      <c r="AD166" s="235"/>
      <c r="AE166" s="235"/>
      <c r="AF166" s="235"/>
      <c r="AG166" s="235"/>
      <c r="AH166" s="235"/>
      <c r="AI166" s="235"/>
      <c r="AJ166" s="235"/>
      <c r="AK166" s="235"/>
      <c r="AL166" s="235"/>
      <c r="AM166" s="235"/>
      <c r="AN166" s="235"/>
      <c r="AO166" s="235"/>
      <c r="AP166" s="235"/>
      <c r="AQ166" s="235"/>
      <c r="AR166" s="235"/>
      <c r="AS166" s="235"/>
      <c r="AT166" s="235"/>
      <c r="AU166" s="235"/>
      <c r="AV166" s="235"/>
      <c r="AW166" s="235"/>
      <c r="AX166" s="235"/>
      <c r="AY166" s="235"/>
      <c r="AZ166" s="235"/>
      <c r="BA166" s="236"/>
      <c r="BB166" s="195" t="s">
        <v>98</v>
      </c>
      <c r="BC166" s="196"/>
      <c r="BD166" s="196"/>
      <c r="BE166" s="196"/>
      <c r="BF166" s="196"/>
      <c r="BG166" s="196"/>
      <c r="BH166" s="196"/>
      <c r="BI166" s="197"/>
    </row>
    <row r="167" spans="1:61" ht="94.9" customHeight="1">
      <c r="A167" s="191" t="s">
        <v>328</v>
      </c>
      <c r="B167" s="192"/>
      <c r="C167" s="192"/>
      <c r="D167" s="192"/>
      <c r="E167" s="205"/>
      <c r="F167" s="206"/>
      <c r="G167" s="198" t="s">
        <v>504</v>
      </c>
      <c r="H167" s="199"/>
      <c r="I167" s="199"/>
      <c r="J167" s="199"/>
      <c r="K167" s="199"/>
      <c r="L167" s="199"/>
      <c r="M167" s="199"/>
      <c r="N167" s="199"/>
      <c r="O167" s="199"/>
      <c r="P167" s="199"/>
      <c r="Q167" s="199"/>
      <c r="R167" s="199"/>
      <c r="S167" s="199"/>
      <c r="T167" s="199"/>
      <c r="U167" s="199"/>
      <c r="V167" s="199"/>
      <c r="W167" s="199"/>
      <c r="X167" s="199"/>
      <c r="Y167" s="199"/>
      <c r="Z167" s="199"/>
      <c r="AA167" s="199"/>
      <c r="AB167" s="199"/>
      <c r="AC167" s="199"/>
      <c r="AD167" s="199"/>
      <c r="AE167" s="199"/>
      <c r="AF167" s="199"/>
      <c r="AG167" s="199"/>
      <c r="AH167" s="199"/>
      <c r="AI167" s="199"/>
      <c r="AJ167" s="199"/>
      <c r="AK167" s="199"/>
      <c r="AL167" s="199"/>
      <c r="AM167" s="199"/>
      <c r="AN167" s="199"/>
      <c r="AO167" s="199"/>
      <c r="AP167" s="199"/>
      <c r="AQ167" s="199"/>
      <c r="AR167" s="199"/>
      <c r="AS167" s="199"/>
      <c r="AT167" s="199"/>
      <c r="AU167" s="199"/>
      <c r="AV167" s="199"/>
      <c r="AW167" s="199"/>
      <c r="AX167" s="199"/>
      <c r="AY167" s="199"/>
      <c r="AZ167" s="199"/>
      <c r="BA167" s="200"/>
      <c r="BB167" s="195" t="s">
        <v>101</v>
      </c>
      <c r="BC167" s="196"/>
      <c r="BD167" s="196"/>
      <c r="BE167" s="196"/>
      <c r="BF167" s="196"/>
      <c r="BG167" s="196"/>
      <c r="BH167" s="196"/>
      <c r="BI167" s="197"/>
    </row>
    <row r="168" spans="1:61" ht="48" customHeight="1">
      <c r="A168" s="191" t="s">
        <v>412</v>
      </c>
      <c r="B168" s="192"/>
      <c r="C168" s="192"/>
      <c r="D168" s="192"/>
      <c r="E168" s="205"/>
      <c r="F168" s="206"/>
      <c r="G168" s="234" t="s">
        <v>424</v>
      </c>
      <c r="H168" s="235"/>
      <c r="I168" s="235"/>
      <c r="J168" s="235"/>
      <c r="K168" s="235"/>
      <c r="L168" s="235"/>
      <c r="M168" s="235"/>
      <c r="N168" s="235"/>
      <c r="O168" s="235"/>
      <c r="P168" s="235"/>
      <c r="Q168" s="235"/>
      <c r="R168" s="235"/>
      <c r="S168" s="235"/>
      <c r="T168" s="235"/>
      <c r="U168" s="235"/>
      <c r="V168" s="235"/>
      <c r="W168" s="235"/>
      <c r="X168" s="235"/>
      <c r="Y168" s="235"/>
      <c r="Z168" s="235"/>
      <c r="AA168" s="235"/>
      <c r="AB168" s="235"/>
      <c r="AC168" s="235"/>
      <c r="AD168" s="235"/>
      <c r="AE168" s="235"/>
      <c r="AF168" s="235"/>
      <c r="AG168" s="235"/>
      <c r="AH168" s="235"/>
      <c r="AI168" s="235"/>
      <c r="AJ168" s="235"/>
      <c r="AK168" s="235"/>
      <c r="AL168" s="235"/>
      <c r="AM168" s="235"/>
      <c r="AN168" s="235"/>
      <c r="AO168" s="235"/>
      <c r="AP168" s="235"/>
      <c r="AQ168" s="235"/>
      <c r="AR168" s="235"/>
      <c r="AS168" s="235"/>
      <c r="AT168" s="235"/>
      <c r="AU168" s="235"/>
      <c r="AV168" s="235"/>
      <c r="AW168" s="235"/>
      <c r="AX168" s="235"/>
      <c r="AY168" s="235"/>
      <c r="AZ168" s="235"/>
      <c r="BA168" s="236"/>
      <c r="BB168" s="195" t="s">
        <v>115</v>
      </c>
      <c r="BC168" s="196"/>
      <c r="BD168" s="196"/>
      <c r="BE168" s="196"/>
      <c r="BF168" s="196"/>
      <c r="BG168" s="196"/>
      <c r="BH168" s="196"/>
      <c r="BI168" s="197"/>
    </row>
    <row r="169" spans="1:61" ht="102" customHeight="1">
      <c r="A169" s="191" t="s">
        <v>104</v>
      </c>
      <c r="B169" s="192"/>
      <c r="C169" s="192"/>
      <c r="D169" s="192"/>
      <c r="E169" s="205"/>
      <c r="F169" s="206"/>
      <c r="G169" s="198" t="s">
        <v>508</v>
      </c>
      <c r="H169" s="199"/>
      <c r="I169" s="199"/>
      <c r="J169" s="199"/>
      <c r="K169" s="199"/>
      <c r="L169" s="199"/>
      <c r="M169" s="199"/>
      <c r="N169" s="199"/>
      <c r="O169" s="199"/>
      <c r="P169" s="199"/>
      <c r="Q169" s="199"/>
      <c r="R169" s="199"/>
      <c r="S169" s="199"/>
      <c r="T169" s="199"/>
      <c r="U169" s="199"/>
      <c r="V169" s="199"/>
      <c r="W169" s="199"/>
      <c r="X169" s="199"/>
      <c r="Y169" s="199"/>
      <c r="Z169" s="199"/>
      <c r="AA169" s="199"/>
      <c r="AB169" s="199"/>
      <c r="AC169" s="199"/>
      <c r="AD169" s="199"/>
      <c r="AE169" s="199"/>
      <c r="AF169" s="199"/>
      <c r="AG169" s="199"/>
      <c r="AH169" s="199"/>
      <c r="AI169" s="199"/>
      <c r="AJ169" s="199"/>
      <c r="AK169" s="199"/>
      <c r="AL169" s="199"/>
      <c r="AM169" s="199"/>
      <c r="AN169" s="199"/>
      <c r="AO169" s="199"/>
      <c r="AP169" s="199"/>
      <c r="AQ169" s="199"/>
      <c r="AR169" s="199"/>
      <c r="AS169" s="199"/>
      <c r="AT169" s="199"/>
      <c r="AU169" s="199"/>
      <c r="AV169" s="199"/>
      <c r="AW169" s="199"/>
      <c r="AX169" s="199"/>
      <c r="AY169" s="199"/>
      <c r="AZ169" s="199"/>
      <c r="BA169" s="200"/>
      <c r="BB169" s="195" t="s">
        <v>103</v>
      </c>
      <c r="BC169" s="196"/>
      <c r="BD169" s="196"/>
      <c r="BE169" s="196"/>
      <c r="BF169" s="196"/>
      <c r="BG169" s="196"/>
      <c r="BH169" s="196"/>
      <c r="BI169" s="197"/>
    </row>
    <row r="170" spans="1:61" ht="52.9" customHeight="1">
      <c r="A170" s="191" t="s">
        <v>105</v>
      </c>
      <c r="B170" s="192"/>
      <c r="C170" s="192"/>
      <c r="D170" s="192"/>
      <c r="E170" s="205"/>
      <c r="F170" s="206"/>
      <c r="G170" s="198" t="s">
        <v>495</v>
      </c>
      <c r="H170" s="199"/>
      <c r="I170" s="199"/>
      <c r="J170" s="199"/>
      <c r="K170" s="199"/>
      <c r="L170" s="199"/>
      <c r="M170" s="199"/>
      <c r="N170" s="199"/>
      <c r="O170" s="199"/>
      <c r="P170" s="199"/>
      <c r="Q170" s="199"/>
      <c r="R170" s="199"/>
      <c r="S170" s="199"/>
      <c r="T170" s="199"/>
      <c r="U170" s="199"/>
      <c r="V170" s="199"/>
      <c r="W170" s="199"/>
      <c r="X170" s="199"/>
      <c r="Y170" s="199"/>
      <c r="Z170" s="199"/>
      <c r="AA170" s="199"/>
      <c r="AB170" s="199"/>
      <c r="AC170" s="199"/>
      <c r="AD170" s="199"/>
      <c r="AE170" s="199"/>
      <c r="AF170" s="199"/>
      <c r="AG170" s="199"/>
      <c r="AH170" s="199"/>
      <c r="AI170" s="199"/>
      <c r="AJ170" s="199"/>
      <c r="AK170" s="199"/>
      <c r="AL170" s="199"/>
      <c r="AM170" s="199"/>
      <c r="AN170" s="199"/>
      <c r="AO170" s="199"/>
      <c r="AP170" s="199"/>
      <c r="AQ170" s="199"/>
      <c r="AR170" s="199"/>
      <c r="AS170" s="199"/>
      <c r="AT170" s="199"/>
      <c r="AU170" s="199"/>
      <c r="AV170" s="199"/>
      <c r="AW170" s="199"/>
      <c r="AX170" s="199"/>
      <c r="AY170" s="199"/>
      <c r="AZ170" s="199"/>
      <c r="BA170" s="200"/>
      <c r="BB170" s="195" t="s">
        <v>103</v>
      </c>
      <c r="BC170" s="196"/>
      <c r="BD170" s="196"/>
      <c r="BE170" s="196"/>
      <c r="BF170" s="196"/>
      <c r="BG170" s="196"/>
      <c r="BH170" s="196"/>
      <c r="BI170" s="197"/>
    </row>
    <row r="171" spans="1:61" ht="52.9" customHeight="1">
      <c r="A171" s="191" t="s">
        <v>139</v>
      </c>
      <c r="B171" s="192"/>
      <c r="C171" s="192"/>
      <c r="D171" s="192"/>
      <c r="E171" s="205"/>
      <c r="F171" s="206"/>
      <c r="G171" s="198" t="s">
        <v>380</v>
      </c>
      <c r="H171" s="199"/>
      <c r="I171" s="199"/>
      <c r="J171" s="199"/>
      <c r="K171" s="199"/>
      <c r="L171" s="199"/>
      <c r="M171" s="199"/>
      <c r="N171" s="199"/>
      <c r="O171" s="199"/>
      <c r="P171" s="199"/>
      <c r="Q171" s="199"/>
      <c r="R171" s="199"/>
      <c r="S171" s="199"/>
      <c r="T171" s="199"/>
      <c r="U171" s="199"/>
      <c r="V171" s="199"/>
      <c r="W171" s="199"/>
      <c r="X171" s="199"/>
      <c r="Y171" s="199"/>
      <c r="Z171" s="199"/>
      <c r="AA171" s="199"/>
      <c r="AB171" s="199"/>
      <c r="AC171" s="199"/>
      <c r="AD171" s="199"/>
      <c r="AE171" s="199"/>
      <c r="AF171" s="199"/>
      <c r="AG171" s="199"/>
      <c r="AH171" s="199"/>
      <c r="AI171" s="199"/>
      <c r="AJ171" s="199"/>
      <c r="AK171" s="199"/>
      <c r="AL171" s="199"/>
      <c r="AM171" s="199"/>
      <c r="AN171" s="199"/>
      <c r="AO171" s="199"/>
      <c r="AP171" s="199"/>
      <c r="AQ171" s="199"/>
      <c r="AR171" s="199"/>
      <c r="AS171" s="199"/>
      <c r="AT171" s="199"/>
      <c r="AU171" s="199"/>
      <c r="AV171" s="199"/>
      <c r="AW171" s="199"/>
      <c r="AX171" s="199"/>
      <c r="AY171" s="199"/>
      <c r="AZ171" s="199"/>
      <c r="BA171" s="200"/>
      <c r="BB171" s="195" t="s">
        <v>103</v>
      </c>
      <c r="BC171" s="196"/>
      <c r="BD171" s="196"/>
      <c r="BE171" s="196"/>
      <c r="BF171" s="196"/>
      <c r="BG171" s="196"/>
      <c r="BH171" s="196"/>
      <c r="BI171" s="197"/>
    </row>
    <row r="172" spans="1:61" ht="52.9" customHeight="1">
      <c r="A172" s="191" t="s">
        <v>141</v>
      </c>
      <c r="B172" s="192"/>
      <c r="C172" s="192"/>
      <c r="D172" s="192"/>
      <c r="E172" s="205"/>
      <c r="F172" s="206"/>
      <c r="G172" s="198" t="s">
        <v>525</v>
      </c>
      <c r="H172" s="199"/>
      <c r="I172" s="199"/>
      <c r="J172" s="199"/>
      <c r="K172" s="199"/>
      <c r="L172" s="199"/>
      <c r="M172" s="199"/>
      <c r="N172" s="199"/>
      <c r="O172" s="199"/>
      <c r="P172" s="199"/>
      <c r="Q172" s="199"/>
      <c r="R172" s="199"/>
      <c r="S172" s="199"/>
      <c r="T172" s="199"/>
      <c r="U172" s="199"/>
      <c r="V172" s="199"/>
      <c r="W172" s="199"/>
      <c r="X172" s="199"/>
      <c r="Y172" s="199"/>
      <c r="Z172" s="199"/>
      <c r="AA172" s="199"/>
      <c r="AB172" s="199"/>
      <c r="AC172" s="199"/>
      <c r="AD172" s="199"/>
      <c r="AE172" s="199"/>
      <c r="AF172" s="199"/>
      <c r="AG172" s="199"/>
      <c r="AH172" s="199"/>
      <c r="AI172" s="199"/>
      <c r="AJ172" s="199"/>
      <c r="AK172" s="199"/>
      <c r="AL172" s="199"/>
      <c r="AM172" s="199"/>
      <c r="AN172" s="199"/>
      <c r="AO172" s="199"/>
      <c r="AP172" s="199"/>
      <c r="AQ172" s="199"/>
      <c r="AR172" s="199"/>
      <c r="AS172" s="199"/>
      <c r="AT172" s="199"/>
      <c r="AU172" s="199"/>
      <c r="AV172" s="199"/>
      <c r="AW172" s="199"/>
      <c r="AX172" s="199"/>
      <c r="AY172" s="199"/>
      <c r="AZ172" s="199"/>
      <c r="BA172" s="200"/>
      <c r="BB172" s="195" t="s">
        <v>103</v>
      </c>
      <c r="BC172" s="196"/>
      <c r="BD172" s="196"/>
      <c r="BE172" s="196"/>
      <c r="BF172" s="196"/>
      <c r="BG172" s="196"/>
      <c r="BH172" s="196"/>
      <c r="BI172" s="197"/>
    </row>
    <row r="173" spans="1:61" ht="52.9" customHeight="1">
      <c r="A173" s="191" t="s">
        <v>106</v>
      </c>
      <c r="B173" s="192"/>
      <c r="C173" s="192"/>
      <c r="D173" s="192"/>
      <c r="E173" s="205"/>
      <c r="F173" s="206"/>
      <c r="G173" s="198" t="s">
        <v>437</v>
      </c>
      <c r="H173" s="199"/>
      <c r="I173" s="199"/>
      <c r="J173" s="199"/>
      <c r="K173" s="199"/>
      <c r="L173" s="199"/>
      <c r="M173" s="199"/>
      <c r="N173" s="199"/>
      <c r="O173" s="199"/>
      <c r="P173" s="199"/>
      <c r="Q173" s="199"/>
      <c r="R173" s="199"/>
      <c r="S173" s="199"/>
      <c r="T173" s="199"/>
      <c r="U173" s="199"/>
      <c r="V173" s="199"/>
      <c r="W173" s="199"/>
      <c r="X173" s="199"/>
      <c r="Y173" s="199"/>
      <c r="Z173" s="199"/>
      <c r="AA173" s="199"/>
      <c r="AB173" s="199"/>
      <c r="AC173" s="199"/>
      <c r="AD173" s="199"/>
      <c r="AE173" s="199"/>
      <c r="AF173" s="199"/>
      <c r="AG173" s="199"/>
      <c r="AH173" s="199"/>
      <c r="AI173" s="199"/>
      <c r="AJ173" s="199"/>
      <c r="AK173" s="199"/>
      <c r="AL173" s="199"/>
      <c r="AM173" s="199"/>
      <c r="AN173" s="199"/>
      <c r="AO173" s="199"/>
      <c r="AP173" s="199"/>
      <c r="AQ173" s="199"/>
      <c r="AR173" s="199"/>
      <c r="AS173" s="199"/>
      <c r="AT173" s="199"/>
      <c r="AU173" s="199"/>
      <c r="AV173" s="199"/>
      <c r="AW173" s="199"/>
      <c r="AX173" s="199"/>
      <c r="AY173" s="199"/>
      <c r="AZ173" s="199"/>
      <c r="BA173" s="200"/>
      <c r="BB173" s="195" t="s">
        <v>193</v>
      </c>
      <c r="BC173" s="196"/>
      <c r="BD173" s="196"/>
      <c r="BE173" s="196"/>
      <c r="BF173" s="196"/>
      <c r="BG173" s="196"/>
      <c r="BH173" s="196"/>
      <c r="BI173" s="197"/>
    </row>
    <row r="174" spans="1:61" ht="52.9" customHeight="1">
      <c r="A174" s="191" t="s">
        <v>258</v>
      </c>
      <c r="B174" s="192"/>
      <c r="C174" s="192"/>
      <c r="D174" s="192"/>
      <c r="E174" s="205"/>
      <c r="F174" s="206"/>
      <c r="G174" s="198" t="s">
        <v>381</v>
      </c>
      <c r="H174" s="199"/>
      <c r="I174" s="199"/>
      <c r="J174" s="199"/>
      <c r="K174" s="199"/>
      <c r="L174" s="199"/>
      <c r="M174" s="199"/>
      <c r="N174" s="199"/>
      <c r="O174" s="199"/>
      <c r="P174" s="199"/>
      <c r="Q174" s="199"/>
      <c r="R174" s="199"/>
      <c r="S174" s="199"/>
      <c r="T174" s="199"/>
      <c r="U174" s="199"/>
      <c r="V174" s="199"/>
      <c r="W174" s="199"/>
      <c r="X174" s="199"/>
      <c r="Y174" s="199"/>
      <c r="Z174" s="199"/>
      <c r="AA174" s="199"/>
      <c r="AB174" s="199"/>
      <c r="AC174" s="199"/>
      <c r="AD174" s="199"/>
      <c r="AE174" s="199"/>
      <c r="AF174" s="199"/>
      <c r="AG174" s="199"/>
      <c r="AH174" s="199"/>
      <c r="AI174" s="199"/>
      <c r="AJ174" s="199"/>
      <c r="AK174" s="199"/>
      <c r="AL174" s="199"/>
      <c r="AM174" s="199"/>
      <c r="AN174" s="199"/>
      <c r="AO174" s="199"/>
      <c r="AP174" s="199"/>
      <c r="AQ174" s="199"/>
      <c r="AR174" s="199"/>
      <c r="AS174" s="199"/>
      <c r="AT174" s="199"/>
      <c r="AU174" s="199"/>
      <c r="AV174" s="199"/>
      <c r="AW174" s="199"/>
      <c r="AX174" s="199"/>
      <c r="AY174" s="199"/>
      <c r="AZ174" s="199"/>
      <c r="BA174" s="200"/>
      <c r="BB174" s="195" t="s">
        <v>195</v>
      </c>
      <c r="BC174" s="196"/>
      <c r="BD174" s="196"/>
      <c r="BE174" s="196"/>
      <c r="BF174" s="196"/>
      <c r="BG174" s="196"/>
      <c r="BH174" s="196"/>
      <c r="BI174" s="197"/>
    </row>
    <row r="175" spans="1:61" ht="52.9" customHeight="1">
      <c r="A175" s="191" t="s">
        <v>259</v>
      </c>
      <c r="B175" s="192"/>
      <c r="C175" s="192"/>
      <c r="D175" s="192"/>
      <c r="E175" s="205"/>
      <c r="F175" s="206"/>
      <c r="G175" s="198" t="s">
        <v>382</v>
      </c>
      <c r="H175" s="232"/>
      <c r="I175" s="232"/>
      <c r="J175" s="232"/>
      <c r="K175" s="232"/>
      <c r="L175" s="232"/>
      <c r="M175" s="232"/>
      <c r="N175" s="232"/>
      <c r="O175" s="232"/>
      <c r="P175" s="232"/>
      <c r="Q175" s="232"/>
      <c r="R175" s="232"/>
      <c r="S175" s="232"/>
      <c r="T175" s="232"/>
      <c r="U175" s="232"/>
      <c r="V175" s="232"/>
      <c r="W175" s="232"/>
      <c r="X175" s="232"/>
      <c r="Y175" s="232"/>
      <c r="Z175" s="232"/>
      <c r="AA175" s="232"/>
      <c r="AB175" s="232"/>
      <c r="AC175" s="232"/>
      <c r="AD175" s="232"/>
      <c r="AE175" s="232"/>
      <c r="AF175" s="232"/>
      <c r="AG175" s="232"/>
      <c r="AH175" s="232"/>
      <c r="AI175" s="232"/>
      <c r="AJ175" s="232"/>
      <c r="AK175" s="232"/>
      <c r="AL175" s="232"/>
      <c r="AM175" s="232"/>
      <c r="AN175" s="232"/>
      <c r="AO175" s="232"/>
      <c r="AP175" s="232"/>
      <c r="AQ175" s="232"/>
      <c r="AR175" s="232"/>
      <c r="AS175" s="232"/>
      <c r="AT175" s="232"/>
      <c r="AU175" s="232"/>
      <c r="AV175" s="232"/>
      <c r="AW175" s="232"/>
      <c r="AX175" s="232"/>
      <c r="AY175" s="232"/>
      <c r="AZ175" s="232"/>
      <c r="BA175" s="233"/>
      <c r="BB175" s="195" t="s">
        <v>344</v>
      </c>
      <c r="BC175" s="196"/>
      <c r="BD175" s="196"/>
      <c r="BE175" s="196"/>
      <c r="BF175" s="196"/>
      <c r="BG175" s="196"/>
      <c r="BH175" s="196"/>
      <c r="BI175" s="197"/>
    </row>
    <row r="176" spans="1:61" ht="52.9" customHeight="1">
      <c r="A176" s="191" t="s">
        <v>496</v>
      </c>
      <c r="B176" s="192"/>
      <c r="C176" s="192"/>
      <c r="D176" s="192"/>
      <c r="E176" s="205"/>
      <c r="F176" s="206"/>
      <c r="G176" s="198" t="s">
        <v>420</v>
      </c>
      <c r="H176" s="199"/>
      <c r="I176" s="199"/>
      <c r="J176" s="199"/>
      <c r="K176" s="199"/>
      <c r="L176" s="199"/>
      <c r="M176" s="199"/>
      <c r="N176" s="199"/>
      <c r="O176" s="199"/>
      <c r="P176" s="199"/>
      <c r="Q176" s="199"/>
      <c r="R176" s="199"/>
      <c r="S176" s="199"/>
      <c r="T176" s="199"/>
      <c r="U176" s="199"/>
      <c r="V176" s="199"/>
      <c r="W176" s="199"/>
      <c r="X176" s="199"/>
      <c r="Y176" s="199"/>
      <c r="Z176" s="199"/>
      <c r="AA176" s="199"/>
      <c r="AB176" s="199"/>
      <c r="AC176" s="199"/>
      <c r="AD176" s="199"/>
      <c r="AE176" s="199"/>
      <c r="AF176" s="199"/>
      <c r="AG176" s="199"/>
      <c r="AH176" s="199"/>
      <c r="AI176" s="199"/>
      <c r="AJ176" s="199"/>
      <c r="AK176" s="199"/>
      <c r="AL176" s="199"/>
      <c r="AM176" s="199"/>
      <c r="AN176" s="199"/>
      <c r="AO176" s="199"/>
      <c r="AP176" s="199"/>
      <c r="AQ176" s="199"/>
      <c r="AR176" s="199"/>
      <c r="AS176" s="199"/>
      <c r="AT176" s="199"/>
      <c r="AU176" s="199"/>
      <c r="AV176" s="199"/>
      <c r="AW176" s="199"/>
      <c r="AX176" s="199"/>
      <c r="AY176" s="199"/>
      <c r="AZ176" s="199"/>
      <c r="BA176" s="200"/>
      <c r="BB176" s="195" t="s">
        <v>148</v>
      </c>
      <c r="BC176" s="196"/>
      <c r="BD176" s="196"/>
      <c r="BE176" s="196"/>
      <c r="BF176" s="196"/>
      <c r="BG176" s="196"/>
      <c r="BH176" s="196"/>
      <c r="BI176" s="197"/>
    </row>
    <row r="177" spans="1:61" ht="94.15" customHeight="1">
      <c r="A177" s="191" t="s">
        <v>262</v>
      </c>
      <c r="B177" s="192"/>
      <c r="C177" s="192"/>
      <c r="D177" s="192"/>
      <c r="E177" s="205"/>
      <c r="F177" s="206"/>
      <c r="G177" s="198" t="s">
        <v>421</v>
      </c>
      <c r="H177" s="199"/>
      <c r="I177" s="199"/>
      <c r="J177" s="199"/>
      <c r="K177" s="199"/>
      <c r="L177" s="199"/>
      <c r="M177" s="199"/>
      <c r="N177" s="199"/>
      <c r="O177" s="199"/>
      <c r="P177" s="199"/>
      <c r="Q177" s="199"/>
      <c r="R177" s="199"/>
      <c r="S177" s="199"/>
      <c r="T177" s="199"/>
      <c r="U177" s="199"/>
      <c r="V177" s="199"/>
      <c r="W177" s="199"/>
      <c r="X177" s="199"/>
      <c r="Y177" s="199"/>
      <c r="Z177" s="199"/>
      <c r="AA177" s="199"/>
      <c r="AB177" s="199"/>
      <c r="AC177" s="199"/>
      <c r="AD177" s="199"/>
      <c r="AE177" s="199"/>
      <c r="AF177" s="199"/>
      <c r="AG177" s="199"/>
      <c r="AH177" s="199"/>
      <c r="AI177" s="199"/>
      <c r="AJ177" s="199"/>
      <c r="AK177" s="199"/>
      <c r="AL177" s="199"/>
      <c r="AM177" s="199"/>
      <c r="AN177" s="199"/>
      <c r="AO177" s="199"/>
      <c r="AP177" s="199"/>
      <c r="AQ177" s="199"/>
      <c r="AR177" s="199"/>
      <c r="AS177" s="199"/>
      <c r="AT177" s="199"/>
      <c r="AU177" s="199"/>
      <c r="AV177" s="199"/>
      <c r="AW177" s="199"/>
      <c r="AX177" s="199"/>
      <c r="AY177" s="199"/>
      <c r="AZ177" s="199"/>
      <c r="BA177" s="200"/>
      <c r="BB177" s="195" t="s">
        <v>148</v>
      </c>
      <c r="BC177" s="196"/>
      <c r="BD177" s="196"/>
      <c r="BE177" s="196"/>
      <c r="BF177" s="196"/>
      <c r="BG177" s="196"/>
      <c r="BH177" s="196"/>
      <c r="BI177" s="197"/>
    </row>
    <row r="178" spans="1:61" ht="94.15" customHeight="1">
      <c r="A178" s="191" t="s">
        <v>263</v>
      </c>
      <c r="B178" s="192"/>
      <c r="C178" s="192"/>
      <c r="D178" s="192"/>
      <c r="E178" s="205"/>
      <c r="F178" s="206"/>
      <c r="G178" s="198" t="s">
        <v>383</v>
      </c>
      <c r="H178" s="199"/>
      <c r="I178" s="199"/>
      <c r="J178" s="199"/>
      <c r="K178" s="199"/>
      <c r="L178" s="199"/>
      <c r="M178" s="199"/>
      <c r="N178" s="199"/>
      <c r="O178" s="199"/>
      <c r="P178" s="199"/>
      <c r="Q178" s="199"/>
      <c r="R178" s="199"/>
      <c r="S178" s="199"/>
      <c r="T178" s="199"/>
      <c r="U178" s="199"/>
      <c r="V178" s="199"/>
      <c r="W178" s="199"/>
      <c r="X178" s="199"/>
      <c r="Y178" s="199"/>
      <c r="Z178" s="199"/>
      <c r="AA178" s="199"/>
      <c r="AB178" s="199"/>
      <c r="AC178" s="199"/>
      <c r="AD178" s="199"/>
      <c r="AE178" s="199"/>
      <c r="AF178" s="199"/>
      <c r="AG178" s="199"/>
      <c r="AH178" s="199"/>
      <c r="AI178" s="199"/>
      <c r="AJ178" s="199"/>
      <c r="AK178" s="199"/>
      <c r="AL178" s="199"/>
      <c r="AM178" s="199"/>
      <c r="AN178" s="199"/>
      <c r="AO178" s="199"/>
      <c r="AP178" s="199"/>
      <c r="AQ178" s="199"/>
      <c r="AR178" s="199"/>
      <c r="AS178" s="199"/>
      <c r="AT178" s="199"/>
      <c r="AU178" s="199"/>
      <c r="AV178" s="199"/>
      <c r="AW178" s="199"/>
      <c r="AX178" s="199"/>
      <c r="AY178" s="199"/>
      <c r="AZ178" s="199"/>
      <c r="BA178" s="200"/>
      <c r="BB178" s="195" t="s">
        <v>148</v>
      </c>
      <c r="BC178" s="196"/>
      <c r="BD178" s="196"/>
      <c r="BE178" s="196"/>
      <c r="BF178" s="196"/>
      <c r="BG178" s="196"/>
      <c r="BH178" s="196"/>
      <c r="BI178" s="197"/>
    </row>
    <row r="179" spans="1:61" ht="94.15" customHeight="1">
      <c r="A179" s="191" t="s">
        <v>264</v>
      </c>
      <c r="B179" s="192"/>
      <c r="C179" s="192"/>
      <c r="D179" s="192"/>
      <c r="E179" s="205"/>
      <c r="F179" s="206"/>
      <c r="G179" s="198" t="s">
        <v>395</v>
      </c>
      <c r="H179" s="199"/>
      <c r="I179" s="199"/>
      <c r="J179" s="199"/>
      <c r="K179" s="199"/>
      <c r="L179" s="199"/>
      <c r="M179" s="199"/>
      <c r="N179" s="199"/>
      <c r="O179" s="199"/>
      <c r="P179" s="199"/>
      <c r="Q179" s="199"/>
      <c r="R179" s="199"/>
      <c r="S179" s="199"/>
      <c r="T179" s="199"/>
      <c r="U179" s="199"/>
      <c r="V179" s="199"/>
      <c r="W179" s="199"/>
      <c r="X179" s="199"/>
      <c r="Y179" s="199"/>
      <c r="Z179" s="199"/>
      <c r="AA179" s="199"/>
      <c r="AB179" s="199"/>
      <c r="AC179" s="199"/>
      <c r="AD179" s="199"/>
      <c r="AE179" s="199"/>
      <c r="AF179" s="199"/>
      <c r="AG179" s="199"/>
      <c r="AH179" s="199"/>
      <c r="AI179" s="199"/>
      <c r="AJ179" s="199"/>
      <c r="AK179" s="199"/>
      <c r="AL179" s="199"/>
      <c r="AM179" s="199"/>
      <c r="AN179" s="199"/>
      <c r="AO179" s="199"/>
      <c r="AP179" s="199"/>
      <c r="AQ179" s="199"/>
      <c r="AR179" s="199"/>
      <c r="AS179" s="199"/>
      <c r="AT179" s="199"/>
      <c r="AU179" s="199"/>
      <c r="AV179" s="199"/>
      <c r="AW179" s="199"/>
      <c r="AX179" s="199"/>
      <c r="AY179" s="199"/>
      <c r="AZ179" s="199"/>
      <c r="BA179" s="200"/>
      <c r="BB179" s="195" t="s">
        <v>199</v>
      </c>
      <c r="BC179" s="196"/>
      <c r="BD179" s="196"/>
      <c r="BE179" s="196"/>
      <c r="BF179" s="196"/>
      <c r="BG179" s="196"/>
      <c r="BH179" s="196"/>
      <c r="BI179" s="197"/>
    </row>
    <row r="180" spans="1:61" ht="55.15" customHeight="1">
      <c r="A180" s="191" t="s">
        <v>269</v>
      </c>
      <c r="B180" s="192"/>
      <c r="C180" s="192"/>
      <c r="D180" s="192"/>
      <c r="E180" s="205"/>
      <c r="F180" s="206"/>
      <c r="G180" s="198" t="s">
        <v>396</v>
      </c>
      <c r="H180" s="199"/>
      <c r="I180" s="199"/>
      <c r="J180" s="199"/>
      <c r="K180" s="199"/>
      <c r="L180" s="199"/>
      <c r="M180" s="199"/>
      <c r="N180" s="199"/>
      <c r="O180" s="199"/>
      <c r="P180" s="199"/>
      <c r="Q180" s="199"/>
      <c r="R180" s="199"/>
      <c r="S180" s="199"/>
      <c r="T180" s="199"/>
      <c r="U180" s="199"/>
      <c r="V180" s="199"/>
      <c r="W180" s="199"/>
      <c r="X180" s="199"/>
      <c r="Y180" s="199"/>
      <c r="Z180" s="199"/>
      <c r="AA180" s="199"/>
      <c r="AB180" s="199"/>
      <c r="AC180" s="199"/>
      <c r="AD180" s="199"/>
      <c r="AE180" s="199"/>
      <c r="AF180" s="199"/>
      <c r="AG180" s="199"/>
      <c r="AH180" s="199"/>
      <c r="AI180" s="199"/>
      <c r="AJ180" s="199"/>
      <c r="AK180" s="199"/>
      <c r="AL180" s="199"/>
      <c r="AM180" s="199"/>
      <c r="AN180" s="199"/>
      <c r="AO180" s="199"/>
      <c r="AP180" s="199"/>
      <c r="AQ180" s="199"/>
      <c r="AR180" s="199"/>
      <c r="AS180" s="199"/>
      <c r="AT180" s="199"/>
      <c r="AU180" s="199"/>
      <c r="AV180" s="199"/>
      <c r="AW180" s="199"/>
      <c r="AX180" s="199"/>
      <c r="AY180" s="199"/>
      <c r="AZ180" s="199"/>
      <c r="BA180" s="200"/>
      <c r="BB180" s="195" t="s">
        <v>224</v>
      </c>
      <c r="BC180" s="196"/>
      <c r="BD180" s="196"/>
      <c r="BE180" s="196"/>
      <c r="BF180" s="196"/>
      <c r="BG180" s="196"/>
      <c r="BH180" s="196"/>
      <c r="BI180" s="197"/>
    </row>
    <row r="181" spans="1:61" s="51" customFormat="1" ht="96" customHeight="1">
      <c r="A181" s="191" t="s">
        <v>270</v>
      </c>
      <c r="B181" s="192"/>
      <c r="C181" s="192"/>
      <c r="D181" s="192"/>
      <c r="E181" s="193"/>
      <c r="F181" s="194"/>
      <c r="G181" s="198" t="s">
        <v>438</v>
      </c>
      <c r="H181" s="207"/>
      <c r="I181" s="207"/>
      <c r="J181" s="207"/>
      <c r="K181" s="207"/>
      <c r="L181" s="207"/>
      <c r="M181" s="207"/>
      <c r="N181" s="207"/>
      <c r="O181" s="207"/>
      <c r="P181" s="207"/>
      <c r="Q181" s="207"/>
      <c r="R181" s="207"/>
      <c r="S181" s="207"/>
      <c r="T181" s="207"/>
      <c r="U181" s="207"/>
      <c r="V181" s="207"/>
      <c r="W181" s="207"/>
      <c r="X181" s="207"/>
      <c r="Y181" s="207"/>
      <c r="Z181" s="207"/>
      <c r="AA181" s="207"/>
      <c r="AB181" s="207"/>
      <c r="AC181" s="207"/>
      <c r="AD181" s="207"/>
      <c r="AE181" s="207"/>
      <c r="AF181" s="207"/>
      <c r="AG181" s="207"/>
      <c r="AH181" s="207"/>
      <c r="AI181" s="207"/>
      <c r="AJ181" s="207"/>
      <c r="AK181" s="207"/>
      <c r="AL181" s="207"/>
      <c r="AM181" s="207"/>
      <c r="AN181" s="207"/>
      <c r="AO181" s="207"/>
      <c r="AP181" s="207"/>
      <c r="AQ181" s="207"/>
      <c r="AR181" s="207"/>
      <c r="AS181" s="207"/>
      <c r="AT181" s="207"/>
      <c r="AU181" s="207"/>
      <c r="AV181" s="207"/>
      <c r="AW181" s="207"/>
      <c r="AX181" s="207"/>
      <c r="AY181" s="207"/>
      <c r="AZ181" s="207"/>
      <c r="BA181" s="208"/>
      <c r="BB181" s="195" t="s">
        <v>225</v>
      </c>
      <c r="BC181" s="196"/>
      <c r="BD181" s="196"/>
      <c r="BE181" s="196"/>
      <c r="BF181" s="196"/>
      <c r="BG181" s="196"/>
      <c r="BH181" s="196"/>
      <c r="BI181" s="197"/>
    </row>
    <row r="182" spans="1:61" s="51" customFormat="1" ht="96" customHeight="1">
      <c r="A182" s="191" t="s">
        <v>271</v>
      </c>
      <c r="B182" s="192"/>
      <c r="C182" s="192"/>
      <c r="D182" s="192"/>
      <c r="E182" s="193"/>
      <c r="F182" s="194"/>
      <c r="G182" s="198" t="s">
        <v>498</v>
      </c>
      <c r="H182" s="207"/>
      <c r="I182" s="207"/>
      <c r="J182" s="207"/>
      <c r="K182" s="207"/>
      <c r="L182" s="207"/>
      <c r="M182" s="207"/>
      <c r="N182" s="207"/>
      <c r="O182" s="207"/>
      <c r="P182" s="207"/>
      <c r="Q182" s="207"/>
      <c r="R182" s="207"/>
      <c r="S182" s="207"/>
      <c r="T182" s="207"/>
      <c r="U182" s="207"/>
      <c r="V182" s="207"/>
      <c r="W182" s="207"/>
      <c r="X182" s="207"/>
      <c r="Y182" s="207"/>
      <c r="Z182" s="207"/>
      <c r="AA182" s="207"/>
      <c r="AB182" s="207"/>
      <c r="AC182" s="207"/>
      <c r="AD182" s="207"/>
      <c r="AE182" s="207"/>
      <c r="AF182" s="207"/>
      <c r="AG182" s="207"/>
      <c r="AH182" s="207"/>
      <c r="AI182" s="207"/>
      <c r="AJ182" s="207"/>
      <c r="AK182" s="207"/>
      <c r="AL182" s="207"/>
      <c r="AM182" s="207"/>
      <c r="AN182" s="207"/>
      <c r="AO182" s="207"/>
      <c r="AP182" s="207"/>
      <c r="AQ182" s="207"/>
      <c r="AR182" s="207"/>
      <c r="AS182" s="207"/>
      <c r="AT182" s="207"/>
      <c r="AU182" s="207"/>
      <c r="AV182" s="207"/>
      <c r="AW182" s="207"/>
      <c r="AX182" s="207"/>
      <c r="AY182" s="207"/>
      <c r="AZ182" s="207"/>
      <c r="BA182" s="208"/>
      <c r="BB182" s="195" t="s">
        <v>349</v>
      </c>
      <c r="BC182" s="196"/>
      <c r="BD182" s="196"/>
      <c r="BE182" s="196"/>
      <c r="BF182" s="196"/>
      <c r="BG182" s="196"/>
      <c r="BH182" s="196"/>
      <c r="BI182" s="197"/>
    </row>
    <row r="183" spans="1:61" s="51" customFormat="1" ht="96" customHeight="1">
      <c r="A183" s="191" t="s">
        <v>272</v>
      </c>
      <c r="B183" s="192"/>
      <c r="C183" s="192"/>
      <c r="D183" s="192"/>
      <c r="E183" s="193"/>
      <c r="F183" s="194"/>
      <c r="G183" s="198" t="s">
        <v>506</v>
      </c>
      <c r="H183" s="207"/>
      <c r="I183" s="207"/>
      <c r="J183" s="207"/>
      <c r="K183" s="207"/>
      <c r="L183" s="207"/>
      <c r="M183" s="207"/>
      <c r="N183" s="207"/>
      <c r="O183" s="207"/>
      <c r="P183" s="207"/>
      <c r="Q183" s="207"/>
      <c r="R183" s="207"/>
      <c r="S183" s="207"/>
      <c r="T183" s="207"/>
      <c r="U183" s="207"/>
      <c r="V183" s="207"/>
      <c r="W183" s="207"/>
      <c r="X183" s="207"/>
      <c r="Y183" s="207"/>
      <c r="Z183" s="207"/>
      <c r="AA183" s="207"/>
      <c r="AB183" s="207"/>
      <c r="AC183" s="207"/>
      <c r="AD183" s="207"/>
      <c r="AE183" s="207"/>
      <c r="AF183" s="207"/>
      <c r="AG183" s="207"/>
      <c r="AH183" s="207"/>
      <c r="AI183" s="207"/>
      <c r="AJ183" s="207"/>
      <c r="AK183" s="207"/>
      <c r="AL183" s="207"/>
      <c r="AM183" s="207"/>
      <c r="AN183" s="207"/>
      <c r="AO183" s="207"/>
      <c r="AP183" s="207"/>
      <c r="AQ183" s="207"/>
      <c r="AR183" s="207"/>
      <c r="AS183" s="207"/>
      <c r="AT183" s="207"/>
      <c r="AU183" s="207"/>
      <c r="AV183" s="207"/>
      <c r="AW183" s="207"/>
      <c r="AX183" s="207"/>
      <c r="AY183" s="207"/>
      <c r="AZ183" s="207"/>
      <c r="BA183" s="208"/>
      <c r="BB183" s="195" t="s">
        <v>350</v>
      </c>
      <c r="BC183" s="196"/>
      <c r="BD183" s="196"/>
      <c r="BE183" s="196"/>
      <c r="BF183" s="196"/>
      <c r="BG183" s="196"/>
      <c r="BH183" s="196"/>
      <c r="BI183" s="197"/>
    </row>
    <row r="184" spans="1:61" ht="96" customHeight="1">
      <c r="A184" s="191" t="s">
        <v>273</v>
      </c>
      <c r="B184" s="192"/>
      <c r="C184" s="192"/>
      <c r="D184" s="192"/>
      <c r="E184" s="193"/>
      <c r="F184" s="194"/>
      <c r="G184" s="198" t="s">
        <v>439</v>
      </c>
      <c r="H184" s="199"/>
      <c r="I184" s="199"/>
      <c r="J184" s="199"/>
      <c r="K184" s="199"/>
      <c r="L184" s="199"/>
      <c r="M184" s="199"/>
      <c r="N184" s="199"/>
      <c r="O184" s="199"/>
      <c r="P184" s="199"/>
      <c r="Q184" s="199"/>
      <c r="R184" s="199"/>
      <c r="S184" s="199"/>
      <c r="T184" s="199"/>
      <c r="U184" s="199"/>
      <c r="V184" s="199"/>
      <c r="W184" s="199"/>
      <c r="X184" s="199"/>
      <c r="Y184" s="199"/>
      <c r="Z184" s="199"/>
      <c r="AA184" s="199"/>
      <c r="AB184" s="199"/>
      <c r="AC184" s="199"/>
      <c r="AD184" s="199"/>
      <c r="AE184" s="199"/>
      <c r="AF184" s="199"/>
      <c r="AG184" s="199"/>
      <c r="AH184" s="199"/>
      <c r="AI184" s="199"/>
      <c r="AJ184" s="199"/>
      <c r="AK184" s="199"/>
      <c r="AL184" s="199"/>
      <c r="AM184" s="199"/>
      <c r="AN184" s="199"/>
      <c r="AO184" s="199"/>
      <c r="AP184" s="199"/>
      <c r="AQ184" s="199"/>
      <c r="AR184" s="199"/>
      <c r="AS184" s="199"/>
      <c r="AT184" s="199"/>
      <c r="AU184" s="199"/>
      <c r="AV184" s="199"/>
      <c r="AW184" s="199"/>
      <c r="AX184" s="199"/>
      <c r="AY184" s="199"/>
      <c r="AZ184" s="199"/>
      <c r="BA184" s="200"/>
      <c r="BB184" s="195" t="s">
        <v>153</v>
      </c>
      <c r="BC184" s="196"/>
      <c r="BD184" s="196"/>
      <c r="BE184" s="196"/>
      <c r="BF184" s="196"/>
      <c r="BG184" s="196"/>
      <c r="BH184" s="196"/>
      <c r="BI184" s="197"/>
    </row>
    <row r="185" spans="1:61" ht="52.9" customHeight="1">
      <c r="A185" s="191" t="s">
        <v>274</v>
      </c>
      <c r="B185" s="192"/>
      <c r="C185" s="192"/>
      <c r="D185" s="192"/>
      <c r="E185" s="193"/>
      <c r="F185" s="194"/>
      <c r="G185" s="198" t="s">
        <v>521</v>
      </c>
      <c r="H185" s="199"/>
      <c r="I185" s="199"/>
      <c r="J185" s="199"/>
      <c r="K185" s="199"/>
      <c r="L185" s="199"/>
      <c r="M185" s="199"/>
      <c r="N185" s="199"/>
      <c r="O185" s="199"/>
      <c r="P185" s="199"/>
      <c r="Q185" s="199"/>
      <c r="R185" s="199"/>
      <c r="S185" s="199"/>
      <c r="T185" s="199"/>
      <c r="U185" s="199"/>
      <c r="V185" s="199"/>
      <c r="W185" s="199"/>
      <c r="X185" s="199"/>
      <c r="Y185" s="199"/>
      <c r="Z185" s="199"/>
      <c r="AA185" s="199"/>
      <c r="AB185" s="199"/>
      <c r="AC185" s="199"/>
      <c r="AD185" s="199"/>
      <c r="AE185" s="199"/>
      <c r="AF185" s="199"/>
      <c r="AG185" s="199"/>
      <c r="AH185" s="199"/>
      <c r="AI185" s="199"/>
      <c r="AJ185" s="199"/>
      <c r="AK185" s="199"/>
      <c r="AL185" s="199"/>
      <c r="AM185" s="199"/>
      <c r="AN185" s="199"/>
      <c r="AO185" s="199"/>
      <c r="AP185" s="199"/>
      <c r="AQ185" s="199"/>
      <c r="AR185" s="199"/>
      <c r="AS185" s="199"/>
      <c r="AT185" s="199"/>
      <c r="AU185" s="199"/>
      <c r="AV185" s="199"/>
      <c r="AW185" s="199"/>
      <c r="AX185" s="199"/>
      <c r="AY185" s="199"/>
      <c r="AZ185" s="199"/>
      <c r="BA185" s="200"/>
      <c r="BB185" s="195" t="s">
        <v>151</v>
      </c>
      <c r="BC185" s="196"/>
      <c r="BD185" s="196"/>
      <c r="BE185" s="196"/>
      <c r="BF185" s="196"/>
      <c r="BG185" s="196"/>
      <c r="BH185" s="196"/>
      <c r="BI185" s="197"/>
    </row>
    <row r="186" spans="1:61" ht="85.5" customHeight="1">
      <c r="A186" s="191" t="s">
        <v>275</v>
      </c>
      <c r="B186" s="192"/>
      <c r="C186" s="192"/>
      <c r="D186" s="192"/>
      <c r="E186" s="193"/>
      <c r="F186" s="194"/>
      <c r="G186" s="198" t="s">
        <v>426</v>
      </c>
      <c r="H186" s="232"/>
      <c r="I186" s="232"/>
      <c r="J186" s="232"/>
      <c r="K186" s="232"/>
      <c r="L186" s="232"/>
      <c r="M186" s="232"/>
      <c r="N186" s="232"/>
      <c r="O186" s="232"/>
      <c r="P186" s="232"/>
      <c r="Q186" s="232"/>
      <c r="R186" s="232"/>
      <c r="S186" s="232"/>
      <c r="T186" s="232"/>
      <c r="U186" s="232"/>
      <c r="V186" s="232"/>
      <c r="W186" s="232"/>
      <c r="X186" s="232"/>
      <c r="Y186" s="232"/>
      <c r="Z186" s="232"/>
      <c r="AA186" s="232"/>
      <c r="AB186" s="232"/>
      <c r="AC186" s="232"/>
      <c r="AD186" s="232"/>
      <c r="AE186" s="232"/>
      <c r="AF186" s="232"/>
      <c r="AG186" s="232"/>
      <c r="AH186" s="232"/>
      <c r="AI186" s="232"/>
      <c r="AJ186" s="232"/>
      <c r="AK186" s="232"/>
      <c r="AL186" s="232"/>
      <c r="AM186" s="232"/>
      <c r="AN186" s="232"/>
      <c r="AO186" s="232"/>
      <c r="AP186" s="232"/>
      <c r="AQ186" s="232"/>
      <c r="AR186" s="232"/>
      <c r="AS186" s="232"/>
      <c r="AT186" s="232"/>
      <c r="AU186" s="232"/>
      <c r="AV186" s="232"/>
      <c r="AW186" s="232"/>
      <c r="AX186" s="232"/>
      <c r="AY186" s="232"/>
      <c r="AZ186" s="232"/>
      <c r="BA186" s="233"/>
      <c r="BB186" s="195" t="s">
        <v>162</v>
      </c>
      <c r="BC186" s="196"/>
      <c r="BD186" s="196"/>
      <c r="BE186" s="196"/>
      <c r="BF186" s="196"/>
      <c r="BG186" s="196"/>
      <c r="BH186" s="196"/>
      <c r="BI186" s="197"/>
    </row>
    <row r="187" spans="1:61" ht="141.6" customHeight="1">
      <c r="A187" s="191" t="s">
        <v>497</v>
      </c>
      <c r="B187" s="192"/>
      <c r="C187" s="192"/>
      <c r="D187" s="192"/>
      <c r="E187" s="193"/>
      <c r="F187" s="194"/>
      <c r="G187" s="198" t="s">
        <v>519</v>
      </c>
      <c r="H187" s="232"/>
      <c r="I187" s="232"/>
      <c r="J187" s="232"/>
      <c r="K187" s="232"/>
      <c r="L187" s="232"/>
      <c r="M187" s="232"/>
      <c r="N187" s="232"/>
      <c r="O187" s="232"/>
      <c r="P187" s="232"/>
      <c r="Q187" s="232"/>
      <c r="R187" s="232"/>
      <c r="S187" s="232"/>
      <c r="T187" s="232"/>
      <c r="U187" s="232"/>
      <c r="V187" s="232"/>
      <c r="W187" s="232"/>
      <c r="X187" s="232"/>
      <c r="Y187" s="232"/>
      <c r="Z187" s="232"/>
      <c r="AA187" s="232"/>
      <c r="AB187" s="232"/>
      <c r="AC187" s="232"/>
      <c r="AD187" s="232"/>
      <c r="AE187" s="232"/>
      <c r="AF187" s="232"/>
      <c r="AG187" s="232"/>
      <c r="AH187" s="232"/>
      <c r="AI187" s="232"/>
      <c r="AJ187" s="232"/>
      <c r="AK187" s="232"/>
      <c r="AL187" s="232"/>
      <c r="AM187" s="232"/>
      <c r="AN187" s="232"/>
      <c r="AO187" s="232"/>
      <c r="AP187" s="232"/>
      <c r="AQ187" s="232"/>
      <c r="AR187" s="232"/>
      <c r="AS187" s="232"/>
      <c r="AT187" s="232"/>
      <c r="AU187" s="232"/>
      <c r="AV187" s="232"/>
      <c r="AW187" s="232"/>
      <c r="AX187" s="232"/>
      <c r="AY187" s="232"/>
      <c r="AZ187" s="232"/>
      <c r="BA187" s="233"/>
      <c r="BB187" s="195" t="s">
        <v>118</v>
      </c>
      <c r="BC187" s="196"/>
      <c r="BD187" s="196"/>
      <c r="BE187" s="196"/>
      <c r="BF187" s="196"/>
      <c r="BG187" s="196"/>
      <c r="BH187" s="196"/>
      <c r="BI187" s="197"/>
    </row>
    <row r="188" spans="1:61" ht="84" customHeight="1">
      <c r="A188" s="191" t="s">
        <v>265</v>
      </c>
      <c r="B188" s="192"/>
      <c r="C188" s="192"/>
      <c r="D188" s="192"/>
      <c r="E188" s="193"/>
      <c r="F188" s="194"/>
      <c r="G188" s="198" t="s">
        <v>500</v>
      </c>
      <c r="H188" s="199"/>
      <c r="I188" s="199"/>
      <c r="J188" s="199"/>
      <c r="K188" s="199"/>
      <c r="L188" s="199"/>
      <c r="M188" s="199"/>
      <c r="N188" s="199"/>
      <c r="O188" s="199"/>
      <c r="P188" s="199"/>
      <c r="Q188" s="199"/>
      <c r="R188" s="199"/>
      <c r="S188" s="199"/>
      <c r="T188" s="199"/>
      <c r="U188" s="199"/>
      <c r="V188" s="199"/>
      <c r="W188" s="199"/>
      <c r="X188" s="199"/>
      <c r="Y188" s="199"/>
      <c r="Z188" s="199"/>
      <c r="AA188" s="199"/>
      <c r="AB188" s="199"/>
      <c r="AC188" s="199"/>
      <c r="AD188" s="199"/>
      <c r="AE188" s="199"/>
      <c r="AF188" s="199"/>
      <c r="AG188" s="199"/>
      <c r="AH188" s="199"/>
      <c r="AI188" s="199"/>
      <c r="AJ188" s="199"/>
      <c r="AK188" s="199"/>
      <c r="AL188" s="199"/>
      <c r="AM188" s="199"/>
      <c r="AN188" s="199"/>
      <c r="AO188" s="199"/>
      <c r="AP188" s="199"/>
      <c r="AQ188" s="199"/>
      <c r="AR188" s="199"/>
      <c r="AS188" s="199"/>
      <c r="AT188" s="199"/>
      <c r="AU188" s="199"/>
      <c r="AV188" s="199"/>
      <c r="AW188" s="199"/>
      <c r="AX188" s="199"/>
      <c r="AY188" s="199"/>
      <c r="AZ188" s="199"/>
      <c r="BA188" s="200"/>
      <c r="BB188" s="195" t="s">
        <v>239</v>
      </c>
      <c r="BC188" s="196"/>
      <c r="BD188" s="196"/>
      <c r="BE188" s="196"/>
      <c r="BF188" s="196"/>
      <c r="BG188" s="196"/>
      <c r="BH188" s="196"/>
      <c r="BI188" s="197"/>
    </row>
    <row r="189" spans="1:61" ht="88.5" customHeight="1">
      <c r="A189" s="191" t="s">
        <v>266</v>
      </c>
      <c r="B189" s="192"/>
      <c r="C189" s="192"/>
      <c r="D189" s="192"/>
      <c r="E189" s="193"/>
      <c r="F189" s="194"/>
      <c r="G189" s="198" t="s">
        <v>428</v>
      </c>
      <c r="H189" s="199"/>
      <c r="I189" s="199"/>
      <c r="J189" s="199"/>
      <c r="K189" s="199"/>
      <c r="L189" s="199"/>
      <c r="M189" s="199"/>
      <c r="N189" s="199"/>
      <c r="O189" s="199"/>
      <c r="P189" s="199"/>
      <c r="Q189" s="199"/>
      <c r="R189" s="199"/>
      <c r="S189" s="199"/>
      <c r="T189" s="199"/>
      <c r="U189" s="199"/>
      <c r="V189" s="199"/>
      <c r="W189" s="199"/>
      <c r="X189" s="199"/>
      <c r="Y189" s="199"/>
      <c r="Z189" s="199"/>
      <c r="AA189" s="199"/>
      <c r="AB189" s="199"/>
      <c r="AC189" s="199"/>
      <c r="AD189" s="199"/>
      <c r="AE189" s="199"/>
      <c r="AF189" s="199"/>
      <c r="AG189" s="199"/>
      <c r="AH189" s="199"/>
      <c r="AI189" s="199"/>
      <c r="AJ189" s="199"/>
      <c r="AK189" s="199"/>
      <c r="AL189" s="199"/>
      <c r="AM189" s="199"/>
      <c r="AN189" s="199"/>
      <c r="AO189" s="199"/>
      <c r="AP189" s="199"/>
      <c r="AQ189" s="199"/>
      <c r="AR189" s="199"/>
      <c r="AS189" s="199"/>
      <c r="AT189" s="199"/>
      <c r="AU189" s="199"/>
      <c r="AV189" s="199"/>
      <c r="AW189" s="199"/>
      <c r="AX189" s="199"/>
      <c r="AY189" s="199"/>
      <c r="AZ189" s="199"/>
      <c r="BA189" s="200"/>
      <c r="BB189" s="195" t="s">
        <v>240</v>
      </c>
      <c r="BC189" s="196"/>
      <c r="BD189" s="196"/>
      <c r="BE189" s="196"/>
      <c r="BF189" s="196"/>
      <c r="BG189" s="196"/>
      <c r="BH189" s="196"/>
      <c r="BI189" s="197"/>
    </row>
    <row r="190" spans="1:61" ht="91.5" customHeight="1">
      <c r="A190" s="191" t="s">
        <v>267</v>
      </c>
      <c r="B190" s="192"/>
      <c r="C190" s="192"/>
      <c r="D190" s="192"/>
      <c r="E190" s="193"/>
      <c r="F190" s="194"/>
      <c r="G190" s="198" t="s">
        <v>384</v>
      </c>
      <c r="H190" s="199"/>
      <c r="I190" s="199"/>
      <c r="J190" s="199"/>
      <c r="K190" s="199"/>
      <c r="L190" s="199"/>
      <c r="M190" s="199"/>
      <c r="N190" s="199"/>
      <c r="O190" s="199"/>
      <c r="P190" s="199"/>
      <c r="Q190" s="199"/>
      <c r="R190" s="199"/>
      <c r="S190" s="199"/>
      <c r="T190" s="199"/>
      <c r="U190" s="199"/>
      <c r="V190" s="199"/>
      <c r="W190" s="199"/>
      <c r="X190" s="199"/>
      <c r="Y190" s="199"/>
      <c r="Z190" s="199"/>
      <c r="AA190" s="199"/>
      <c r="AB190" s="199"/>
      <c r="AC190" s="199"/>
      <c r="AD190" s="199"/>
      <c r="AE190" s="199"/>
      <c r="AF190" s="199"/>
      <c r="AG190" s="199"/>
      <c r="AH190" s="199"/>
      <c r="AI190" s="199"/>
      <c r="AJ190" s="199"/>
      <c r="AK190" s="199"/>
      <c r="AL190" s="199"/>
      <c r="AM190" s="199"/>
      <c r="AN190" s="199"/>
      <c r="AO190" s="199"/>
      <c r="AP190" s="199"/>
      <c r="AQ190" s="199"/>
      <c r="AR190" s="199"/>
      <c r="AS190" s="199"/>
      <c r="AT190" s="199"/>
      <c r="AU190" s="199"/>
      <c r="AV190" s="199"/>
      <c r="AW190" s="199"/>
      <c r="AX190" s="199"/>
      <c r="AY190" s="199"/>
      <c r="AZ190" s="199"/>
      <c r="BA190" s="200"/>
      <c r="BB190" s="195" t="s">
        <v>248</v>
      </c>
      <c r="BC190" s="196"/>
      <c r="BD190" s="196"/>
      <c r="BE190" s="196"/>
      <c r="BF190" s="196"/>
      <c r="BG190" s="196"/>
      <c r="BH190" s="196"/>
      <c r="BI190" s="197"/>
    </row>
    <row r="191" spans="1:61" ht="90" customHeight="1">
      <c r="A191" s="191" t="s">
        <v>268</v>
      </c>
      <c r="B191" s="192"/>
      <c r="C191" s="192"/>
      <c r="D191" s="192"/>
      <c r="E191" s="193"/>
      <c r="F191" s="194"/>
      <c r="G191" s="198" t="s">
        <v>385</v>
      </c>
      <c r="H191" s="199"/>
      <c r="I191" s="199"/>
      <c r="J191" s="199"/>
      <c r="K191" s="199"/>
      <c r="L191" s="199"/>
      <c r="M191" s="199"/>
      <c r="N191" s="199"/>
      <c r="O191" s="199"/>
      <c r="P191" s="199"/>
      <c r="Q191" s="199"/>
      <c r="R191" s="199"/>
      <c r="S191" s="199"/>
      <c r="T191" s="199"/>
      <c r="U191" s="199"/>
      <c r="V191" s="199"/>
      <c r="W191" s="199"/>
      <c r="X191" s="199"/>
      <c r="Y191" s="199"/>
      <c r="Z191" s="199"/>
      <c r="AA191" s="199"/>
      <c r="AB191" s="199"/>
      <c r="AC191" s="199"/>
      <c r="AD191" s="199"/>
      <c r="AE191" s="199"/>
      <c r="AF191" s="199"/>
      <c r="AG191" s="199"/>
      <c r="AH191" s="199"/>
      <c r="AI191" s="199"/>
      <c r="AJ191" s="199"/>
      <c r="AK191" s="199"/>
      <c r="AL191" s="199"/>
      <c r="AM191" s="199"/>
      <c r="AN191" s="199"/>
      <c r="AO191" s="199"/>
      <c r="AP191" s="199"/>
      <c r="AQ191" s="199"/>
      <c r="AR191" s="199"/>
      <c r="AS191" s="199"/>
      <c r="AT191" s="199"/>
      <c r="AU191" s="199"/>
      <c r="AV191" s="199"/>
      <c r="AW191" s="199"/>
      <c r="AX191" s="199"/>
      <c r="AY191" s="199"/>
      <c r="AZ191" s="199"/>
      <c r="BA191" s="200"/>
      <c r="BB191" s="195" t="s">
        <v>250</v>
      </c>
      <c r="BC191" s="196"/>
      <c r="BD191" s="196"/>
      <c r="BE191" s="196"/>
      <c r="BF191" s="196"/>
      <c r="BG191" s="196"/>
      <c r="BH191" s="196"/>
      <c r="BI191" s="197"/>
    </row>
    <row r="192" spans="1:61" ht="49.15" customHeight="1">
      <c r="A192" s="191" t="s">
        <v>286</v>
      </c>
      <c r="B192" s="192"/>
      <c r="C192" s="192"/>
      <c r="D192" s="192"/>
      <c r="E192" s="193"/>
      <c r="F192" s="194"/>
      <c r="G192" s="198" t="s">
        <v>386</v>
      </c>
      <c r="H192" s="199"/>
      <c r="I192" s="199"/>
      <c r="J192" s="199"/>
      <c r="K192" s="199"/>
      <c r="L192" s="199"/>
      <c r="M192" s="199"/>
      <c r="N192" s="199"/>
      <c r="O192" s="199"/>
      <c r="P192" s="199"/>
      <c r="Q192" s="199"/>
      <c r="R192" s="199"/>
      <c r="S192" s="199"/>
      <c r="T192" s="199"/>
      <c r="U192" s="199"/>
      <c r="V192" s="199"/>
      <c r="W192" s="199"/>
      <c r="X192" s="199"/>
      <c r="Y192" s="199"/>
      <c r="Z192" s="199"/>
      <c r="AA192" s="199"/>
      <c r="AB192" s="199"/>
      <c r="AC192" s="199"/>
      <c r="AD192" s="199"/>
      <c r="AE192" s="199"/>
      <c r="AF192" s="199"/>
      <c r="AG192" s="199"/>
      <c r="AH192" s="199"/>
      <c r="AI192" s="199"/>
      <c r="AJ192" s="199"/>
      <c r="AK192" s="199"/>
      <c r="AL192" s="199"/>
      <c r="AM192" s="199"/>
      <c r="AN192" s="199"/>
      <c r="AO192" s="199"/>
      <c r="AP192" s="199"/>
      <c r="AQ192" s="199"/>
      <c r="AR192" s="199"/>
      <c r="AS192" s="199"/>
      <c r="AT192" s="199"/>
      <c r="AU192" s="199"/>
      <c r="AV192" s="199"/>
      <c r="AW192" s="199"/>
      <c r="AX192" s="199"/>
      <c r="AY192" s="199"/>
      <c r="AZ192" s="199"/>
      <c r="BA192" s="200"/>
      <c r="BB192" s="195" t="s">
        <v>251</v>
      </c>
      <c r="BC192" s="196"/>
      <c r="BD192" s="196"/>
      <c r="BE192" s="196"/>
      <c r="BF192" s="196"/>
      <c r="BG192" s="196"/>
      <c r="BH192" s="196"/>
      <c r="BI192" s="197"/>
    </row>
    <row r="193" spans="1:61" ht="49.15" customHeight="1">
      <c r="A193" s="191" t="s">
        <v>287</v>
      </c>
      <c r="B193" s="192"/>
      <c r="C193" s="192"/>
      <c r="D193" s="192"/>
      <c r="E193" s="193"/>
      <c r="F193" s="194"/>
      <c r="G193" s="198" t="s">
        <v>427</v>
      </c>
      <c r="H193" s="199"/>
      <c r="I193" s="199"/>
      <c r="J193" s="199"/>
      <c r="K193" s="199"/>
      <c r="L193" s="199"/>
      <c r="M193" s="199"/>
      <c r="N193" s="199"/>
      <c r="O193" s="199"/>
      <c r="P193" s="199"/>
      <c r="Q193" s="199"/>
      <c r="R193" s="199"/>
      <c r="S193" s="199"/>
      <c r="T193" s="199"/>
      <c r="U193" s="199"/>
      <c r="V193" s="199"/>
      <c r="W193" s="199"/>
      <c r="X193" s="199"/>
      <c r="Y193" s="199"/>
      <c r="Z193" s="199"/>
      <c r="AA193" s="199"/>
      <c r="AB193" s="199"/>
      <c r="AC193" s="199"/>
      <c r="AD193" s="199"/>
      <c r="AE193" s="199"/>
      <c r="AF193" s="199"/>
      <c r="AG193" s="199"/>
      <c r="AH193" s="199"/>
      <c r="AI193" s="199"/>
      <c r="AJ193" s="199"/>
      <c r="AK193" s="199"/>
      <c r="AL193" s="199"/>
      <c r="AM193" s="199"/>
      <c r="AN193" s="199"/>
      <c r="AO193" s="199"/>
      <c r="AP193" s="199"/>
      <c r="AQ193" s="199"/>
      <c r="AR193" s="199"/>
      <c r="AS193" s="199"/>
      <c r="AT193" s="199"/>
      <c r="AU193" s="199"/>
      <c r="AV193" s="199"/>
      <c r="AW193" s="199"/>
      <c r="AX193" s="199"/>
      <c r="AY193" s="199"/>
      <c r="AZ193" s="199"/>
      <c r="BA193" s="200"/>
      <c r="BB193" s="195" t="s">
        <v>333</v>
      </c>
      <c r="BC193" s="196"/>
      <c r="BD193" s="196"/>
      <c r="BE193" s="196"/>
      <c r="BF193" s="196"/>
      <c r="BG193" s="196"/>
      <c r="BH193" s="196"/>
      <c r="BI193" s="197"/>
    </row>
    <row r="194" spans="1:61" ht="49.15" customHeight="1">
      <c r="A194" s="191" t="s">
        <v>288</v>
      </c>
      <c r="B194" s="192"/>
      <c r="C194" s="192"/>
      <c r="D194" s="192"/>
      <c r="E194" s="193"/>
      <c r="F194" s="194"/>
      <c r="G194" s="198" t="s">
        <v>387</v>
      </c>
      <c r="H194" s="199"/>
      <c r="I194" s="199"/>
      <c r="J194" s="199"/>
      <c r="K194" s="199"/>
      <c r="L194" s="199"/>
      <c r="M194" s="199"/>
      <c r="N194" s="199"/>
      <c r="O194" s="199"/>
      <c r="P194" s="199"/>
      <c r="Q194" s="199"/>
      <c r="R194" s="199"/>
      <c r="S194" s="199"/>
      <c r="T194" s="199"/>
      <c r="U194" s="199"/>
      <c r="V194" s="199"/>
      <c r="W194" s="199"/>
      <c r="X194" s="199"/>
      <c r="Y194" s="199"/>
      <c r="Z194" s="199"/>
      <c r="AA194" s="199"/>
      <c r="AB194" s="199"/>
      <c r="AC194" s="199"/>
      <c r="AD194" s="199"/>
      <c r="AE194" s="199"/>
      <c r="AF194" s="199"/>
      <c r="AG194" s="199"/>
      <c r="AH194" s="199"/>
      <c r="AI194" s="199"/>
      <c r="AJ194" s="199"/>
      <c r="AK194" s="199"/>
      <c r="AL194" s="199"/>
      <c r="AM194" s="199"/>
      <c r="AN194" s="199"/>
      <c r="AO194" s="199"/>
      <c r="AP194" s="199"/>
      <c r="AQ194" s="199"/>
      <c r="AR194" s="199"/>
      <c r="AS194" s="199"/>
      <c r="AT194" s="199"/>
      <c r="AU194" s="199"/>
      <c r="AV194" s="199"/>
      <c r="AW194" s="199"/>
      <c r="AX194" s="199"/>
      <c r="AY194" s="199"/>
      <c r="AZ194" s="199"/>
      <c r="BA194" s="200"/>
      <c r="BB194" s="195" t="s">
        <v>334</v>
      </c>
      <c r="BC194" s="196"/>
      <c r="BD194" s="196"/>
      <c r="BE194" s="196"/>
      <c r="BF194" s="196"/>
      <c r="BG194" s="196"/>
      <c r="BH194" s="196"/>
      <c r="BI194" s="197"/>
    </row>
    <row r="195" spans="1:61" ht="49.15" customHeight="1">
      <c r="A195" s="191" t="s">
        <v>289</v>
      </c>
      <c r="B195" s="192"/>
      <c r="C195" s="192"/>
      <c r="D195" s="192"/>
      <c r="E195" s="193"/>
      <c r="F195" s="194"/>
      <c r="G195" s="198" t="s">
        <v>388</v>
      </c>
      <c r="H195" s="199"/>
      <c r="I195" s="199"/>
      <c r="J195" s="199"/>
      <c r="K195" s="199"/>
      <c r="L195" s="199"/>
      <c r="M195" s="199"/>
      <c r="N195" s="199"/>
      <c r="O195" s="199"/>
      <c r="P195" s="199"/>
      <c r="Q195" s="199"/>
      <c r="R195" s="199"/>
      <c r="S195" s="199"/>
      <c r="T195" s="199"/>
      <c r="U195" s="199"/>
      <c r="V195" s="199"/>
      <c r="W195" s="199"/>
      <c r="X195" s="199"/>
      <c r="Y195" s="199"/>
      <c r="Z195" s="199"/>
      <c r="AA195" s="199"/>
      <c r="AB195" s="199"/>
      <c r="AC195" s="199"/>
      <c r="AD195" s="199"/>
      <c r="AE195" s="199"/>
      <c r="AF195" s="199"/>
      <c r="AG195" s="199"/>
      <c r="AH195" s="199"/>
      <c r="AI195" s="199"/>
      <c r="AJ195" s="199"/>
      <c r="AK195" s="199"/>
      <c r="AL195" s="199"/>
      <c r="AM195" s="199"/>
      <c r="AN195" s="199"/>
      <c r="AO195" s="199"/>
      <c r="AP195" s="199"/>
      <c r="AQ195" s="199"/>
      <c r="AR195" s="199"/>
      <c r="AS195" s="199"/>
      <c r="AT195" s="199"/>
      <c r="AU195" s="199"/>
      <c r="AV195" s="199"/>
      <c r="AW195" s="199"/>
      <c r="AX195" s="199"/>
      <c r="AY195" s="199"/>
      <c r="AZ195" s="199"/>
      <c r="BA195" s="200"/>
      <c r="BB195" s="195" t="s">
        <v>335</v>
      </c>
      <c r="BC195" s="196"/>
      <c r="BD195" s="196"/>
      <c r="BE195" s="196"/>
      <c r="BF195" s="196"/>
      <c r="BG195" s="196"/>
      <c r="BH195" s="196"/>
      <c r="BI195" s="197"/>
    </row>
    <row r="196" spans="1:61" ht="88.5" customHeight="1">
      <c r="A196" s="191" t="s">
        <v>276</v>
      </c>
      <c r="B196" s="192"/>
      <c r="C196" s="192"/>
      <c r="D196" s="192"/>
      <c r="E196" s="193"/>
      <c r="F196" s="194"/>
      <c r="G196" s="198" t="s">
        <v>440</v>
      </c>
      <c r="H196" s="199"/>
      <c r="I196" s="199"/>
      <c r="J196" s="199"/>
      <c r="K196" s="199"/>
      <c r="L196" s="199"/>
      <c r="M196" s="199"/>
      <c r="N196" s="199"/>
      <c r="O196" s="199"/>
      <c r="P196" s="199"/>
      <c r="Q196" s="199"/>
      <c r="R196" s="199"/>
      <c r="S196" s="199"/>
      <c r="T196" s="199"/>
      <c r="U196" s="199"/>
      <c r="V196" s="199"/>
      <c r="W196" s="199"/>
      <c r="X196" s="199"/>
      <c r="Y196" s="199"/>
      <c r="Z196" s="199"/>
      <c r="AA196" s="199"/>
      <c r="AB196" s="199"/>
      <c r="AC196" s="199"/>
      <c r="AD196" s="199"/>
      <c r="AE196" s="199"/>
      <c r="AF196" s="199"/>
      <c r="AG196" s="199"/>
      <c r="AH196" s="199"/>
      <c r="AI196" s="199"/>
      <c r="AJ196" s="199"/>
      <c r="AK196" s="199"/>
      <c r="AL196" s="199"/>
      <c r="AM196" s="199"/>
      <c r="AN196" s="199"/>
      <c r="AO196" s="199"/>
      <c r="AP196" s="199"/>
      <c r="AQ196" s="199"/>
      <c r="AR196" s="199"/>
      <c r="AS196" s="199"/>
      <c r="AT196" s="199"/>
      <c r="AU196" s="199"/>
      <c r="AV196" s="199"/>
      <c r="AW196" s="199"/>
      <c r="AX196" s="199"/>
      <c r="AY196" s="199"/>
      <c r="AZ196" s="199"/>
      <c r="BA196" s="200"/>
      <c r="BB196" s="195" t="s">
        <v>336</v>
      </c>
      <c r="BC196" s="196"/>
      <c r="BD196" s="196"/>
      <c r="BE196" s="196"/>
      <c r="BF196" s="196"/>
      <c r="BG196" s="196"/>
      <c r="BH196" s="196"/>
      <c r="BI196" s="197"/>
    </row>
    <row r="197" spans="1:61" ht="93" customHeight="1">
      <c r="A197" s="191" t="s">
        <v>277</v>
      </c>
      <c r="B197" s="192"/>
      <c r="C197" s="192"/>
      <c r="D197" s="192"/>
      <c r="E197" s="193"/>
      <c r="F197" s="194"/>
      <c r="G197" s="198" t="s">
        <v>441</v>
      </c>
      <c r="H197" s="199"/>
      <c r="I197" s="199"/>
      <c r="J197" s="199"/>
      <c r="K197" s="199"/>
      <c r="L197" s="199"/>
      <c r="M197" s="199"/>
      <c r="N197" s="199"/>
      <c r="O197" s="199"/>
      <c r="P197" s="199"/>
      <c r="Q197" s="199"/>
      <c r="R197" s="199"/>
      <c r="S197" s="199"/>
      <c r="T197" s="199"/>
      <c r="U197" s="199"/>
      <c r="V197" s="199"/>
      <c r="W197" s="199"/>
      <c r="X197" s="199"/>
      <c r="Y197" s="199"/>
      <c r="Z197" s="199"/>
      <c r="AA197" s="199"/>
      <c r="AB197" s="199"/>
      <c r="AC197" s="199"/>
      <c r="AD197" s="199"/>
      <c r="AE197" s="199"/>
      <c r="AF197" s="199"/>
      <c r="AG197" s="199"/>
      <c r="AH197" s="199"/>
      <c r="AI197" s="199"/>
      <c r="AJ197" s="199"/>
      <c r="AK197" s="199"/>
      <c r="AL197" s="199"/>
      <c r="AM197" s="199"/>
      <c r="AN197" s="199"/>
      <c r="AO197" s="199"/>
      <c r="AP197" s="199"/>
      <c r="AQ197" s="199"/>
      <c r="AR197" s="199"/>
      <c r="AS197" s="199"/>
      <c r="AT197" s="199"/>
      <c r="AU197" s="199"/>
      <c r="AV197" s="199"/>
      <c r="AW197" s="199"/>
      <c r="AX197" s="199"/>
      <c r="AY197" s="199"/>
      <c r="AZ197" s="199"/>
      <c r="BA197" s="200"/>
      <c r="BB197" s="195" t="s">
        <v>337</v>
      </c>
      <c r="BC197" s="196"/>
      <c r="BD197" s="196"/>
      <c r="BE197" s="196"/>
      <c r="BF197" s="196"/>
      <c r="BG197" s="196"/>
      <c r="BH197" s="196"/>
      <c r="BI197" s="197"/>
    </row>
    <row r="198" spans="1:61" ht="85.5" customHeight="1">
      <c r="A198" s="191" t="s">
        <v>278</v>
      </c>
      <c r="B198" s="192"/>
      <c r="C198" s="192"/>
      <c r="D198" s="192"/>
      <c r="E198" s="193"/>
      <c r="F198" s="194"/>
      <c r="G198" s="198" t="s">
        <v>390</v>
      </c>
      <c r="H198" s="199"/>
      <c r="I198" s="199"/>
      <c r="J198" s="199"/>
      <c r="K198" s="199"/>
      <c r="L198" s="199"/>
      <c r="M198" s="199"/>
      <c r="N198" s="199"/>
      <c r="O198" s="199"/>
      <c r="P198" s="199"/>
      <c r="Q198" s="199"/>
      <c r="R198" s="199"/>
      <c r="S198" s="199"/>
      <c r="T198" s="199"/>
      <c r="U198" s="199"/>
      <c r="V198" s="199"/>
      <c r="W198" s="199"/>
      <c r="X198" s="199"/>
      <c r="Y198" s="199"/>
      <c r="Z198" s="199"/>
      <c r="AA198" s="199"/>
      <c r="AB198" s="199"/>
      <c r="AC198" s="199"/>
      <c r="AD198" s="199"/>
      <c r="AE198" s="199"/>
      <c r="AF198" s="199"/>
      <c r="AG198" s="199"/>
      <c r="AH198" s="199"/>
      <c r="AI198" s="199"/>
      <c r="AJ198" s="199"/>
      <c r="AK198" s="199"/>
      <c r="AL198" s="199"/>
      <c r="AM198" s="199"/>
      <c r="AN198" s="199"/>
      <c r="AO198" s="199"/>
      <c r="AP198" s="199"/>
      <c r="AQ198" s="199"/>
      <c r="AR198" s="199"/>
      <c r="AS198" s="199"/>
      <c r="AT198" s="199"/>
      <c r="AU198" s="199"/>
      <c r="AV198" s="199"/>
      <c r="AW198" s="199"/>
      <c r="AX198" s="199"/>
      <c r="AY198" s="199"/>
      <c r="AZ198" s="199"/>
      <c r="BA198" s="200"/>
      <c r="BB198" s="195" t="s">
        <v>338</v>
      </c>
      <c r="BC198" s="196"/>
      <c r="BD198" s="196"/>
      <c r="BE198" s="196"/>
      <c r="BF198" s="196"/>
      <c r="BG198" s="196"/>
      <c r="BH198" s="196"/>
      <c r="BI198" s="197"/>
    </row>
    <row r="199" spans="1:61" ht="87" customHeight="1">
      <c r="A199" s="191" t="s">
        <v>279</v>
      </c>
      <c r="B199" s="192"/>
      <c r="C199" s="192"/>
      <c r="D199" s="192"/>
      <c r="E199" s="193"/>
      <c r="F199" s="194"/>
      <c r="G199" s="198" t="s">
        <v>391</v>
      </c>
      <c r="H199" s="199"/>
      <c r="I199" s="199"/>
      <c r="J199" s="199"/>
      <c r="K199" s="199"/>
      <c r="L199" s="199"/>
      <c r="M199" s="199"/>
      <c r="N199" s="199"/>
      <c r="O199" s="199"/>
      <c r="P199" s="199"/>
      <c r="Q199" s="199"/>
      <c r="R199" s="199"/>
      <c r="S199" s="199"/>
      <c r="T199" s="199"/>
      <c r="U199" s="199"/>
      <c r="V199" s="199"/>
      <c r="W199" s="199"/>
      <c r="X199" s="199"/>
      <c r="Y199" s="199"/>
      <c r="Z199" s="199"/>
      <c r="AA199" s="199"/>
      <c r="AB199" s="199"/>
      <c r="AC199" s="199"/>
      <c r="AD199" s="199"/>
      <c r="AE199" s="199"/>
      <c r="AF199" s="199"/>
      <c r="AG199" s="199"/>
      <c r="AH199" s="199"/>
      <c r="AI199" s="199"/>
      <c r="AJ199" s="199"/>
      <c r="AK199" s="199"/>
      <c r="AL199" s="199"/>
      <c r="AM199" s="199"/>
      <c r="AN199" s="199"/>
      <c r="AO199" s="199"/>
      <c r="AP199" s="199"/>
      <c r="AQ199" s="199"/>
      <c r="AR199" s="199"/>
      <c r="AS199" s="199"/>
      <c r="AT199" s="199"/>
      <c r="AU199" s="199"/>
      <c r="AV199" s="199"/>
      <c r="AW199" s="199"/>
      <c r="AX199" s="199"/>
      <c r="AY199" s="199"/>
      <c r="AZ199" s="199"/>
      <c r="BA199" s="200"/>
      <c r="BB199" s="195" t="s">
        <v>480</v>
      </c>
      <c r="BC199" s="196"/>
      <c r="BD199" s="196"/>
      <c r="BE199" s="196"/>
      <c r="BF199" s="196"/>
      <c r="BG199" s="196"/>
      <c r="BH199" s="196"/>
      <c r="BI199" s="197"/>
    </row>
    <row r="200" spans="1:61" ht="96" customHeight="1">
      <c r="A200" s="191" t="s">
        <v>280</v>
      </c>
      <c r="B200" s="192"/>
      <c r="C200" s="192"/>
      <c r="D200" s="192"/>
      <c r="E200" s="193"/>
      <c r="F200" s="194"/>
      <c r="G200" s="198" t="s">
        <v>394</v>
      </c>
      <c r="H200" s="199"/>
      <c r="I200" s="199"/>
      <c r="J200" s="199"/>
      <c r="K200" s="199"/>
      <c r="L200" s="199"/>
      <c r="M200" s="199"/>
      <c r="N200" s="199"/>
      <c r="O200" s="199"/>
      <c r="P200" s="199"/>
      <c r="Q200" s="199"/>
      <c r="R200" s="199"/>
      <c r="S200" s="199"/>
      <c r="T200" s="199"/>
      <c r="U200" s="199"/>
      <c r="V200" s="199"/>
      <c r="W200" s="199"/>
      <c r="X200" s="199"/>
      <c r="Y200" s="199"/>
      <c r="Z200" s="199"/>
      <c r="AA200" s="199"/>
      <c r="AB200" s="199"/>
      <c r="AC200" s="199"/>
      <c r="AD200" s="199"/>
      <c r="AE200" s="199"/>
      <c r="AF200" s="199"/>
      <c r="AG200" s="199"/>
      <c r="AH200" s="199"/>
      <c r="AI200" s="199"/>
      <c r="AJ200" s="199"/>
      <c r="AK200" s="199"/>
      <c r="AL200" s="199"/>
      <c r="AM200" s="199"/>
      <c r="AN200" s="199"/>
      <c r="AO200" s="199"/>
      <c r="AP200" s="199"/>
      <c r="AQ200" s="199"/>
      <c r="AR200" s="199"/>
      <c r="AS200" s="199"/>
      <c r="AT200" s="199"/>
      <c r="AU200" s="199"/>
      <c r="AV200" s="199"/>
      <c r="AW200" s="199"/>
      <c r="AX200" s="199"/>
      <c r="AY200" s="199"/>
      <c r="AZ200" s="199"/>
      <c r="BA200" s="200"/>
      <c r="BB200" s="195" t="s">
        <v>452</v>
      </c>
      <c r="BC200" s="196"/>
      <c r="BD200" s="196"/>
      <c r="BE200" s="196"/>
      <c r="BF200" s="196"/>
      <c r="BG200" s="196"/>
      <c r="BH200" s="196"/>
      <c r="BI200" s="197"/>
    </row>
    <row r="201" spans="1:61" ht="45.4" customHeight="1">
      <c r="A201" s="191" t="s">
        <v>281</v>
      </c>
      <c r="B201" s="192"/>
      <c r="C201" s="192"/>
      <c r="D201" s="192"/>
      <c r="E201" s="193"/>
      <c r="F201" s="194"/>
      <c r="G201" s="198" t="s">
        <v>436</v>
      </c>
      <c r="H201" s="199"/>
      <c r="I201" s="199"/>
      <c r="J201" s="199"/>
      <c r="K201" s="199"/>
      <c r="L201" s="199"/>
      <c r="M201" s="199"/>
      <c r="N201" s="199"/>
      <c r="O201" s="199"/>
      <c r="P201" s="199"/>
      <c r="Q201" s="199"/>
      <c r="R201" s="199"/>
      <c r="S201" s="199"/>
      <c r="T201" s="199"/>
      <c r="U201" s="199"/>
      <c r="V201" s="199"/>
      <c r="W201" s="199"/>
      <c r="X201" s="199"/>
      <c r="Y201" s="199"/>
      <c r="Z201" s="199"/>
      <c r="AA201" s="199"/>
      <c r="AB201" s="199"/>
      <c r="AC201" s="199"/>
      <c r="AD201" s="199"/>
      <c r="AE201" s="199"/>
      <c r="AF201" s="199"/>
      <c r="AG201" s="199"/>
      <c r="AH201" s="199"/>
      <c r="AI201" s="199"/>
      <c r="AJ201" s="199"/>
      <c r="AK201" s="199"/>
      <c r="AL201" s="199"/>
      <c r="AM201" s="199"/>
      <c r="AN201" s="199"/>
      <c r="AO201" s="199"/>
      <c r="AP201" s="199"/>
      <c r="AQ201" s="199"/>
      <c r="AR201" s="199"/>
      <c r="AS201" s="199"/>
      <c r="AT201" s="199"/>
      <c r="AU201" s="199"/>
      <c r="AV201" s="199"/>
      <c r="AW201" s="199"/>
      <c r="AX201" s="199"/>
      <c r="AY201" s="199"/>
      <c r="AZ201" s="199"/>
      <c r="BA201" s="200"/>
      <c r="BB201" s="195" t="s">
        <v>466</v>
      </c>
      <c r="BC201" s="196"/>
      <c r="BD201" s="196"/>
      <c r="BE201" s="196"/>
      <c r="BF201" s="196"/>
      <c r="BG201" s="196"/>
      <c r="BH201" s="196"/>
      <c r="BI201" s="197"/>
    </row>
    <row r="202" spans="1:61" ht="84.4" customHeight="1">
      <c r="A202" s="191" t="s">
        <v>282</v>
      </c>
      <c r="B202" s="192"/>
      <c r="C202" s="192"/>
      <c r="D202" s="192"/>
      <c r="E202" s="193"/>
      <c r="F202" s="194"/>
      <c r="G202" s="198" t="s">
        <v>442</v>
      </c>
      <c r="H202" s="199"/>
      <c r="I202" s="199"/>
      <c r="J202" s="199"/>
      <c r="K202" s="199"/>
      <c r="L202" s="199"/>
      <c r="M202" s="199"/>
      <c r="N202" s="199"/>
      <c r="O202" s="199"/>
      <c r="P202" s="199"/>
      <c r="Q202" s="199"/>
      <c r="R202" s="199"/>
      <c r="S202" s="199"/>
      <c r="T202" s="199"/>
      <c r="U202" s="199"/>
      <c r="V202" s="199"/>
      <c r="W202" s="199"/>
      <c r="X202" s="199"/>
      <c r="Y202" s="199"/>
      <c r="Z202" s="199"/>
      <c r="AA202" s="199"/>
      <c r="AB202" s="199"/>
      <c r="AC202" s="199"/>
      <c r="AD202" s="199"/>
      <c r="AE202" s="199"/>
      <c r="AF202" s="199"/>
      <c r="AG202" s="199"/>
      <c r="AH202" s="199"/>
      <c r="AI202" s="199"/>
      <c r="AJ202" s="199"/>
      <c r="AK202" s="199"/>
      <c r="AL202" s="199"/>
      <c r="AM202" s="199"/>
      <c r="AN202" s="199"/>
      <c r="AO202" s="199"/>
      <c r="AP202" s="199"/>
      <c r="AQ202" s="199"/>
      <c r="AR202" s="199"/>
      <c r="AS202" s="199"/>
      <c r="AT202" s="199"/>
      <c r="AU202" s="199"/>
      <c r="AV202" s="199"/>
      <c r="AW202" s="199"/>
      <c r="AX202" s="199"/>
      <c r="AY202" s="199"/>
      <c r="AZ202" s="199"/>
      <c r="BA202" s="200"/>
      <c r="BB202" s="195" t="s">
        <v>184</v>
      </c>
      <c r="BC202" s="196"/>
      <c r="BD202" s="196"/>
      <c r="BE202" s="196"/>
      <c r="BF202" s="196"/>
      <c r="BG202" s="196"/>
      <c r="BH202" s="196"/>
      <c r="BI202" s="197"/>
    </row>
    <row r="203" spans="1:61" ht="51" customHeight="1">
      <c r="A203" s="191" t="s">
        <v>283</v>
      </c>
      <c r="B203" s="192"/>
      <c r="C203" s="192"/>
      <c r="D203" s="192"/>
      <c r="E203" s="193"/>
      <c r="F203" s="194"/>
      <c r="G203" s="198" t="s">
        <v>443</v>
      </c>
      <c r="H203" s="199"/>
      <c r="I203" s="199"/>
      <c r="J203" s="199"/>
      <c r="K203" s="199"/>
      <c r="L203" s="199"/>
      <c r="M203" s="199"/>
      <c r="N203" s="199"/>
      <c r="O203" s="199"/>
      <c r="P203" s="199"/>
      <c r="Q203" s="199"/>
      <c r="R203" s="199"/>
      <c r="S203" s="199"/>
      <c r="T203" s="199"/>
      <c r="U203" s="199"/>
      <c r="V203" s="199"/>
      <c r="W203" s="199"/>
      <c r="X203" s="199"/>
      <c r="Y203" s="199"/>
      <c r="Z203" s="199"/>
      <c r="AA203" s="199"/>
      <c r="AB203" s="199"/>
      <c r="AC203" s="199"/>
      <c r="AD203" s="199"/>
      <c r="AE203" s="199"/>
      <c r="AF203" s="199"/>
      <c r="AG203" s="199"/>
      <c r="AH203" s="199"/>
      <c r="AI203" s="199"/>
      <c r="AJ203" s="199"/>
      <c r="AK203" s="199"/>
      <c r="AL203" s="199"/>
      <c r="AM203" s="199"/>
      <c r="AN203" s="199"/>
      <c r="AO203" s="199"/>
      <c r="AP203" s="199"/>
      <c r="AQ203" s="199"/>
      <c r="AR203" s="199"/>
      <c r="AS203" s="199"/>
      <c r="AT203" s="199"/>
      <c r="AU203" s="199"/>
      <c r="AV203" s="199"/>
      <c r="AW203" s="199"/>
      <c r="AX203" s="199"/>
      <c r="AY203" s="199"/>
      <c r="AZ203" s="199"/>
      <c r="BA203" s="200"/>
      <c r="BB203" s="195" t="s">
        <v>160</v>
      </c>
      <c r="BC203" s="196"/>
      <c r="BD203" s="196"/>
      <c r="BE203" s="196"/>
      <c r="BF203" s="196"/>
      <c r="BG203" s="196"/>
      <c r="BH203" s="196"/>
      <c r="BI203" s="197"/>
    </row>
    <row r="204" spans="1:61" ht="51" customHeight="1">
      <c r="A204" s="191" t="s">
        <v>284</v>
      </c>
      <c r="B204" s="192"/>
      <c r="C204" s="192"/>
      <c r="D204" s="192"/>
      <c r="E204" s="193"/>
      <c r="F204" s="194"/>
      <c r="G204" s="198" t="s">
        <v>444</v>
      </c>
      <c r="H204" s="199"/>
      <c r="I204" s="199"/>
      <c r="J204" s="199"/>
      <c r="K204" s="199"/>
      <c r="L204" s="199"/>
      <c r="M204" s="199"/>
      <c r="N204" s="199"/>
      <c r="O204" s="199"/>
      <c r="P204" s="199"/>
      <c r="Q204" s="199"/>
      <c r="R204" s="199"/>
      <c r="S204" s="199"/>
      <c r="T204" s="199"/>
      <c r="U204" s="199"/>
      <c r="V204" s="199"/>
      <c r="W204" s="199"/>
      <c r="X204" s="199"/>
      <c r="Y204" s="199"/>
      <c r="Z204" s="199"/>
      <c r="AA204" s="199"/>
      <c r="AB204" s="199"/>
      <c r="AC204" s="199"/>
      <c r="AD204" s="199"/>
      <c r="AE204" s="199"/>
      <c r="AF204" s="199"/>
      <c r="AG204" s="199"/>
      <c r="AH204" s="199"/>
      <c r="AI204" s="199"/>
      <c r="AJ204" s="199"/>
      <c r="AK204" s="199"/>
      <c r="AL204" s="199"/>
      <c r="AM204" s="199"/>
      <c r="AN204" s="199"/>
      <c r="AO204" s="199"/>
      <c r="AP204" s="199"/>
      <c r="AQ204" s="199"/>
      <c r="AR204" s="199"/>
      <c r="AS204" s="199"/>
      <c r="AT204" s="199"/>
      <c r="AU204" s="199"/>
      <c r="AV204" s="199"/>
      <c r="AW204" s="199"/>
      <c r="AX204" s="199"/>
      <c r="AY204" s="199"/>
      <c r="AZ204" s="199"/>
      <c r="BA204" s="200"/>
      <c r="BB204" s="195" t="s">
        <v>159</v>
      </c>
      <c r="BC204" s="196"/>
      <c r="BD204" s="196"/>
      <c r="BE204" s="196"/>
      <c r="BF204" s="196"/>
      <c r="BG204" s="196"/>
      <c r="BH204" s="196"/>
      <c r="BI204" s="197"/>
    </row>
    <row r="205" spans="1:61" ht="51" customHeight="1">
      <c r="A205" s="191" t="s">
        <v>285</v>
      </c>
      <c r="B205" s="192"/>
      <c r="C205" s="192"/>
      <c r="D205" s="192"/>
      <c r="E205" s="193"/>
      <c r="F205" s="194"/>
      <c r="G205" s="198" t="s">
        <v>447</v>
      </c>
      <c r="H205" s="199"/>
      <c r="I205" s="199"/>
      <c r="J205" s="199"/>
      <c r="K205" s="199"/>
      <c r="L205" s="199"/>
      <c r="M205" s="199"/>
      <c r="N205" s="199"/>
      <c r="O205" s="199"/>
      <c r="P205" s="199"/>
      <c r="Q205" s="199"/>
      <c r="R205" s="199"/>
      <c r="S205" s="199"/>
      <c r="T205" s="199"/>
      <c r="U205" s="199"/>
      <c r="V205" s="199"/>
      <c r="W205" s="199"/>
      <c r="X205" s="199"/>
      <c r="Y205" s="199"/>
      <c r="Z205" s="199"/>
      <c r="AA205" s="199"/>
      <c r="AB205" s="199"/>
      <c r="AC205" s="199"/>
      <c r="AD205" s="199"/>
      <c r="AE205" s="199"/>
      <c r="AF205" s="199"/>
      <c r="AG205" s="199"/>
      <c r="AH205" s="199"/>
      <c r="AI205" s="199"/>
      <c r="AJ205" s="199"/>
      <c r="AK205" s="199"/>
      <c r="AL205" s="199"/>
      <c r="AM205" s="199"/>
      <c r="AN205" s="199"/>
      <c r="AO205" s="199"/>
      <c r="AP205" s="199"/>
      <c r="AQ205" s="199"/>
      <c r="AR205" s="199"/>
      <c r="AS205" s="199"/>
      <c r="AT205" s="199"/>
      <c r="AU205" s="199"/>
      <c r="AV205" s="199"/>
      <c r="AW205" s="199"/>
      <c r="AX205" s="199"/>
      <c r="AY205" s="199"/>
      <c r="AZ205" s="199"/>
      <c r="BA205" s="200"/>
      <c r="BB205" s="195" t="s">
        <v>467</v>
      </c>
      <c r="BC205" s="196"/>
      <c r="BD205" s="196"/>
      <c r="BE205" s="196"/>
      <c r="BF205" s="196"/>
      <c r="BG205" s="196"/>
      <c r="BH205" s="196"/>
      <c r="BI205" s="197"/>
    </row>
    <row r="206" spans="1:61" ht="82.9" customHeight="1">
      <c r="A206" s="191" t="s">
        <v>290</v>
      </c>
      <c r="B206" s="192"/>
      <c r="C206" s="192"/>
      <c r="D206" s="192"/>
      <c r="E206" s="193"/>
      <c r="F206" s="194"/>
      <c r="G206" s="198" t="s">
        <v>397</v>
      </c>
      <c r="H206" s="199"/>
      <c r="I206" s="199"/>
      <c r="J206" s="199"/>
      <c r="K206" s="199"/>
      <c r="L206" s="199"/>
      <c r="M206" s="199"/>
      <c r="N206" s="199"/>
      <c r="O206" s="199"/>
      <c r="P206" s="199"/>
      <c r="Q206" s="199"/>
      <c r="R206" s="199"/>
      <c r="S206" s="199"/>
      <c r="T206" s="199"/>
      <c r="U206" s="199"/>
      <c r="V206" s="199"/>
      <c r="W206" s="199"/>
      <c r="X206" s="199"/>
      <c r="Y206" s="199"/>
      <c r="Z206" s="199"/>
      <c r="AA206" s="199"/>
      <c r="AB206" s="199"/>
      <c r="AC206" s="199"/>
      <c r="AD206" s="199"/>
      <c r="AE206" s="199"/>
      <c r="AF206" s="199"/>
      <c r="AG206" s="199"/>
      <c r="AH206" s="199"/>
      <c r="AI206" s="199"/>
      <c r="AJ206" s="199"/>
      <c r="AK206" s="199"/>
      <c r="AL206" s="199"/>
      <c r="AM206" s="199"/>
      <c r="AN206" s="199"/>
      <c r="AO206" s="199"/>
      <c r="AP206" s="199"/>
      <c r="AQ206" s="199"/>
      <c r="AR206" s="199"/>
      <c r="AS206" s="199"/>
      <c r="AT206" s="199"/>
      <c r="AU206" s="199"/>
      <c r="AV206" s="199"/>
      <c r="AW206" s="199"/>
      <c r="AX206" s="199"/>
      <c r="AY206" s="199"/>
      <c r="AZ206" s="199"/>
      <c r="BA206" s="200"/>
      <c r="BB206" s="195" t="s">
        <v>468</v>
      </c>
      <c r="BC206" s="196"/>
      <c r="BD206" s="196"/>
      <c r="BE206" s="196"/>
      <c r="BF206" s="196"/>
      <c r="BG206" s="196"/>
      <c r="BH206" s="196"/>
      <c r="BI206" s="197"/>
    </row>
    <row r="207" spans="1:61" ht="94.5" customHeight="1">
      <c r="A207" s="191" t="s">
        <v>291</v>
      </c>
      <c r="B207" s="192"/>
      <c r="C207" s="192"/>
      <c r="D207" s="192"/>
      <c r="E207" s="193"/>
      <c r="F207" s="194"/>
      <c r="G207" s="198" t="s">
        <v>425</v>
      </c>
      <c r="H207" s="199"/>
      <c r="I207" s="199"/>
      <c r="J207" s="199"/>
      <c r="K207" s="199"/>
      <c r="L207" s="199"/>
      <c r="M207" s="199"/>
      <c r="N207" s="199"/>
      <c r="O207" s="199"/>
      <c r="P207" s="199"/>
      <c r="Q207" s="199"/>
      <c r="R207" s="199"/>
      <c r="S207" s="199"/>
      <c r="T207" s="199"/>
      <c r="U207" s="199"/>
      <c r="V207" s="199"/>
      <c r="W207" s="199"/>
      <c r="X207" s="199"/>
      <c r="Y207" s="199"/>
      <c r="Z207" s="199"/>
      <c r="AA207" s="199"/>
      <c r="AB207" s="199"/>
      <c r="AC207" s="199"/>
      <c r="AD207" s="199"/>
      <c r="AE207" s="199"/>
      <c r="AF207" s="199"/>
      <c r="AG207" s="199"/>
      <c r="AH207" s="199"/>
      <c r="AI207" s="199"/>
      <c r="AJ207" s="199"/>
      <c r="AK207" s="199"/>
      <c r="AL207" s="199"/>
      <c r="AM207" s="199"/>
      <c r="AN207" s="199"/>
      <c r="AO207" s="199"/>
      <c r="AP207" s="199"/>
      <c r="AQ207" s="199"/>
      <c r="AR207" s="199"/>
      <c r="AS207" s="199"/>
      <c r="AT207" s="199"/>
      <c r="AU207" s="199"/>
      <c r="AV207" s="199"/>
      <c r="AW207" s="199"/>
      <c r="AX207" s="199"/>
      <c r="AY207" s="199"/>
      <c r="AZ207" s="199"/>
      <c r="BA207" s="200"/>
      <c r="BB207" s="195" t="s">
        <v>233</v>
      </c>
      <c r="BC207" s="196"/>
      <c r="BD207" s="196"/>
      <c r="BE207" s="196"/>
      <c r="BF207" s="196"/>
      <c r="BG207" s="196"/>
      <c r="BH207" s="196"/>
      <c r="BI207" s="197"/>
    </row>
    <row r="208" spans="1:61" ht="49.5" customHeight="1">
      <c r="A208" s="191" t="s">
        <v>292</v>
      </c>
      <c r="B208" s="192"/>
      <c r="C208" s="192"/>
      <c r="D208" s="192"/>
      <c r="E208" s="193"/>
      <c r="F208" s="194"/>
      <c r="G208" s="198" t="s">
        <v>398</v>
      </c>
      <c r="H208" s="199"/>
      <c r="I208" s="199"/>
      <c r="J208" s="199"/>
      <c r="K208" s="199"/>
      <c r="L208" s="199"/>
      <c r="M208" s="199"/>
      <c r="N208" s="199"/>
      <c r="O208" s="199"/>
      <c r="P208" s="199"/>
      <c r="Q208" s="199"/>
      <c r="R208" s="199"/>
      <c r="S208" s="199"/>
      <c r="T208" s="199"/>
      <c r="U208" s="199"/>
      <c r="V208" s="199"/>
      <c r="W208" s="199"/>
      <c r="X208" s="199"/>
      <c r="Y208" s="199"/>
      <c r="Z208" s="199"/>
      <c r="AA208" s="199"/>
      <c r="AB208" s="199"/>
      <c r="AC208" s="199"/>
      <c r="AD208" s="199"/>
      <c r="AE208" s="199"/>
      <c r="AF208" s="199"/>
      <c r="AG208" s="199"/>
      <c r="AH208" s="199"/>
      <c r="AI208" s="199"/>
      <c r="AJ208" s="199"/>
      <c r="AK208" s="199"/>
      <c r="AL208" s="199"/>
      <c r="AM208" s="199"/>
      <c r="AN208" s="199"/>
      <c r="AO208" s="199"/>
      <c r="AP208" s="199"/>
      <c r="AQ208" s="199"/>
      <c r="AR208" s="199"/>
      <c r="AS208" s="199"/>
      <c r="AT208" s="199"/>
      <c r="AU208" s="199"/>
      <c r="AV208" s="199"/>
      <c r="AW208" s="199"/>
      <c r="AX208" s="199"/>
      <c r="AY208" s="199"/>
      <c r="AZ208" s="199"/>
      <c r="BA208" s="200"/>
      <c r="BB208" s="195" t="s">
        <v>470</v>
      </c>
      <c r="BC208" s="196"/>
      <c r="BD208" s="196"/>
      <c r="BE208" s="196"/>
      <c r="BF208" s="196"/>
      <c r="BG208" s="196"/>
      <c r="BH208" s="196"/>
      <c r="BI208" s="197"/>
    </row>
    <row r="209" spans="1:61" ht="49.5" customHeight="1">
      <c r="A209" s="191" t="s">
        <v>293</v>
      </c>
      <c r="B209" s="192"/>
      <c r="C209" s="192"/>
      <c r="D209" s="192"/>
      <c r="E209" s="193"/>
      <c r="F209" s="194"/>
      <c r="G209" s="198" t="s">
        <v>445</v>
      </c>
      <c r="H209" s="199"/>
      <c r="I209" s="199"/>
      <c r="J209" s="199"/>
      <c r="K209" s="199"/>
      <c r="L209" s="199"/>
      <c r="M209" s="199"/>
      <c r="N209" s="199"/>
      <c r="O209" s="199"/>
      <c r="P209" s="199"/>
      <c r="Q209" s="199"/>
      <c r="R209" s="199"/>
      <c r="S209" s="199"/>
      <c r="T209" s="199"/>
      <c r="U209" s="199"/>
      <c r="V209" s="199"/>
      <c r="W209" s="199"/>
      <c r="X209" s="199"/>
      <c r="Y209" s="199"/>
      <c r="Z209" s="199"/>
      <c r="AA209" s="199"/>
      <c r="AB209" s="199"/>
      <c r="AC209" s="199"/>
      <c r="AD209" s="199"/>
      <c r="AE209" s="199"/>
      <c r="AF209" s="199"/>
      <c r="AG209" s="199"/>
      <c r="AH209" s="199"/>
      <c r="AI209" s="199"/>
      <c r="AJ209" s="199"/>
      <c r="AK209" s="199"/>
      <c r="AL209" s="199"/>
      <c r="AM209" s="199"/>
      <c r="AN209" s="199"/>
      <c r="AO209" s="199"/>
      <c r="AP209" s="199"/>
      <c r="AQ209" s="199"/>
      <c r="AR209" s="199"/>
      <c r="AS209" s="199"/>
      <c r="AT209" s="199"/>
      <c r="AU209" s="199"/>
      <c r="AV209" s="199"/>
      <c r="AW209" s="199"/>
      <c r="AX209" s="199"/>
      <c r="AY209" s="199"/>
      <c r="AZ209" s="199"/>
      <c r="BA209" s="200"/>
      <c r="BB209" s="195" t="s">
        <v>471</v>
      </c>
      <c r="BC209" s="196"/>
      <c r="BD209" s="196"/>
      <c r="BE209" s="196"/>
      <c r="BF209" s="196"/>
      <c r="BG209" s="196"/>
      <c r="BH209" s="196"/>
      <c r="BI209" s="197"/>
    </row>
    <row r="210" spans="1:61" ht="49.5" customHeight="1">
      <c r="A210" s="191" t="s">
        <v>294</v>
      </c>
      <c r="B210" s="192"/>
      <c r="C210" s="192"/>
      <c r="D210" s="192"/>
      <c r="E210" s="193"/>
      <c r="F210" s="194"/>
      <c r="G210" s="198" t="s">
        <v>446</v>
      </c>
      <c r="H210" s="199"/>
      <c r="I210" s="199"/>
      <c r="J210" s="199"/>
      <c r="K210" s="199"/>
      <c r="L210" s="199"/>
      <c r="M210" s="199"/>
      <c r="N210" s="199"/>
      <c r="O210" s="199"/>
      <c r="P210" s="199"/>
      <c r="Q210" s="199"/>
      <c r="R210" s="199"/>
      <c r="S210" s="199"/>
      <c r="T210" s="199"/>
      <c r="U210" s="199"/>
      <c r="V210" s="199"/>
      <c r="W210" s="199"/>
      <c r="X210" s="199"/>
      <c r="Y210" s="199"/>
      <c r="Z210" s="199"/>
      <c r="AA210" s="199"/>
      <c r="AB210" s="199"/>
      <c r="AC210" s="199"/>
      <c r="AD210" s="199"/>
      <c r="AE210" s="199"/>
      <c r="AF210" s="199"/>
      <c r="AG210" s="199"/>
      <c r="AH210" s="199"/>
      <c r="AI210" s="199"/>
      <c r="AJ210" s="199"/>
      <c r="AK210" s="199"/>
      <c r="AL210" s="199"/>
      <c r="AM210" s="199"/>
      <c r="AN210" s="199"/>
      <c r="AO210" s="199"/>
      <c r="AP210" s="199"/>
      <c r="AQ210" s="199"/>
      <c r="AR210" s="199"/>
      <c r="AS210" s="199"/>
      <c r="AT210" s="199"/>
      <c r="AU210" s="199"/>
      <c r="AV210" s="199"/>
      <c r="AW210" s="199"/>
      <c r="AX210" s="199"/>
      <c r="AY210" s="199"/>
      <c r="AZ210" s="199"/>
      <c r="BA210" s="200"/>
      <c r="BB210" s="195" t="s">
        <v>472</v>
      </c>
      <c r="BC210" s="196"/>
      <c r="BD210" s="196"/>
      <c r="BE210" s="196"/>
      <c r="BF210" s="196"/>
      <c r="BG210" s="196"/>
      <c r="BH210" s="196"/>
      <c r="BI210" s="197"/>
    </row>
    <row r="211" spans="1:61" ht="49.5" customHeight="1">
      <c r="A211" s="191" t="s">
        <v>295</v>
      </c>
      <c r="B211" s="192"/>
      <c r="C211" s="192"/>
      <c r="D211" s="192"/>
      <c r="E211" s="193"/>
      <c r="F211" s="194"/>
      <c r="G211" s="198" t="s">
        <v>399</v>
      </c>
      <c r="H211" s="199"/>
      <c r="I211" s="199"/>
      <c r="J211" s="199"/>
      <c r="K211" s="199"/>
      <c r="L211" s="199"/>
      <c r="M211" s="199"/>
      <c r="N211" s="199"/>
      <c r="O211" s="199"/>
      <c r="P211" s="199"/>
      <c r="Q211" s="199"/>
      <c r="R211" s="199"/>
      <c r="S211" s="199"/>
      <c r="T211" s="199"/>
      <c r="U211" s="199"/>
      <c r="V211" s="199"/>
      <c r="W211" s="199"/>
      <c r="X211" s="199"/>
      <c r="Y211" s="199"/>
      <c r="Z211" s="199"/>
      <c r="AA211" s="199"/>
      <c r="AB211" s="199"/>
      <c r="AC211" s="199"/>
      <c r="AD211" s="199"/>
      <c r="AE211" s="199"/>
      <c r="AF211" s="199"/>
      <c r="AG211" s="199"/>
      <c r="AH211" s="199"/>
      <c r="AI211" s="199"/>
      <c r="AJ211" s="199"/>
      <c r="AK211" s="199"/>
      <c r="AL211" s="199"/>
      <c r="AM211" s="199"/>
      <c r="AN211" s="199"/>
      <c r="AO211" s="199"/>
      <c r="AP211" s="199"/>
      <c r="AQ211" s="199"/>
      <c r="AR211" s="199"/>
      <c r="AS211" s="199"/>
      <c r="AT211" s="199"/>
      <c r="AU211" s="199"/>
      <c r="AV211" s="199"/>
      <c r="AW211" s="199"/>
      <c r="AX211" s="199"/>
      <c r="AY211" s="199"/>
      <c r="AZ211" s="199"/>
      <c r="BA211" s="200"/>
      <c r="BB211" s="195" t="s">
        <v>474</v>
      </c>
      <c r="BC211" s="196"/>
      <c r="BD211" s="196"/>
      <c r="BE211" s="196"/>
      <c r="BF211" s="196"/>
      <c r="BG211" s="196"/>
      <c r="BH211" s="196"/>
      <c r="BI211" s="197"/>
    </row>
    <row r="212" spans="1:61" ht="49.5" customHeight="1">
      <c r="A212" s="191" t="s">
        <v>296</v>
      </c>
      <c r="B212" s="192"/>
      <c r="C212" s="192"/>
      <c r="D212" s="192"/>
      <c r="E212" s="193"/>
      <c r="F212" s="194"/>
      <c r="G212" s="198" t="s">
        <v>400</v>
      </c>
      <c r="H212" s="199"/>
      <c r="I212" s="199"/>
      <c r="J212" s="199"/>
      <c r="K212" s="199"/>
      <c r="L212" s="199"/>
      <c r="M212" s="199"/>
      <c r="N212" s="199"/>
      <c r="O212" s="199"/>
      <c r="P212" s="199"/>
      <c r="Q212" s="199"/>
      <c r="R212" s="199"/>
      <c r="S212" s="199"/>
      <c r="T212" s="199"/>
      <c r="U212" s="199"/>
      <c r="V212" s="199"/>
      <c r="W212" s="199"/>
      <c r="X212" s="199"/>
      <c r="Y212" s="199"/>
      <c r="Z212" s="199"/>
      <c r="AA212" s="199"/>
      <c r="AB212" s="199"/>
      <c r="AC212" s="199"/>
      <c r="AD212" s="199"/>
      <c r="AE212" s="199"/>
      <c r="AF212" s="199"/>
      <c r="AG212" s="199"/>
      <c r="AH212" s="199"/>
      <c r="AI212" s="199"/>
      <c r="AJ212" s="199"/>
      <c r="AK212" s="199"/>
      <c r="AL212" s="199"/>
      <c r="AM212" s="199"/>
      <c r="AN212" s="199"/>
      <c r="AO212" s="199"/>
      <c r="AP212" s="199"/>
      <c r="AQ212" s="199"/>
      <c r="AR212" s="199"/>
      <c r="AS212" s="199"/>
      <c r="AT212" s="199"/>
      <c r="AU212" s="199"/>
      <c r="AV212" s="199"/>
      <c r="AW212" s="199"/>
      <c r="AX212" s="199"/>
      <c r="AY212" s="199"/>
      <c r="AZ212" s="199"/>
      <c r="BA212" s="200"/>
      <c r="BB212" s="195" t="s">
        <v>475</v>
      </c>
      <c r="BC212" s="196"/>
      <c r="BD212" s="196"/>
      <c r="BE212" s="196"/>
      <c r="BF212" s="196"/>
      <c r="BG212" s="196"/>
      <c r="BH212" s="196"/>
      <c r="BI212" s="197"/>
    </row>
    <row r="213" spans="1:61" ht="85.5" customHeight="1">
      <c r="A213" s="191" t="s">
        <v>297</v>
      </c>
      <c r="B213" s="192"/>
      <c r="C213" s="192"/>
      <c r="D213" s="192"/>
      <c r="E213" s="193"/>
      <c r="F213" s="194"/>
      <c r="G213" s="198" t="s">
        <v>408</v>
      </c>
      <c r="H213" s="199"/>
      <c r="I213" s="199"/>
      <c r="J213" s="199"/>
      <c r="K213" s="199"/>
      <c r="L213" s="199"/>
      <c r="M213" s="199"/>
      <c r="N213" s="199"/>
      <c r="O213" s="199"/>
      <c r="P213" s="199"/>
      <c r="Q213" s="199"/>
      <c r="R213" s="199"/>
      <c r="S213" s="199"/>
      <c r="T213" s="199"/>
      <c r="U213" s="199"/>
      <c r="V213" s="199"/>
      <c r="W213" s="199"/>
      <c r="X213" s="199"/>
      <c r="Y213" s="199"/>
      <c r="Z213" s="199"/>
      <c r="AA213" s="199"/>
      <c r="AB213" s="199"/>
      <c r="AC213" s="199"/>
      <c r="AD213" s="199"/>
      <c r="AE213" s="199"/>
      <c r="AF213" s="199"/>
      <c r="AG213" s="199"/>
      <c r="AH213" s="199"/>
      <c r="AI213" s="199"/>
      <c r="AJ213" s="199"/>
      <c r="AK213" s="199"/>
      <c r="AL213" s="199"/>
      <c r="AM213" s="199"/>
      <c r="AN213" s="199"/>
      <c r="AO213" s="199"/>
      <c r="AP213" s="199"/>
      <c r="AQ213" s="199"/>
      <c r="AR213" s="199"/>
      <c r="AS213" s="199"/>
      <c r="AT213" s="199"/>
      <c r="AU213" s="199"/>
      <c r="AV213" s="199"/>
      <c r="AW213" s="199"/>
      <c r="AX213" s="199"/>
      <c r="AY213" s="199"/>
      <c r="AZ213" s="199"/>
      <c r="BA213" s="200"/>
      <c r="BB213" s="195" t="s">
        <v>476</v>
      </c>
      <c r="BC213" s="196"/>
      <c r="BD213" s="196"/>
      <c r="BE213" s="196"/>
      <c r="BF213" s="196"/>
      <c r="BG213" s="196"/>
      <c r="BH213" s="196"/>
      <c r="BI213" s="197"/>
    </row>
    <row r="214" spans="1:61" ht="43.5" customHeight="1">
      <c r="A214" s="191" t="s">
        <v>298</v>
      </c>
      <c r="B214" s="192"/>
      <c r="C214" s="192"/>
      <c r="D214" s="192"/>
      <c r="E214" s="193"/>
      <c r="F214" s="194"/>
      <c r="G214" s="198" t="s">
        <v>448</v>
      </c>
      <c r="H214" s="199"/>
      <c r="I214" s="199"/>
      <c r="J214" s="199"/>
      <c r="K214" s="199"/>
      <c r="L214" s="199"/>
      <c r="M214" s="199"/>
      <c r="N214" s="199"/>
      <c r="O214" s="199"/>
      <c r="P214" s="199"/>
      <c r="Q214" s="199"/>
      <c r="R214" s="199"/>
      <c r="S214" s="199"/>
      <c r="T214" s="199"/>
      <c r="U214" s="199"/>
      <c r="V214" s="199"/>
      <c r="W214" s="199"/>
      <c r="X214" s="199"/>
      <c r="Y214" s="199"/>
      <c r="Z214" s="199"/>
      <c r="AA214" s="199"/>
      <c r="AB214" s="199"/>
      <c r="AC214" s="199"/>
      <c r="AD214" s="199"/>
      <c r="AE214" s="199"/>
      <c r="AF214" s="199"/>
      <c r="AG214" s="199"/>
      <c r="AH214" s="199"/>
      <c r="AI214" s="199"/>
      <c r="AJ214" s="199"/>
      <c r="AK214" s="199"/>
      <c r="AL214" s="199"/>
      <c r="AM214" s="199"/>
      <c r="AN214" s="199"/>
      <c r="AO214" s="199"/>
      <c r="AP214" s="199"/>
      <c r="AQ214" s="199"/>
      <c r="AR214" s="199"/>
      <c r="AS214" s="199"/>
      <c r="AT214" s="199"/>
      <c r="AU214" s="199"/>
      <c r="AV214" s="199"/>
      <c r="AW214" s="199"/>
      <c r="AX214" s="199"/>
      <c r="AY214" s="199"/>
      <c r="AZ214" s="199"/>
      <c r="BA214" s="200"/>
      <c r="BB214" s="195" t="s">
        <v>478</v>
      </c>
      <c r="BC214" s="196"/>
      <c r="BD214" s="196"/>
      <c r="BE214" s="196"/>
      <c r="BF214" s="196"/>
      <c r="BG214" s="196"/>
      <c r="BH214" s="196"/>
      <c r="BI214" s="197"/>
    </row>
    <row r="215" spans="1:61" ht="43.5" customHeight="1">
      <c r="A215" s="191" t="s">
        <v>299</v>
      </c>
      <c r="B215" s="192"/>
      <c r="C215" s="192"/>
      <c r="D215" s="192"/>
      <c r="E215" s="193"/>
      <c r="F215" s="194"/>
      <c r="G215" s="198" t="s">
        <v>449</v>
      </c>
      <c r="H215" s="199"/>
      <c r="I215" s="199"/>
      <c r="J215" s="199"/>
      <c r="K215" s="199"/>
      <c r="L215" s="199"/>
      <c r="M215" s="199"/>
      <c r="N215" s="199"/>
      <c r="O215" s="199"/>
      <c r="P215" s="199"/>
      <c r="Q215" s="199"/>
      <c r="R215" s="199"/>
      <c r="S215" s="199"/>
      <c r="T215" s="199"/>
      <c r="U215" s="199"/>
      <c r="V215" s="199"/>
      <c r="W215" s="199"/>
      <c r="X215" s="199"/>
      <c r="Y215" s="199"/>
      <c r="Z215" s="199"/>
      <c r="AA215" s="199"/>
      <c r="AB215" s="199"/>
      <c r="AC215" s="199"/>
      <c r="AD215" s="199"/>
      <c r="AE215" s="199"/>
      <c r="AF215" s="199"/>
      <c r="AG215" s="199"/>
      <c r="AH215" s="199"/>
      <c r="AI215" s="199"/>
      <c r="AJ215" s="199"/>
      <c r="AK215" s="199"/>
      <c r="AL215" s="199"/>
      <c r="AM215" s="199"/>
      <c r="AN215" s="199"/>
      <c r="AO215" s="199"/>
      <c r="AP215" s="199"/>
      <c r="AQ215" s="199"/>
      <c r="AR215" s="199"/>
      <c r="AS215" s="199"/>
      <c r="AT215" s="199"/>
      <c r="AU215" s="199"/>
      <c r="AV215" s="199"/>
      <c r="AW215" s="199"/>
      <c r="AX215" s="199"/>
      <c r="AY215" s="199"/>
      <c r="AZ215" s="199"/>
      <c r="BA215" s="200"/>
      <c r="BB215" s="195" t="s">
        <v>479</v>
      </c>
      <c r="BC215" s="196"/>
      <c r="BD215" s="196"/>
      <c r="BE215" s="196"/>
      <c r="BF215" s="196"/>
      <c r="BG215" s="196"/>
      <c r="BH215" s="196"/>
      <c r="BI215" s="197"/>
    </row>
    <row r="216" spans="1:61" ht="43.5" customHeight="1">
      <c r="A216" s="191" t="s">
        <v>300</v>
      </c>
      <c r="B216" s="192"/>
      <c r="C216" s="192"/>
      <c r="D216" s="192"/>
      <c r="E216" s="193"/>
      <c r="F216" s="194"/>
      <c r="G216" s="198" t="s">
        <v>401</v>
      </c>
      <c r="H216" s="199"/>
      <c r="I216" s="199"/>
      <c r="J216" s="199"/>
      <c r="K216" s="199"/>
      <c r="L216" s="199"/>
      <c r="M216" s="199"/>
      <c r="N216" s="199"/>
      <c r="O216" s="199"/>
      <c r="P216" s="199"/>
      <c r="Q216" s="199"/>
      <c r="R216" s="199"/>
      <c r="S216" s="199"/>
      <c r="T216" s="199"/>
      <c r="U216" s="199"/>
      <c r="V216" s="199"/>
      <c r="W216" s="199"/>
      <c r="X216" s="199"/>
      <c r="Y216" s="199"/>
      <c r="Z216" s="199"/>
      <c r="AA216" s="199"/>
      <c r="AB216" s="199"/>
      <c r="AC216" s="199"/>
      <c r="AD216" s="199"/>
      <c r="AE216" s="199"/>
      <c r="AF216" s="199"/>
      <c r="AG216" s="199"/>
      <c r="AH216" s="199"/>
      <c r="AI216" s="199"/>
      <c r="AJ216" s="199"/>
      <c r="AK216" s="199"/>
      <c r="AL216" s="199"/>
      <c r="AM216" s="199"/>
      <c r="AN216" s="199"/>
      <c r="AO216" s="199"/>
      <c r="AP216" s="199"/>
      <c r="AQ216" s="199"/>
      <c r="AR216" s="199"/>
      <c r="AS216" s="199"/>
      <c r="AT216" s="199"/>
      <c r="AU216" s="199"/>
      <c r="AV216" s="199"/>
      <c r="AW216" s="199"/>
      <c r="AX216" s="199"/>
      <c r="AY216" s="199"/>
      <c r="AZ216" s="199"/>
      <c r="BA216" s="200"/>
      <c r="BB216" s="195" t="s">
        <v>357</v>
      </c>
      <c r="BC216" s="196"/>
      <c r="BD216" s="196"/>
      <c r="BE216" s="196"/>
      <c r="BF216" s="196"/>
      <c r="BG216" s="196"/>
      <c r="BH216" s="196"/>
      <c r="BI216" s="197"/>
    </row>
    <row r="217" spans="1:61" ht="43.5" customHeight="1">
      <c r="A217" s="191" t="s">
        <v>431</v>
      </c>
      <c r="B217" s="192"/>
      <c r="C217" s="192"/>
      <c r="D217" s="192"/>
      <c r="E217" s="193"/>
      <c r="F217" s="194"/>
      <c r="G217" s="198" t="s">
        <v>402</v>
      </c>
      <c r="H217" s="199"/>
      <c r="I217" s="199"/>
      <c r="J217" s="199"/>
      <c r="K217" s="199"/>
      <c r="L217" s="199"/>
      <c r="M217" s="199"/>
      <c r="N217" s="199"/>
      <c r="O217" s="199"/>
      <c r="P217" s="199"/>
      <c r="Q217" s="199"/>
      <c r="R217" s="199"/>
      <c r="S217" s="199"/>
      <c r="T217" s="199"/>
      <c r="U217" s="199"/>
      <c r="V217" s="199"/>
      <c r="W217" s="199"/>
      <c r="X217" s="199"/>
      <c r="Y217" s="199"/>
      <c r="Z217" s="199"/>
      <c r="AA217" s="199"/>
      <c r="AB217" s="199"/>
      <c r="AC217" s="199"/>
      <c r="AD217" s="199"/>
      <c r="AE217" s="199"/>
      <c r="AF217" s="199"/>
      <c r="AG217" s="199"/>
      <c r="AH217" s="199"/>
      <c r="AI217" s="199"/>
      <c r="AJ217" s="199"/>
      <c r="AK217" s="199"/>
      <c r="AL217" s="199"/>
      <c r="AM217" s="199"/>
      <c r="AN217" s="199"/>
      <c r="AO217" s="199"/>
      <c r="AP217" s="199"/>
      <c r="AQ217" s="199"/>
      <c r="AR217" s="199"/>
      <c r="AS217" s="199"/>
      <c r="AT217" s="199"/>
      <c r="AU217" s="199"/>
      <c r="AV217" s="199"/>
      <c r="AW217" s="199"/>
      <c r="AX217" s="199"/>
      <c r="AY217" s="199"/>
      <c r="AZ217" s="199"/>
      <c r="BA217" s="200"/>
      <c r="BB217" s="195" t="s">
        <v>481</v>
      </c>
      <c r="BC217" s="196"/>
      <c r="BD217" s="196"/>
      <c r="BE217" s="196"/>
      <c r="BF217" s="196"/>
      <c r="BG217" s="196"/>
      <c r="BH217" s="196"/>
      <c r="BI217" s="197"/>
    </row>
    <row r="218" spans="1:61" ht="43.5" customHeight="1">
      <c r="A218" s="191" t="s">
        <v>432</v>
      </c>
      <c r="B218" s="192"/>
      <c r="C218" s="192"/>
      <c r="D218" s="192"/>
      <c r="E218" s="193"/>
      <c r="F218" s="194"/>
      <c r="G218" s="198" t="s">
        <v>403</v>
      </c>
      <c r="H218" s="199"/>
      <c r="I218" s="199"/>
      <c r="J218" s="199"/>
      <c r="K218" s="199"/>
      <c r="L218" s="199"/>
      <c r="M218" s="199"/>
      <c r="N218" s="199"/>
      <c r="O218" s="199"/>
      <c r="P218" s="199"/>
      <c r="Q218" s="199"/>
      <c r="R218" s="199"/>
      <c r="S218" s="199"/>
      <c r="T218" s="199"/>
      <c r="U218" s="199"/>
      <c r="V218" s="199"/>
      <c r="W218" s="199"/>
      <c r="X218" s="199"/>
      <c r="Y218" s="199"/>
      <c r="Z218" s="199"/>
      <c r="AA218" s="199"/>
      <c r="AB218" s="199"/>
      <c r="AC218" s="199"/>
      <c r="AD218" s="199"/>
      <c r="AE218" s="199"/>
      <c r="AF218" s="199"/>
      <c r="AG218" s="199"/>
      <c r="AH218" s="199"/>
      <c r="AI218" s="199"/>
      <c r="AJ218" s="199"/>
      <c r="AK218" s="199"/>
      <c r="AL218" s="199"/>
      <c r="AM218" s="199"/>
      <c r="AN218" s="199"/>
      <c r="AO218" s="199"/>
      <c r="AP218" s="199"/>
      <c r="AQ218" s="199"/>
      <c r="AR218" s="199"/>
      <c r="AS218" s="199"/>
      <c r="AT218" s="199"/>
      <c r="AU218" s="199"/>
      <c r="AV218" s="199"/>
      <c r="AW218" s="199"/>
      <c r="AX218" s="199"/>
      <c r="AY218" s="199"/>
      <c r="AZ218" s="199"/>
      <c r="BA218" s="200"/>
      <c r="BB218" s="195" t="s">
        <v>359</v>
      </c>
      <c r="BC218" s="196"/>
      <c r="BD218" s="196"/>
      <c r="BE218" s="196"/>
      <c r="BF218" s="196"/>
      <c r="BG218" s="196"/>
      <c r="BH218" s="196"/>
      <c r="BI218" s="197"/>
    </row>
    <row r="219" spans="1:61" ht="87" customHeight="1">
      <c r="A219" s="191" t="s">
        <v>433</v>
      </c>
      <c r="B219" s="192"/>
      <c r="C219" s="192"/>
      <c r="D219" s="192"/>
      <c r="E219" s="193"/>
      <c r="F219" s="194"/>
      <c r="G219" s="198" t="s">
        <v>450</v>
      </c>
      <c r="H219" s="199"/>
      <c r="I219" s="199"/>
      <c r="J219" s="199"/>
      <c r="K219" s="199"/>
      <c r="L219" s="199"/>
      <c r="M219" s="199"/>
      <c r="N219" s="199"/>
      <c r="O219" s="199"/>
      <c r="P219" s="199"/>
      <c r="Q219" s="199"/>
      <c r="R219" s="199"/>
      <c r="S219" s="199"/>
      <c r="T219" s="199"/>
      <c r="U219" s="199"/>
      <c r="V219" s="199"/>
      <c r="W219" s="199"/>
      <c r="X219" s="199"/>
      <c r="Y219" s="199"/>
      <c r="Z219" s="199"/>
      <c r="AA219" s="199"/>
      <c r="AB219" s="199"/>
      <c r="AC219" s="199"/>
      <c r="AD219" s="199"/>
      <c r="AE219" s="199"/>
      <c r="AF219" s="199"/>
      <c r="AG219" s="199"/>
      <c r="AH219" s="199"/>
      <c r="AI219" s="199"/>
      <c r="AJ219" s="199"/>
      <c r="AK219" s="199"/>
      <c r="AL219" s="199"/>
      <c r="AM219" s="199"/>
      <c r="AN219" s="199"/>
      <c r="AO219" s="199"/>
      <c r="AP219" s="199"/>
      <c r="AQ219" s="199"/>
      <c r="AR219" s="199"/>
      <c r="AS219" s="199"/>
      <c r="AT219" s="199"/>
      <c r="AU219" s="199"/>
      <c r="AV219" s="199"/>
      <c r="AW219" s="199"/>
      <c r="AX219" s="199"/>
      <c r="AY219" s="199"/>
      <c r="AZ219" s="199"/>
      <c r="BA219" s="200"/>
      <c r="BB219" s="195" t="s">
        <v>361</v>
      </c>
      <c r="BC219" s="196"/>
      <c r="BD219" s="196"/>
      <c r="BE219" s="196"/>
      <c r="BF219" s="196"/>
      <c r="BG219" s="196"/>
      <c r="BH219" s="196"/>
      <c r="BI219" s="197"/>
    </row>
    <row r="220" spans="1:61" ht="42" customHeight="1">
      <c r="A220" s="191" t="s">
        <v>434</v>
      </c>
      <c r="B220" s="192"/>
      <c r="C220" s="192"/>
      <c r="D220" s="192"/>
      <c r="E220" s="193"/>
      <c r="F220" s="194"/>
      <c r="G220" s="198" t="s">
        <v>404</v>
      </c>
      <c r="H220" s="199"/>
      <c r="I220" s="199"/>
      <c r="J220" s="199"/>
      <c r="K220" s="199"/>
      <c r="L220" s="199"/>
      <c r="M220" s="199"/>
      <c r="N220" s="199"/>
      <c r="O220" s="199"/>
      <c r="P220" s="199"/>
      <c r="Q220" s="199"/>
      <c r="R220" s="199"/>
      <c r="S220" s="199"/>
      <c r="T220" s="199"/>
      <c r="U220" s="199"/>
      <c r="V220" s="199"/>
      <c r="W220" s="199"/>
      <c r="X220" s="199"/>
      <c r="Y220" s="199"/>
      <c r="Z220" s="199"/>
      <c r="AA220" s="199"/>
      <c r="AB220" s="199"/>
      <c r="AC220" s="199"/>
      <c r="AD220" s="199"/>
      <c r="AE220" s="199"/>
      <c r="AF220" s="199"/>
      <c r="AG220" s="199"/>
      <c r="AH220" s="199"/>
      <c r="AI220" s="199"/>
      <c r="AJ220" s="199"/>
      <c r="AK220" s="199"/>
      <c r="AL220" s="199"/>
      <c r="AM220" s="199"/>
      <c r="AN220" s="199"/>
      <c r="AO220" s="199"/>
      <c r="AP220" s="199"/>
      <c r="AQ220" s="199"/>
      <c r="AR220" s="199"/>
      <c r="AS220" s="199"/>
      <c r="AT220" s="199"/>
      <c r="AU220" s="199"/>
      <c r="AV220" s="199"/>
      <c r="AW220" s="199"/>
      <c r="AX220" s="199"/>
      <c r="AY220" s="199"/>
      <c r="AZ220" s="199"/>
      <c r="BA220" s="200"/>
      <c r="BB220" s="195" t="s">
        <v>362</v>
      </c>
      <c r="BC220" s="196"/>
      <c r="BD220" s="196"/>
      <c r="BE220" s="196"/>
      <c r="BF220" s="196"/>
      <c r="BG220" s="196"/>
      <c r="BH220" s="196"/>
      <c r="BI220" s="197"/>
    </row>
    <row r="221" spans="1:61" ht="42" customHeight="1">
      <c r="A221" s="191" t="s">
        <v>435</v>
      </c>
      <c r="B221" s="192"/>
      <c r="C221" s="192"/>
      <c r="D221" s="192"/>
      <c r="E221" s="193"/>
      <c r="F221" s="194"/>
      <c r="G221" s="198" t="s">
        <v>405</v>
      </c>
      <c r="H221" s="199"/>
      <c r="I221" s="199"/>
      <c r="J221" s="199"/>
      <c r="K221" s="199"/>
      <c r="L221" s="199"/>
      <c r="M221" s="199"/>
      <c r="N221" s="199"/>
      <c r="O221" s="199"/>
      <c r="P221" s="199"/>
      <c r="Q221" s="199"/>
      <c r="R221" s="199"/>
      <c r="S221" s="199"/>
      <c r="T221" s="199"/>
      <c r="U221" s="199"/>
      <c r="V221" s="199"/>
      <c r="W221" s="199"/>
      <c r="X221" s="199"/>
      <c r="Y221" s="199"/>
      <c r="Z221" s="199"/>
      <c r="AA221" s="199"/>
      <c r="AB221" s="199"/>
      <c r="AC221" s="199"/>
      <c r="AD221" s="199"/>
      <c r="AE221" s="199"/>
      <c r="AF221" s="199"/>
      <c r="AG221" s="199"/>
      <c r="AH221" s="199"/>
      <c r="AI221" s="199"/>
      <c r="AJ221" s="199"/>
      <c r="AK221" s="199"/>
      <c r="AL221" s="199"/>
      <c r="AM221" s="199"/>
      <c r="AN221" s="199"/>
      <c r="AO221" s="199"/>
      <c r="AP221" s="199"/>
      <c r="AQ221" s="199"/>
      <c r="AR221" s="199"/>
      <c r="AS221" s="199"/>
      <c r="AT221" s="199"/>
      <c r="AU221" s="199"/>
      <c r="AV221" s="199"/>
      <c r="AW221" s="199"/>
      <c r="AX221" s="199"/>
      <c r="AY221" s="199"/>
      <c r="AZ221" s="199"/>
      <c r="BA221" s="200"/>
      <c r="BB221" s="195" t="s">
        <v>365</v>
      </c>
      <c r="BC221" s="196"/>
      <c r="BD221" s="196"/>
      <c r="BE221" s="196"/>
      <c r="BF221" s="196"/>
      <c r="BG221" s="196"/>
      <c r="BH221" s="196"/>
      <c r="BI221" s="197"/>
    </row>
    <row r="222" spans="1:61" ht="42" customHeight="1">
      <c r="A222" s="191" t="s">
        <v>517</v>
      </c>
      <c r="B222" s="192"/>
      <c r="C222" s="192"/>
      <c r="D222" s="192"/>
      <c r="E222" s="193"/>
      <c r="F222" s="194"/>
      <c r="G222" s="198" t="s">
        <v>451</v>
      </c>
      <c r="H222" s="199"/>
      <c r="I222" s="199"/>
      <c r="J222" s="199"/>
      <c r="K222" s="199"/>
      <c r="L222" s="199"/>
      <c r="M222" s="199"/>
      <c r="N222" s="199"/>
      <c r="O222" s="199"/>
      <c r="P222" s="199"/>
      <c r="Q222" s="199"/>
      <c r="R222" s="199"/>
      <c r="S222" s="199"/>
      <c r="T222" s="199"/>
      <c r="U222" s="199"/>
      <c r="V222" s="199"/>
      <c r="W222" s="199"/>
      <c r="X222" s="199"/>
      <c r="Y222" s="199"/>
      <c r="Z222" s="199"/>
      <c r="AA222" s="199"/>
      <c r="AB222" s="199"/>
      <c r="AC222" s="199"/>
      <c r="AD222" s="199"/>
      <c r="AE222" s="199"/>
      <c r="AF222" s="199"/>
      <c r="AG222" s="199"/>
      <c r="AH222" s="199"/>
      <c r="AI222" s="199"/>
      <c r="AJ222" s="199"/>
      <c r="AK222" s="199"/>
      <c r="AL222" s="199"/>
      <c r="AM222" s="199"/>
      <c r="AN222" s="199"/>
      <c r="AO222" s="199"/>
      <c r="AP222" s="199"/>
      <c r="AQ222" s="199"/>
      <c r="AR222" s="199"/>
      <c r="AS222" s="199"/>
      <c r="AT222" s="199"/>
      <c r="AU222" s="199"/>
      <c r="AV222" s="199"/>
      <c r="AW222" s="199"/>
      <c r="AX222" s="199"/>
      <c r="AY222" s="199"/>
      <c r="AZ222" s="199"/>
      <c r="BA222" s="200"/>
      <c r="BB222" s="195" t="s">
        <v>366</v>
      </c>
      <c r="BC222" s="196"/>
      <c r="BD222" s="196"/>
      <c r="BE222" s="196"/>
      <c r="BF222" s="196"/>
      <c r="BG222" s="196"/>
      <c r="BH222" s="196"/>
      <c r="BI222" s="197"/>
    </row>
    <row r="223" spans="1:61" ht="30" customHeight="1">
      <c r="A223" s="131"/>
      <c r="B223" s="100"/>
      <c r="C223" s="100"/>
      <c r="D223" s="100"/>
      <c r="E223" s="100"/>
      <c r="F223" s="100"/>
      <c r="G223" s="100"/>
      <c r="H223" s="100"/>
      <c r="I223" s="100"/>
      <c r="J223" s="100"/>
      <c r="K223" s="100"/>
      <c r="L223" s="100"/>
      <c r="M223" s="100"/>
      <c r="N223" s="100"/>
      <c r="O223" s="100"/>
      <c r="P223" s="100"/>
      <c r="Q223" s="100"/>
      <c r="R223" s="122"/>
      <c r="S223" s="122"/>
      <c r="T223" s="100"/>
      <c r="U223" s="100"/>
      <c r="V223" s="100"/>
      <c r="W223" s="100"/>
      <c r="X223" s="100"/>
      <c r="Y223" s="100"/>
      <c r="Z223" s="100"/>
      <c r="AA223" s="100"/>
      <c r="AB223" s="100"/>
      <c r="AC223" s="100"/>
      <c r="AD223" s="100"/>
      <c r="AE223" s="100"/>
      <c r="AF223" s="100"/>
      <c r="AG223" s="100"/>
      <c r="AH223" s="100"/>
      <c r="AI223" s="100"/>
      <c r="AJ223" s="100"/>
      <c r="AK223" s="100"/>
      <c r="AL223" s="100"/>
      <c r="AM223" s="100"/>
      <c r="AN223" s="100"/>
      <c r="AO223" s="100"/>
      <c r="AP223" s="100"/>
      <c r="AQ223" s="100"/>
      <c r="AR223" s="100"/>
      <c r="AS223" s="100"/>
      <c r="AT223" s="100"/>
      <c r="AU223" s="100"/>
      <c r="AV223" s="100"/>
      <c r="AW223" s="100"/>
      <c r="AX223" s="100"/>
      <c r="AY223" s="100"/>
      <c r="AZ223" s="100"/>
      <c r="BA223" s="100"/>
      <c r="BB223" s="100"/>
      <c r="BC223" s="100"/>
      <c r="BD223" s="100"/>
      <c r="BE223" s="100"/>
      <c r="BF223" s="132"/>
      <c r="BG223" s="132"/>
      <c r="BH223" s="132"/>
      <c r="BI223" s="132"/>
    </row>
    <row r="224" spans="1:61" s="23" customFormat="1" ht="42.4" customHeight="1">
      <c r="A224" s="189" t="s">
        <v>509</v>
      </c>
      <c r="B224" s="189"/>
      <c r="C224" s="189"/>
      <c r="D224" s="189"/>
      <c r="E224" s="189"/>
      <c r="F224" s="189"/>
      <c r="G224" s="189"/>
      <c r="H224" s="189"/>
      <c r="I224" s="189"/>
      <c r="J224" s="189"/>
      <c r="K224" s="189"/>
      <c r="L224" s="189"/>
      <c r="M224" s="189"/>
      <c r="N224" s="189"/>
      <c r="O224" s="189"/>
      <c r="P224" s="189"/>
      <c r="Q224" s="189"/>
      <c r="R224" s="189"/>
      <c r="S224" s="189"/>
      <c r="T224" s="189"/>
      <c r="U224" s="189"/>
      <c r="V224" s="189"/>
      <c r="W224" s="189"/>
      <c r="X224" s="189"/>
      <c r="Y224" s="189"/>
      <c r="Z224" s="189"/>
      <c r="AA224" s="189"/>
      <c r="AB224" s="189"/>
      <c r="AC224" s="189"/>
      <c r="AD224" s="189"/>
      <c r="AE224" s="189"/>
      <c r="AF224" s="189"/>
      <c r="AG224" s="189"/>
      <c r="AH224" s="189"/>
      <c r="AI224" s="189"/>
      <c r="AJ224" s="189"/>
      <c r="AK224" s="189"/>
      <c r="AL224" s="189"/>
      <c r="AM224" s="189"/>
      <c r="AN224" s="189"/>
      <c r="AO224" s="189"/>
      <c r="AP224" s="189"/>
      <c r="AQ224" s="189"/>
      <c r="AR224" s="189"/>
      <c r="AS224" s="189"/>
      <c r="AT224" s="189"/>
      <c r="AU224" s="189"/>
      <c r="AV224" s="189"/>
      <c r="AW224" s="189"/>
      <c r="AX224" s="189"/>
      <c r="AY224" s="189"/>
      <c r="AZ224" s="189"/>
      <c r="BA224" s="189"/>
      <c r="BB224" s="189"/>
      <c r="BC224" s="189"/>
      <c r="BD224" s="189"/>
      <c r="BE224" s="189"/>
      <c r="BF224" s="189"/>
      <c r="BG224" s="189"/>
      <c r="BH224" s="189"/>
      <c r="BI224" s="189"/>
    </row>
    <row r="225" spans="1:87" s="23" customFormat="1" ht="92.45" customHeight="1">
      <c r="A225" s="189" t="s">
        <v>526</v>
      </c>
      <c r="B225" s="190"/>
      <c r="C225" s="190"/>
      <c r="D225" s="190"/>
      <c r="E225" s="190"/>
      <c r="F225" s="190"/>
      <c r="G225" s="190"/>
      <c r="H225" s="190"/>
      <c r="I225" s="190"/>
      <c r="J225" s="190"/>
      <c r="K225" s="190"/>
      <c r="L225" s="190"/>
      <c r="M225" s="190"/>
      <c r="N225" s="190"/>
      <c r="O225" s="190"/>
      <c r="P225" s="190"/>
      <c r="Q225" s="190"/>
      <c r="R225" s="190"/>
      <c r="S225" s="190"/>
      <c r="T225" s="190"/>
      <c r="U225" s="190"/>
      <c r="V225" s="190"/>
      <c r="W225" s="190"/>
      <c r="X225" s="190"/>
      <c r="Y225" s="190"/>
      <c r="Z225" s="190"/>
      <c r="AA225" s="190"/>
      <c r="AB225" s="190"/>
      <c r="AC225" s="190"/>
      <c r="AD225" s="190"/>
      <c r="AE225" s="190"/>
      <c r="AF225" s="190"/>
      <c r="AG225" s="190"/>
      <c r="AH225" s="190"/>
      <c r="AI225" s="190"/>
      <c r="AJ225" s="190"/>
      <c r="AK225" s="190"/>
      <c r="AL225" s="190"/>
      <c r="AM225" s="190"/>
      <c r="AN225" s="190"/>
      <c r="AO225" s="190"/>
      <c r="AP225" s="190"/>
      <c r="AQ225" s="190"/>
      <c r="AR225" s="190"/>
      <c r="AS225" s="190"/>
      <c r="AT225" s="190"/>
      <c r="AU225" s="190"/>
      <c r="AV225" s="190"/>
      <c r="AW225" s="190"/>
      <c r="AX225" s="190"/>
      <c r="AY225" s="190"/>
      <c r="AZ225" s="190"/>
      <c r="BA225" s="190"/>
      <c r="BB225" s="161"/>
      <c r="BC225" s="161"/>
      <c r="BD225" s="161"/>
      <c r="BE225" s="161"/>
      <c r="BF225" s="161"/>
      <c r="BG225" s="161"/>
      <c r="BH225" s="161"/>
      <c r="BI225" s="161"/>
    </row>
    <row r="226" spans="1:87" s="23" customFormat="1" ht="36" customHeight="1">
      <c r="A226" s="189" t="s">
        <v>510</v>
      </c>
      <c r="B226" s="190"/>
      <c r="C226" s="190"/>
      <c r="D226" s="190"/>
      <c r="E226" s="190"/>
      <c r="F226" s="190"/>
      <c r="G226" s="190"/>
      <c r="H226" s="190"/>
      <c r="I226" s="190"/>
      <c r="J226" s="190"/>
      <c r="K226" s="190"/>
      <c r="L226" s="190"/>
      <c r="M226" s="190"/>
      <c r="N226" s="190"/>
      <c r="O226" s="190"/>
      <c r="P226" s="190"/>
      <c r="Q226" s="190"/>
      <c r="R226" s="190"/>
      <c r="S226" s="190"/>
      <c r="T226" s="190"/>
      <c r="U226" s="190"/>
      <c r="V226" s="190"/>
      <c r="W226" s="190"/>
      <c r="X226" s="190"/>
      <c r="Y226" s="190"/>
      <c r="Z226" s="190"/>
      <c r="AA226" s="190"/>
      <c r="AB226" s="190"/>
      <c r="AC226" s="190"/>
      <c r="AD226" s="190"/>
      <c r="AE226" s="190"/>
      <c r="AF226" s="190"/>
      <c r="AG226" s="190"/>
      <c r="AH226" s="190"/>
      <c r="AI226" s="190"/>
      <c r="AJ226" s="190"/>
      <c r="AK226" s="190"/>
      <c r="AL226" s="190"/>
      <c r="AM226" s="190"/>
      <c r="AN226" s="190"/>
      <c r="AO226" s="190"/>
      <c r="AP226" s="190"/>
      <c r="AQ226" s="190"/>
      <c r="AR226" s="190"/>
      <c r="AS226" s="190"/>
      <c r="AT226" s="190"/>
      <c r="AU226" s="190"/>
      <c r="AV226" s="190"/>
      <c r="AW226" s="190"/>
      <c r="AX226" s="190"/>
      <c r="AY226" s="190"/>
      <c r="AZ226" s="190"/>
      <c r="BA226" s="190"/>
      <c r="BB226" s="161"/>
      <c r="BC226" s="161"/>
      <c r="BD226" s="161"/>
      <c r="BE226" s="161"/>
      <c r="BF226" s="161"/>
      <c r="BG226" s="161"/>
      <c r="BH226" s="161"/>
      <c r="BI226" s="161"/>
    </row>
    <row r="227" spans="1:87" s="23" customFormat="1" ht="51.4" customHeight="1">
      <c r="A227" s="190"/>
      <c r="B227" s="190"/>
      <c r="C227" s="190"/>
      <c r="D227" s="190"/>
      <c r="E227" s="190"/>
      <c r="F227" s="190"/>
      <c r="G227" s="190"/>
      <c r="H227" s="190"/>
      <c r="I227" s="190"/>
      <c r="J227" s="190"/>
      <c r="K227" s="190"/>
      <c r="L227" s="190"/>
      <c r="M227" s="190"/>
      <c r="N227" s="190"/>
      <c r="O227" s="190"/>
      <c r="P227" s="190"/>
      <c r="Q227" s="190"/>
      <c r="R227" s="190"/>
      <c r="S227" s="190"/>
      <c r="T227" s="190"/>
      <c r="U227" s="190"/>
      <c r="V227" s="190"/>
      <c r="W227" s="190"/>
      <c r="X227" s="190"/>
      <c r="Y227" s="190"/>
      <c r="Z227" s="190"/>
      <c r="AA227" s="190"/>
      <c r="AB227" s="190"/>
      <c r="AC227" s="190"/>
      <c r="AD227" s="190"/>
      <c r="AE227" s="190"/>
      <c r="AF227" s="190"/>
      <c r="AG227" s="190"/>
      <c r="AH227" s="190"/>
      <c r="AI227" s="190"/>
      <c r="AJ227" s="190"/>
      <c r="AK227" s="190"/>
      <c r="AL227" s="190"/>
      <c r="AM227" s="190"/>
      <c r="AN227" s="190"/>
      <c r="AO227" s="190"/>
      <c r="AP227" s="190"/>
      <c r="AQ227" s="190"/>
      <c r="AR227" s="190"/>
      <c r="AS227" s="190"/>
      <c r="AT227" s="190"/>
      <c r="AU227" s="190"/>
      <c r="AV227" s="190"/>
      <c r="AW227" s="190"/>
      <c r="AX227" s="190"/>
      <c r="AY227" s="190"/>
      <c r="AZ227" s="190"/>
      <c r="BA227" s="190"/>
      <c r="BB227" s="161"/>
      <c r="BC227" s="161"/>
      <c r="BD227" s="161"/>
      <c r="BE227" s="161"/>
      <c r="BF227" s="161"/>
      <c r="BG227" s="161"/>
      <c r="BH227" s="161"/>
      <c r="BI227" s="161"/>
    </row>
    <row r="228" spans="1:87" s="23" customFormat="1" ht="36" customHeight="1">
      <c r="A228" s="220"/>
      <c r="B228" s="185"/>
      <c r="C228" s="185"/>
      <c r="D228" s="185"/>
      <c r="E228" s="185"/>
      <c r="F228" s="185"/>
      <c r="G228" s="185"/>
      <c r="H228" s="185"/>
      <c r="I228" s="185"/>
      <c r="J228" s="185"/>
      <c r="K228" s="185"/>
      <c r="L228" s="185"/>
      <c r="M228" s="185"/>
      <c r="N228" s="185"/>
      <c r="O228" s="185"/>
      <c r="P228" s="185"/>
      <c r="Q228" s="185"/>
      <c r="R228" s="185"/>
      <c r="S228" s="185"/>
      <c r="T228" s="185"/>
      <c r="U228" s="185"/>
      <c r="V228" s="185"/>
      <c r="W228" s="185"/>
      <c r="X228" s="185"/>
      <c r="Y228" s="185"/>
      <c r="Z228" s="185"/>
      <c r="AA228" s="185"/>
      <c r="AB228" s="185"/>
      <c r="AC228" s="185"/>
      <c r="AD228" s="185"/>
      <c r="AE228" s="185"/>
      <c r="AF228" s="185"/>
      <c r="AG228" s="185"/>
      <c r="AH228" s="185"/>
      <c r="AI228" s="185"/>
      <c r="AJ228" s="185"/>
      <c r="AK228" s="185"/>
      <c r="AL228" s="185"/>
      <c r="AM228" s="185"/>
      <c r="AN228" s="185"/>
      <c r="AO228" s="185"/>
      <c r="AP228" s="185"/>
      <c r="AQ228" s="185"/>
      <c r="AR228" s="185"/>
      <c r="AS228" s="185"/>
      <c r="AT228" s="185"/>
      <c r="AU228" s="185"/>
      <c r="AV228" s="185"/>
      <c r="AW228" s="185"/>
      <c r="AX228" s="185"/>
      <c r="AY228" s="185"/>
      <c r="AZ228" s="185"/>
      <c r="BA228" s="185"/>
      <c r="BB228" s="185"/>
      <c r="BC228" s="185"/>
      <c r="BD228" s="185"/>
      <c r="BE228" s="185"/>
      <c r="BF228" s="185"/>
      <c r="BG228" s="185"/>
      <c r="BH228" s="185"/>
      <c r="BI228" s="185"/>
    </row>
    <row r="229" spans="1:87" s="23" customFormat="1" ht="36" customHeight="1">
      <c r="A229" s="185"/>
      <c r="B229" s="185"/>
      <c r="C229" s="185"/>
      <c r="D229" s="185"/>
      <c r="E229" s="185"/>
      <c r="F229" s="185"/>
      <c r="G229" s="185"/>
      <c r="H229" s="185"/>
      <c r="I229" s="185"/>
      <c r="J229" s="185"/>
      <c r="K229" s="185"/>
      <c r="L229" s="185"/>
      <c r="M229" s="185"/>
      <c r="N229" s="185"/>
      <c r="O229" s="185"/>
      <c r="P229" s="185"/>
      <c r="Q229" s="185"/>
      <c r="R229" s="185"/>
      <c r="S229" s="185"/>
      <c r="T229" s="185"/>
      <c r="U229" s="185"/>
      <c r="V229" s="185"/>
      <c r="W229" s="185"/>
      <c r="X229" s="185"/>
      <c r="Y229" s="185"/>
      <c r="Z229" s="185"/>
      <c r="AA229" s="185"/>
      <c r="AB229" s="185"/>
      <c r="AC229" s="185"/>
      <c r="AD229" s="185"/>
      <c r="AE229" s="185"/>
      <c r="AF229" s="185"/>
      <c r="AG229" s="185"/>
      <c r="AH229" s="185"/>
      <c r="AI229" s="185"/>
      <c r="AJ229" s="185"/>
      <c r="AK229" s="185"/>
      <c r="AL229" s="185"/>
      <c r="AM229" s="185"/>
      <c r="AN229" s="185"/>
      <c r="AO229" s="185"/>
      <c r="AP229" s="185"/>
      <c r="AQ229" s="185"/>
      <c r="AR229" s="185"/>
      <c r="AS229" s="185"/>
      <c r="AT229" s="185"/>
      <c r="AU229" s="185"/>
      <c r="AV229" s="185"/>
      <c r="AW229" s="185"/>
      <c r="AX229" s="185"/>
      <c r="AY229" s="185"/>
      <c r="AZ229" s="185"/>
      <c r="BA229" s="185"/>
      <c r="BB229" s="185"/>
      <c r="BC229" s="185"/>
      <c r="BD229" s="185"/>
      <c r="BE229" s="185"/>
      <c r="BF229" s="185"/>
      <c r="BG229" s="185"/>
      <c r="BH229" s="185"/>
      <c r="BI229" s="185"/>
    </row>
    <row r="230" spans="1:87" ht="46.9" customHeight="1">
      <c r="A230" s="185"/>
      <c r="B230" s="185"/>
      <c r="C230" s="185"/>
      <c r="D230" s="185"/>
      <c r="E230" s="185"/>
      <c r="F230" s="185"/>
      <c r="G230" s="185"/>
      <c r="H230" s="185"/>
      <c r="I230" s="185"/>
      <c r="J230" s="185"/>
      <c r="K230" s="185"/>
      <c r="L230" s="185"/>
      <c r="M230" s="185"/>
      <c r="N230" s="185"/>
      <c r="O230" s="185"/>
      <c r="P230" s="185"/>
      <c r="Q230" s="185"/>
      <c r="R230" s="185"/>
      <c r="S230" s="185"/>
      <c r="T230" s="185"/>
      <c r="U230" s="185"/>
      <c r="V230" s="185"/>
      <c r="W230" s="185"/>
      <c r="X230" s="185"/>
      <c r="Y230" s="185"/>
      <c r="Z230" s="185"/>
      <c r="AA230" s="185"/>
      <c r="AB230" s="185"/>
      <c r="AC230" s="185"/>
      <c r="AD230" s="185"/>
      <c r="AE230" s="185"/>
      <c r="AF230" s="185"/>
      <c r="AG230" s="185"/>
      <c r="AH230" s="185"/>
      <c r="AI230" s="185"/>
      <c r="AJ230" s="185"/>
      <c r="AK230" s="185"/>
      <c r="AL230" s="185"/>
      <c r="AM230" s="185"/>
      <c r="AN230" s="185"/>
      <c r="AO230" s="185"/>
      <c r="AP230" s="185"/>
      <c r="AQ230" s="185"/>
      <c r="AR230" s="185"/>
      <c r="AS230" s="185"/>
      <c r="AT230" s="185"/>
      <c r="AU230" s="185"/>
      <c r="AV230" s="185"/>
      <c r="AW230" s="185"/>
      <c r="AX230" s="185"/>
      <c r="AY230" s="185"/>
      <c r="AZ230" s="185"/>
      <c r="BA230" s="185"/>
      <c r="BB230" s="185"/>
      <c r="BC230" s="185"/>
      <c r="BD230" s="185"/>
      <c r="BE230" s="185"/>
      <c r="BF230" s="185"/>
      <c r="BG230" s="185"/>
      <c r="BH230" s="185"/>
      <c r="BI230" s="185"/>
    </row>
    <row r="231" spans="1:87" ht="54" customHeight="1">
      <c r="A231" s="133" t="s">
        <v>143</v>
      </c>
      <c r="B231" s="134"/>
      <c r="C231" s="134"/>
      <c r="D231" s="134"/>
      <c r="E231" s="134"/>
      <c r="F231" s="134"/>
      <c r="G231" s="134"/>
      <c r="H231" s="134"/>
      <c r="I231" s="134"/>
      <c r="J231" s="134"/>
      <c r="K231" s="134"/>
      <c r="L231" s="134"/>
      <c r="M231" s="134"/>
      <c r="N231" s="134"/>
      <c r="O231" s="134"/>
      <c r="P231" s="134"/>
      <c r="Q231" s="134"/>
      <c r="R231" s="135"/>
      <c r="S231" s="135"/>
      <c r="T231" s="134"/>
      <c r="U231" s="134"/>
      <c r="V231" s="134"/>
      <c r="W231" s="134"/>
      <c r="X231" s="134"/>
      <c r="Y231" s="134"/>
      <c r="Z231" s="134"/>
      <c r="AA231" s="134"/>
      <c r="AB231" s="134"/>
      <c r="AC231" s="134"/>
      <c r="AD231" s="134"/>
      <c r="AE231" s="136"/>
      <c r="AF231" s="46"/>
      <c r="AG231" s="134"/>
      <c r="AH231" s="134"/>
      <c r="AI231" s="137" t="s">
        <v>143</v>
      </c>
      <c r="AJ231" s="137"/>
      <c r="AK231" s="134"/>
      <c r="AL231" s="134"/>
      <c r="AM231" s="134"/>
      <c r="AN231" s="134"/>
      <c r="AO231" s="134"/>
      <c r="AP231" s="134"/>
      <c r="AQ231" s="134"/>
      <c r="AR231" s="134"/>
      <c r="AS231" s="134"/>
      <c r="AT231" s="134"/>
      <c r="AU231" s="134"/>
      <c r="AV231" s="134"/>
      <c r="AW231" s="134"/>
      <c r="AX231" s="134"/>
      <c r="AY231" s="134"/>
      <c r="AZ231" s="134"/>
      <c r="BA231" s="134"/>
      <c r="BB231" s="134"/>
      <c r="BC231" s="134"/>
      <c r="BD231" s="100"/>
      <c r="BE231" s="100"/>
      <c r="BF231" s="132"/>
      <c r="BG231" s="132"/>
      <c r="BH231" s="132"/>
      <c r="BI231" s="132"/>
    </row>
    <row r="232" spans="1:87" s="24" customFormat="1" ht="88.15" customHeight="1">
      <c r="A232" s="225" t="s">
        <v>168</v>
      </c>
      <c r="B232" s="225"/>
      <c r="C232" s="225"/>
      <c r="D232" s="225"/>
      <c r="E232" s="225"/>
      <c r="F232" s="225"/>
      <c r="G232" s="225"/>
      <c r="H232" s="225"/>
      <c r="I232" s="225"/>
      <c r="J232" s="225"/>
      <c r="K232" s="225"/>
      <c r="L232" s="225"/>
      <c r="M232" s="225"/>
      <c r="N232" s="225"/>
      <c r="O232" s="225"/>
      <c r="P232" s="225"/>
      <c r="Q232" s="225"/>
      <c r="R232" s="225"/>
      <c r="S232" s="225"/>
      <c r="T232" s="225"/>
      <c r="U232" s="225"/>
      <c r="V232" s="225"/>
      <c r="W232" s="225"/>
      <c r="X232" s="225"/>
      <c r="Y232" s="225"/>
      <c r="Z232" s="225"/>
      <c r="AA232" s="225"/>
      <c r="AB232" s="225"/>
      <c r="AC232" s="225"/>
      <c r="AD232" s="138"/>
      <c r="AE232" s="139"/>
      <c r="AF232" s="138"/>
      <c r="AG232" s="138"/>
      <c r="AH232" s="138"/>
      <c r="AI232" s="182" t="s">
        <v>181</v>
      </c>
      <c r="AJ232" s="183"/>
      <c r="AK232" s="183"/>
      <c r="AL232" s="183"/>
      <c r="AM232" s="183"/>
      <c r="AN232" s="183"/>
      <c r="AO232" s="183"/>
      <c r="AP232" s="183"/>
      <c r="AQ232" s="183"/>
      <c r="AR232" s="183"/>
      <c r="AS232" s="183"/>
      <c r="AT232" s="183"/>
      <c r="AU232" s="183"/>
      <c r="AV232" s="183"/>
      <c r="AW232" s="183"/>
      <c r="AX232" s="183"/>
      <c r="AY232" s="183"/>
      <c r="AZ232" s="183"/>
      <c r="BA232" s="183"/>
      <c r="BB232" s="183"/>
      <c r="BC232" s="140"/>
      <c r="BD232" s="141"/>
      <c r="BE232" s="141"/>
      <c r="BF232" s="142"/>
      <c r="BG232" s="142"/>
      <c r="BH232" s="142"/>
      <c r="BI232" s="142"/>
      <c r="BJ232" s="181"/>
      <c r="BK232" s="181"/>
      <c r="BL232" s="181"/>
      <c r="BM232" s="181"/>
      <c r="BN232" s="181"/>
      <c r="BO232" s="181"/>
      <c r="BP232" s="181"/>
      <c r="BQ232" s="181"/>
      <c r="BR232" s="181"/>
      <c r="BS232" s="181"/>
      <c r="BT232" s="181"/>
      <c r="BU232" s="181"/>
      <c r="BV232" s="181"/>
      <c r="BW232" s="181"/>
      <c r="BX232" s="181"/>
      <c r="BY232" s="181"/>
      <c r="BZ232" s="181"/>
      <c r="CA232" s="181"/>
      <c r="CB232" s="181"/>
    </row>
    <row r="233" spans="1:87" s="24" customFormat="1" ht="41.65" customHeight="1">
      <c r="A233" s="221"/>
      <c r="B233" s="222"/>
      <c r="C233" s="222"/>
      <c r="D233" s="222"/>
      <c r="E233" s="222"/>
      <c r="F233" s="222"/>
      <c r="G233" s="222"/>
      <c r="H233" s="222"/>
      <c r="I233" s="222"/>
      <c r="J233" s="222"/>
      <c r="K233" s="222"/>
      <c r="L233" s="162"/>
      <c r="M233" s="223" t="s">
        <v>186</v>
      </c>
      <c r="N233" s="223"/>
      <c r="O233" s="223"/>
      <c r="P233" s="223"/>
      <c r="Q233" s="223"/>
      <c r="R233" s="223"/>
      <c r="S233" s="144"/>
      <c r="T233" s="143"/>
      <c r="U233" s="143"/>
      <c r="V233" s="143"/>
      <c r="W233" s="143"/>
      <c r="X233" s="143"/>
      <c r="Y233" s="143"/>
      <c r="Z233" s="143"/>
      <c r="AA233" s="143"/>
      <c r="AB233" s="143"/>
      <c r="AC233" s="143"/>
      <c r="AD233" s="143"/>
      <c r="AE233" s="145"/>
      <c r="AF233" s="143"/>
      <c r="AG233" s="143"/>
      <c r="AH233" s="143"/>
      <c r="AI233" s="186"/>
      <c r="AJ233" s="187"/>
      <c r="AK233" s="187"/>
      <c r="AL233" s="187"/>
      <c r="AM233" s="187"/>
      <c r="AN233" s="187"/>
      <c r="AO233" s="187"/>
      <c r="AP233" s="178"/>
      <c r="AQ233" s="229" t="s">
        <v>415</v>
      </c>
      <c r="AR233" s="229"/>
      <c r="AS233" s="229"/>
      <c r="AT233" s="229"/>
      <c r="AU233" s="229"/>
      <c r="AV233" s="229"/>
      <c r="AW233" s="146"/>
      <c r="AX233" s="146"/>
      <c r="AY233" s="146"/>
      <c r="AZ233" s="146"/>
      <c r="BA233" s="146"/>
      <c r="BB233" s="146"/>
      <c r="BC233" s="146"/>
      <c r="BD233" s="141"/>
      <c r="BE233" s="141"/>
      <c r="BF233" s="142"/>
      <c r="BG233" s="142"/>
      <c r="BH233" s="142"/>
      <c r="BI233" s="142"/>
    </row>
    <row r="234" spans="1:87" ht="52.5" customHeight="1">
      <c r="A234" s="149" t="s">
        <v>482</v>
      </c>
      <c r="B234" s="45"/>
      <c r="C234" s="45"/>
      <c r="D234" s="45"/>
      <c r="E234" s="45"/>
      <c r="F234" s="45"/>
      <c r="G234" s="45"/>
      <c r="H234" s="45"/>
      <c r="I234" s="45"/>
      <c r="J234" s="45"/>
      <c r="K234" s="134"/>
      <c r="L234" s="134"/>
      <c r="M234" s="134"/>
      <c r="N234" s="134"/>
      <c r="O234" s="134"/>
      <c r="P234" s="134"/>
      <c r="Q234" s="134"/>
      <c r="R234" s="135"/>
      <c r="S234" s="135"/>
      <c r="T234" s="134"/>
      <c r="U234" s="134"/>
      <c r="V234" s="134"/>
      <c r="W234" s="134"/>
      <c r="X234" s="134"/>
      <c r="Y234" s="134"/>
      <c r="Z234" s="134"/>
      <c r="AA234" s="134"/>
      <c r="AB234" s="134"/>
      <c r="AC234" s="134"/>
      <c r="AD234" s="134"/>
      <c r="AE234" s="136"/>
      <c r="AF234" s="134"/>
      <c r="AG234" s="134"/>
      <c r="AH234" s="134"/>
      <c r="AI234" s="174" t="s">
        <v>484</v>
      </c>
      <c r="AJ234" s="174"/>
      <c r="AK234" s="147"/>
      <c r="AL234" s="147"/>
      <c r="AM234" s="147"/>
      <c r="AN234" s="147"/>
      <c r="AO234" s="154"/>
      <c r="AP234" s="154"/>
      <c r="AQ234" s="148"/>
      <c r="AR234" s="148"/>
      <c r="AS234" s="45"/>
      <c r="AT234" s="159"/>
      <c r="AU234" s="159"/>
      <c r="AV234" s="159"/>
      <c r="AW234" s="134"/>
      <c r="AX234" s="134"/>
      <c r="AY234" s="134"/>
      <c r="AZ234" s="134"/>
      <c r="BA234" s="134"/>
      <c r="BB234" s="134"/>
      <c r="BC234" s="134"/>
      <c r="BD234" s="100"/>
      <c r="BE234" s="100"/>
      <c r="BF234" s="132"/>
      <c r="BG234" s="132"/>
      <c r="BH234" s="132"/>
      <c r="BI234" s="132"/>
    </row>
    <row r="235" spans="1:87" ht="40.15" customHeight="1">
      <c r="A235" s="224"/>
      <c r="B235" s="185"/>
      <c r="C235" s="185"/>
      <c r="D235" s="185"/>
      <c r="E235" s="185"/>
      <c r="F235" s="185"/>
      <c r="G235" s="185"/>
      <c r="H235" s="185"/>
      <c r="I235" s="185"/>
      <c r="J235" s="185"/>
      <c r="K235" s="185"/>
      <c r="L235" s="185"/>
      <c r="M235" s="185"/>
      <c r="N235" s="185"/>
      <c r="O235" s="185"/>
      <c r="P235" s="185"/>
      <c r="Q235" s="185"/>
      <c r="R235" s="185"/>
      <c r="S235" s="135"/>
      <c r="T235" s="134"/>
      <c r="U235" s="134"/>
      <c r="V235" s="134"/>
      <c r="W235" s="134"/>
      <c r="X235" s="134"/>
      <c r="Y235" s="134"/>
      <c r="Z235" s="134"/>
      <c r="AA235" s="134"/>
      <c r="AB235" s="134"/>
      <c r="AC235" s="134"/>
      <c r="AD235" s="134"/>
      <c r="AE235" s="136"/>
      <c r="AF235" s="134"/>
      <c r="AG235" s="134"/>
      <c r="AH235" s="134"/>
      <c r="AI235" s="134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6"/>
      <c r="AU235" s="46"/>
      <c r="AV235" s="46"/>
      <c r="AW235" s="134"/>
      <c r="AX235" s="134"/>
      <c r="AY235" s="134"/>
      <c r="AZ235" s="134"/>
      <c r="BA235" s="134"/>
      <c r="BB235" s="134"/>
      <c r="BC235" s="134"/>
      <c r="BD235" s="100"/>
      <c r="BE235" s="100"/>
      <c r="BF235" s="132"/>
      <c r="BG235" s="132"/>
      <c r="BH235" s="132"/>
      <c r="BI235" s="132"/>
    </row>
    <row r="236" spans="1:87" ht="34.15" customHeight="1">
      <c r="A236" s="81"/>
      <c r="B236" s="45"/>
      <c r="C236" s="45"/>
      <c r="D236" s="45"/>
      <c r="E236" s="45"/>
      <c r="F236" s="45"/>
      <c r="G236" s="45"/>
      <c r="H236" s="45"/>
      <c r="I236" s="45"/>
      <c r="J236" s="45"/>
      <c r="K236" s="134"/>
      <c r="L236" s="134"/>
      <c r="M236" s="134"/>
      <c r="N236" s="134"/>
      <c r="O236" s="134"/>
      <c r="P236" s="134"/>
      <c r="Q236" s="134"/>
      <c r="R236" s="135"/>
      <c r="S236" s="135"/>
      <c r="T236" s="134"/>
      <c r="U236" s="134"/>
      <c r="V236" s="134"/>
      <c r="W236" s="134"/>
      <c r="X236" s="134"/>
      <c r="Y236" s="134"/>
      <c r="Z236" s="134"/>
      <c r="AA236" s="134"/>
      <c r="AB236" s="134"/>
      <c r="AC236" s="134"/>
      <c r="AD236" s="134"/>
      <c r="AE236" s="136"/>
      <c r="AF236" s="134"/>
      <c r="AG236" s="134"/>
      <c r="AH236" s="134"/>
      <c r="AI236" s="134"/>
      <c r="AJ236" s="54"/>
      <c r="AK236" s="45"/>
      <c r="AL236" s="45"/>
      <c r="AM236" s="45"/>
      <c r="AN236" s="45"/>
      <c r="AO236" s="45"/>
      <c r="AP236" s="45"/>
      <c r="AQ236" s="45"/>
      <c r="AR236" s="45"/>
      <c r="AS236" s="45"/>
      <c r="AT236" s="134"/>
      <c r="AU236" s="134"/>
      <c r="AV236" s="134"/>
      <c r="AW236" s="134"/>
      <c r="AX236" s="134"/>
      <c r="AY236" s="134"/>
      <c r="AZ236" s="134"/>
      <c r="BA236" s="134"/>
      <c r="BB236" s="134"/>
      <c r="BC236" s="134"/>
      <c r="BD236" s="100"/>
      <c r="BE236" s="100"/>
      <c r="BF236" s="132"/>
      <c r="BG236" s="132"/>
      <c r="BH236" s="132"/>
      <c r="BI236" s="132"/>
    </row>
    <row r="237" spans="1:87" ht="49.9" customHeight="1">
      <c r="A237" s="150"/>
      <c r="B237" s="151"/>
      <c r="C237" s="151"/>
      <c r="D237" s="151"/>
      <c r="E237" s="151"/>
      <c r="F237" s="151"/>
      <c r="G237" s="134"/>
      <c r="H237" s="134"/>
      <c r="I237" s="134"/>
      <c r="J237" s="134"/>
      <c r="K237" s="134"/>
      <c r="L237" s="134"/>
      <c r="M237" s="134"/>
      <c r="N237" s="134"/>
      <c r="O237" s="134"/>
      <c r="P237" s="134"/>
      <c r="Q237" s="134"/>
      <c r="R237" s="135"/>
      <c r="S237" s="135"/>
      <c r="T237" s="134"/>
      <c r="U237" s="134"/>
      <c r="V237" s="134"/>
      <c r="W237" s="134"/>
      <c r="X237" s="134"/>
      <c r="Y237" s="134"/>
      <c r="Z237" s="134"/>
      <c r="AA237" s="134"/>
      <c r="AB237" s="134"/>
      <c r="AC237" s="134"/>
      <c r="AD237" s="134"/>
      <c r="AE237" s="136"/>
      <c r="AF237" s="134"/>
      <c r="AG237" s="134"/>
      <c r="AH237" s="134"/>
      <c r="AI237" s="134"/>
      <c r="AJ237" s="151"/>
      <c r="AK237" s="151"/>
      <c r="AL237" s="151"/>
      <c r="AM237" s="151"/>
      <c r="AN237" s="151"/>
      <c r="AO237" s="151"/>
      <c r="AP237" s="134"/>
      <c r="AQ237" s="134"/>
      <c r="AR237" s="134"/>
      <c r="AS237" s="134"/>
      <c r="AT237" s="134"/>
      <c r="AU237" s="134"/>
      <c r="AV237" s="134"/>
      <c r="AW237" s="134"/>
      <c r="AX237" s="134"/>
      <c r="AY237" s="134"/>
      <c r="AZ237" s="134"/>
      <c r="BA237" s="134"/>
      <c r="BB237" s="134"/>
      <c r="BC237" s="134"/>
      <c r="BD237" s="100"/>
      <c r="BE237" s="100"/>
      <c r="BF237" s="132"/>
      <c r="BG237" s="132"/>
      <c r="BH237" s="132"/>
      <c r="BI237" s="132"/>
      <c r="BJ237" s="181"/>
      <c r="BK237" s="181"/>
      <c r="BL237" s="181"/>
      <c r="BM237" s="181"/>
      <c r="BN237" s="181"/>
      <c r="BO237" s="181"/>
      <c r="BP237" s="181"/>
      <c r="BQ237" s="181"/>
      <c r="BR237" s="181"/>
      <c r="BS237" s="181"/>
      <c r="BT237" s="181"/>
      <c r="BU237" s="181"/>
      <c r="BV237" s="181"/>
      <c r="BW237" s="181"/>
      <c r="BX237" s="181"/>
      <c r="BY237" s="181"/>
      <c r="BZ237" s="181"/>
      <c r="CA237" s="181"/>
      <c r="CB237" s="181"/>
      <c r="CC237" s="184"/>
      <c r="CD237" s="185"/>
      <c r="CE237" s="185"/>
      <c r="CF237" s="185"/>
      <c r="CG237" s="185"/>
      <c r="CH237" s="185"/>
      <c r="CI237" s="185"/>
    </row>
    <row r="238" spans="1:87" s="24" customFormat="1" ht="93" customHeight="1">
      <c r="A238" s="358" t="s">
        <v>169</v>
      </c>
      <c r="B238" s="358"/>
      <c r="C238" s="358"/>
      <c r="D238" s="358"/>
      <c r="E238" s="358"/>
      <c r="F238" s="358"/>
      <c r="G238" s="358"/>
      <c r="H238" s="358"/>
      <c r="I238" s="358"/>
      <c r="J238" s="358"/>
      <c r="K238" s="358"/>
      <c r="L238" s="358"/>
      <c r="M238" s="358"/>
      <c r="N238" s="358"/>
      <c r="O238" s="358"/>
      <c r="P238" s="358"/>
      <c r="Q238" s="358"/>
      <c r="R238" s="358"/>
      <c r="S238" s="358"/>
      <c r="T238" s="358"/>
      <c r="U238" s="358"/>
      <c r="V238" s="358"/>
      <c r="W238" s="358"/>
      <c r="X238" s="358"/>
      <c r="Y238" s="358"/>
      <c r="Z238" s="358"/>
      <c r="AA238" s="358"/>
      <c r="AB238" s="358"/>
      <c r="AC238" s="358"/>
      <c r="AD238" s="143"/>
      <c r="AE238" s="145"/>
      <c r="AF238" s="143"/>
      <c r="AG238" s="143"/>
      <c r="AH238" s="143"/>
      <c r="AI238" s="181" t="s">
        <v>489</v>
      </c>
      <c r="AJ238" s="185"/>
      <c r="AK238" s="185"/>
      <c r="AL238" s="185"/>
      <c r="AM238" s="185"/>
      <c r="AN238" s="185"/>
      <c r="AO238" s="185"/>
      <c r="AP238" s="185"/>
      <c r="AQ238" s="185"/>
      <c r="AR238" s="185"/>
      <c r="AS238" s="185"/>
      <c r="AT238" s="185"/>
      <c r="AU238" s="185"/>
      <c r="AV238" s="185"/>
      <c r="AW238" s="185"/>
      <c r="AX238" s="185"/>
      <c r="AY238" s="185"/>
      <c r="AZ238" s="185"/>
      <c r="BA238" s="185"/>
      <c r="BB238" s="185"/>
      <c r="BC238" s="185"/>
      <c r="BD238" s="185"/>
      <c r="BE238" s="185"/>
      <c r="BF238" s="185"/>
      <c r="BG238" s="185"/>
      <c r="BH238" s="185"/>
      <c r="BI238" s="185"/>
      <c r="BJ238" s="181"/>
      <c r="BK238" s="181"/>
      <c r="BL238" s="181"/>
      <c r="BM238" s="181"/>
      <c r="BN238" s="181"/>
      <c r="BO238" s="181"/>
      <c r="BP238" s="181"/>
      <c r="BQ238" s="181"/>
      <c r="BR238" s="181"/>
      <c r="BS238" s="181"/>
      <c r="BT238" s="181"/>
      <c r="BU238" s="181"/>
      <c r="BV238" s="181"/>
      <c r="BW238" s="181"/>
      <c r="BX238" s="181"/>
      <c r="BY238" s="181"/>
      <c r="BZ238" s="181"/>
      <c r="CA238" s="181"/>
      <c r="CB238" s="181"/>
      <c r="CC238" s="184"/>
      <c r="CD238" s="185"/>
      <c r="CE238" s="185"/>
      <c r="CF238" s="185"/>
      <c r="CG238" s="185"/>
      <c r="CH238" s="185"/>
      <c r="CI238" s="185"/>
    </row>
    <row r="239" spans="1:87" s="24" customFormat="1" ht="42.4" customHeight="1">
      <c r="A239" s="221"/>
      <c r="B239" s="187"/>
      <c r="C239" s="187"/>
      <c r="D239" s="187"/>
      <c r="E239" s="187"/>
      <c r="F239" s="187"/>
      <c r="G239" s="187"/>
      <c r="H239" s="187"/>
      <c r="I239" s="187"/>
      <c r="J239" s="187"/>
      <c r="K239" s="187"/>
      <c r="L239" s="163"/>
      <c r="M239" s="225" t="s">
        <v>414</v>
      </c>
      <c r="N239" s="226"/>
      <c r="O239" s="226"/>
      <c r="P239" s="226"/>
      <c r="Q239" s="226"/>
      <c r="R239" s="226"/>
      <c r="S239" s="226"/>
      <c r="T239" s="226"/>
      <c r="U239" s="143"/>
      <c r="V239" s="143"/>
      <c r="W239" s="143"/>
      <c r="X239" s="143"/>
      <c r="Y239" s="143"/>
      <c r="Z239" s="143"/>
      <c r="AA239" s="143"/>
      <c r="AB239" s="143"/>
      <c r="AC239" s="143"/>
      <c r="AD239" s="143"/>
      <c r="AE239" s="145"/>
      <c r="AF239" s="143"/>
      <c r="AG239" s="143"/>
      <c r="AH239" s="143"/>
      <c r="AI239" s="180"/>
      <c r="AJ239" s="175"/>
      <c r="AK239" s="175"/>
      <c r="AL239" s="175"/>
      <c r="AM239" s="175"/>
      <c r="AN239" s="175"/>
      <c r="AO239" s="175"/>
      <c r="AP239" s="179"/>
      <c r="AQ239" s="229" t="s">
        <v>416</v>
      </c>
      <c r="AR239" s="229"/>
      <c r="AS239" s="229"/>
      <c r="AT239" s="229"/>
      <c r="AU239" s="229"/>
      <c r="AV239" s="229"/>
      <c r="AW239" s="143"/>
      <c r="AX239" s="143"/>
      <c r="AY239" s="143"/>
      <c r="AZ239" s="143"/>
      <c r="BA239" s="143"/>
      <c r="BB239" s="143"/>
      <c r="BC239" s="143"/>
      <c r="BD239" s="141"/>
      <c r="BE239" s="141"/>
      <c r="BF239" s="142"/>
      <c r="BG239" s="142"/>
      <c r="BH239" s="142"/>
      <c r="BI239" s="142"/>
    </row>
    <row r="240" spans="1:87" ht="61.15" customHeight="1">
      <c r="A240" s="149" t="s">
        <v>482</v>
      </c>
      <c r="B240" s="45"/>
      <c r="C240" s="45"/>
      <c r="D240" s="45"/>
      <c r="E240" s="45"/>
      <c r="F240" s="45"/>
      <c r="G240" s="45"/>
      <c r="H240" s="45"/>
      <c r="I240" s="45"/>
      <c r="J240" s="45"/>
      <c r="K240" s="134"/>
      <c r="L240" s="134"/>
      <c r="M240" s="134"/>
      <c r="N240" s="134"/>
      <c r="O240" s="134"/>
      <c r="P240" s="134"/>
      <c r="Q240" s="134"/>
      <c r="R240" s="135"/>
      <c r="S240" s="135"/>
      <c r="T240" s="134"/>
      <c r="U240" s="134"/>
      <c r="V240" s="134"/>
      <c r="W240" s="134"/>
      <c r="X240" s="134"/>
      <c r="Y240" s="134"/>
      <c r="Z240" s="134"/>
      <c r="AA240" s="134"/>
      <c r="AB240" s="134"/>
      <c r="AC240" s="134"/>
      <c r="AD240" s="134"/>
      <c r="AE240" s="136"/>
      <c r="AF240" s="134"/>
      <c r="AG240" s="134"/>
      <c r="AH240" s="134"/>
      <c r="AI240" s="45" t="s">
        <v>482</v>
      </c>
      <c r="AJ240" s="45"/>
      <c r="AK240" s="45"/>
      <c r="AL240" s="45"/>
      <c r="AM240" s="45"/>
      <c r="AN240" s="134"/>
      <c r="AO240" s="134"/>
      <c r="AP240" s="134"/>
      <c r="AQ240" s="134"/>
      <c r="AR240" s="231"/>
      <c r="AS240" s="185"/>
      <c r="AT240" s="185"/>
      <c r="AU240" s="185"/>
      <c r="AV240" s="185"/>
      <c r="AW240" s="185"/>
      <c r="AX240" s="185"/>
      <c r="AY240" s="134"/>
      <c r="AZ240" s="134"/>
      <c r="BA240" s="134"/>
      <c r="BB240" s="134"/>
      <c r="BC240" s="134"/>
      <c r="BD240" s="100"/>
      <c r="BE240" s="100"/>
      <c r="BF240" s="132"/>
      <c r="BG240" s="132"/>
      <c r="BH240" s="132"/>
      <c r="BI240" s="132"/>
    </row>
    <row r="241" spans="1:61" ht="30" customHeight="1">
      <c r="A241" s="81"/>
      <c r="B241" s="45"/>
      <c r="C241" s="45"/>
      <c r="D241" s="45"/>
      <c r="E241" s="45"/>
      <c r="F241" s="45"/>
      <c r="G241" s="45"/>
      <c r="H241" s="45"/>
      <c r="I241" s="45"/>
      <c r="J241" s="45"/>
      <c r="K241" s="134"/>
      <c r="L241" s="134"/>
      <c r="M241" s="134"/>
      <c r="N241" s="134"/>
      <c r="O241" s="134"/>
      <c r="P241" s="134"/>
      <c r="Q241" s="134"/>
      <c r="R241" s="135"/>
      <c r="S241" s="135"/>
      <c r="T241" s="134"/>
      <c r="U241" s="134"/>
      <c r="V241" s="134"/>
      <c r="W241" s="134"/>
      <c r="X241" s="134"/>
      <c r="Y241" s="134"/>
      <c r="Z241" s="134"/>
      <c r="AA241" s="134"/>
      <c r="AB241" s="134"/>
      <c r="AC241" s="134"/>
      <c r="AD241" s="134"/>
      <c r="AE241" s="136"/>
      <c r="AF241" s="134"/>
      <c r="AG241" s="134"/>
      <c r="AH241" s="134"/>
      <c r="AI241" s="134"/>
      <c r="AJ241" s="54"/>
      <c r="AK241" s="45"/>
      <c r="AL241" s="45"/>
      <c r="AM241" s="45"/>
      <c r="AN241" s="45"/>
      <c r="AO241" s="45"/>
      <c r="AP241" s="45"/>
      <c r="AQ241" s="45"/>
      <c r="AR241" s="45"/>
      <c r="AS241" s="45"/>
      <c r="AT241" s="134"/>
      <c r="AU241" s="134"/>
      <c r="AV241" s="134"/>
      <c r="AW241" s="134"/>
      <c r="AX241" s="134"/>
      <c r="AY241" s="134"/>
      <c r="AZ241" s="134"/>
      <c r="BA241" s="134"/>
      <c r="BB241" s="134"/>
      <c r="BC241" s="134"/>
      <c r="BD241" s="100"/>
      <c r="BE241" s="100"/>
      <c r="BF241" s="132"/>
      <c r="BG241" s="132"/>
      <c r="BH241" s="132"/>
      <c r="BI241" s="132"/>
    </row>
    <row r="242" spans="1:61" ht="65.650000000000006" customHeight="1">
      <c r="A242" s="150"/>
      <c r="B242" s="151"/>
      <c r="C242" s="151"/>
      <c r="D242" s="151"/>
      <c r="E242" s="151"/>
      <c r="F242" s="151"/>
      <c r="G242" s="134"/>
      <c r="H242" s="134"/>
      <c r="I242" s="134"/>
      <c r="J242" s="134"/>
      <c r="K242" s="134"/>
      <c r="L242" s="134"/>
      <c r="M242" s="134"/>
      <c r="N242" s="134"/>
      <c r="O242" s="134"/>
      <c r="P242" s="134"/>
      <c r="Q242" s="134"/>
      <c r="R242" s="135"/>
      <c r="S242" s="135"/>
      <c r="T242" s="134"/>
      <c r="U242" s="134"/>
      <c r="V242" s="134"/>
      <c r="W242" s="134"/>
      <c r="X242" s="134"/>
      <c r="Y242" s="134"/>
      <c r="Z242" s="134"/>
      <c r="AA242" s="134"/>
      <c r="AB242" s="134"/>
      <c r="AC242" s="134"/>
      <c r="AD242" s="134"/>
      <c r="AE242" s="136"/>
      <c r="AF242" s="134"/>
      <c r="AG242" s="134"/>
      <c r="AH242" s="134"/>
      <c r="AI242" s="134"/>
      <c r="AJ242" s="46"/>
      <c r="AK242" s="46"/>
      <c r="AL242" s="46"/>
      <c r="AM242" s="46"/>
      <c r="AN242" s="46"/>
      <c r="AO242" s="46"/>
      <c r="AP242" s="134"/>
      <c r="AQ242" s="134"/>
      <c r="AR242" s="134"/>
      <c r="AS242" s="134"/>
      <c r="AT242" s="134"/>
      <c r="AU242" s="134"/>
      <c r="AV242" s="134"/>
      <c r="AW242" s="134"/>
      <c r="AX242" s="134"/>
      <c r="AY242" s="134"/>
      <c r="AZ242" s="134"/>
      <c r="BA242" s="134"/>
      <c r="BB242" s="134"/>
      <c r="BC242" s="134"/>
      <c r="BD242" s="100"/>
      <c r="BE242" s="100"/>
      <c r="BF242" s="132"/>
      <c r="BG242" s="132"/>
      <c r="BH242" s="132"/>
      <c r="BI242" s="132"/>
    </row>
    <row r="243" spans="1:61" s="24" customFormat="1" ht="50.65" customHeight="1">
      <c r="A243" s="225" t="s">
        <v>490</v>
      </c>
      <c r="B243" s="225"/>
      <c r="C243" s="225"/>
      <c r="D243" s="225"/>
      <c r="E243" s="225"/>
      <c r="F243" s="225"/>
      <c r="G243" s="225"/>
      <c r="H243" s="225"/>
      <c r="I243" s="225"/>
      <c r="J243" s="225"/>
      <c r="K243" s="225"/>
      <c r="L243" s="225"/>
      <c r="M243" s="225"/>
      <c r="N243" s="225"/>
      <c r="O243" s="225"/>
      <c r="P243" s="225"/>
      <c r="Q243" s="225"/>
      <c r="R243" s="225"/>
      <c r="S243" s="225"/>
      <c r="T243" s="225"/>
      <c r="U243" s="225"/>
      <c r="V243" s="225"/>
      <c r="W243" s="225"/>
      <c r="X243" s="225"/>
      <c r="Y243" s="225"/>
      <c r="Z243" s="225"/>
      <c r="AA243" s="225"/>
      <c r="AB243" s="225"/>
      <c r="AC243" s="225"/>
      <c r="AD243" s="225"/>
      <c r="AE243" s="225"/>
      <c r="AF243" s="225"/>
      <c r="AG243" s="143"/>
      <c r="AH243" s="143"/>
      <c r="AI243" s="181" t="s">
        <v>144</v>
      </c>
      <c r="AJ243" s="188"/>
      <c r="AK243" s="188"/>
      <c r="AL243" s="188"/>
      <c r="AM243" s="188"/>
      <c r="AN243" s="188"/>
      <c r="AO243" s="188"/>
      <c r="AP243" s="188"/>
      <c r="AQ243" s="188"/>
      <c r="AR243" s="188"/>
      <c r="AS243" s="176"/>
      <c r="AT243" s="176"/>
      <c r="AU243" s="176"/>
      <c r="AV243" s="176"/>
      <c r="AW243" s="176"/>
      <c r="AX243" s="176"/>
      <c r="AY243" s="176"/>
      <c r="AZ243" s="176"/>
      <c r="BA243" s="176"/>
      <c r="BB243" s="176"/>
      <c r="BC243" s="176"/>
      <c r="BD243" s="141"/>
      <c r="BE243" s="141"/>
      <c r="BF243" s="152"/>
      <c r="BG243" s="152"/>
      <c r="BH243" s="152"/>
      <c r="BI243" s="152"/>
    </row>
    <row r="244" spans="1:61" s="24" customFormat="1" ht="43.5" customHeight="1">
      <c r="A244" s="227"/>
      <c r="B244" s="227"/>
      <c r="C244" s="227"/>
      <c r="D244" s="227"/>
      <c r="E244" s="227"/>
      <c r="F244" s="227"/>
      <c r="G244" s="227"/>
      <c r="H244" s="227"/>
      <c r="I244" s="227"/>
      <c r="J244" s="227"/>
      <c r="K244" s="227"/>
      <c r="L244" s="227"/>
      <c r="M244" s="227"/>
      <c r="N244" s="227"/>
      <c r="O244" s="227"/>
      <c r="P244" s="227"/>
      <c r="Q244" s="227"/>
      <c r="R244" s="227"/>
      <c r="S244" s="227"/>
      <c r="T244" s="227"/>
      <c r="U244" s="227"/>
      <c r="V244" s="227"/>
      <c r="W244" s="227"/>
      <c r="X244" s="227"/>
      <c r="Y244" s="227"/>
      <c r="Z244" s="227"/>
      <c r="AA244" s="227"/>
      <c r="AB244" s="227"/>
      <c r="AC244" s="227"/>
      <c r="AD244" s="227"/>
      <c r="AE244" s="227"/>
      <c r="AF244" s="227"/>
      <c r="AG244" s="143"/>
      <c r="AH244" s="143"/>
      <c r="AI244" s="180"/>
      <c r="AJ244" s="175"/>
      <c r="AK244" s="175"/>
      <c r="AL244" s="175"/>
      <c r="AM244" s="175"/>
      <c r="AN244" s="175"/>
      <c r="AO244" s="175"/>
      <c r="AP244" s="179"/>
      <c r="AQ244" s="229" t="s">
        <v>417</v>
      </c>
      <c r="AR244" s="229"/>
      <c r="AS244" s="229"/>
      <c r="AT244" s="229"/>
      <c r="AU244" s="229"/>
      <c r="AV244" s="229"/>
      <c r="AW244" s="230"/>
      <c r="AX244" s="143"/>
      <c r="AY244" s="143"/>
      <c r="AZ244" s="143"/>
      <c r="BA244" s="143"/>
      <c r="BB244" s="143"/>
      <c r="BC244" s="143"/>
      <c r="BD244" s="141"/>
      <c r="BE244" s="141"/>
      <c r="BF244" s="152"/>
      <c r="BG244" s="152"/>
      <c r="BH244" s="152"/>
      <c r="BI244" s="152"/>
    </row>
    <row r="245" spans="1:61" ht="46.5" customHeight="1">
      <c r="A245" s="228" t="s">
        <v>389</v>
      </c>
      <c r="B245" s="185"/>
      <c r="C245" s="185"/>
      <c r="D245" s="185"/>
      <c r="E245" s="185"/>
      <c r="F245" s="185"/>
      <c r="G245" s="185"/>
      <c r="H245" s="185"/>
      <c r="I245" s="185"/>
      <c r="J245" s="185"/>
      <c r="K245" s="185"/>
      <c r="L245" s="185"/>
      <c r="M245" s="185"/>
      <c r="N245" s="185"/>
      <c r="O245" s="185"/>
      <c r="P245" s="185"/>
      <c r="Q245" s="185"/>
      <c r="R245" s="185"/>
      <c r="S245" s="185"/>
      <c r="T245" s="185"/>
      <c r="U245" s="185"/>
      <c r="V245" s="185"/>
      <c r="W245" s="185"/>
      <c r="X245" s="185"/>
      <c r="Y245" s="185"/>
      <c r="Z245" s="185"/>
      <c r="AA245" s="153"/>
      <c r="AB245" s="153"/>
      <c r="AC245" s="153"/>
      <c r="AD245" s="134"/>
      <c r="AE245" s="136"/>
      <c r="AF245" s="134"/>
      <c r="AG245" s="134"/>
      <c r="AH245" s="134"/>
      <c r="AI245" s="45" t="s">
        <v>482</v>
      </c>
      <c r="AJ245" s="45"/>
      <c r="AK245" s="45"/>
      <c r="AL245" s="45"/>
      <c r="AM245" s="45"/>
      <c r="AN245" s="45"/>
      <c r="AO245" s="45"/>
      <c r="AP245" s="134"/>
      <c r="AQ245" s="134"/>
      <c r="AR245" s="134"/>
      <c r="AS245" s="134"/>
      <c r="AT245" s="134"/>
      <c r="AU245" s="134"/>
      <c r="AV245" s="134"/>
      <c r="AW245" s="134"/>
      <c r="AX245" s="134"/>
      <c r="AY245" s="134"/>
      <c r="AZ245" s="134"/>
      <c r="BA245" s="46"/>
      <c r="BB245" s="46"/>
      <c r="BC245" s="46"/>
      <c r="BD245" s="100"/>
      <c r="BE245" s="100"/>
      <c r="BF245" s="101"/>
      <c r="BG245" s="101"/>
      <c r="BH245" s="101"/>
      <c r="BI245" s="101"/>
    </row>
    <row r="246" spans="1:61" ht="37.15" customHeight="1">
      <c r="A246" s="356"/>
      <c r="B246" s="356"/>
      <c r="C246" s="356"/>
      <c r="D246" s="356"/>
      <c r="E246" s="356"/>
      <c r="F246" s="356"/>
      <c r="G246" s="356"/>
      <c r="H246" s="356"/>
      <c r="I246" s="356"/>
      <c r="J246" s="356"/>
      <c r="K246" s="356"/>
      <c r="L246" s="356"/>
      <c r="M246" s="356"/>
      <c r="N246" s="356"/>
      <c r="O246" s="356"/>
      <c r="P246" s="356"/>
      <c r="Q246" s="356"/>
      <c r="R246" s="356"/>
      <c r="S246" s="356"/>
      <c r="T246" s="356"/>
      <c r="U246" s="356"/>
      <c r="V246" s="356"/>
      <c r="W246" s="356"/>
      <c r="X246" s="356"/>
      <c r="Y246" s="356"/>
      <c r="Z246" s="356"/>
      <c r="AA246" s="356"/>
      <c r="AB246" s="356"/>
      <c r="AC246" s="356"/>
      <c r="AD246" s="155"/>
      <c r="AE246" s="136"/>
      <c r="AF246" s="134"/>
      <c r="AG246" s="134"/>
      <c r="AH246" s="134"/>
      <c r="AI246" s="46"/>
      <c r="AJ246" s="46"/>
      <c r="AK246" s="46"/>
      <c r="AL246" s="46"/>
      <c r="AM246" s="46"/>
      <c r="AN246" s="46"/>
      <c r="AO246" s="46"/>
      <c r="AP246" s="46"/>
      <c r="AQ246" s="46"/>
      <c r="AR246" s="46"/>
      <c r="AS246" s="46"/>
      <c r="AT246" s="46"/>
      <c r="AU246" s="46"/>
      <c r="AV246" s="46"/>
      <c r="AW246" s="46"/>
      <c r="AX246" s="46"/>
      <c r="AY246" s="46"/>
      <c r="AZ246" s="46"/>
      <c r="BA246" s="46"/>
      <c r="BB246" s="46"/>
      <c r="BC246" s="46"/>
      <c r="BD246" s="100"/>
      <c r="BE246" s="100"/>
      <c r="BF246" s="101"/>
      <c r="BG246" s="101"/>
      <c r="BH246" s="101"/>
      <c r="BI246" s="101"/>
    </row>
    <row r="247" spans="1:61" ht="27.4" customHeight="1">
      <c r="A247" s="357"/>
      <c r="B247" s="357"/>
      <c r="C247" s="357"/>
      <c r="D247" s="357"/>
      <c r="E247" s="357"/>
      <c r="F247" s="357"/>
      <c r="G247" s="357"/>
      <c r="H247" s="357"/>
      <c r="I247" s="357"/>
      <c r="J247" s="357"/>
      <c r="K247" s="357"/>
      <c r="L247" s="357"/>
      <c r="M247" s="357"/>
      <c r="N247" s="357"/>
      <c r="O247" s="357"/>
      <c r="P247" s="357"/>
      <c r="Q247" s="357"/>
      <c r="R247" s="357"/>
      <c r="S247" s="357"/>
      <c r="T247" s="357"/>
      <c r="U247" s="357"/>
      <c r="V247" s="357"/>
      <c r="W247" s="357"/>
      <c r="X247" s="357"/>
      <c r="Y247" s="357"/>
      <c r="Z247" s="357"/>
      <c r="AA247" s="357"/>
      <c r="AB247" s="357"/>
      <c r="AC247" s="357"/>
      <c r="AD247" s="154"/>
      <c r="AE247" s="136"/>
      <c r="AF247" s="134"/>
      <c r="AG247" s="134"/>
      <c r="AH247" s="134"/>
      <c r="AI247" s="46"/>
      <c r="AJ247" s="46"/>
      <c r="AK247" s="46"/>
      <c r="AL247" s="46"/>
      <c r="AM247" s="46"/>
      <c r="AN247" s="46"/>
      <c r="AO247" s="46"/>
      <c r="AP247" s="46"/>
      <c r="AQ247" s="46"/>
      <c r="AR247" s="46"/>
      <c r="AS247" s="46"/>
      <c r="AT247" s="46"/>
      <c r="AU247" s="46"/>
      <c r="AV247" s="46"/>
      <c r="AW247" s="46"/>
      <c r="AX247" s="46"/>
      <c r="AY247" s="46"/>
      <c r="AZ247" s="46"/>
      <c r="BA247" s="46"/>
      <c r="BB247" s="46"/>
      <c r="BC247" s="46"/>
      <c r="BD247" s="100"/>
      <c r="BE247" s="100"/>
      <c r="BF247" s="101"/>
      <c r="BG247" s="101"/>
      <c r="BH247" s="101"/>
      <c r="BI247" s="101"/>
    </row>
  </sheetData>
  <autoFilter ref="B30:AE147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4" showButton="0"/>
    <filterColumn colId="16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</autoFilter>
  <mergeCells count="1596">
    <mergeCell ref="V136:W136"/>
    <mergeCell ref="B127:O127"/>
    <mergeCell ref="P127:Q127"/>
    <mergeCell ref="R127:S127"/>
    <mergeCell ref="T127:U127"/>
    <mergeCell ref="Z126:AA126"/>
    <mergeCell ref="X127:Y127"/>
    <mergeCell ref="Z127:AA127"/>
    <mergeCell ref="X126:Y126"/>
    <mergeCell ref="V127:W127"/>
    <mergeCell ref="T121:U121"/>
    <mergeCell ref="V121:W121"/>
    <mergeCell ref="B122:O122"/>
    <mergeCell ref="P122:Q122"/>
    <mergeCell ref="R122:S122"/>
    <mergeCell ref="T122:U122"/>
    <mergeCell ref="Z122:AA122"/>
    <mergeCell ref="Z121:AA121"/>
    <mergeCell ref="X122:Y122"/>
    <mergeCell ref="B124:O124"/>
    <mergeCell ref="P124:Q124"/>
    <mergeCell ref="R124:S124"/>
    <mergeCell ref="T124:U124"/>
    <mergeCell ref="V124:W124"/>
    <mergeCell ref="X124:Y124"/>
    <mergeCell ref="B123:O123"/>
    <mergeCell ref="Z123:AA123"/>
    <mergeCell ref="R123:S123"/>
    <mergeCell ref="X132:Y132"/>
    <mergeCell ref="X136:Y136"/>
    <mergeCell ref="P134:Q134"/>
    <mergeCell ref="R134:S134"/>
    <mergeCell ref="U9:AS10"/>
    <mergeCell ref="B125:O125"/>
    <mergeCell ref="P125:Q125"/>
    <mergeCell ref="R125:S125"/>
    <mergeCell ref="T125:U125"/>
    <mergeCell ref="Z124:AA124"/>
    <mergeCell ref="Z125:AA125"/>
    <mergeCell ref="X125:Y125"/>
    <mergeCell ref="V125:W125"/>
    <mergeCell ref="AB122:AC122"/>
    <mergeCell ref="BF135:BI135"/>
    <mergeCell ref="BF132:BI132"/>
    <mergeCell ref="BD133:BE133"/>
    <mergeCell ref="BF133:BI133"/>
    <mergeCell ref="BD134:BE134"/>
    <mergeCell ref="BD135:BE135"/>
    <mergeCell ref="AD114:AE114"/>
    <mergeCell ref="BD122:BE122"/>
    <mergeCell ref="AD129:AE129"/>
    <mergeCell ref="P131:Q131"/>
    <mergeCell ref="R131:S131"/>
    <mergeCell ref="X131:Y131"/>
    <mergeCell ref="T131:U131"/>
    <mergeCell ref="V131:W131"/>
    <mergeCell ref="V133:W133"/>
    <mergeCell ref="X133:Y133"/>
    <mergeCell ref="T132:U132"/>
    <mergeCell ref="V132:W132"/>
    <mergeCell ref="B126:O126"/>
    <mergeCell ref="P126:Q126"/>
    <mergeCell ref="R126:S126"/>
    <mergeCell ref="T126:U126"/>
    <mergeCell ref="P115:Q115"/>
    <mergeCell ref="R115:S115"/>
    <mergeCell ref="T115:U115"/>
    <mergeCell ref="V115:W115"/>
    <mergeCell ref="X115:Y115"/>
    <mergeCell ref="AB115:AC115"/>
    <mergeCell ref="AD115:AE115"/>
    <mergeCell ref="BF115:BI115"/>
    <mergeCell ref="BD115:BE115"/>
    <mergeCell ref="AU147:AW147"/>
    <mergeCell ref="AD104:AE104"/>
    <mergeCell ref="BD104:BE104"/>
    <mergeCell ref="BD114:BE114"/>
    <mergeCell ref="AD123:AE123"/>
    <mergeCell ref="BD123:BE123"/>
    <mergeCell ref="AD147:AE147"/>
    <mergeCell ref="Z131:AA131"/>
    <mergeCell ref="AD131:AE131"/>
    <mergeCell ref="Z132:AA132"/>
    <mergeCell ref="AD133:AE133"/>
    <mergeCell ref="Z115:AA115"/>
    <mergeCell ref="Z117:AA117"/>
    <mergeCell ref="Z119:AA119"/>
    <mergeCell ref="Z135:AA135"/>
    <mergeCell ref="AB135:AC135"/>
    <mergeCell ref="Z114:AA114"/>
    <mergeCell ref="AD134:AE134"/>
    <mergeCell ref="P123:Q123"/>
    <mergeCell ref="T123:U123"/>
    <mergeCell ref="V123:W123"/>
    <mergeCell ref="X123:Y123"/>
    <mergeCell ref="V126:W126"/>
    <mergeCell ref="Z133:AA133"/>
    <mergeCell ref="AX145:AZ145"/>
    <mergeCell ref="AR147:AT147"/>
    <mergeCell ref="BA145:BC145"/>
    <mergeCell ref="AD146:AE146"/>
    <mergeCell ref="BD142:BE142"/>
    <mergeCell ref="BA144:BC144"/>
    <mergeCell ref="BD144:BE144"/>
    <mergeCell ref="Z113:AA113"/>
    <mergeCell ref="Z108:AA108"/>
    <mergeCell ref="AD105:AE105"/>
    <mergeCell ref="Z105:AA105"/>
    <mergeCell ref="AB105:AC105"/>
    <mergeCell ref="AB133:AC133"/>
    <mergeCell ref="AI145:AK145"/>
    <mergeCell ref="AD106:AE106"/>
    <mergeCell ref="AB114:AC114"/>
    <mergeCell ref="BD113:BE113"/>
    <mergeCell ref="BD147:BE147"/>
    <mergeCell ref="AD137:AE137"/>
    <mergeCell ref="BD129:BE129"/>
    <mergeCell ref="AD132:AE132"/>
    <mergeCell ref="BF113:BI113"/>
    <mergeCell ref="V104:W104"/>
    <mergeCell ref="X104:Y104"/>
    <mergeCell ref="Z104:AA104"/>
    <mergeCell ref="BD110:BE110"/>
    <mergeCell ref="AD108:AE108"/>
    <mergeCell ref="BF111:BI111"/>
    <mergeCell ref="BF104:BI104"/>
    <mergeCell ref="V113:W113"/>
    <mergeCell ref="V120:W120"/>
    <mergeCell ref="AD110:AE110"/>
    <mergeCell ref="X119:Y119"/>
    <mergeCell ref="X118:Y118"/>
    <mergeCell ref="Z118:AA118"/>
    <mergeCell ref="AB118:AC118"/>
    <mergeCell ref="X120:Y120"/>
    <mergeCell ref="Z120:AA120"/>
    <mergeCell ref="AB120:AC120"/>
    <mergeCell ref="AD120:AE120"/>
    <mergeCell ref="BD120:BE120"/>
    <mergeCell ref="V116:W116"/>
    <mergeCell ref="BF110:BI110"/>
    <mergeCell ref="BD109:BE109"/>
    <mergeCell ref="BF107:BI107"/>
    <mergeCell ref="AD107:AE107"/>
    <mergeCell ref="BF117:BI117"/>
    <mergeCell ref="BF119:BI119"/>
    <mergeCell ref="BF105:BI105"/>
    <mergeCell ref="V114:W114"/>
    <mergeCell ref="X114:Y114"/>
    <mergeCell ref="BF114:BI114"/>
    <mergeCell ref="BD107:BE107"/>
    <mergeCell ref="BF129:BI129"/>
    <mergeCell ref="AD118:AE118"/>
    <mergeCell ref="BD118:BE118"/>
    <mergeCell ref="AB119:AC119"/>
    <mergeCell ref="AD119:AE119"/>
    <mergeCell ref="BD119:BE119"/>
    <mergeCell ref="B119:O119"/>
    <mergeCell ref="P119:Q119"/>
    <mergeCell ref="R119:S119"/>
    <mergeCell ref="T119:U119"/>
    <mergeCell ref="V119:W119"/>
    <mergeCell ref="BF116:BI116"/>
    <mergeCell ref="BF118:BI118"/>
    <mergeCell ref="BF120:BI120"/>
    <mergeCell ref="BD111:BE111"/>
    <mergeCell ref="BF131:BI131"/>
    <mergeCell ref="BD131:BE131"/>
    <mergeCell ref="X111:Y111"/>
    <mergeCell ref="V129:W129"/>
    <mergeCell ref="X129:Y129"/>
    <mergeCell ref="B120:O120"/>
    <mergeCell ref="P120:Q120"/>
    <mergeCell ref="R120:S120"/>
    <mergeCell ref="T120:U120"/>
    <mergeCell ref="X121:Y121"/>
    <mergeCell ref="V122:W122"/>
    <mergeCell ref="B121:O121"/>
    <mergeCell ref="P121:Q121"/>
    <mergeCell ref="R121:S121"/>
    <mergeCell ref="BF122:BI122"/>
    <mergeCell ref="BF121:BI121"/>
    <mergeCell ref="BF123:BI123"/>
    <mergeCell ref="BF125:BI125"/>
    <mergeCell ref="AB124:AC124"/>
    <mergeCell ref="AD124:AE124"/>
    <mergeCell ref="BD124:BE124"/>
    <mergeCell ref="BF124:BI124"/>
    <mergeCell ref="AB125:AC125"/>
    <mergeCell ref="AD125:AE125"/>
    <mergeCell ref="BD125:BE125"/>
    <mergeCell ref="AB123:AC123"/>
    <mergeCell ref="AB117:AC117"/>
    <mergeCell ref="AD117:AE117"/>
    <mergeCell ref="BD117:BE117"/>
    <mergeCell ref="BF127:BI127"/>
    <mergeCell ref="AB126:AC126"/>
    <mergeCell ref="AD126:AE126"/>
    <mergeCell ref="BD126:BE126"/>
    <mergeCell ref="BF126:BI126"/>
    <mergeCell ref="AD127:AE127"/>
    <mergeCell ref="BD127:BE127"/>
    <mergeCell ref="AB127:AC127"/>
    <mergeCell ref="AB121:AC121"/>
    <mergeCell ref="AD121:AE121"/>
    <mergeCell ref="BD121:BE121"/>
    <mergeCell ref="AD122:AE122"/>
    <mergeCell ref="V134:W134"/>
    <mergeCell ref="X134:Y134"/>
    <mergeCell ref="Z134:AA134"/>
    <mergeCell ref="T133:U133"/>
    <mergeCell ref="B131:O131"/>
    <mergeCell ref="AB88:AC88"/>
    <mergeCell ref="V89:W89"/>
    <mergeCell ref="X88:Y88"/>
    <mergeCell ref="P129:Q129"/>
    <mergeCell ref="R129:S129"/>
    <mergeCell ref="Z95:AA95"/>
    <mergeCell ref="AB111:AC111"/>
    <mergeCell ref="AB104:AC104"/>
    <mergeCell ref="AB129:AC129"/>
    <mergeCell ref="V95:W95"/>
    <mergeCell ref="X95:Y95"/>
    <mergeCell ref="Z129:AA129"/>
    <mergeCell ref="Z107:AA107"/>
    <mergeCell ref="Z102:AA102"/>
    <mergeCell ref="X92:Y92"/>
    <mergeCell ref="B133:O133"/>
    <mergeCell ref="P133:Q133"/>
    <mergeCell ref="B132:O132"/>
    <mergeCell ref="R133:S133"/>
    <mergeCell ref="P132:Q132"/>
    <mergeCell ref="R132:S132"/>
    <mergeCell ref="V130:W130"/>
    <mergeCell ref="R107:S107"/>
    <mergeCell ref="V111:W111"/>
    <mergeCell ref="AB106:AC106"/>
    <mergeCell ref="T114:U114"/>
    <mergeCell ref="AB132:AC132"/>
    <mergeCell ref="BF147:BI147"/>
    <mergeCell ref="AX146:AZ146"/>
    <mergeCell ref="BA146:BC146"/>
    <mergeCell ref="BD146:BE146"/>
    <mergeCell ref="BF146:BI146"/>
    <mergeCell ref="Z150:AB150"/>
    <mergeCell ref="AC150:AE150"/>
    <mergeCell ref="N152:P152"/>
    <mergeCell ref="Q149:AE149"/>
    <mergeCell ref="N150:P150"/>
    <mergeCell ref="Q150:V150"/>
    <mergeCell ref="A149:P149"/>
    <mergeCell ref="W150:Y150"/>
    <mergeCell ref="B134:O134"/>
    <mergeCell ref="X135:Y135"/>
    <mergeCell ref="AD135:AE135"/>
    <mergeCell ref="T135:U135"/>
    <mergeCell ref="V135:W135"/>
    <mergeCell ref="Z137:AA137"/>
    <mergeCell ref="V145:W145"/>
    <mergeCell ref="X145:Y145"/>
    <mergeCell ref="Z145:AA145"/>
    <mergeCell ref="V143:W143"/>
    <mergeCell ref="Z136:AA136"/>
    <mergeCell ref="P135:Q135"/>
    <mergeCell ref="R135:S135"/>
    <mergeCell ref="A145:S145"/>
    <mergeCell ref="T145:U145"/>
    <mergeCell ref="AF149:AT149"/>
    <mergeCell ref="A147:S147"/>
    <mergeCell ref="T147:U147"/>
    <mergeCell ref="T134:U134"/>
    <mergeCell ref="A246:AC246"/>
    <mergeCell ref="A247:AC247"/>
    <mergeCell ref="A232:AC232"/>
    <mergeCell ref="AQ239:AV239"/>
    <mergeCell ref="AQ233:AV233"/>
    <mergeCell ref="A238:AC238"/>
    <mergeCell ref="A151:G151"/>
    <mergeCell ref="W151:Y151"/>
    <mergeCell ref="Z151:AB151"/>
    <mergeCell ref="Z152:AB153"/>
    <mergeCell ref="AF151:AJ153"/>
    <mergeCell ref="AC152:AE153"/>
    <mergeCell ref="AU150:BI153"/>
    <mergeCell ref="H152:J152"/>
    <mergeCell ref="K152:M152"/>
    <mergeCell ref="A158:F158"/>
    <mergeCell ref="G158:BA158"/>
    <mergeCell ref="BB158:BI158"/>
    <mergeCell ref="A159:F159"/>
    <mergeCell ref="G159:BA159"/>
    <mergeCell ref="BB159:BI159"/>
    <mergeCell ref="A160:F160"/>
    <mergeCell ref="G157:BA157"/>
    <mergeCell ref="BB157:BI157"/>
    <mergeCell ref="G160:BA160"/>
    <mergeCell ref="BB160:BI160"/>
    <mergeCell ref="BB187:BI187"/>
    <mergeCell ref="BB207:BI207"/>
    <mergeCell ref="BB185:BI185"/>
    <mergeCell ref="A224:BI224"/>
    <mergeCell ref="V147:W147"/>
    <mergeCell ref="X147:Y147"/>
    <mergeCell ref="Z147:AA147"/>
    <mergeCell ref="AB147:AC147"/>
    <mergeCell ref="AF147:AH147"/>
    <mergeCell ref="AI147:AK147"/>
    <mergeCell ref="AL147:AN147"/>
    <mergeCell ref="K151:M151"/>
    <mergeCell ref="AF150:AJ150"/>
    <mergeCell ref="AK150:AO150"/>
    <mergeCell ref="AP150:AT150"/>
    <mergeCell ref="Q151:V151"/>
    <mergeCell ref="N151:P151"/>
    <mergeCell ref="AK151:AO153"/>
    <mergeCell ref="AP151:AT153"/>
    <mergeCell ref="N153:P153"/>
    <mergeCell ref="K153:M153"/>
    <mergeCell ref="A152:G152"/>
    <mergeCell ref="Q152:V153"/>
    <mergeCell ref="W152:Y153"/>
    <mergeCell ref="H151:J151"/>
    <mergeCell ref="AC151:AE151"/>
    <mergeCell ref="A150:G150"/>
    <mergeCell ref="AO147:AQ147"/>
    <mergeCell ref="AB145:AC145"/>
    <mergeCell ref="AD145:AE145"/>
    <mergeCell ref="AF145:AH145"/>
    <mergeCell ref="BD145:BE145"/>
    <mergeCell ref="BF145:BI145"/>
    <mergeCell ref="AO145:AQ145"/>
    <mergeCell ref="AR145:AT145"/>
    <mergeCell ref="AU145:AW145"/>
    <mergeCell ref="AB146:AC146"/>
    <mergeCell ref="AI146:AK146"/>
    <mergeCell ref="AL146:AN146"/>
    <mergeCell ref="AO146:AQ146"/>
    <mergeCell ref="AR146:AT146"/>
    <mergeCell ref="AF146:AH146"/>
    <mergeCell ref="H150:J150"/>
    <mergeCell ref="K150:M150"/>
    <mergeCell ref="AL145:AN145"/>
    <mergeCell ref="A146:S146"/>
    <mergeCell ref="T146:U146"/>
    <mergeCell ref="V146:W146"/>
    <mergeCell ref="X146:Y146"/>
    <mergeCell ref="Z146:AA146"/>
    <mergeCell ref="AU146:AW146"/>
    <mergeCell ref="AX147:AZ147"/>
    <mergeCell ref="BA147:BC147"/>
    <mergeCell ref="AU149:BI149"/>
    <mergeCell ref="X139:Y139"/>
    <mergeCell ref="BD140:BE140"/>
    <mergeCell ref="B139:O139"/>
    <mergeCell ref="V139:W139"/>
    <mergeCell ref="P137:Q137"/>
    <mergeCell ref="R139:S139"/>
    <mergeCell ref="BF144:BI144"/>
    <mergeCell ref="B142:O142"/>
    <mergeCell ref="P142:Q142"/>
    <mergeCell ref="R142:S142"/>
    <mergeCell ref="T142:U142"/>
    <mergeCell ref="BF142:BI142"/>
    <mergeCell ref="AB142:AC142"/>
    <mergeCell ref="AR144:AT144"/>
    <mergeCell ref="AU144:AW144"/>
    <mergeCell ref="T144:U144"/>
    <mergeCell ref="V144:W144"/>
    <mergeCell ref="X144:Y144"/>
    <mergeCell ref="Z144:AA144"/>
    <mergeCell ref="AB144:AC144"/>
    <mergeCell ref="AD144:AE144"/>
    <mergeCell ref="AI144:AK144"/>
    <mergeCell ref="AL144:AN144"/>
    <mergeCell ref="AO144:AQ144"/>
    <mergeCell ref="AX144:AZ144"/>
    <mergeCell ref="BF140:BI140"/>
    <mergeCell ref="BF138:BI138"/>
    <mergeCell ref="BF141:BI141"/>
    <mergeCell ref="B141:O141"/>
    <mergeCell ref="P141:Q141"/>
    <mergeCell ref="R141:S141"/>
    <mergeCell ref="T141:U141"/>
    <mergeCell ref="BF134:BI134"/>
    <mergeCell ref="BD132:BE132"/>
    <mergeCell ref="AB131:AC131"/>
    <mergeCell ref="AB134:AC134"/>
    <mergeCell ref="AB136:AC136"/>
    <mergeCell ref="A144:S144"/>
    <mergeCell ref="A153:G153"/>
    <mergeCell ref="H153:J153"/>
    <mergeCell ref="AD136:AE136"/>
    <mergeCell ref="Z142:AA142"/>
    <mergeCell ref="AD142:AE142"/>
    <mergeCell ref="B140:O140"/>
    <mergeCell ref="A143:S143"/>
    <mergeCell ref="T143:U143"/>
    <mergeCell ref="BD143:BE143"/>
    <mergeCell ref="V142:W142"/>
    <mergeCell ref="X142:Y142"/>
    <mergeCell ref="BD139:BE139"/>
    <mergeCell ref="V138:W138"/>
    <mergeCell ref="BD137:BE137"/>
    <mergeCell ref="AD139:AE139"/>
    <mergeCell ref="T137:U137"/>
    <mergeCell ref="T138:U138"/>
    <mergeCell ref="X137:Y137"/>
    <mergeCell ref="Z138:AA138"/>
    <mergeCell ref="X140:Y140"/>
    <mergeCell ref="V140:W140"/>
    <mergeCell ref="X138:Y138"/>
    <mergeCell ref="V137:W137"/>
    <mergeCell ref="R137:S137"/>
    <mergeCell ref="V141:W141"/>
    <mergeCell ref="B136:O136"/>
    <mergeCell ref="P139:Q139"/>
    <mergeCell ref="B137:O137"/>
    <mergeCell ref="B138:O138"/>
    <mergeCell ref="P138:Q138"/>
    <mergeCell ref="R138:S138"/>
    <mergeCell ref="T139:U139"/>
    <mergeCell ref="Z140:AA140"/>
    <mergeCell ref="BF34:BI34"/>
    <mergeCell ref="AB35:AC35"/>
    <mergeCell ref="AD36:AE36"/>
    <mergeCell ref="BF36:BI36"/>
    <mergeCell ref="BF37:BI37"/>
    <mergeCell ref="AD37:AE37"/>
    <mergeCell ref="P38:Q38"/>
    <mergeCell ref="BD44:BE44"/>
    <mergeCell ref="V47:W47"/>
    <mergeCell ref="Z47:AA47"/>
    <mergeCell ref="Z45:AA45"/>
    <mergeCell ref="BD39:BE39"/>
    <mergeCell ref="BF42:BI42"/>
    <mergeCell ref="BF43:BI43"/>
    <mergeCell ref="BF40:BI40"/>
    <mergeCell ref="R42:S42"/>
    <mergeCell ref="BF136:BI136"/>
    <mergeCell ref="P136:Q136"/>
    <mergeCell ref="R136:S136"/>
    <mergeCell ref="B116:O116"/>
    <mergeCell ref="P116:Q116"/>
    <mergeCell ref="R116:S116"/>
    <mergeCell ref="T116:U116"/>
    <mergeCell ref="T129:U129"/>
    <mergeCell ref="S16:S17"/>
    <mergeCell ref="AF31:AK31"/>
    <mergeCell ref="P140:Q140"/>
    <mergeCell ref="R140:S140"/>
    <mergeCell ref="T140:U140"/>
    <mergeCell ref="AF144:AH144"/>
    <mergeCell ref="AD141:AE141"/>
    <mergeCell ref="BD141:BE141"/>
    <mergeCell ref="Z143:AA143"/>
    <mergeCell ref="AB143:AC143"/>
    <mergeCell ref="AB138:AC138"/>
    <mergeCell ref="AD138:AE138"/>
    <mergeCell ref="AD143:AE143"/>
    <mergeCell ref="AB140:AC140"/>
    <mergeCell ref="AD140:AE140"/>
    <mergeCell ref="X143:Y143"/>
    <mergeCell ref="BD138:BE138"/>
    <mergeCell ref="X141:Y141"/>
    <mergeCell ref="T136:U136"/>
    <mergeCell ref="BD136:BE136"/>
    <mergeCell ref="Z72:AA72"/>
    <mergeCell ref="X74:Y74"/>
    <mergeCell ref="Z73:AA73"/>
    <mergeCell ref="Z61:AA61"/>
    <mergeCell ref="P113:Q113"/>
    <mergeCell ref="R113:S113"/>
    <mergeCell ref="T113:U113"/>
    <mergeCell ref="AB137:AC137"/>
    <mergeCell ref="Z141:AA141"/>
    <mergeCell ref="AB141:AC141"/>
    <mergeCell ref="AB139:AC139"/>
    <mergeCell ref="Z139:AA139"/>
    <mergeCell ref="R111:S111"/>
    <mergeCell ref="X113:Y113"/>
    <mergeCell ref="X109:Y109"/>
    <mergeCell ref="V108:W108"/>
    <mergeCell ref="X110:Y110"/>
    <mergeCell ref="Z110:AA110"/>
    <mergeCell ref="Z112:AA112"/>
    <mergeCell ref="Z111:AA111"/>
    <mergeCell ref="AB113:AC113"/>
    <mergeCell ref="Z69:AA69"/>
    <mergeCell ref="AB76:AC76"/>
    <mergeCell ref="AB93:AC93"/>
    <mergeCell ref="AB79:AC79"/>
    <mergeCell ref="AB75:AC75"/>
    <mergeCell ref="AB80:AC80"/>
    <mergeCell ref="AB83:AC83"/>
    <mergeCell ref="AB81:AC81"/>
    <mergeCell ref="AB85:AC85"/>
    <mergeCell ref="AB72:AC72"/>
    <mergeCell ref="Z97:AA97"/>
    <mergeCell ref="AB97:AC97"/>
    <mergeCell ref="X90:Y90"/>
    <mergeCell ref="AB100:AC100"/>
    <mergeCell ref="Z81:AA81"/>
    <mergeCell ref="Z88:AA88"/>
    <mergeCell ref="Z92:AA92"/>
    <mergeCell ref="AB69:AC69"/>
    <mergeCell ref="X83:Y83"/>
    <mergeCell ref="AB87:AC87"/>
    <mergeCell ref="Z109:AA109"/>
    <mergeCell ref="V107:W107"/>
    <mergeCell ref="AB95:AC95"/>
    <mergeCell ref="B113:O113"/>
    <mergeCell ref="B115:O115"/>
    <mergeCell ref="T118:U118"/>
    <mergeCell ref="V118:W118"/>
    <mergeCell ref="B117:O117"/>
    <mergeCell ref="P117:Q117"/>
    <mergeCell ref="R117:S117"/>
    <mergeCell ref="T117:U117"/>
    <mergeCell ref="V117:W117"/>
    <mergeCell ref="A16:A17"/>
    <mergeCell ref="B16:E16"/>
    <mergeCell ref="F16:F17"/>
    <mergeCell ref="G16:I16"/>
    <mergeCell ref="R37:S37"/>
    <mergeCell ref="Z34:AA34"/>
    <mergeCell ref="X34:Y34"/>
    <mergeCell ref="AF30:BC30"/>
    <mergeCell ref="AB32:AC33"/>
    <mergeCell ref="Z37:AA37"/>
    <mergeCell ref="Z36:AA36"/>
    <mergeCell ref="X36:Y36"/>
    <mergeCell ref="O16:R16"/>
    <mergeCell ref="AT16:AV16"/>
    <mergeCell ref="AD38:AE38"/>
    <mergeCell ref="X35:Y35"/>
    <mergeCell ref="V36:W36"/>
    <mergeCell ref="AF32:AH32"/>
    <mergeCell ref="AD41:AE41"/>
    <mergeCell ref="Z35:AA35"/>
    <mergeCell ref="T30:AE30"/>
    <mergeCell ref="AD35:AE35"/>
    <mergeCell ref="AB36:AC36"/>
    <mergeCell ref="BD16:BD17"/>
    <mergeCell ref="T130:U130"/>
    <mergeCell ref="B129:O129"/>
    <mergeCell ref="X117:Y117"/>
    <mergeCell ref="X116:Y116"/>
    <mergeCell ref="Z116:AA116"/>
    <mergeCell ref="AB116:AC116"/>
    <mergeCell ref="AD116:AE116"/>
    <mergeCell ref="BD116:BE116"/>
    <mergeCell ref="BD108:BE108"/>
    <mergeCell ref="AD112:AE112"/>
    <mergeCell ref="AB112:AC112"/>
    <mergeCell ref="AB109:AC109"/>
    <mergeCell ref="V112:W112"/>
    <mergeCell ref="AD113:AE113"/>
    <mergeCell ref="AB108:AC108"/>
    <mergeCell ref="V109:W109"/>
    <mergeCell ref="R118:S118"/>
    <mergeCell ref="AB37:AC37"/>
    <mergeCell ref="AJ16:AJ17"/>
    <mergeCell ref="X32:Y33"/>
    <mergeCell ref="J16:J17"/>
    <mergeCell ref="K16:N16"/>
    <mergeCell ref="AK16:AN16"/>
    <mergeCell ref="T16:V16"/>
    <mergeCell ref="W16:W17"/>
    <mergeCell ref="P37:Q37"/>
    <mergeCell ref="P34:Q34"/>
    <mergeCell ref="P35:Q35"/>
    <mergeCell ref="T31:U33"/>
    <mergeCell ref="V34:W34"/>
    <mergeCell ref="T36:U36"/>
    <mergeCell ref="BF44:BI44"/>
    <mergeCell ref="BD43:BE43"/>
    <mergeCell ref="AB41:AC41"/>
    <mergeCell ref="Z41:AA41"/>
    <mergeCell ref="Z42:AA42"/>
    <mergeCell ref="AD43:AE43"/>
    <mergeCell ref="BD42:BE42"/>
    <mergeCell ref="BI16:BI17"/>
    <mergeCell ref="AX32:AZ32"/>
    <mergeCell ref="BF39:BI39"/>
    <mergeCell ref="BF16:BF17"/>
    <mergeCell ref="BF41:BI41"/>
    <mergeCell ref="BD41:BE41"/>
    <mergeCell ref="BF38:BI38"/>
    <mergeCell ref="BD37:BE37"/>
    <mergeCell ref="BD38:BE38"/>
    <mergeCell ref="Z38:AA38"/>
    <mergeCell ref="AB34:AC34"/>
    <mergeCell ref="AD34:AE34"/>
    <mergeCell ref="BH16:BH17"/>
    <mergeCell ref="AL32:AN32"/>
    <mergeCell ref="X31:AE31"/>
    <mergeCell ref="AD32:AE33"/>
    <mergeCell ref="AI32:AK32"/>
    <mergeCell ref="Z32:AA33"/>
    <mergeCell ref="AW16:AW17"/>
    <mergeCell ref="BG16:BG17"/>
    <mergeCell ref="X37:Y37"/>
    <mergeCell ref="AX16:BA16"/>
    <mergeCell ref="BB16:BB17"/>
    <mergeCell ref="X38:Y38"/>
    <mergeCell ref="BC16:BC17"/>
    <mergeCell ref="BE16:BE17"/>
    <mergeCell ref="BF30:BI33"/>
    <mergeCell ref="AL31:AQ31"/>
    <mergeCell ref="AF16:AF17"/>
    <mergeCell ref="AG16:AI16"/>
    <mergeCell ref="AO32:AQ32"/>
    <mergeCell ref="AR32:AT32"/>
    <mergeCell ref="AO16:AR16"/>
    <mergeCell ref="AS16:AS17"/>
    <mergeCell ref="X16:Z16"/>
    <mergeCell ref="AA16:AA17"/>
    <mergeCell ref="AB16:AE16"/>
    <mergeCell ref="BD40:BE40"/>
    <mergeCell ref="T42:U42"/>
    <mergeCell ref="X39:Y39"/>
    <mergeCell ref="AD40:AE40"/>
    <mergeCell ref="T39:U39"/>
    <mergeCell ref="AR31:AW31"/>
    <mergeCell ref="AX31:BC31"/>
    <mergeCell ref="BA32:BC32"/>
    <mergeCell ref="BD34:BE34"/>
    <mergeCell ref="AU32:AW32"/>
    <mergeCell ref="BD36:BE36"/>
    <mergeCell ref="BD35:BE35"/>
    <mergeCell ref="BD30:BE33"/>
    <mergeCell ref="V31:W33"/>
    <mergeCell ref="AD42:AE42"/>
    <mergeCell ref="X42:Y42"/>
    <mergeCell ref="AB42:AC42"/>
    <mergeCell ref="AB38:AC38"/>
    <mergeCell ref="V35:W35"/>
    <mergeCell ref="AD39:AE39"/>
    <mergeCell ref="V43:W43"/>
    <mergeCell ref="AD44:AE44"/>
    <mergeCell ref="B44:O44"/>
    <mergeCell ref="AB45:AC45"/>
    <mergeCell ref="Z49:AA49"/>
    <mergeCell ref="Z48:AA48"/>
    <mergeCell ref="AB44:AC44"/>
    <mergeCell ref="AD45:AE45"/>
    <mergeCell ref="X49:Y49"/>
    <mergeCell ref="R41:S41"/>
    <mergeCell ref="X43:Y43"/>
    <mergeCell ref="X40:Y40"/>
    <mergeCell ref="V38:W38"/>
    <mergeCell ref="T38:U38"/>
    <mergeCell ref="R43:S43"/>
    <mergeCell ref="X41:Y41"/>
    <mergeCell ref="V39:W39"/>
    <mergeCell ref="P40:Q40"/>
    <mergeCell ref="P39:Q39"/>
    <mergeCell ref="B38:O38"/>
    <mergeCell ref="Z40:AA40"/>
    <mergeCell ref="T48:U48"/>
    <mergeCell ref="X45:Y45"/>
    <mergeCell ref="X48:Y48"/>
    <mergeCell ref="R49:S49"/>
    <mergeCell ref="AD47:AE47"/>
    <mergeCell ref="V48:W48"/>
    <mergeCell ref="AB40:AC40"/>
    <mergeCell ref="B48:O48"/>
    <mergeCell ref="B47:O47"/>
    <mergeCell ref="V49:W49"/>
    <mergeCell ref="T49:U49"/>
    <mergeCell ref="V45:W45"/>
    <mergeCell ref="BF53:BI53"/>
    <mergeCell ref="BF52:BI52"/>
    <mergeCell ref="B40:O40"/>
    <mergeCell ref="AD68:AE68"/>
    <mergeCell ref="Z50:AA50"/>
    <mergeCell ref="AD48:AE48"/>
    <mergeCell ref="AD50:AE50"/>
    <mergeCell ref="AB50:AC50"/>
    <mergeCell ref="T37:U37"/>
    <mergeCell ref="P44:Q44"/>
    <mergeCell ref="P41:Q41"/>
    <mergeCell ref="R44:S44"/>
    <mergeCell ref="Z39:AA39"/>
    <mergeCell ref="AB39:AC39"/>
    <mergeCell ref="V42:W42"/>
    <mergeCell ref="V37:W37"/>
    <mergeCell ref="V40:W40"/>
    <mergeCell ref="V41:W41"/>
    <mergeCell ref="P43:Q43"/>
    <mergeCell ref="AB43:AC43"/>
    <mergeCell ref="Z44:AA44"/>
    <mergeCell ref="P42:Q42"/>
    <mergeCell ref="P49:Q49"/>
    <mergeCell ref="P48:Q48"/>
    <mergeCell ref="T47:U47"/>
    <mergeCell ref="Z43:AA43"/>
    <mergeCell ref="AB49:AC49"/>
    <mergeCell ref="X47:Y47"/>
    <mergeCell ref="T44:U44"/>
    <mergeCell ref="V44:W44"/>
    <mergeCell ref="X44:Y44"/>
    <mergeCell ref="BD46:BE46"/>
    <mergeCell ref="BD47:BE47"/>
    <mergeCell ref="AD51:AE51"/>
    <mergeCell ref="BD51:BE51"/>
    <mergeCell ref="BD45:BE45"/>
    <mergeCell ref="BF45:BI45"/>
    <mergeCell ref="BF47:BI47"/>
    <mergeCell ref="AD49:AE49"/>
    <mergeCell ref="BF51:BI51"/>
    <mergeCell ref="BD50:BE50"/>
    <mergeCell ref="BF50:BI50"/>
    <mergeCell ref="BD49:BE49"/>
    <mergeCell ref="BF49:BI49"/>
    <mergeCell ref="BF48:BI48"/>
    <mergeCell ref="AB48:AC48"/>
    <mergeCell ref="AB47:AC47"/>
    <mergeCell ref="BD48:BE48"/>
    <mergeCell ref="BF54:BI54"/>
    <mergeCell ref="BF55:BI55"/>
    <mergeCell ref="BD58:BE58"/>
    <mergeCell ref="AD54:AE54"/>
    <mergeCell ref="BD54:BE54"/>
    <mergeCell ref="AD55:AE55"/>
    <mergeCell ref="BD55:BE55"/>
    <mergeCell ref="BF66:BI66"/>
    <mergeCell ref="BF68:BI68"/>
    <mergeCell ref="BF56:BI56"/>
    <mergeCell ref="AD67:AE67"/>
    <mergeCell ref="BD63:BE63"/>
    <mergeCell ref="AD57:AE57"/>
    <mergeCell ref="BD65:BE65"/>
    <mergeCell ref="Z65:AA65"/>
    <mergeCell ref="BF64:BI64"/>
    <mergeCell ref="BD67:BE67"/>
    <mergeCell ref="BF65:BI65"/>
    <mergeCell ref="BD60:BE60"/>
    <mergeCell ref="AB65:AC65"/>
    <mergeCell ref="BD61:BE61"/>
    <mergeCell ref="BF63:BI63"/>
    <mergeCell ref="Z62:AA62"/>
    <mergeCell ref="BD68:BE68"/>
    <mergeCell ref="AB53:AC53"/>
    <mergeCell ref="AD63:AE63"/>
    <mergeCell ref="AD58:AE58"/>
    <mergeCell ref="AD64:AE64"/>
    <mergeCell ref="AB52:AC52"/>
    <mergeCell ref="BD56:BE56"/>
    <mergeCell ref="Z51:AA51"/>
    <mergeCell ref="Z53:AA53"/>
    <mergeCell ref="BD52:BE52"/>
    <mergeCell ref="AD53:AE53"/>
    <mergeCell ref="Z52:AA52"/>
    <mergeCell ref="BD53:BE53"/>
    <mergeCell ref="AD52:AE52"/>
    <mergeCell ref="Z58:AA58"/>
    <mergeCell ref="AD56:AE56"/>
    <mergeCell ref="AB51:AC51"/>
    <mergeCell ref="Z64:AA64"/>
    <mergeCell ref="AB58:AC58"/>
    <mergeCell ref="AB57:AC57"/>
    <mergeCell ref="Z57:AA57"/>
    <mergeCell ref="AB63:AC63"/>
    <mergeCell ref="AB62:AC62"/>
    <mergeCell ref="AD61:AE61"/>
    <mergeCell ref="Z54:AA54"/>
    <mergeCell ref="AB56:AC56"/>
    <mergeCell ref="AB55:AC55"/>
    <mergeCell ref="Z56:AA56"/>
    <mergeCell ref="AB54:AC54"/>
    <mergeCell ref="Z55:AA55"/>
    <mergeCell ref="BD57:BE57"/>
    <mergeCell ref="BD64:BE64"/>
    <mergeCell ref="BD70:BE70"/>
    <mergeCell ref="Z63:AA63"/>
    <mergeCell ref="BD80:BE80"/>
    <mergeCell ref="AB70:AC70"/>
    <mergeCell ref="BF58:BI58"/>
    <mergeCell ref="BF57:BI57"/>
    <mergeCell ref="Z67:AA67"/>
    <mergeCell ref="AB67:AC67"/>
    <mergeCell ref="Z68:AA68"/>
    <mergeCell ref="BD59:BE59"/>
    <mergeCell ref="AD59:AE59"/>
    <mergeCell ref="BF59:BI59"/>
    <mergeCell ref="Z59:AA59"/>
    <mergeCell ref="Z60:AA60"/>
    <mergeCell ref="Z79:AA79"/>
    <mergeCell ref="AD70:AE70"/>
    <mergeCell ref="Z70:AA70"/>
    <mergeCell ref="AD79:AE79"/>
    <mergeCell ref="Z71:AA71"/>
    <mergeCell ref="BF71:BI71"/>
    <mergeCell ref="AB71:AC71"/>
    <mergeCell ref="AD80:AE80"/>
    <mergeCell ref="AB68:AC68"/>
    <mergeCell ref="AB64:AC64"/>
    <mergeCell ref="AD65:AE65"/>
    <mergeCell ref="AB61:AC61"/>
    <mergeCell ref="BD72:BE72"/>
    <mergeCell ref="Z78:AA78"/>
    <mergeCell ref="AD69:AE69"/>
    <mergeCell ref="BD73:BE73"/>
    <mergeCell ref="BD92:BE92"/>
    <mergeCell ref="BD74:BE74"/>
    <mergeCell ref="BD79:BE79"/>
    <mergeCell ref="BF76:BI76"/>
    <mergeCell ref="BF93:BI93"/>
    <mergeCell ref="BF78:BI78"/>
    <mergeCell ref="BD88:BE88"/>
    <mergeCell ref="BF86:BI86"/>
    <mergeCell ref="Z84:AA84"/>
    <mergeCell ref="Z91:AA91"/>
    <mergeCell ref="AD73:AE73"/>
    <mergeCell ref="AB77:AC77"/>
    <mergeCell ref="BD84:BE84"/>
    <mergeCell ref="AB91:AC91"/>
    <mergeCell ref="AD81:AE81"/>
    <mergeCell ref="AB74:AC74"/>
    <mergeCell ref="AD76:AE76"/>
    <mergeCell ref="BD76:BE76"/>
    <mergeCell ref="BD85:BE85"/>
    <mergeCell ref="AB84:AC84"/>
    <mergeCell ref="BD82:BE82"/>
    <mergeCell ref="BD90:BE90"/>
    <mergeCell ref="AB90:AC90"/>
    <mergeCell ref="AD83:AE83"/>
    <mergeCell ref="BF85:BI85"/>
    <mergeCell ref="AB86:AC86"/>
    <mergeCell ref="BF74:BI74"/>
    <mergeCell ref="BD69:BE69"/>
    <mergeCell ref="BD81:BE81"/>
    <mergeCell ref="BF88:BI88"/>
    <mergeCell ref="BD71:BE71"/>
    <mergeCell ref="BF80:BI80"/>
    <mergeCell ref="AB73:AC73"/>
    <mergeCell ref="AD72:AE72"/>
    <mergeCell ref="BF70:BI70"/>
    <mergeCell ref="BF79:BI79"/>
    <mergeCell ref="AD74:AE74"/>
    <mergeCell ref="BF69:BI69"/>
    <mergeCell ref="AD71:AE71"/>
    <mergeCell ref="T108:U108"/>
    <mergeCell ref="T106:U106"/>
    <mergeCell ref="T104:U104"/>
    <mergeCell ref="V100:W100"/>
    <mergeCell ref="X98:Y98"/>
    <mergeCell ref="AB107:AC107"/>
    <mergeCell ref="Z101:AA101"/>
    <mergeCell ref="Z100:AA100"/>
    <mergeCell ref="Z98:AA98"/>
    <mergeCell ref="Z99:AA99"/>
    <mergeCell ref="AB99:AC99"/>
    <mergeCell ref="Z106:AA106"/>
    <mergeCell ref="AB102:AC102"/>
    <mergeCell ref="Z96:AA96"/>
    <mergeCell ref="X87:Y87"/>
    <mergeCell ref="Z87:AA87"/>
    <mergeCell ref="X89:Y89"/>
    <mergeCell ref="Z89:AA89"/>
    <mergeCell ref="T107:U107"/>
    <mergeCell ref="BF82:BI82"/>
    <mergeCell ref="V88:W88"/>
    <mergeCell ref="V75:W75"/>
    <mergeCell ref="V93:W93"/>
    <mergeCell ref="X80:Y80"/>
    <mergeCell ref="X81:Y81"/>
    <mergeCell ref="BD77:BE77"/>
    <mergeCell ref="R106:S106"/>
    <mergeCell ref="X102:Y102"/>
    <mergeCell ref="AB101:AC101"/>
    <mergeCell ref="X103:Y103"/>
    <mergeCell ref="Z103:AA103"/>
    <mergeCell ref="V101:W101"/>
    <mergeCell ref="T98:U98"/>
    <mergeCell ref="V98:W98"/>
    <mergeCell ref="V99:W99"/>
    <mergeCell ref="R101:S101"/>
    <mergeCell ref="T101:U101"/>
    <mergeCell ref="X106:Y106"/>
    <mergeCell ref="X105:Y105"/>
    <mergeCell ref="V103:W103"/>
    <mergeCell ref="V102:W102"/>
    <mergeCell ref="BD102:BE102"/>
    <mergeCell ref="BD99:BE99"/>
    <mergeCell ref="T93:U93"/>
    <mergeCell ref="T89:U89"/>
    <mergeCell ref="T96:U96"/>
    <mergeCell ref="T105:U105"/>
    <mergeCell ref="AD91:AE91"/>
    <mergeCell ref="BD91:BE91"/>
    <mergeCell ref="BD94:BE94"/>
    <mergeCell ref="X84:Y84"/>
    <mergeCell ref="Z85:AA85"/>
    <mergeCell ref="V96:W96"/>
    <mergeCell ref="Z74:AA74"/>
    <mergeCell ref="X101:Y101"/>
    <mergeCell ref="Z46:AA46"/>
    <mergeCell ref="AB46:AC46"/>
    <mergeCell ref="AB96:AC96"/>
    <mergeCell ref="AD75:AE75"/>
    <mergeCell ref="AD62:AE62"/>
    <mergeCell ref="AD96:AE96"/>
    <mergeCell ref="BF77:BI77"/>
    <mergeCell ref="X77:Y77"/>
    <mergeCell ref="BF84:BI84"/>
    <mergeCell ref="BF73:BI73"/>
    <mergeCell ref="BF72:BI72"/>
    <mergeCell ref="X99:Y99"/>
    <mergeCell ref="X100:Y100"/>
    <mergeCell ref="V97:W97"/>
    <mergeCell ref="X93:Y93"/>
    <mergeCell ref="BD97:BE97"/>
    <mergeCell ref="AB60:AC60"/>
    <mergeCell ref="AD89:AE89"/>
    <mergeCell ref="AD86:AE86"/>
    <mergeCell ref="BD86:BE86"/>
    <mergeCell ref="BD87:BE87"/>
    <mergeCell ref="BD89:BE89"/>
    <mergeCell ref="AD77:AE77"/>
    <mergeCell ref="AD46:AE46"/>
    <mergeCell ref="BF90:BI90"/>
    <mergeCell ref="BF94:BI94"/>
    <mergeCell ref="X78:Y78"/>
    <mergeCell ref="AD94:AE94"/>
    <mergeCell ref="AB89:AC89"/>
    <mergeCell ref="BF81:BI81"/>
    <mergeCell ref="BF95:BI95"/>
    <mergeCell ref="BF89:BI89"/>
    <mergeCell ref="BD75:BE75"/>
    <mergeCell ref="AD84:AE84"/>
    <mergeCell ref="AD85:AE85"/>
    <mergeCell ref="AD92:AE92"/>
    <mergeCell ref="AD90:AE90"/>
    <mergeCell ref="BD95:BE95"/>
    <mergeCell ref="AD88:AE88"/>
    <mergeCell ref="BD78:BE78"/>
    <mergeCell ref="AD78:AE78"/>
    <mergeCell ref="AD87:AE87"/>
    <mergeCell ref="Z90:AA90"/>
    <mergeCell ref="BF97:BI97"/>
    <mergeCell ref="BF96:BI96"/>
    <mergeCell ref="BF99:BI99"/>
    <mergeCell ref="AB78:AC78"/>
    <mergeCell ref="AD97:AE97"/>
    <mergeCell ref="AD95:AE95"/>
    <mergeCell ref="BF87:BI87"/>
    <mergeCell ref="AB82:AC82"/>
    <mergeCell ref="AD82:AE82"/>
    <mergeCell ref="AB92:AC92"/>
    <mergeCell ref="BD83:BE83"/>
    <mergeCell ref="R86:S86"/>
    <mergeCell ref="T88:U88"/>
    <mergeCell ref="X64:Y64"/>
    <mergeCell ref="X85:Y85"/>
    <mergeCell ref="V86:W86"/>
    <mergeCell ref="X86:Y86"/>
    <mergeCell ref="V76:W76"/>
    <mergeCell ref="V78:W78"/>
    <mergeCell ref="X79:Y79"/>
    <mergeCell ref="X68:Y68"/>
    <mergeCell ref="V69:W69"/>
    <mergeCell ref="V70:W70"/>
    <mergeCell ref="V92:W92"/>
    <mergeCell ref="X71:Y71"/>
    <mergeCell ref="BF61:BI61"/>
    <mergeCell ref="BD106:BE106"/>
    <mergeCell ref="AD60:AE60"/>
    <mergeCell ref="BF98:BI98"/>
    <mergeCell ref="BF62:BI62"/>
    <mergeCell ref="AD102:AE102"/>
    <mergeCell ref="AD101:AE101"/>
    <mergeCell ref="BD101:BE101"/>
    <mergeCell ref="BF60:BI60"/>
    <mergeCell ref="BD96:BE96"/>
    <mergeCell ref="BD98:BE98"/>
    <mergeCell ref="BF101:BI101"/>
    <mergeCell ref="BF100:BI100"/>
    <mergeCell ref="BD62:BE62"/>
    <mergeCell ref="BD100:BE100"/>
    <mergeCell ref="AD98:AE98"/>
    <mergeCell ref="AD99:AE99"/>
    <mergeCell ref="BF102:BI102"/>
    <mergeCell ref="BF109:BI109"/>
    <mergeCell ref="BF108:BI108"/>
    <mergeCell ref="BF106:BI106"/>
    <mergeCell ref="AD109:AE109"/>
    <mergeCell ref="AD100:AE100"/>
    <mergeCell ref="AD103:AE103"/>
    <mergeCell ref="BD105:BE105"/>
    <mergeCell ref="X70:Y70"/>
    <mergeCell ref="X96:Y96"/>
    <mergeCell ref="V91:W91"/>
    <mergeCell ref="X91:Y91"/>
    <mergeCell ref="V94:W94"/>
    <mergeCell ref="Z80:AA80"/>
    <mergeCell ref="Z93:AA93"/>
    <mergeCell ref="V87:W87"/>
    <mergeCell ref="V90:W90"/>
    <mergeCell ref="X94:Y94"/>
    <mergeCell ref="BD103:BE103"/>
    <mergeCell ref="BF103:BI103"/>
    <mergeCell ref="BF92:BI92"/>
    <mergeCell ref="BF75:BI75"/>
    <mergeCell ref="BF83:BI83"/>
    <mergeCell ref="AB94:AC94"/>
    <mergeCell ref="V84:W84"/>
    <mergeCell ref="AD93:AE93"/>
    <mergeCell ref="Z94:AA94"/>
    <mergeCell ref="Z76:AA76"/>
    <mergeCell ref="Z77:AA77"/>
    <mergeCell ref="X76:Y76"/>
    <mergeCell ref="Z75:AA75"/>
    <mergeCell ref="Z83:AA83"/>
    <mergeCell ref="Z82:AA82"/>
    <mergeCell ref="T84:U84"/>
    <mergeCell ref="P89:Q89"/>
    <mergeCell ref="R97:S97"/>
    <mergeCell ref="B90:O90"/>
    <mergeCell ref="P90:Q90"/>
    <mergeCell ref="B86:O86"/>
    <mergeCell ref="R74:S74"/>
    <mergeCell ref="P86:Q86"/>
    <mergeCell ref="T78:U78"/>
    <mergeCell ref="P96:Q96"/>
    <mergeCell ref="P76:Q76"/>
    <mergeCell ref="P75:Q75"/>
    <mergeCell ref="B92:O92"/>
    <mergeCell ref="T87:U87"/>
    <mergeCell ref="P78:Q78"/>
    <mergeCell ref="T90:U90"/>
    <mergeCell ref="T86:U86"/>
    <mergeCell ref="B84:O84"/>
    <mergeCell ref="B83:O83"/>
    <mergeCell ref="P79:Q79"/>
    <mergeCell ref="R85:S85"/>
    <mergeCell ref="T94:U94"/>
    <mergeCell ref="R96:S96"/>
    <mergeCell ref="B94:O94"/>
    <mergeCell ref="R84:S84"/>
    <mergeCell ref="P87:Q87"/>
    <mergeCell ref="R87:S87"/>
    <mergeCell ref="B87:O87"/>
    <mergeCell ref="B74:O74"/>
    <mergeCell ref="B77:O77"/>
    <mergeCell ref="P77:Q77"/>
    <mergeCell ref="T97:U97"/>
    <mergeCell ref="P104:Q104"/>
    <mergeCell ref="B108:O108"/>
    <mergeCell ref="B109:O109"/>
    <mergeCell ref="B98:O98"/>
    <mergeCell ref="P97:Q97"/>
    <mergeCell ref="P98:Q98"/>
    <mergeCell ref="R103:S103"/>
    <mergeCell ref="B102:O102"/>
    <mergeCell ref="R105:S105"/>
    <mergeCell ref="R99:S99"/>
    <mergeCell ref="R100:S100"/>
    <mergeCell ref="B103:O103"/>
    <mergeCell ref="B99:O99"/>
    <mergeCell ref="B89:O89"/>
    <mergeCell ref="P88:Q88"/>
    <mergeCell ref="R89:S89"/>
    <mergeCell ref="R78:S78"/>
    <mergeCell ref="R88:S88"/>
    <mergeCell ref="P92:Q92"/>
    <mergeCell ref="P93:Q93"/>
    <mergeCell ref="B88:O88"/>
    <mergeCell ref="R90:S90"/>
    <mergeCell ref="R92:S92"/>
    <mergeCell ref="R93:S93"/>
    <mergeCell ref="R94:S94"/>
    <mergeCell ref="R79:S79"/>
    <mergeCell ref="B96:O96"/>
    <mergeCell ref="B97:O97"/>
    <mergeCell ref="B78:O78"/>
    <mergeCell ref="B85:O85"/>
    <mergeCell ref="P84:Q84"/>
    <mergeCell ref="P85:Q85"/>
    <mergeCell ref="R55:S55"/>
    <mergeCell ref="P54:Q54"/>
    <mergeCell ref="R52:S52"/>
    <mergeCell ref="B56:O56"/>
    <mergeCell ref="B52:O52"/>
    <mergeCell ref="B55:O55"/>
    <mergeCell ref="B65:O65"/>
    <mergeCell ref="B71:O71"/>
    <mergeCell ref="B67:O67"/>
    <mergeCell ref="B70:O70"/>
    <mergeCell ref="B69:O69"/>
    <mergeCell ref="B51:O51"/>
    <mergeCell ref="R69:S69"/>
    <mergeCell ref="P65:Q65"/>
    <mergeCell ref="T64:U64"/>
    <mergeCell ref="R70:S70"/>
    <mergeCell ref="T70:U70"/>
    <mergeCell ref="R71:S71"/>
    <mergeCell ref="T62:U62"/>
    <mergeCell ref="B61:O61"/>
    <mergeCell ref="P70:Q70"/>
    <mergeCell ref="B68:O68"/>
    <mergeCell ref="B63:O63"/>
    <mergeCell ref="B59:O59"/>
    <mergeCell ref="R60:S60"/>
    <mergeCell ref="R62:S62"/>
    <mergeCell ref="P69:Q69"/>
    <mergeCell ref="R68:S68"/>
    <mergeCell ref="A30:A33"/>
    <mergeCell ref="B30:O33"/>
    <mergeCell ref="B34:O34"/>
    <mergeCell ref="B37:O37"/>
    <mergeCell ref="B35:O35"/>
    <mergeCell ref="R35:S35"/>
    <mergeCell ref="B36:O36"/>
    <mergeCell ref="P36:Q36"/>
    <mergeCell ref="R38:S38"/>
    <mergeCell ref="T40:U40"/>
    <mergeCell ref="T41:U41"/>
    <mergeCell ref="R34:S34"/>
    <mergeCell ref="T35:U35"/>
    <mergeCell ref="R39:S39"/>
    <mergeCell ref="T34:U34"/>
    <mergeCell ref="R36:S36"/>
    <mergeCell ref="R47:S47"/>
    <mergeCell ref="T43:U43"/>
    <mergeCell ref="B41:O41"/>
    <mergeCell ref="R40:S40"/>
    <mergeCell ref="B39:O39"/>
    <mergeCell ref="B43:O43"/>
    <mergeCell ref="P47:Q47"/>
    <mergeCell ref="R45:S45"/>
    <mergeCell ref="B45:O45"/>
    <mergeCell ref="T45:U45"/>
    <mergeCell ref="B42:O42"/>
    <mergeCell ref="P30:Q33"/>
    <mergeCell ref="R30:S33"/>
    <mergeCell ref="P45:Q45"/>
    <mergeCell ref="B46:O46"/>
    <mergeCell ref="P46:Q46"/>
    <mergeCell ref="V58:W58"/>
    <mergeCell ref="T55:U55"/>
    <mergeCell ref="B49:O49"/>
    <mergeCell ref="P51:Q51"/>
    <mergeCell ref="T56:U56"/>
    <mergeCell ref="V53:W53"/>
    <mergeCell ref="R53:S53"/>
    <mergeCell ref="P58:Q58"/>
    <mergeCell ref="P52:Q52"/>
    <mergeCell ref="P53:Q53"/>
    <mergeCell ref="R56:S56"/>
    <mergeCell ref="P56:Q56"/>
    <mergeCell ref="P57:Q57"/>
    <mergeCell ref="R57:S57"/>
    <mergeCell ref="T58:U58"/>
    <mergeCell ref="T57:U57"/>
    <mergeCell ref="R54:S54"/>
    <mergeCell ref="V52:W52"/>
    <mergeCell ref="B54:O54"/>
    <mergeCell ref="V54:W54"/>
    <mergeCell ref="P55:Q55"/>
    <mergeCell ref="T53:U53"/>
    <mergeCell ref="T51:U51"/>
    <mergeCell ref="V56:W56"/>
    <mergeCell ref="T54:U54"/>
    <mergeCell ref="V51:W51"/>
    <mergeCell ref="R51:S51"/>
    <mergeCell ref="B50:O50"/>
    <mergeCell ref="P50:Q50"/>
    <mergeCell ref="B53:O53"/>
    <mergeCell ref="B58:O58"/>
    <mergeCell ref="B57:O57"/>
    <mergeCell ref="R48:S48"/>
    <mergeCell ref="T52:U52"/>
    <mergeCell ref="V50:W50"/>
    <mergeCell ref="X51:Y51"/>
    <mergeCell ref="X53:Y53"/>
    <mergeCell ref="X52:Y52"/>
    <mergeCell ref="X54:Y54"/>
    <mergeCell ref="X69:Y69"/>
    <mergeCell ref="T50:U50"/>
    <mergeCell ref="R58:S58"/>
    <mergeCell ref="R50:S50"/>
    <mergeCell ref="V65:W65"/>
    <mergeCell ref="V57:W57"/>
    <mergeCell ref="V63:W63"/>
    <mergeCell ref="T67:U67"/>
    <mergeCell ref="T68:U68"/>
    <mergeCell ref="T69:U69"/>
    <mergeCell ref="T65:U65"/>
    <mergeCell ref="X50:Y50"/>
    <mergeCell ref="V68:W68"/>
    <mergeCell ref="T63:U63"/>
    <mergeCell ref="V64:W64"/>
    <mergeCell ref="X63:Y63"/>
    <mergeCell ref="R64:S64"/>
    <mergeCell ref="X55:Y55"/>
    <mergeCell ref="X67:Y67"/>
    <mergeCell ref="V67:W67"/>
    <mergeCell ref="V55:W55"/>
    <mergeCell ref="V62:W62"/>
    <mergeCell ref="X62:Y62"/>
    <mergeCell ref="X61:Y61"/>
    <mergeCell ref="X58:Y58"/>
    <mergeCell ref="V72:W72"/>
    <mergeCell ref="T73:U73"/>
    <mergeCell ref="V73:W73"/>
    <mergeCell ref="B76:O76"/>
    <mergeCell ref="P63:Q63"/>
    <mergeCell ref="R63:S63"/>
    <mergeCell ref="T76:U76"/>
    <mergeCell ref="R75:S75"/>
    <mergeCell ref="T75:U75"/>
    <mergeCell ref="R76:S76"/>
    <mergeCell ref="P68:Q68"/>
    <mergeCell ref="B75:O75"/>
    <mergeCell ref="R67:S67"/>
    <mergeCell ref="P80:Q80"/>
    <mergeCell ref="B79:O79"/>
    <mergeCell ref="P82:Q82"/>
    <mergeCell ref="V60:W60"/>
    <mergeCell ref="T72:U72"/>
    <mergeCell ref="B81:O81"/>
    <mergeCell ref="B82:O82"/>
    <mergeCell ref="B80:O80"/>
    <mergeCell ref="B73:O73"/>
    <mergeCell ref="P73:Q73"/>
    <mergeCell ref="T46:U46"/>
    <mergeCell ref="V46:W46"/>
    <mergeCell ref="X46:Y46"/>
    <mergeCell ref="T71:U71"/>
    <mergeCell ref="V71:W71"/>
    <mergeCell ref="V79:W79"/>
    <mergeCell ref="T79:U79"/>
    <mergeCell ref="B62:O62"/>
    <mergeCell ref="X56:Y56"/>
    <mergeCell ref="X75:Y75"/>
    <mergeCell ref="X82:Y82"/>
    <mergeCell ref="V77:W77"/>
    <mergeCell ref="T77:U77"/>
    <mergeCell ref="T80:U80"/>
    <mergeCell ref="T85:U85"/>
    <mergeCell ref="X57:Y57"/>
    <mergeCell ref="B64:O64"/>
    <mergeCell ref="P64:Q64"/>
    <mergeCell ref="X60:Y60"/>
    <mergeCell ref="P74:Q74"/>
    <mergeCell ref="T60:U60"/>
    <mergeCell ref="V74:W74"/>
    <mergeCell ref="R82:S82"/>
    <mergeCell ref="R80:S80"/>
    <mergeCell ref="V81:W81"/>
    <mergeCell ref="R81:S81"/>
    <mergeCell ref="T81:U81"/>
    <mergeCell ref="V80:W80"/>
    <mergeCell ref="T74:U74"/>
    <mergeCell ref="X65:Y65"/>
    <mergeCell ref="R65:S65"/>
    <mergeCell ref="X73:Y73"/>
    <mergeCell ref="X112:Y112"/>
    <mergeCell ref="B112:O112"/>
    <mergeCell ref="P118:Q118"/>
    <mergeCell ref="R102:S102"/>
    <mergeCell ref="R61:S61"/>
    <mergeCell ref="P100:Q100"/>
    <mergeCell ref="P62:Q62"/>
    <mergeCell ref="B101:O101"/>
    <mergeCell ref="P102:Q102"/>
    <mergeCell ref="T99:U99"/>
    <mergeCell ref="B100:O100"/>
    <mergeCell ref="X59:Y59"/>
    <mergeCell ref="T110:U110"/>
    <mergeCell ref="T109:U109"/>
    <mergeCell ref="R109:S109"/>
    <mergeCell ref="T102:U102"/>
    <mergeCell ref="T61:U61"/>
    <mergeCell ref="P107:Q107"/>
    <mergeCell ref="P108:Q108"/>
    <mergeCell ref="R98:S98"/>
    <mergeCell ref="R83:S83"/>
    <mergeCell ref="T83:U83"/>
    <mergeCell ref="P83:Q83"/>
    <mergeCell ref="V82:W82"/>
    <mergeCell ref="V83:W83"/>
    <mergeCell ref="T82:U82"/>
    <mergeCell ref="P81:Q81"/>
    <mergeCell ref="V85:W85"/>
    <mergeCell ref="T112:U112"/>
    <mergeCell ref="X97:Y97"/>
    <mergeCell ref="P114:Q114"/>
    <mergeCell ref="X72:Y72"/>
    <mergeCell ref="R114:S114"/>
    <mergeCell ref="B118:O118"/>
    <mergeCell ref="V59:W59"/>
    <mergeCell ref="R59:S59"/>
    <mergeCell ref="T95:U95"/>
    <mergeCell ref="P61:Q61"/>
    <mergeCell ref="T100:U100"/>
    <mergeCell ref="P101:Q101"/>
    <mergeCell ref="P59:Q59"/>
    <mergeCell ref="P71:Q71"/>
    <mergeCell ref="P67:Q67"/>
    <mergeCell ref="P72:Q72"/>
    <mergeCell ref="B72:O72"/>
    <mergeCell ref="R72:S72"/>
    <mergeCell ref="R77:S77"/>
    <mergeCell ref="B106:O106"/>
    <mergeCell ref="B104:O104"/>
    <mergeCell ref="B93:O93"/>
    <mergeCell ref="P60:Q60"/>
    <mergeCell ref="P99:Q99"/>
    <mergeCell ref="P106:Q106"/>
    <mergeCell ref="V110:W110"/>
    <mergeCell ref="B95:O95"/>
    <mergeCell ref="B105:O105"/>
    <mergeCell ref="B110:O110"/>
    <mergeCell ref="R110:S110"/>
    <mergeCell ref="R108:S108"/>
    <mergeCell ref="P105:Q105"/>
    <mergeCell ref="B107:O107"/>
    <mergeCell ref="P109:Q109"/>
    <mergeCell ref="P110:Q110"/>
    <mergeCell ref="T92:U92"/>
    <mergeCell ref="BF143:BI143"/>
    <mergeCell ref="BF137:BI137"/>
    <mergeCell ref="BF139:BI139"/>
    <mergeCell ref="A222:F222"/>
    <mergeCell ref="V61:W61"/>
    <mergeCell ref="V105:W105"/>
    <mergeCell ref="T59:U59"/>
    <mergeCell ref="R104:S104"/>
    <mergeCell ref="P103:Q103"/>
    <mergeCell ref="T111:U111"/>
    <mergeCell ref="AD111:AE111"/>
    <mergeCell ref="AD130:AE130"/>
    <mergeCell ref="BD130:BE130"/>
    <mergeCell ref="P112:Q112"/>
    <mergeCell ref="R112:S112"/>
    <mergeCell ref="BD112:BE112"/>
    <mergeCell ref="B135:O135"/>
    <mergeCell ref="BF130:BI130"/>
    <mergeCell ref="BF112:BI112"/>
    <mergeCell ref="X130:Y130"/>
    <mergeCell ref="Z130:AA130"/>
    <mergeCell ref="AB130:AC130"/>
    <mergeCell ref="BB222:BI222"/>
    <mergeCell ref="G222:BA222"/>
    <mergeCell ref="A157:F157"/>
    <mergeCell ref="B130:O130"/>
    <mergeCell ref="P130:Q130"/>
    <mergeCell ref="R130:S130"/>
    <mergeCell ref="B111:O111"/>
    <mergeCell ref="P111:Q111"/>
    <mergeCell ref="B114:O114"/>
    <mergeCell ref="A161:F161"/>
    <mergeCell ref="AP14:BI14"/>
    <mergeCell ref="B66:O66"/>
    <mergeCell ref="P66:Q66"/>
    <mergeCell ref="R66:S66"/>
    <mergeCell ref="T66:U66"/>
    <mergeCell ref="V66:W66"/>
    <mergeCell ref="X66:Y66"/>
    <mergeCell ref="Z66:AA66"/>
    <mergeCell ref="AB66:AC66"/>
    <mergeCell ref="AD66:AE66"/>
    <mergeCell ref="BD66:BE66"/>
    <mergeCell ref="BF35:BI35"/>
    <mergeCell ref="AB110:AC110"/>
    <mergeCell ref="AB103:AC103"/>
    <mergeCell ref="BD93:BE93"/>
    <mergeCell ref="AB98:AC98"/>
    <mergeCell ref="AB59:AC59"/>
    <mergeCell ref="B60:O60"/>
    <mergeCell ref="P95:Q95"/>
    <mergeCell ref="P94:Q94"/>
    <mergeCell ref="R73:S73"/>
    <mergeCell ref="R95:S95"/>
    <mergeCell ref="Z86:AA86"/>
    <mergeCell ref="T103:U103"/>
    <mergeCell ref="V106:W106"/>
    <mergeCell ref="X107:Y107"/>
    <mergeCell ref="X108:Y108"/>
    <mergeCell ref="B91:O91"/>
    <mergeCell ref="P91:Q91"/>
    <mergeCell ref="R91:S91"/>
    <mergeCell ref="T91:U91"/>
    <mergeCell ref="R46:S46"/>
    <mergeCell ref="G161:BA161"/>
    <mergeCell ref="BB161:BI161"/>
    <mergeCell ref="A162:F162"/>
    <mergeCell ref="G162:BA162"/>
    <mergeCell ref="BB162:BI162"/>
    <mergeCell ref="A163:F163"/>
    <mergeCell ref="G163:BA163"/>
    <mergeCell ref="BB163:BI163"/>
    <mergeCell ref="A164:F164"/>
    <mergeCell ref="G164:BA164"/>
    <mergeCell ref="BB164:BI164"/>
    <mergeCell ref="A165:F165"/>
    <mergeCell ref="G165:BA165"/>
    <mergeCell ref="BB165:BI165"/>
    <mergeCell ref="A173:F173"/>
    <mergeCell ref="G173:BA173"/>
    <mergeCell ref="BB173:BI173"/>
    <mergeCell ref="BB172:BI172"/>
    <mergeCell ref="BB171:BI171"/>
    <mergeCell ref="BB170:BI170"/>
    <mergeCell ref="BB169:BI169"/>
    <mergeCell ref="BB168:BI168"/>
    <mergeCell ref="BB166:BI166"/>
    <mergeCell ref="A166:F166"/>
    <mergeCell ref="G166:BA166"/>
    <mergeCell ref="A168:F168"/>
    <mergeCell ref="G168:BA168"/>
    <mergeCell ref="A169:F169"/>
    <mergeCell ref="G169:BA169"/>
    <mergeCell ref="A170:F170"/>
    <mergeCell ref="G170:BA170"/>
    <mergeCell ref="A171:F171"/>
    <mergeCell ref="G171:BA171"/>
    <mergeCell ref="A172:F172"/>
    <mergeCell ref="G172:BA172"/>
    <mergeCell ref="A179:F179"/>
    <mergeCell ref="G179:BA179"/>
    <mergeCell ref="A187:F187"/>
    <mergeCell ref="G187:BA187"/>
    <mergeCell ref="A207:F207"/>
    <mergeCell ref="G207:BA207"/>
    <mergeCell ref="A185:F185"/>
    <mergeCell ref="G185:BA185"/>
    <mergeCell ref="A186:F186"/>
    <mergeCell ref="G186:BA186"/>
    <mergeCell ref="A175:F175"/>
    <mergeCell ref="G175:BA175"/>
    <mergeCell ref="A184:F184"/>
    <mergeCell ref="BB178:BI178"/>
    <mergeCell ref="BB177:BI177"/>
    <mergeCell ref="BB176:BI176"/>
    <mergeCell ref="BB175:BI175"/>
    <mergeCell ref="BB174:BI174"/>
    <mergeCell ref="BB186:BI186"/>
    <mergeCell ref="A178:F178"/>
    <mergeCell ref="G178:BA178"/>
    <mergeCell ref="A183:F183"/>
    <mergeCell ref="G183:BA183"/>
    <mergeCell ref="G184:BA184"/>
    <mergeCell ref="A190:F190"/>
    <mergeCell ref="G190:BA190"/>
    <mergeCell ref="A191:F191"/>
    <mergeCell ref="G191:BA191"/>
    <mergeCell ref="A174:F174"/>
    <mergeCell ref="A243:AF244"/>
    <mergeCell ref="G204:BA204"/>
    <mergeCell ref="G221:BA221"/>
    <mergeCell ref="A245:Z245"/>
    <mergeCell ref="A196:F196"/>
    <mergeCell ref="G196:BA196"/>
    <mergeCell ref="BB196:BI196"/>
    <mergeCell ref="A197:F197"/>
    <mergeCell ref="G197:BA197"/>
    <mergeCell ref="BB197:BI197"/>
    <mergeCell ref="A198:F198"/>
    <mergeCell ref="G198:BA198"/>
    <mergeCell ref="BB198:BI198"/>
    <mergeCell ref="A199:F199"/>
    <mergeCell ref="G199:BA199"/>
    <mergeCell ref="BB199:BI199"/>
    <mergeCell ref="A200:F200"/>
    <mergeCell ref="G200:BA200"/>
    <mergeCell ref="BB200:BI200"/>
    <mergeCell ref="G208:BA208"/>
    <mergeCell ref="BB208:BI208"/>
    <mergeCell ref="A205:F205"/>
    <mergeCell ref="G205:BA205"/>
    <mergeCell ref="BB205:BI205"/>
    <mergeCell ref="AQ244:AW244"/>
    <mergeCell ref="AR240:AX240"/>
    <mergeCell ref="A206:F206"/>
    <mergeCell ref="G206:BA206"/>
    <mergeCell ref="BB206:BI206"/>
    <mergeCell ref="A208:F208"/>
    <mergeCell ref="A188:F188"/>
    <mergeCell ref="G188:BA188"/>
    <mergeCell ref="A189:F189"/>
    <mergeCell ref="G189:BA189"/>
    <mergeCell ref="BB184:BI184"/>
    <mergeCell ref="BB183:BI183"/>
    <mergeCell ref="A192:F192"/>
    <mergeCell ref="G192:BA192"/>
    <mergeCell ref="A193:F193"/>
    <mergeCell ref="G193:BA193"/>
    <mergeCell ref="A194:F194"/>
    <mergeCell ref="G194:BA194"/>
    <mergeCell ref="G174:BA174"/>
    <mergeCell ref="A176:F176"/>
    <mergeCell ref="G176:BA176"/>
    <mergeCell ref="A177:F177"/>
    <mergeCell ref="G177:BA177"/>
    <mergeCell ref="A239:K239"/>
    <mergeCell ref="M239:T239"/>
    <mergeCell ref="A221:F221"/>
    <mergeCell ref="G214:BA214"/>
    <mergeCell ref="A213:F213"/>
    <mergeCell ref="G213:BA213"/>
    <mergeCell ref="BB213:BI213"/>
    <mergeCell ref="G220:BA220"/>
    <mergeCell ref="BB220:BI220"/>
    <mergeCell ref="A218:F218"/>
    <mergeCell ref="G218:BA218"/>
    <mergeCell ref="BB218:BI218"/>
    <mergeCell ref="A203:F203"/>
    <mergeCell ref="G211:BA211"/>
    <mergeCell ref="BB211:BI211"/>
    <mergeCell ref="A212:F212"/>
    <mergeCell ref="A195:F195"/>
    <mergeCell ref="G195:BA195"/>
    <mergeCell ref="BB215:BI215"/>
    <mergeCell ref="A209:F209"/>
    <mergeCell ref="G209:BA209"/>
    <mergeCell ref="BB209:BI209"/>
    <mergeCell ref="A210:F210"/>
    <mergeCell ref="G210:BA210"/>
    <mergeCell ref="BB210:BI210"/>
    <mergeCell ref="A217:F217"/>
    <mergeCell ref="G217:BA217"/>
    <mergeCell ref="BB217:BI217"/>
    <mergeCell ref="G203:BA203"/>
    <mergeCell ref="BB203:BI203"/>
    <mergeCell ref="BB216:BI216"/>
    <mergeCell ref="A228:BI230"/>
    <mergeCell ref="A233:K233"/>
    <mergeCell ref="M233:R233"/>
    <mergeCell ref="A235:R235"/>
    <mergeCell ref="A180:F180"/>
    <mergeCell ref="G180:BA180"/>
    <mergeCell ref="BB180:BI180"/>
    <mergeCell ref="A181:F181"/>
    <mergeCell ref="G181:BA181"/>
    <mergeCell ref="BB181:BI181"/>
    <mergeCell ref="BJ63:BK63"/>
    <mergeCell ref="BB221:BI221"/>
    <mergeCell ref="A211:F211"/>
    <mergeCell ref="U1:AS1"/>
    <mergeCell ref="U3:AS3"/>
    <mergeCell ref="U6:AS6"/>
    <mergeCell ref="U7:AS8"/>
    <mergeCell ref="U11:AS11"/>
    <mergeCell ref="A128:AF128"/>
    <mergeCell ref="BJ128:CI128"/>
    <mergeCell ref="G212:BA212"/>
    <mergeCell ref="U156:AK156"/>
    <mergeCell ref="A167:F167"/>
    <mergeCell ref="G167:BA167"/>
    <mergeCell ref="BB167:BI167"/>
    <mergeCell ref="A214:F214"/>
    <mergeCell ref="G182:BA182"/>
    <mergeCell ref="BB182:BI182"/>
    <mergeCell ref="BB214:BI214"/>
    <mergeCell ref="BB194:BI194"/>
    <mergeCell ref="BB193:BI193"/>
    <mergeCell ref="BB192:BI192"/>
    <mergeCell ref="BB191:BI191"/>
    <mergeCell ref="BB190:BI190"/>
    <mergeCell ref="A215:F215"/>
    <mergeCell ref="G215:BA215"/>
    <mergeCell ref="BJ232:CB232"/>
    <mergeCell ref="AI232:BB232"/>
    <mergeCell ref="BJ237:CI237"/>
    <mergeCell ref="BJ238:CI238"/>
    <mergeCell ref="AI238:BI238"/>
    <mergeCell ref="AI233:AO233"/>
    <mergeCell ref="AI243:AR243"/>
    <mergeCell ref="BF46:BI46"/>
    <mergeCell ref="A225:BA225"/>
    <mergeCell ref="A226:BA227"/>
    <mergeCell ref="A182:F182"/>
    <mergeCell ref="BF91:BI91"/>
    <mergeCell ref="BB189:BI189"/>
    <mergeCell ref="BB188:BI188"/>
    <mergeCell ref="BB195:BI195"/>
    <mergeCell ref="G201:BA201"/>
    <mergeCell ref="BB201:BI201"/>
    <mergeCell ref="A202:F202"/>
    <mergeCell ref="G202:BA202"/>
    <mergeCell ref="BB202:BI202"/>
    <mergeCell ref="A201:F201"/>
    <mergeCell ref="BB212:BI212"/>
    <mergeCell ref="BB204:BI204"/>
    <mergeCell ref="A219:F219"/>
    <mergeCell ref="G219:BA219"/>
    <mergeCell ref="BB219:BI219"/>
    <mergeCell ref="A220:F220"/>
    <mergeCell ref="AI128:BI128"/>
    <mergeCell ref="A216:F216"/>
    <mergeCell ref="G216:BA216"/>
    <mergeCell ref="A204:F204"/>
    <mergeCell ref="BB179:BI179"/>
  </mergeCells>
  <phoneticPr fontId="38" type="noConversion"/>
  <printOptions horizontalCentered="1"/>
  <pageMargins left="0.19685039370078741" right="0.19685039370078741" top="0.62992125984251968" bottom="0.39370078740157483" header="0.31496062992125984" footer="0.23622047244094491"/>
  <pageSetup paperSize="8" scale="29" fitToHeight="0" orientation="portrait" r:id="rId1"/>
  <headerFooter differentOddEven="1" differentFirst="1">
    <oddHeader>&amp;L&amp;"Times New Roman,обычный"&amp;33          Продолжение типового учебного плана по направлению специальности  1-21 05 02-01 "Русская филология (литературно-редакционная деятельность)", регистрационный № ________</oddHeader>
  </headerFooter>
  <rowBreaks count="3" manualBreakCount="3">
    <brk id="74" max="16383" man="1"/>
    <brk id="128" max="16383" man="1"/>
    <brk id="183" max="6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7" sqref="A7:B11"/>
    </sheetView>
  </sheetViews>
  <sheetFormatPr defaultRowHeight="12.75"/>
  <sheetData>
    <row r="1" spans="1:1">
      <c r="A1" s="160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Примерный учебный план</vt:lpstr>
      <vt:lpstr>Лист1</vt:lpstr>
      <vt:lpstr>'Примерный учебный план'!Заголовки_для_печати</vt:lpstr>
      <vt:lpstr>'Примерный учебный план'!Область_печати</vt:lpstr>
    </vt:vector>
  </TitlesOfParts>
  <Company>ВЦ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Пользователь Windows</cp:lastModifiedBy>
  <cp:lastPrinted>2021-05-27T15:31:26Z</cp:lastPrinted>
  <dcterms:created xsi:type="dcterms:W3CDTF">1999-02-26T09:40:51Z</dcterms:created>
  <dcterms:modified xsi:type="dcterms:W3CDTF">2021-05-27T15:31:32Z</dcterms:modified>
</cp:coreProperties>
</file>